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B8C7892A-B750-48DF-9000-B00550BE1714}" xr6:coauthVersionLast="47" xr6:coauthVersionMax="47" xr10:uidLastSave="{00000000-0000-0000-0000-000000000000}"/>
  <bookViews>
    <workbookView xWindow="360" yWindow="900" windowWidth="27705" windowHeight="15630" xr2:uid="{92F76B5C-EE3B-4928-B619-32EB52950B18}"/>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Experiment!$A$4:$MR$43</definedName>
    <definedName name="d.Region">DataMaster!$C$5</definedName>
    <definedName name="d.RegionName">DataMaster!$D$5</definedName>
    <definedName name="ExpData">Experiment!$A$5:$MR$42</definedName>
    <definedName name="GI.LowerScalar">DataMaster!$S$80:$CJ$80</definedName>
    <definedName name="GI.UpperScalar">DataMaster!$S$81:$CJ$81</definedName>
    <definedName name="GI_index">DataMaster!$S$79:$CJ$79</definedName>
    <definedName name="i.AgeJ">DataMaster!$C$222:$C$224</definedName>
    <definedName name="i.DamsMated">DataMaster!$C$210:$C$216</definedName>
    <definedName name="i.FlkStrctr">DataMaster!$C$83:$H$150</definedName>
    <definedName name="i.GI">DataMaster!$S$83:$CJ$136</definedName>
    <definedName name="i.GrainPrices">DataMaster!$J$51:$J$54</definedName>
    <definedName name="i.LMU_Area">DataMaster!$C$158:$DR$161</definedName>
    <definedName name="i.LMU_Slice">DataMaster!$C$157:$DR$157</definedName>
    <definedName name="i.MeatPrices">DataMaster!$I$51:$I$54</definedName>
    <definedName name="i.NLB">DataMaster!$D$67:$F$69</definedName>
    <definedName name="i.std_prices">DataMaster!$C$51:$F$51</definedName>
    <definedName name="i.TOL">DataMaster!$C$59:$E$61</definedName>
    <definedName name="i.WoolPrices">DataMaster!$H$51:$H$54</definedName>
    <definedName name="i_dryman">DataMaster!$C$31:$O$34</definedName>
    <definedName name="i_LTWEqns">DataMaster!$C$17:$F$19</definedName>
    <definedName name="i_ProdnCal_Mat">DataMaster!$C$11:$K$13</definedName>
    <definedName name="i_ProdnCal_Mer">DataMaster!$C$8:$K$10</definedName>
    <definedName name="i_WWt">DataMaster!$C$24:$C$25</definedName>
    <definedName name="LMU_Data">DataMaster!$C$164:$AU$203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M9" i="1" l="1"/>
  <c r="FB9" i="1"/>
  <c r="G210" i="4"/>
  <c r="F210" i="4"/>
  <c r="E210" i="4"/>
  <c r="D210" i="4"/>
  <c r="D216" i="4"/>
  <c r="D215" i="4"/>
  <c r="D214" i="4"/>
  <c r="D213" i="4"/>
  <c r="D212" i="4"/>
  <c r="D211" i="4"/>
  <c r="GW42" i="1"/>
  <c r="GW5" i="1"/>
  <c r="GW6" i="1" s="1"/>
  <c r="GW9" i="1" s="1"/>
  <c r="C224" i="4"/>
  <c r="FB23" i="1" s="1"/>
  <c r="C223" i="4"/>
  <c r="FB36" i="1" s="1"/>
  <c r="C222" i="4"/>
  <c r="FB26" i="1" s="1"/>
  <c r="O32" i="4"/>
  <c r="O33" i="4" s="1"/>
  <c r="O34" i="4" s="1"/>
  <c r="N32" i="4"/>
  <c r="N33" i="4" s="1"/>
  <c r="N34" i="4" s="1"/>
  <c r="M32" i="4"/>
  <c r="M33" i="4" s="1"/>
  <c r="M34" i="4" s="1"/>
  <c r="L32" i="4"/>
  <c r="L33" i="4" s="1"/>
  <c r="L34" i="4" s="1"/>
  <c r="FG5" i="1"/>
  <c r="FG6" i="1" s="1"/>
  <c r="FB20" i="1" l="1"/>
  <c r="FB21" i="1"/>
  <c r="FB22" i="1"/>
  <c r="FB24" i="1"/>
  <c r="FB25" i="1"/>
  <c r="FB27" i="1"/>
  <c r="FB28" i="1"/>
  <c r="FB29" i="1"/>
  <c r="FB30" i="1"/>
  <c r="FB31" i="1"/>
  <c r="FB32" i="1"/>
  <c r="FB33" i="1"/>
  <c r="FB34" i="1"/>
  <c r="FB35" i="1"/>
  <c r="FG42" i="1"/>
  <c r="FB5" i="1" l="1"/>
  <c r="FB42" i="1" s="1"/>
  <c r="GU36" i="1"/>
  <c r="GU35" i="1"/>
  <c r="GU34" i="1"/>
  <c r="GU33" i="1"/>
  <c r="GU32" i="1"/>
  <c r="GU31" i="1"/>
  <c r="GU30" i="1"/>
  <c r="GU29" i="1"/>
  <c r="GU28" i="1"/>
  <c r="GU27" i="1"/>
  <c r="GU26" i="1"/>
  <c r="GU25" i="1"/>
  <c r="GU24" i="1"/>
  <c r="GU23" i="1"/>
  <c r="GU22" i="1"/>
  <c r="GU21" i="1"/>
  <c r="GU20" i="1"/>
  <c r="AA20" i="1"/>
  <c r="FG20" i="1" s="1"/>
  <c r="A155" i="4"/>
  <c r="AU201" i="4"/>
  <c r="AU202" i="4" s="1"/>
  <c r="AU203" i="4" s="1"/>
  <c r="AT201" i="4"/>
  <c r="AT202" i="4" s="1"/>
  <c r="AT203" i="4" s="1"/>
  <c r="AS201" i="4"/>
  <c r="AS202" i="4" s="1"/>
  <c r="AS203" i="4" s="1"/>
  <c r="AR201" i="4"/>
  <c r="AR202" i="4" s="1"/>
  <c r="AR203" i="4" s="1"/>
  <c r="AQ201" i="4"/>
  <c r="AQ202" i="4" s="1"/>
  <c r="AQ203" i="4" s="1"/>
  <c r="AP201" i="4"/>
  <c r="AP202" i="4" s="1"/>
  <c r="AP203" i="4" s="1"/>
  <c r="AO201" i="4"/>
  <c r="AO202" i="4" s="1"/>
  <c r="AO203" i="4" s="1"/>
  <c r="AN201" i="4"/>
  <c r="AN202" i="4" s="1"/>
  <c r="AN203" i="4" s="1"/>
  <c r="AM201" i="4"/>
  <c r="AM202" i="4" s="1"/>
  <c r="AM203" i="4" s="1"/>
  <c r="AL201" i="4"/>
  <c r="AL202" i="4" s="1"/>
  <c r="AL203" i="4" s="1"/>
  <c r="AK201" i="4"/>
  <c r="AK202" i="4" s="1"/>
  <c r="AK203" i="4" s="1"/>
  <c r="AJ201" i="4"/>
  <c r="AJ202" i="4" s="1"/>
  <c r="AJ203" i="4" s="1"/>
  <c r="AI201" i="4"/>
  <c r="AI202" i="4" s="1"/>
  <c r="AI203" i="4" s="1"/>
  <c r="AH201" i="4"/>
  <c r="AH202" i="4" s="1"/>
  <c r="AH203" i="4" s="1"/>
  <c r="AG201" i="4"/>
  <c r="AG202" i="4" s="1"/>
  <c r="AG203" i="4" s="1"/>
  <c r="AF201" i="4"/>
  <c r="AF202" i="4" s="1"/>
  <c r="AF203" i="4" s="1"/>
  <c r="AE201" i="4"/>
  <c r="AE202" i="4" s="1"/>
  <c r="AE203" i="4" s="1"/>
  <c r="AD201" i="4"/>
  <c r="AD202" i="4" s="1"/>
  <c r="AD203" i="4" s="1"/>
  <c r="AC201" i="4"/>
  <c r="AC202" i="4" s="1"/>
  <c r="AC203" i="4" s="1"/>
  <c r="AB201" i="4"/>
  <c r="AB202" i="4" s="1"/>
  <c r="AB203" i="4" s="1"/>
  <c r="AA201" i="4"/>
  <c r="AA202" i="4" s="1"/>
  <c r="AA203" i="4" s="1"/>
  <c r="Z201" i="4"/>
  <c r="Z202" i="4" s="1"/>
  <c r="Z203" i="4" s="1"/>
  <c r="Y201" i="4"/>
  <c r="Y202" i="4" s="1"/>
  <c r="Y203" i="4" s="1"/>
  <c r="X201" i="4"/>
  <c r="X202" i="4" s="1"/>
  <c r="X203" i="4" s="1"/>
  <c r="W201" i="4"/>
  <c r="W202" i="4" s="1"/>
  <c r="W203" i="4" s="1"/>
  <c r="V201" i="4"/>
  <c r="V202" i="4" s="1"/>
  <c r="V203" i="4" s="1"/>
  <c r="U201" i="4"/>
  <c r="U202" i="4" s="1"/>
  <c r="U203" i="4" s="1"/>
  <c r="T201" i="4"/>
  <c r="T202" i="4" s="1"/>
  <c r="T203" i="4" s="1"/>
  <c r="S201" i="4"/>
  <c r="S202" i="4" s="1"/>
  <c r="S203" i="4" s="1"/>
  <c r="R201" i="4"/>
  <c r="R202" i="4" s="1"/>
  <c r="R203" i="4" s="1"/>
  <c r="Q201" i="4"/>
  <c r="Q202" i="4" s="1"/>
  <c r="Q203" i="4" s="1"/>
  <c r="P201" i="4"/>
  <c r="P202" i="4" s="1"/>
  <c r="P203" i="4" s="1"/>
  <c r="O201" i="4"/>
  <c r="O202" i="4" s="1"/>
  <c r="O203" i="4" s="1"/>
  <c r="N201" i="4"/>
  <c r="N202" i="4" s="1"/>
  <c r="N203" i="4" s="1"/>
  <c r="M201" i="4"/>
  <c r="M202" i="4" s="1"/>
  <c r="M203" i="4" s="1"/>
  <c r="L201" i="4"/>
  <c r="L202" i="4" s="1"/>
  <c r="L203" i="4" s="1"/>
  <c r="K201" i="4"/>
  <c r="K202" i="4" s="1"/>
  <c r="K203" i="4" s="1"/>
  <c r="J201" i="4"/>
  <c r="J202" i="4" s="1"/>
  <c r="J203" i="4" s="1"/>
  <c r="I201" i="4"/>
  <c r="I202" i="4" s="1"/>
  <c r="I203" i="4" s="1"/>
  <c r="H201" i="4"/>
  <c r="H202" i="4" s="1"/>
  <c r="H203" i="4" s="1"/>
  <c r="G201" i="4"/>
  <c r="G202" i="4" s="1"/>
  <c r="G203" i="4" s="1"/>
  <c r="F201" i="4"/>
  <c r="F202" i="4" s="1"/>
  <c r="F203" i="4" s="1"/>
  <c r="E201" i="4"/>
  <c r="E202" i="4" s="1"/>
  <c r="E203" i="4" s="1"/>
  <c r="D201" i="4"/>
  <c r="D202" i="4" s="1"/>
  <c r="D203" i="4" s="1"/>
  <c r="C201" i="4"/>
  <c r="C202" i="4" s="1"/>
  <c r="C203" i="4" s="1"/>
  <c r="AU196" i="4"/>
  <c r="AU197" i="4" s="1"/>
  <c r="AU198" i="4" s="1"/>
  <c r="AT196" i="4"/>
  <c r="AT197" i="4" s="1"/>
  <c r="AT198" i="4" s="1"/>
  <c r="AS196" i="4"/>
  <c r="AS197" i="4" s="1"/>
  <c r="AS198" i="4" s="1"/>
  <c r="AR196" i="4"/>
  <c r="AR197" i="4" s="1"/>
  <c r="AR198" i="4" s="1"/>
  <c r="AQ196" i="4"/>
  <c r="AQ197" i="4" s="1"/>
  <c r="AQ198" i="4" s="1"/>
  <c r="AP196" i="4"/>
  <c r="AP197" i="4" s="1"/>
  <c r="AP198" i="4" s="1"/>
  <c r="AO196" i="4"/>
  <c r="AO197" i="4" s="1"/>
  <c r="AO198" i="4" s="1"/>
  <c r="AN196" i="4"/>
  <c r="AN197" i="4" s="1"/>
  <c r="AN198" i="4" s="1"/>
  <c r="AM196" i="4"/>
  <c r="AM197" i="4" s="1"/>
  <c r="AM198" i="4" s="1"/>
  <c r="AL196" i="4"/>
  <c r="AL197" i="4" s="1"/>
  <c r="AL198" i="4" s="1"/>
  <c r="AK196" i="4"/>
  <c r="AK197" i="4" s="1"/>
  <c r="AK198" i="4" s="1"/>
  <c r="AJ196" i="4"/>
  <c r="AJ197" i="4" s="1"/>
  <c r="AJ198" i="4" s="1"/>
  <c r="AI196" i="4"/>
  <c r="AI197" i="4" s="1"/>
  <c r="AI198" i="4" s="1"/>
  <c r="AH196" i="4"/>
  <c r="AH197" i="4" s="1"/>
  <c r="AH198" i="4" s="1"/>
  <c r="AG196" i="4"/>
  <c r="AG197" i="4" s="1"/>
  <c r="AG198" i="4" s="1"/>
  <c r="AF196" i="4"/>
  <c r="AF197" i="4" s="1"/>
  <c r="AF198" i="4" s="1"/>
  <c r="AE196" i="4"/>
  <c r="AE197" i="4" s="1"/>
  <c r="AE198" i="4" s="1"/>
  <c r="AD196" i="4"/>
  <c r="AD197" i="4" s="1"/>
  <c r="AD198" i="4" s="1"/>
  <c r="AC196" i="4"/>
  <c r="AC197" i="4" s="1"/>
  <c r="AC198" i="4" s="1"/>
  <c r="AB196" i="4"/>
  <c r="AB197" i="4" s="1"/>
  <c r="AB198" i="4" s="1"/>
  <c r="AA196" i="4"/>
  <c r="AA197" i="4" s="1"/>
  <c r="AA198" i="4" s="1"/>
  <c r="Z196" i="4"/>
  <c r="Z197" i="4" s="1"/>
  <c r="Z198" i="4" s="1"/>
  <c r="Y196" i="4"/>
  <c r="Y197" i="4" s="1"/>
  <c r="Y198" i="4" s="1"/>
  <c r="X196" i="4"/>
  <c r="X197" i="4" s="1"/>
  <c r="X198" i="4" s="1"/>
  <c r="W196" i="4"/>
  <c r="W197" i="4" s="1"/>
  <c r="W198" i="4" s="1"/>
  <c r="V196" i="4"/>
  <c r="V197" i="4" s="1"/>
  <c r="V198" i="4" s="1"/>
  <c r="U196" i="4"/>
  <c r="U197" i="4" s="1"/>
  <c r="U198" i="4" s="1"/>
  <c r="T196" i="4"/>
  <c r="T197" i="4" s="1"/>
  <c r="T198" i="4" s="1"/>
  <c r="S196" i="4"/>
  <c r="S197" i="4" s="1"/>
  <c r="S198" i="4" s="1"/>
  <c r="R196" i="4"/>
  <c r="R197" i="4" s="1"/>
  <c r="R198" i="4" s="1"/>
  <c r="Q196" i="4"/>
  <c r="Q197" i="4" s="1"/>
  <c r="Q198" i="4" s="1"/>
  <c r="P196" i="4"/>
  <c r="P197" i="4" s="1"/>
  <c r="P198" i="4" s="1"/>
  <c r="O196" i="4"/>
  <c r="O197" i="4" s="1"/>
  <c r="O198" i="4" s="1"/>
  <c r="N196" i="4"/>
  <c r="N197" i="4" s="1"/>
  <c r="N198" i="4" s="1"/>
  <c r="M196" i="4"/>
  <c r="M197" i="4" s="1"/>
  <c r="M198" i="4" s="1"/>
  <c r="L196" i="4"/>
  <c r="L197" i="4" s="1"/>
  <c r="L198" i="4" s="1"/>
  <c r="K196" i="4"/>
  <c r="K197" i="4" s="1"/>
  <c r="K198" i="4" s="1"/>
  <c r="J196" i="4"/>
  <c r="J197" i="4" s="1"/>
  <c r="J198" i="4" s="1"/>
  <c r="I196" i="4"/>
  <c r="I197" i="4" s="1"/>
  <c r="I198" i="4" s="1"/>
  <c r="H196" i="4"/>
  <c r="H197" i="4" s="1"/>
  <c r="H198" i="4" s="1"/>
  <c r="G196" i="4"/>
  <c r="G197" i="4" s="1"/>
  <c r="G198" i="4" s="1"/>
  <c r="F196" i="4"/>
  <c r="F197" i="4" s="1"/>
  <c r="F198" i="4" s="1"/>
  <c r="E196" i="4"/>
  <c r="E197" i="4" s="1"/>
  <c r="E198" i="4" s="1"/>
  <c r="D196" i="4"/>
  <c r="D197" i="4" s="1"/>
  <c r="D198" i="4" s="1"/>
  <c r="C196" i="4"/>
  <c r="C197" i="4" s="1"/>
  <c r="C198" i="4" s="1"/>
  <c r="AU191" i="4"/>
  <c r="AU192" i="4" s="1"/>
  <c r="AU193" i="4" s="1"/>
  <c r="AT191" i="4"/>
  <c r="AT192" i="4" s="1"/>
  <c r="AT193" i="4" s="1"/>
  <c r="AS191" i="4"/>
  <c r="AS192" i="4" s="1"/>
  <c r="AS193" i="4" s="1"/>
  <c r="AR191" i="4"/>
  <c r="AR192" i="4" s="1"/>
  <c r="AR193" i="4" s="1"/>
  <c r="AQ191" i="4"/>
  <c r="AQ192" i="4" s="1"/>
  <c r="AQ193" i="4" s="1"/>
  <c r="AP191" i="4"/>
  <c r="AP192" i="4" s="1"/>
  <c r="AP193" i="4" s="1"/>
  <c r="AO191" i="4"/>
  <c r="AO192" i="4" s="1"/>
  <c r="AO193" i="4" s="1"/>
  <c r="AN191" i="4"/>
  <c r="AN192" i="4" s="1"/>
  <c r="AN193" i="4" s="1"/>
  <c r="AM191" i="4"/>
  <c r="AM192" i="4" s="1"/>
  <c r="AM193" i="4" s="1"/>
  <c r="AL191" i="4"/>
  <c r="AL192" i="4" s="1"/>
  <c r="AL193" i="4" s="1"/>
  <c r="AK191" i="4"/>
  <c r="AK192" i="4" s="1"/>
  <c r="AK193" i="4" s="1"/>
  <c r="AJ191" i="4"/>
  <c r="AJ192" i="4" s="1"/>
  <c r="AJ193" i="4" s="1"/>
  <c r="AI191" i="4"/>
  <c r="AI192" i="4" s="1"/>
  <c r="AI193" i="4" s="1"/>
  <c r="AH191" i="4"/>
  <c r="AH192" i="4" s="1"/>
  <c r="AH193" i="4" s="1"/>
  <c r="AG191" i="4"/>
  <c r="AG192" i="4" s="1"/>
  <c r="AG193" i="4" s="1"/>
  <c r="AF191" i="4"/>
  <c r="AF192" i="4" s="1"/>
  <c r="AF193" i="4" s="1"/>
  <c r="AE191" i="4"/>
  <c r="AE192" i="4" s="1"/>
  <c r="AE193" i="4" s="1"/>
  <c r="AD191" i="4"/>
  <c r="AD192" i="4" s="1"/>
  <c r="AD193" i="4" s="1"/>
  <c r="AC191" i="4"/>
  <c r="AC192" i="4" s="1"/>
  <c r="AC193" i="4" s="1"/>
  <c r="AB191" i="4"/>
  <c r="AB192" i="4" s="1"/>
  <c r="AB193" i="4" s="1"/>
  <c r="AA191" i="4"/>
  <c r="AA192" i="4" s="1"/>
  <c r="AA193" i="4" s="1"/>
  <c r="Z191" i="4"/>
  <c r="Z192" i="4" s="1"/>
  <c r="Z193" i="4" s="1"/>
  <c r="Y191" i="4"/>
  <c r="Y192" i="4" s="1"/>
  <c r="Y193" i="4" s="1"/>
  <c r="X191" i="4"/>
  <c r="X192" i="4" s="1"/>
  <c r="X193" i="4" s="1"/>
  <c r="W191" i="4"/>
  <c r="W192" i="4" s="1"/>
  <c r="W193" i="4" s="1"/>
  <c r="V191" i="4"/>
  <c r="V192" i="4" s="1"/>
  <c r="V193" i="4" s="1"/>
  <c r="U191" i="4"/>
  <c r="U192" i="4" s="1"/>
  <c r="U193" i="4" s="1"/>
  <c r="T191" i="4"/>
  <c r="T192" i="4" s="1"/>
  <c r="T193" i="4" s="1"/>
  <c r="S191" i="4"/>
  <c r="S192" i="4" s="1"/>
  <c r="S193" i="4" s="1"/>
  <c r="R191" i="4"/>
  <c r="R192" i="4" s="1"/>
  <c r="R193" i="4" s="1"/>
  <c r="Q191" i="4"/>
  <c r="Q192" i="4" s="1"/>
  <c r="Q193" i="4" s="1"/>
  <c r="P191" i="4"/>
  <c r="P192" i="4" s="1"/>
  <c r="P193" i="4" s="1"/>
  <c r="O191" i="4"/>
  <c r="O192" i="4" s="1"/>
  <c r="O193" i="4" s="1"/>
  <c r="N191" i="4"/>
  <c r="N192" i="4" s="1"/>
  <c r="N193" i="4" s="1"/>
  <c r="M191" i="4"/>
  <c r="M192" i="4" s="1"/>
  <c r="M193" i="4" s="1"/>
  <c r="L191" i="4"/>
  <c r="L192" i="4" s="1"/>
  <c r="L193" i="4" s="1"/>
  <c r="K191" i="4"/>
  <c r="K192" i="4" s="1"/>
  <c r="K193" i="4" s="1"/>
  <c r="J191" i="4"/>
  <c r="J192" i="4" s="1"/>
  <c r="J193" i="4" s="1"/>
  <c r="I191" i="4"/>
  <c r="I192" i="4" s="1"/>
  <c r="I193" i="4" s="1"/>
  <c r="H191" i="4"/>
  <c r="H192" i="4" s="1"/>
  <c r="H193" i="4" s="1"/>
  <c r="G191" i="4"/>
  <c r="G192" i="4" s="1"/>
  <c r="G193" i="4" s="1"/>
  <c r="F191" i="4"/>
  <c r="F192" i="4" s="1"/>
  <c r="F193" i="4" s="1"/>
  <c r="E191" i="4"/>
  <c r="E192" i="4" s="1"/>
  <c r="E193" i="4" s="1"/>
  <c r="D191" i="4"/>
  <c r="D192" i="4" s="1"/>
  <c r="D193" i="4" s="1"/>
  <c r="C191" i="4"/>
  <c r="C192" i="4" s="1"/>
  <c r="C193" i="4" s="1"/>
  <c r="AU186" i="4"/>
  <c r="AU187" i="4" s="1"/>
  <c r="AU188" i="4" s="1"/>
  <c r="AT186" i="4"/>
  <c r="AT187" i="4" s="1"/>
  <c r="AT188" i="4" s="1"/>
  <c r="AS186" i="4"/>
  <c r="AS187" i="4" s="1"/>
  <c r="AS188" i="4" s="1"/>
  <c r="AR186" i="4"/>
  <c r="AR187" i="4" s="1"/>
  <c r="AR188" i="4" s="1"/>
  <c r="AQ186" i="4"/>
  <c r="AQ187" i="4" s="1"/>
  <c r="AQ188" i="4" s="1"/>
  <c r="AP186" i="4"/>
  <c r="AP187" i="4" s="1"/>
  <c r="AP188" i="4" s="1"/>
  <c r="AO186" i="4"/>
  <c r="AO187" i="4" s="1"/>
  <c r="AO188" i="4" s="1"/>
  <c r="AN186" i="4"/>
  <c r="AN187" i="4" s="1"/>
  <c r="AN188" i="4" s="1"/>
  <c r="AM186" i="4"/>
  <c r="AM187" i="4" s="1"/>
  <c r="AM188" i="4" s="1"/>
  <c r="AL186" i="4"/>
  <c r="AL187" i="4" s="1"/>
  <c r="AL188" i="4" s="1"/>
  <c r="AK186" i="4"/>
  <c r="AK187" i="4" s="1"/>
  <c r="AK188" i="4" s="1"/>
  <c r="AJ186" i="4"/>
  <c r="AJ187" i="4" s="1"/>
  <c r="AJ188" i="4" s="1"/>
  <c r="AI186" i="4"/>
  <c r="AI187" i="4" s="1"/>
  <c r="AI188" i="4" s="1"/>
  <c r="AH186" i="4"/>
  <c r="AH187" i="4" s="1"/>
  <c r="AH188" i="4" s="1"/>
  <c r="AG186" i="4"/>
  <c r="AG187" i="4" s="1"/>
  <c r="AG188" i="4" s="1"/>
  <c r="AF186" i="4"/>
  <c r="AF187" i="4" s="1"/>
  <c r="AF188" i="4" s="1"/>
  <c r="AE186" i="4"/>
  <c r="AE187" i="4" s="1"/>
  <c r="AE188" i="4" s="1"/>
  <c r="AD186" i="4"/>
  <c r="AD187" i="4" s="1"/>
  <c r="AD188" i="4" s="1"/>
  <c r="AC186" i="4"/>
  <c r="AC187" i="4" s="1"/>
  <c r="AC188" i="4" s="1"/>
  <c r="AB186" i="4"/>
  <c r="AB187" i="4" s="1"/>
  <c r="AB188" i="4" s="1"/>
  <c r="AA186" i="4"/>
  <c r="AA187" i="4" s="1"/>
  <c r="AA188" i="4" s="1"/>
  <c r="Z186" i="4"/>
  <c r="Z187" i="4" s="1"/>
  <c r="Z188" i="4" s="1"/>
  <c r="Y186" i="4"/>
  <c r="Y187" i="4" s="1"/>
  <c r="Y188" i="4" s="1"/>
  <c r="X186" i="4"/>
  <c r="X187" i="4" s="1"/>
  <c r="X188" i="4" s="1"/>
  <c r="W186" i="4"/>
  <c r="W187" i="4" s="1"/>
  <c r="W188" i="4" s="1"/>
  <c r="V186" i="4"/>
  <c r="V187" i="4" s="1"/>
  <c r="V188" i="4" s="1"/>
  <c r="U186" i="4"/>
  <c r="U187" i="4" s="1"/>
  <c r="U188" i="4" s="1"/>
  <c r="T186" i="4"/>
  <c r="T187" i="4" s="1"/>
  <c r="T188" i="4" s="1"/>
  <c r="S186" i="4"/>
  <c r="S187" i="4" s="1"/>
  <c r="S188" i="4" s="1"/>
  <c r="R186" i="4"/>
  <c r="R187" i="4" s="1"/>
  <c r="R188" i="4" s="1"/>
  <c r="Q186" i="4"/>
  <c r="Q187" i="4" s="1"/>
  <c r="Q188" i="4" s="1"/>
  <c r="P186" i="4"/>
  <c r="P187" i="4" s="1"/>
  <c r="P188" i="4" s="1"/>
  <c r="O186" i="4"/>
  <c r="O187" i="4" s="1"/>
  <c r="O188" i="4" s="1"/>
  <c r="N186" i="4"/>
  <c r="N187" i="4" s="1"/>
  <c r="N188" i="4" s="1"/>
  <c r="M186" i="4"/>
  <c r="M187" i="4" s="1"/>
  <c r="M188" i="4" s="1"/>
  <c r="L186" i="4"/>
  <c r="L187" i="4" s="1"/>
  <c r="L188" i="4" s="1"/>
  <c r="K186" i="4"/>
  <c r="K187" i="4" s="1"/>
  <c r="K188" i="4" s="1"/>
  <c r="J186" i="4"/>
  <c r="J187" i="4" s="1"/>
  <c r="J188" i="4" s="1"/>
  <c r="I186" i="4"/>
  <c r="I187" i="4" s="1"/>
  <c r="I188" i="4" s="1"/>
  <c r="H186" i="4"/>
  <c r="H187" i="4" s="1"/>
  <c r="H188" i="4" s="1"/>
  <c r="G186" i="4"/>
  <c r="G187" i="4" s="1"/>
  <c r="G188" i="4" s="1"/>
  <c r="F186" i="4"/>
  <c r="F187" i="4" s="1"/>
  <c r="F188" i="4" s="1"/>
  <c r="E186" i="4"/>
  <c r="E187" i="4" s="1"/>
  <c r="E188" i="4" s="1"/>
  <c r="D186" i="4"/>
  <c r="D187" i="4" s="1"/>
  <c r="D188" i="4" s="1"/>
  <c r="C186" i="4"/>
  <c r="C187" i="4" s="1"/>
  <c r="C188" i="4" s="1"/>
  <c r="AU181" i="4"/>
  <c r="AU182" i="4" s="1"/>
  <c r="AU183" i="4" s="1"/>
  <c r="AT181" i="4"/>
  <c r="AT182" i="4" s="1"/>
  <c r="AT183" i="4" s="1"/>
  <c r="AS181" i="4"/>
  <c r="AS182" i="4" s="1"/>
  <c r="AS183" i="4" s="1"/>
  <c r="AR181" i="4"/>
  <c r="AR182" i="4" s="1"/>
  <c r="AR183" i="4" s="1"/>
  <c r="AQ181" i="4"/>
  <c r="AQ182" i="4" s="1"/>
  <c r="AQ183" i="4" s="1"/>
  <c r="AP181" i="4"/>
  <c r="AP182" i="4" s="1"/>
  <c r="AP183" i="4" s="1"/>
  <c r="AO181" i="4"/>
  <c r="AO182" i="4" s="1"/>
  <c r="AO183" i="4" s="1"/>
  <c r="AN181" i="4"/>
  <c r="AN182" i="4" s="1"/>
  <c r="AN183" i="4" s="1"/>
  <c r="AM181" i="4"/>
  <c r="AM182" i="4" s="1"/>
  <c r="AM183" i="4" s="1"/>
  <c r="AL181" i="4"/>
  <c r="AL182" i="4" s="1"/>
  <c r="AL183" i="4" s="1"/>
  <c r="AK181" i="4"/>
  <c r="AK182" i="4" s="1"/>
  <c r="AK183" i="4" s="1"/>
  <c r="AJ181" i="4"/>
  <c r="AJ182" i="4" s="1"/>
  <c r="AJ183" i="4" s="1"/>
  <c r="AI181" i="4"/>
  <c r="AI182" i="4" s="1"/>
  <c r="AI183" i="4" s="1"/>
  <c r="AH181" i="4"/>
  <c r="AH182" i="4" s="1"/>
  <c r="AH183" i="4" s="1"/>
  <c r="AG181" i="4"/>
  <c r="AG182" i="4" s="1"/>
  <c r="AG183" i="4" s="1"/>
  <c r="AF181" i="4"/>
  <c r="AF182" i="4" s="1"/>
  <c r="AE181" i="4"/>
  <c r="AE182" i="4" s="1"/>
  <c r="AE183" i="4" s="1"/>
  <c r="AD181" i="4"/>
  <c r="AD182" i="4" s="1"/>
  <c r="AD183" i="4" s="1"/>
  <c r="AC181" i="4"/>
  <c r="AC182" i="4" s="1"/>
  <c r="AC183" i="4" s="1"/>
  <c r="AB181" i="4"/>
  <c r="AB182" i="4" s="1"/>
  <c r="AB183" i="4" s="1"/>
  <c r="AA181" i="4"/>
  <c r="AA182" i="4" s="1"/>
  <c r="AA183" i="4" s="1"/>
  <c r="Z181" i="4"/>
  <c r="Z182" i="4" s="1"/>
  <c r="Z183" i="4" s="1"/>
  <c r="Y181" i="4"/>
  <c r="Y182" i="4" s="1"/>
  <c r="Y183" i="4" s="1"/>
  <c r="X181" i="4"/>
  <c r="X182" i="4" s="1"/>
  <c r="X183" i="4" s="1"/>
  <c r="W181" i="4"/>
  <c r="W182" i="4" s="1"/>
  <c r="W183" i="4" s="1"/>
  <c r="V181" i="4"/>
  <c r="V182" i="4" s="1"/>
  <c r="V183" i="4" s="1"/>
  <c r="U181" i="4"/>
  <c r="U182" i="4" s="1"/>
  <c r="U183" i="4" s="1"/>
  <c r="T181" i="4"/>
  <c r="T182" i="4" s="1"/>
  <c r="T183" i="4" s="1"/>
  <c r="S181" i="4"/>
  <c r="S182" i="4" s="1"/>
  <c r="S183" i="4" s="1"/>
  <c r="R181" i="4"/>
  <c r="R182" i="4" s="1"/>
  <c r="R183" i="4" s="1"/>
  <c r="Q181" i="4"/>
  <c r="Q182" i="4" s="1"/>
  <c r="Q183" i="4" s="1"/>
  <c r="P181" i="4"/>
  <c r="P182" i="4" s="1"/>
  <c r="P183" i="4" s="1"/>
  <c r="O181" i="4"/>
  <c r="O182" i="4" s="1"/>
  <c r="O183" i="4" s="1"/>
  <c r="N181" i="4"/>
  <c r="N182" i="4" s="1"/>
  <c r="N183" i="4" s="1"/>
  <c r="M181" i="4"/>
  <c r="M182" i="4" s="1"/>
  <c r="M183" i="4" s="1"/>
  <c r="L181" i="4"/>
  <c r="L182" i="4" s="1"/>
  <c r="L183" i="4" s="1"/>
  <c r="K181" i="4"/>
  <c r="K182" i="4" s="1"/>
  <c r="K183" i="4" s="1"/>
  <c r="J181" i="4"/>
  <c r="J182" i="4" s="1"/>
  <c r="J183" i="4" s="1"/>
  <c r="I181" i="4"/>
  <c r="I182" i="4" s="1"/>
  <c r="I183" i="4" s="1"/>
  <c r="H181" i="4"/>
  <c r="H182" i="4" s="1"/>
  <c r="H183" i="4" s="1"/>
  <c r="G181" i="4"/>
  <c r="G182" i="4" s="1"/>
  <c r="G183" i="4" s="1"/>
  <c r="F181" i="4"/>
  <c r="F182" i="4" s="1"/>
  <c r="F183" i="4" s="1"/>
  <c r="E181" i="4"/>
  <c r="E182" i="4" s="1"/>
  <c r="E183" i="4" s="1"/>
  <c r="D181" i="4"/>
  <c r="D182" i="4" s="1"/>
  <c r="D183" i="4" s="1"/>
  <c r="C181" i="4"/>
  <c r="C182" i="4" s="1"/>
  <c r="C183" i="4" s="1"/>
  <c r="AU176" i="4"/>
  <c r="AU177" i="4" s="1"/>
  <c r="AU178" i="4" s="1"/>
  <c r="AT176" i="4"/>
  <c r="AT177" i="4" s="1"/>
  <c r="AT178" i="4" s="1"/>
  <c r="AS176" i="4"/>
  <c r="AS177" i="4" s="1"/>
  <c r="AS178" i="4" s="1"/>
  <c r="AR176" i="4"/>
  <c r="AR177" i="4" s="1"/>
  <c r="AR178" i="4" s="1"/>
  <c r="AQ176" i="4"/>
  <c r="AQ177" i="4" s="1"/>
  <c r="AQ178" i="4" s="1"/>
  <c r="AP176" i="4"/>
  <c r="AP177" i="4" s="1"/>
  <c r="AP178" i="4" s="1"/>
  <c r="AO176" i="4"/>
  <c r="AO177" i="4" s="1"/>
  <c r="AO178" i="4" s="1"/>
  <c r="AN176" i="4"/>
  <c r="AN177" i="4" s="1"/>
  <c r="AN178" i="4" s="1"/>
  <c r="AM176" i="4"/>
  <c r="AM177" i="4" s="1"/>
  <c r="AM178" i="4" s="1"/>
  <c r="AL176" i="4"/>
  <c r="AL177" i="4" s="1"/>
  <c r="AL178" i="4" s="1"/>
  <c r="AK176" i="4"/>
  <c r="AK177" i="4" s="1"/>
  <c r="AK178" i="4" s="1"/>
  <c r="AJ176" i="4"/>
  <c r="AJ177" i="4" s="1"/>
  <c r="AJ178" i="4" s="1"/>
  <c r="AI176" i="4"/>
  <c r="AI177" i="4" s="1"/>
  <c r="AI178" i="4" s="1"/>
  <c r="AH176" i="4"/>
  <c r="AH177" i="4" s="1"/>
  <c r="AH178" i="4" s="1"/>
  <c r="AG176" i="4"/>
  <c r="AG177" i="4" s="1"/>
  <c r="AG178" i="4" s="1"/>
  <c r="AF176" i="4"/>
  <c r="AF177" i="4" s="1"/>
  <c r="AF178" i="4" s="1"/>
  <c r="AE176" i="4"/>
  <c r="AE177" i="4" s="1"/>
  <c r="AE178" i="4" s="1"/>
  <c r="AD176" i="4"/>
  <c r="AD177" i="4" s="1"/>
  <c r="AD178" i="4" s="1"/>
  <c r="AC176" i="4"/>
  <c r="AC177" i="4" s="1"/>
  <c r="AC178" i="4" s="1"/>
  <c r="AB176" i="4"/>
  <c r="AB177" i="4" s="1"/>
  <c r="AB178" i="4" s="1"/>
  <c r="AA176" i="4"/>
  <c r="AA177" i="4" s="1"/>
  <c r="AA178" i="4" s="1"/>
  <c r="Z176" i="4"/>
  <c r="Z177" i="4" s="1"/>
  <c r="Z178" i="4" s="1"/>
  <c r="Y176" i="4"/>
  <c r="Y177" i="4" s="1"/>
  <c r="Y178" i="4" s="1"/>
  <c r="X176" i="4"/>
  <c r="X177" i="4" s="1"/>
  <c r="X178" i="4" s="1"/>
  <c r="W176" i="4"/>
  <c r="W177" i="4" s="1"/>
  <c r="W178" i="4" s="1"/>
  <c r="V176" i="4"/>
  <c r="V177" i="4" s="1"/>
  <c r="V178" i="4" s="1"/>
  <c r="U176" i="4"/>
  <c r="U177" i="4" s="1"/>
  <c r="U178" i="4" s="1"/>
  <c r="T176" i="4"/>
  <c r="T177" i="4" s="1"/>
  <c r="T178" i="4" s="1"/>
  <c r="S176" i="4"/>
  <c r="S177" i="4" s="1"/>
  <c r="S178" i="4" s="1"/>
  <c r="R176" i="4"/>
  <c r="R177" i="4" s="1"/>
  <c r="R178" i="4" s="1"/>
  <c r="Q176" i="4"/>
  <c r="Q177" i="4" s="1"/>
  <c r="Q178" i="4" s="1"/>
  <c r="P176" i="4"/>
  <c r="P177" i="4" s="1"/>
  <c r="P178" i="4" s="1"/>
  <c r="O176" i="4"/>
  <c r="O177" i="4" s="1"/>
  <c r="O178" i="4" s="1"/>
  <c r="N176" i="4"/>
  <c r="N177" i="4" s="1"/>
  <c r="N178" i="4" s="1"/>
  <c r="M176" i="4"/>
  <c r="M177" i="4" s="1"/>
  <c r="M178" i="4" s="1"/>
  <c r="L176" i="4"/>
  <c r="L177" i="4" s="1"/>
  <c r="L178" i="4" s="1"/>
  <c r="K176" i="4"/>
  <c r="K177" i="4" s="1"/>
  <c r="K178" i="4" s="1"/>
  <c r="J176" i="4"/>
  <c r="J177" i="4" s="1"/>
  <c r="J178" i="4" s="1"/>
  <c r="I176" i="4"/>
  <c r="I177" i="4" s="1"/>
  <c r="I178" i="4" s="1"/>
  <c r="H176" i="4"/>
  <c r="H177" i="4" s="1"/>
  <c r="H178" i="4" s="1"/>
  <c r="G176" i="4"/>
  <c r="G177" i="4" s="1"/>
  <c r="G178" i="4" s="1"/>
  <c r="F176" i="4"/>
  <c r="F177" i="4" s="1"/>
  <c r="F178" i="4" s="1"/>
  <c r="E176" i="4"/>
  <c r="E177" i="4" s="1"/>
  <c r="E178" i="4" s="1"/>
  <c r="D176" i="4"/>
  <c r="D177" i="4" s="1"/>
  <c r="D178" i="4" s="1"/>
  <c r="C176" i="4"/>
  <c r="C177" i="4" s="1"/>
  <c r="C178" i="4" s="1"/>
  <c r="AU171" i="4"/>
  <c r="AU172" i="4" s="1"/>
  <c r="AU173" i="4" s="1"/>
  <c r="AT171" i="4"/>
  <c r="AT172" i="4" s="1"/>
  <c r="AT173" i="4" s="1"/>
  <c r="AS171" i="4"/>
  <c r="AS172" i="4" s="1"/>
  <c r="AS173" i="4" s="1"/>
  <c r="AR171" i="4"/>
  <c r="AR172" i="4" s="1"/>
  <c r="AR173" i="4" s="1"/>
  <c r="AQ171" i="4"/>
  <c r="AQ172" i="4" s="1"/>
  <c r="AQ173" i="4" s="1"/>
  <c r="AP171" i="4"/>
  <c r="AP172" i="4" s="1"/>
  <c r="AP173" i="4" s="1"/>
  <c r="AO171" i="4"/>
  <c r="AO172" i="4" s="1"/>
  <c r="AO173" i="4" s="1"/>
  <c r="AN171" i="4"/>
  <c r="AN172" i="4" s="1"/>
  <c r="AN173" i="4" s="1"/>
  <c r="AM171" i="4"/>
  <c r="AM172" i="4" s="1"/>
  <c r="AM173" i="4" s="1"/>
  <c r="AL171" i="4"/>
  <c r="AL172" i="4" s="1"/>
  <c r="AL173" i="4" s="1"/>
  <c r="AK171" i="4"/>
  <c r="AK172" i="4" s="1"/>
  <c r="AK173" i="4" s="1"/>
  <c r="AJ171" i="4"/>
  <c r="AJ172" i="4" s="1"/>
  <c r="AJ173" i="4" s="1"/>
  <c r="AI171" i="4"/>
  <c r="AI172" i="4" s="1"/>
  <c r="AI173" i="4" s="1"/>
  <c r="AH171" i="4"/>
  <c r="AH172" i="4" s="1"/>
  <c r="AH173" i="4" s="1"/>
  <c r="AG171" i="4"/>
  <c r="AG172" i="4" s="1"/>
  <c r="AG173" i="4" s="1"/>
  <c r="AF171" i="4"/>
  <c r="AF172" i="4" s="1"/>
  <c r="AF173" i="4" s="1"/>
  <c r="AE171" i="4"/>
  <c r="AE172" i="4" s="1"/>
  <c r="AE173" i="4" s="1"/>
  <c r="AD171" i="4"/>
  <c r="AD172" i="4" s="1"/>
  <c r="AD173" i="4" s="1"/>
  <c r="AC171" i="4"/>
  <c r="AC172" i="4" s="1"/>
  <c r="AC173" i="4" s="1"/>
  <c r="AB171" i="4"/>
  <c r="AB172" i="4" s="1"/>
  <c r="AB173" i="4" s="1"/>
  <c r="AA171" i="4"/>
  <c r="AA172" i="4" s="1"/>
  <c r="AA173" i="4" s="1"/>
  <c r="Z171" i="4"/>
  <c r="Z172" i="4" s="1"/>
  <c r="Z173" i="4" s="1"/>
  <c r="Y171" i="4"/>
  <c r="Y172" i="4" s="1"/>
  <c r="Y173" i="4" s="1"/>
  <c r="X171" i="4"/>
  <c r="X172" i="4" s="1"/>
  <c r="X173" i="4" s="1"/>
  <c r="W171" i="4"/>
  <c r="W172" i="4" s="1"/>
  <c r="W173" i="4" s="1"/>
  <c r="V171" i="4"/>
  <c r="V172" i="4" s="1"/>
  <c r="V173" i="4" s="1"/>
  <c r="U171" i="4"/>
  <c r="U172" i="4" s="1"/>
  <c r="U173" i="4" s="1"/>
  <c r="T171" i="4"/>
  <c r="T172" i="4" s="1"/>
  <c r="T173" i="4" s="1"/>
  <c r="S171" i="4"/>
  <c r="R171" i="4"/>
  <c r="R172" i="4" s="1"/>
  <c r="R173" i="4" s="1"/>
  <c r="Q171" i="4"/>
  <c r="Q172" i="4" s="1"/>
  <c r="Q173" i="4" s="1"/>
  <c r="P171" i="4"/>
  <c r="P172" i="4" s="1"/>
  <c r="P173" i="4" s="1"/>
  <c r="O171" i="4"/>
  <c r="O172" i="4" s="1"/>
  <c r="O173" i="4" s="1"/>
  <c r="N171" i="4"/>
  <c r="N172" i="4" s="1"/>
  <c r="N173" i="4" s="1"/>
  <c r="M171" i="4"/>
  <c r="M172" i="4" s="1"/>
  <c r="M173" i="4" s="1"/>
  <c r="L171" i="4"/>
  <c r="L172" i="4" s="1"/>
  <c r="L173" i="4" s="1"/>
  <c r="K171" i="4"/>
  <c r="K172" i="4" s="1"/>
  <c r="K173" i="4" s="1"/>
  <c r="J171" i="4"/>
  <c r="J172" i="4" s="1"/>
  <c r="J173" i="4" s="1"/>
  <c r="I171" i="4"/>
  <c r="I172" i="4" s="1"/>
  <c r="I173" i="4" s="1"/>
  <c r="H171" i="4"/>
  <c r="H172" i="4" s="1"/>
  <c r="H173" i="4" s="1"/>
  <c r="G171" i="4"/>
  <c r="G172" i="4" s="1"/>
  <c r="G173" i="4" s="1"/>
  <c r="F171" i="4"/>
  <c r="F172" i="4" s="1"/>
  <c r="F173" i="4" s="1"/>
  <c r="E171" i="4"/>
  <c r="E172" i="4" s="1"/>
  <c r="E173" i="4" s="1"/>
  <c r="D171" i="4"/>
  <c r="D172" i="4" s="1"/>
  <c r="D173" i="4" s="1"/>
  <c r="C171" i="4"/>
  <c r="C172" i="4" s="1"/>
  <c r="C173" i="4" s="1"/>
  <c r="AU166" i="4"/>
  <c r="AU167" i="4" s="1"/>
  <c r="AU168" i="4" s="1"/>
  <c r="AT166" i="4"/>
  <c r="AT167" i="4" s="1"/>
  <c r="AT168" i="4" s="1"/>
  <c r="AS166" i="4"/>
  <c r="AS167" i="4" s="1"/>
  <c r="AS168" i="4" s="1"/>
  <c r="AR166" i="4"/>
  <c r="AR167" i="4" s="1"/>
  <c r="AR168" i="4" s="1"/>
  <c r="AQ166" i="4"/>
  <c r="AQ167" i="4" s="1"/>
  <c r="AQ168" i="4" s="1"/>
  <c r="AP166" i="4"/>
  <c r="AP167" i="4" s="1"/>
  <c r="AP168" i="4" s="1"/>
  <c r="AO166" i="4"/>
  <c r="AO167" i="4" s="1"/>
  <c r="AO168" i="4" s="1"/>
  <c r="AN166" i="4"/>
  <c r="AN167" i="4" s="1"/>
  <c r="AN168" i="4" s="1"/>
  <c r="AM166" i="4"/>
  <c r="AM167" i="4" s="1"/>
  <c r="AM168" i="4" s="1"/>
  <c r="AL166" i="4"/>
  <c r="AL167" i="4" s="1"/>
  <c r="AL168" i="4" s="1"/>
  <c r="AK166" i="4"/>
  <c r="AK167" i="4" s="1"/>
  <c r="AK168" i="4" s="1"/>
  <c r="AJ166" i="4"/>
  <c r="AJ167" i="4" s="1"/>
  <c r="AJ168" i="4" s="1"/>
  <c r="AI166" i="4"/>
  <c r="AI167" i="4" s="1"/>
  <c r="AI168" i="4" s="1"/>
  <c r="AH166" i="4"/>
  <c r="AH167" i="4" s="1"/>
  <c r="AH168" i="4" s="1"/>
  <c r="AG166" i="4"/>
  <c r="AG167" i="4" s="1"/>
  <c r="AG168" i="4" s="1"/>
  <c r="AF166" i="4"/>
  <c r="AF167" i="4" s="1"/>
  <c r="AF168" i="4" s="1"/>
  <c r="AE166" i="4"/>
  <c r="AE167" i="4" s="1"/>
  <c r="AE168" i="4" s="1"/>
  <c r="AD166" i="4"/>
  <c r="AD167" i="4" s="1"/>
  <c r="AD168" i="4" s="1"/>
  <c r="AC166" i="4"/>
  <c r="AC167" i="4" s="1"/>
  <c r="AC168" i="4" s="1"/>
  <c r="AB166" i="4"/>
  <c r="AB167" i="4" s="1"/>
  <c r="AB168" i="4" s="1"/>
  <c r="AA166" i="4"/>
  <c r="AA167" i="4" s="1"/>
  <c r="AA168" i="4" s="1"/>
  <c r="Z166" i="4"/>
  <c r="Z167" i="4" s="1"/>
  <c r="Z168" i="4" s="1"/>
  <c r="Y166" i="4"/>
  <c r="Y167" i="4" s="1"/>
  <c r="Y168" i="4" s="1"/>
  <c r="X166" i="4"/>
  <c r="X167" i="4" s="1"/>
  <c r="X168" i="4" s="1"/>
  <c r="W166" i="4"/>
  <c r="W167" i="4" s="1"/>
  <c r="W168" i="4" s="1"/>
  <c r="V166" i="4"/>
  <c r="V167" i="4" s="1"/>
  <c r="V168" i="4" s="1"/>
  <c r="U166" i="4"/>
  <c r="U167" i="4" s="1"/>
  <c r="U168" i="4" s="1"/>
  <c r="T166" i="4"/>
  <c r="T167" i="4" s="1"/>
  <c r="T168" i="4" s="1"/>
  <c r="S166" i="4"/>
  <c r="S167" i="4" s="1"/>
  <c r="S168" i="4" s="1"/>
  <c r="R166" i="4"/>
  <c r="R167" i="4" s="1"/>
  <c r="R168" i="4" s="1"/>
  <c r="EI75" i="4"/>
  <c r="DN75" i="4"/>
  <c r="D5" i="4"/>
  <c r="Q166" i="4"/>
  <c r="Q167" i="4" s="1"/>
  <c r="Q168" i="4" s="1"/>
  <c r="P166" i="4"/>
  <c r="P167" i="4" s="1"/>
  <c r="P168" i="4" s="1"/>
  <c r="O166" i="4"/>
  <c r="O167" i="4" s="1"/>
  <c r="O168" i="4" s="1"/>
  <c r="N166" i="4"/>
  <c r="N167" i="4" s="1"/>
  <c r="N168" i="4" s="1"/>
  <c r="M166" i="4"/>
  <c r="M167" i="4" s="1"/>
  <c r="M168" i="4" s="1"/>
  <c r="L166" i="4"/>
  <c r="L167" i="4" s="1"/>
  <c r="L168" i="4" s="1"/>
  <c r="K166" i="4"/>
  <c r="K167" i="4" s="1"/>
  <c r="K168" i="4" s="1"/>
  <c r="J166" i="4"/>
  <c r="J167" i="4" s="1"/>
  <c r="J168" i="4" s="1"/>
  <c r="I166" i="4"/>
  <c r="I167" i="4" s="1"/>
  <c r="I168" i="4" s="1"/>
  <c r="H166" i="4"/>
  <c r="H167" i="4" s="1"/>
  <c r="H168" i="4" s="1"/>
  <c r="G166" i="4"/>
  <c r="G167" i="4" s="1"/>
  <c r="G168" i="4" s="1"/>
  <c r="F166" i="4"/>
  <c r="F167" i="4" s="1"/>
  <c r="F168" i="4" s="1"/>
  <c r="E166" i="4"/>
  <c r="E167" i="4" s="1"/>
  <c r="E168" i="4" s="1"/>
  <c r="D166" i="4"/>
  <c r="D167" i="4" s="1"/>
  <c r="D168" i="4" s="1"/>
  <c r="C166" i="4"/>
  <c r="C167" i="4" s="1"/>
  <c r="C168" i="4" s="1"/>
  <c r="AA36" i="1"/>
  <c r="FG36" i="1" s="1"/>
  <c r="AA35" i="1"/>
  <c r="FG35" i="1" s="1"/>
  <c r="AA34" i="1"/>
  <c r="FG34" i="1" s="1"/>
  <c r="AA33" i="1"/>
  <c r="FG33" i="1" s="1"/>
  <c r="AA32" i="1"/>
  <c r="FG32" i="1" s="1"/>
  <c r="AA31" i="1"/>
  <c r="FG31" i="1" s="1"/>
  <c r="AA30" i="1"/>
  <c r="FG30" i="1" s="1"/>
  <c r="AA29" i="1"/>
  <c r="FG29" i="1" s="1"/>
  <c r="AA28" i="1"/>
  <c r="FG28" i="1" s="1"/>
  <c r="AA27" i="1"/>
  <c r="FG27" i="1" s="1"/>
  <c r="AA26" i="1"/>
  <c r="FG26" i="1" s="1"/>
  <c r="AA25" i="1"/>
  <c r="FG25" i="1" s="1"/>
  <c r="AA24" i="1"/>
  <c r="FG24" i="1" s="1"/>
  <c r="AA23" i="1"/>
  <c r="FG23" i="1" s="1"/>
  <c r="AA22" i="1"/>
  <c r="FG22" i="1" s="1"/>
  <c r="AA21" i="1"/>
  <c r="FG21" i="1" s="1"/>
  <c r="AD36" i="1"/>
  <c r="AC36" i="1"/>
  <c r="AB36" i="1"/>
  <c r="AD35" i="1"/>
  <c r="AC35" i="1"/>
  <c r="AB35" i="1"/>
  <c r="AD34" i="1"/>
  <c r="AC34" i="1"/>
  <c r="AB34" i="1"/>
  <c r="AD33" i="1"/>
  <c r="AC33" i="1"/>
  <c r="AB33" i="1"/>
  <c r="AD32" i="1"/>
  <c r="AC32" i="1"/>
  <c r="AB32" i="1"/>
  <c r="AD31" i="1"/>
  <c r="AC31" i="1"/>
  <c r="AB31" i="1"/>
  <c r="AD30" i="1"/>
  <c r="AC30" i="1"/>
  <c r="AB30" i="1"/>
  <c r="AD29" i="1"/>
  <c r="AC29" i="1"/>
  <c r="AB29" i="1"/>
  <c r="AD28" i="1"/>
  <c r="AC28" i="1"/>
  <c r="AB28" i="1"/>
  <c r="AD27" i="1"/>
  <c r="AC27" i="1"/>
  <c r="AB27" i="1"/>
  <c r="AD26" i="1"/>
  <c r="AC26" i="1"/>
  <c r="AB26" i="1"/>
  <c r="AD25" i="1"/>
  <c r="AC25" i="1"/>
  <c r="AB25" i="1"/>
  <c r="AD24" i="1"/>
  <c r="AC24" i="1"/>
  <c r="AB24" i="1"/>
  <c r="AD23" i="1"/>
  <c r="AC23" i="1"/>
  <c r="AB23" i="1"/>
  <c r="AD22" i="1"/>
  <c r="AC22" i="1"/>
  <c r="AB22" i="1"/>
  <c r="AD21" i="1"/>
  <c r="AC21" i="1"/>
  <c r="AB21" i="1"/>
  <c r="AD20" i="1"/>
  <c r="AC20" i="1"/>
  <c r="AB20" i="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42" i="1" s="1"/>
  <c r="MC5" i="1"/>
  <c r="MC42" i="1" s="1"/>
  <c r="MB5" i="1"/>
  <c r="MB42" i="1" s="1"/>
  <c r="MA5" i="1"/>
  <c r="MA42" i="1" s="1"/>
  <c r="LZ5" i="1"/>
  <c r="LZ6" i="1" s="1"/>
  <c r="LZ9" i="1" s="1"/>
  <c r="LY5" i="1"/>
  <c r="LY6" i="1" s="1"/>
  <c r="LY9" i="1" s="1"/>
  <c r="LX5" i="1"/>
  <c r="LX6" i="1" s="1"/>
  <c r="LX9" i="1" s="1"/>
  <c r="LW5" i="1"/>
  <c r="LW6" i="1" s="1"/>
  <c r="LW9" i="1" s="1"/>
  <c r="LV5" i="1"/>
  <c r="LV6" i="1" s="1"/>
  <c r="LV9" i="1" s="1"/>
  <c r="LU5" i="1"/>
  <c r="LU6" i="1" s="1"/>
  <c r="LU9" i="1" s="1"/>
  <c r="LT5" i="1"/>
  <c r="LT6" i="1" s="1"/>
  <c r="LT9" i="1" s="1"/>
  <c r="LS5" i="1"/>
  <c r="LS6" i="1" s="1"/>
  <c r="LS9" i="1" s="1"/>
  <c r="LR5" i="1"/>
  <c r="LR6" i="1" s="1"/>
  <c r="LR9" i="1" s="1"/>
  <c r="LQ5" i="1"/>
  <c r="LQ6" i="1" s="1"/>
  <c r="LQ9" i="1" s="1"/>
  <c r="LP5" i="1"/>
  <c r="LP6" i="1" s="1"/>
  <c r="LP9" i="1" s="1"/>
  <c r="LO5" i="1"/>
  <c r="LO6" i="1" s="1"/>
  <c r="LO9" i="1" s="1"/>
  <c r="LN5" i="1"/>
  <c r="LN6" i="1" s="1"/>
  <c r="LN9" i="1" s="1"/>
  <c r="LM5" i="1"/>
  <c r="LM6" i="1" s="1"/>
  <c r="LM9" i="1" s="1"/>
  <c r="LL5" i="1"/>
  <c r="LL6" i="1" s="1"/>
  <c r="LL9" i="1" s="1"/>
  <c r="LK5" i="1"/>
  <c r="LK6" i="1" s="1"/>
  <c r="LK9" i="1" s="1"/>
  <c r="LJ5" i="1"/>
  <c r="LJ6" i="1" s="1"/>
  <c r="LJ9" i="1" s="1"/>
  <c r="LI5" i="1"/>
  <c r="LI42" i="1" s="1"/>
  <c r="LH5" i="1"/>
  <c r="LH6" i="1" s="1"/>
  <c r="LH9" i="1" s="1"/>
  <c r="LG5" i="1"/>
  <c r="LG6" i="1" s="1"/>
  <c r="LG9" i="1" s="1"/>
  <c r="LF5" i="1"/>
  <c r="LF6" i="1" s="1"/>
  <c r="LF9" i="1" s="1"/>
  <c r="LE5" i="1"/>
  <c r="LE6" i="1" s="1"/>
  <c r="LE9" i="1" s="1"/>
  <c r="LD5" i="1"/>
  <c r="LD6" i="1" s="1"/>
  <c r="LD9" i="1" s="1"/>
  <c r="LC5" i="1"/>
  <c r="LC6" i="1" s="1"/>
  <c r="LC9" i="1" s="1"/>
  <c r="LB5" i="1"/>
  <c r="LB6" i="1" s="1"/>
  <c r="LB9" i="1" s="1"/>
  <c r="LA5" i="1"/>
  <c r="LA6" i="1" s="1"/>
  <c r="LA9" i="1" s="1"/>
  <c r="KZ5" i="1"/>
  <c r="KZ6" i="1" s="1"/>
  <c r="KZ9" i="1" s="1"/>
  <c r="KY5" i="1"/>
  <c r="KY6" i="1" s="1"/>
  <c r="KY9" i="1" s="1"/>
  <c r="KX5" i="1"/>
  <c r="KX42" i="1" s="1"/>
  <c r="KW5" i="1"/>
  <c r="KW42" i="1" s="1"/>
  <c r="KV5" i="1"/>
  <c r="KV42" i="1" s="1"/>
  <c r="KU5" i="1"/>
  <c r="KU42" i="1" s="1"/>
  <c r="KT5" i="1"/>
  <c r="KT6" i="1" s="1"/>
  <c r="KT9" i="1" s="1"/>
  <c r="KS5" i="1"/>
  <c r="KS6" i="1" s="1"/>
  <c r="KS9" i="1" s="1"/>
  <c r="KR5" i="1"/>
  <c r="KR6" i="1" s="1"/>
  <c r="KR9" i="1" s="1"/>
  <c r="KQ5" i="1"/>
  <c r="KQ6" i="1" s="1"/>
  <c r="KQ9" i="1" s="1"/>
  <c r="KP5" i="1"/>
  <c r="KP6" i="1" s="1"/>
  <c r="KP9" i="1" s="1"/>
  <c r="KO5" i="1"/>
  <c r="KO6" i="1" s="1"/>
  <c r="KO9" i="1" s="1"/>
  <c r="KN5" i="1"/>
  <c r="KN6" i="1" s="1"/>
  <c r="KN9" i="1" s="1"/>
  <c r="KM5" i="1"/>
  <c r="KM6" i="1" s="1"/>
  <c r="KM9" i="1" s="1"/>
  <c r="KL5" i="1"/>
  <c r="KL6" i="1" s="1"/>
  <c r="KL9" i="1" s="1"/>
  <c r="KK5" i="1"/>
  <c r="KK6" i="1" s="1"/>
  <c r="KK9" i="1" s="1"/>
  <c r="KJ5" i="1"/>
  <c r="KJ6" i="1" s="1"/>
  <c r="KJ9" i="1" s="1"/>
  <c r="KI5" i="1"/>
  <c r="KI6" i="1" s="1"/>
  <c r="KI9" i="1" s="1"/>
  <c r="KH5" i="1"/>
  <c r="KH6" i="1" s="1"/>
  <c r="KH9" i="1" s="1"/>
  <c r="KG5" i="1"/>
  <c r="KG6" i="1" s="1"/>
  <c r="KG9" i="1" s="1"/>
  <c r="KF5" i="1"/>
  <c r="KF6" i="1" s="1"/>
  <c r="KF9" i="1" s="1"/>
  <c r="KE5" i="1"/>
  <c r="KE6" i="1" s="1"/>
  <c r="KE9" i="1" s="1"/>
  <c r="KD5" i="1"/>
  <c r="KD6" i="1" s="1"/>
  <c r="KD9" i="1" s="1"/>
  <c r="KC5" i="1"/>
  <c r="KC42" i="1" s="1"/>
  <c r="KB5" i="1"/>
  <c r="KB6" i="1" s="1"/>
  <c r="KB9" i="1" s="1"/>
  <c r="KA5" i="1"/>
  <c r="KA6" i="1" s="1"/>
  <c r="KA9" i="1" s="1"/>
  <c r="JZ5" i="1"/>
  <c r="JZ6" i="1" s="1"/>
  <c r="JZ9" i="1" s="1"/>
  <c r="JY5" i="1"/>
  <c r="JY6" i="1" s="1"/>
  <c r="JY9" i="1" s="1"/>
  <c r="JX5" i="1"/>
  <c r="JX6" i="1" s="1"/>
  <c r="JX9" i="1" s="1"/>
  <c r="JW5" i="1"/>
  <c r="JW6" i="1" s="1"/>
  <c r="JW9" i="1" s="1"/>
  <c r="JV5" i="1"/>
  <c r="JV42" i="1" s="1"/>
  <c r="JU5" i="1"/>
  <c r="JU6" i="1" s="1"/>
  <c r="JU9" i="1" s="1"/>
  <c r="JT5" i="1"/>
  <c r="JT6" i="1" s="1"/>
  <c r="JT9" i="1" s="1"/>
  <c r="JS5" i="1"/>
  <c r="JS42" i="1" s="1"/>
  <c r="JR5" i="1"/>
  <c r="JR42" i="1" s="1"/>
  <c r="JQ5" i="1"/>
  <c r="JQ42" i="1" s="1"/>
  <c r="JP5" i="1"/>
  <c r="JP42" i="1" s="1"/>
  <c r="DE155" i="4"/>
  <c r="DF155" i="4" s="1"/>
  <c r="DG155" i="4" s="1"/>
  <c r="DH155" i="4" s="1"/>
  <c r="DI155" i="4" s="1"/>
  <c r="DJ155" i="4" s="1"/>
  <c r="DK155" i="4" s="1"/>
  <c r="DL155" i="4" s="1"/>
  <c r="DM155" i="4" s="1"/>
  <c r="DN155" i="4" s="1"/>
  <c r="DO155" i="4" s="1"/>
  <c r="DP155" i="4" s="1"/>
  <c r="DQ155" i="4" s="1"/>
  <c r="DR155" i="4" s="1"/>
  <c r="CP155" i="4"/>
  <c r="CQ155" i="4" s="1"/>
  <c r="CR155" i="4" s="1"/>
  <c r="CS155" i="4" s="1"/>
  <c r="CT155" i="4" s="1"/>
  <c r="CU155" i="4" s="1"/>
  <c r="CV155" i="4" s="1"/>
  <c r="CW155" i="4" s="1"/>
  <c r="CX155" i="4" s="1"/>
  <c r="CY155" i="4" s="1"/>
  <c r="CZ155" i="4" s="1"/>
  <c r="DA155" i="4" s="1"/>
  <c r="DB155" i="4" s="1"/>
  <c r="DC155" i="4" s="1"/>
  <c r="CA155" i="4"/>
  <c r="CB155" i="4" s="1"/>
  <c r="CC155" i="4" s="1"/>
  <c r="CD155" i="4" s="1"/>
  <c r="CE155" i="4" s="1"/>
  <c r="CF155" i="4" s="1"/>
  <c r="CG155" i="4" s="1"/>
  <c r="CH155" i="4" s="1"/>
  <c r="CI155" i="4" s="1"/>
  <c r="CJ155" i="4" s="1"/>
  <c r="CK155" i="4" s="1"/>
  <c r="CL155" i="4" s="1"/>
  <c r="CM155" i="4" s="1"/>
  <c r="CN155" i="4" s="1"/>
  <c r="BL155" i="4"/>
  <c r="BM155" i="4" s="1"/>
  <c r="BN155" i="4" s="1"/>
  <c r="BO155" i="4" s="1"/>
  <c r="BP155" i="4" s="1"/>
  <c r="BQ155" i="4" s="1"/>
  <c r="BR155" i="4" s="1"/>
  <c r="BS155" i="4" s="1"/>
  <c r="BT155" i="4" s="1"/>
  <c r="BU155" i="4" s="1"/>
  <c r="BV155" i="4" s="1"/>
  <c r="BW155" i="4" s="1"/>
  <c r="BX155" i="4" s="1"/>
  <c r="BY155" i="4" s="1"/>
  <c r="BY158" i="4" s="1"/>
  <c r="AW155" i="4"/>
  <c r="AX155" i="4" s="1"/>
  <c r="AY155" i="4" s="1"/>
  <c r="AZ155" i="4" s="1"/>
  <c r="BA155" i="4" s="1"/>
  <c r="BB155" i="4" s="1"/>
  <c r="BC155" i="4" s="1"/>
  <c r="BD155" i="4" s="1"/>
  <c r="BE155" i="4" s="1"/>
  <c r="BF155" i="4" s="1"/>
  <c r="BG155" i="4" s="1"/>
  <c r="BH155" i="4" s="1"/>
  <c r="BI155" i="4" s="1"/>
  <c r="BJ155" i="4" s="1"/>
  <c r="AH155" i="4"/>
  <c r="AI155" i="4" s="1"/>
  <c r="AJ155" i="4" s="1"/>
  <c r="AK155" i="4" s="1"/>
  <c r="AL155" i="4" s="1"/>
  <c r="AM155" i="4" s="1"/>
  <c r="AN155" i="4" s="1"/>
  <c r="AO155" i="4" s="1"/>
  <c r="AP155" i="4" s="1"/>
  <c r="AQ155" i="4" s="1"/>
  <c r="AR155" i="4" s="1"/>
  <c r="AS155" i="4" s="1"/>
  <c r="AT155" i="4" s="1"/>
  <c r="AU155" i="4" s="1"/>
  <c r="S155" i="4"/>
  <c r="T155" i="4" s="1"/>
  <c r="U155" i="4" s="1"/>
  <c r="V155" i="4" s="1"/>
  <c r="W155" i="4" s="1"/>
  <c r="X155" i="4" s="1"/>
  <c r="Y155" i="4" s="1"/>
  <c r="Z155" i="4" s="1"/>
  <c r="AA155" i="4" s="1"/>
  <c r="AB155" i="4" s="1"/>
  <c r="AC155" i="4" s="1"/>
  <c r="AD155" i="4" s="1"/>
  <c r="AE155" i="4" s="1"/>
  <c r="AF155" i="4" s="1"/>
  <c r="D155" i="4"/>
  <c r="E155" i="4" s="1"/>
  <c r="F155" i="4" s="1"/>
  <c r="G155" i="4" s="1"/>
  <c r="H155" i="4" s="1"/>
  <c r="I155" i="4" s="1"/>
  <c r="J155" i="4" s="1"/>
  <c r="K155" i="4" s="1"/>
  <c r="L155" i="4" s="1"/>
  <c r="M155" i="4" s="1"/>
  <c r="N155" i="4" s="1"/>
  <c r="O155" i="4" s="1"/>
  <c r="P155" i="4" s="1"/>
  <c r="Q155" i="4" s="1"/>
  <c r="Q158" i="4" s="1"/>
  <c r="BO136" i="4"/>
  <c r="BN136" i="4"/>
  <c r="BM136" i="4"/>
  <c r="BL136" i="4"/>
  <c r="BK136" i="4"/>
  <c r="BJ136" i="4"/>
  <c r="BI136" i="4"/>
  <c r="BH136" i="4"/>
  <c r="BG136" i="4"/>
  <c r="BF136" i="4"/>
  <c r="BE136" i="4"/>
  <c r="BD136" i="4"/>
  <c r="BC136" i="4"/>
  <c r="BB136" i="4"/>
  <c r="BO135" i="4"/>
  <c r="BN135" i="4"/>
  <c r="BM135" i="4"/>
  <c r="BL135" i="4"/>
  <c r="BK135" i="4"/>
  <c r="BJ135" i="4"/>
  <c r="BI135" i="4"/>
  <c r="BH135" i="4"/>
  <c r="BG135" i="4"/>
  <c r="BF135" i="4"/>
  <c r="BE135" i="4"/>
  <c r="BD135" i="4"/>
  <c r="BC135" i="4"/>
  <c r="BB135" i="4"/>
  <c r="BO134" i="4"/>
  <c r="BN134" i="4"/>
  <c r="BM134" i="4"/>
  <c r="BL134" i="4"/>
  <c r="BK134" i="4"/>
  <c r="BJ134" i="4"/>
  <c r="BI134" i="4"/>
  <c r="BH134" i="4"/>
  <c r="BG134" i="4"/>
  <c r="BF134" i="4"/>
  <c r="BE134" i="4"/>
  <c r="BD134" i="4"/>
  <c r="BC134" i="4"/>
  <c r="BB134" i="4"/>
  <c r="BO133" i="4"/>
  <c r="BN133" i="4"/>
  <c r="BM133" i="4"/>
  <c r="BL133" i="4"/>
  <c r="BK133" i="4"/>
  <c r="BJ133" i="4"/>
  <c r="BI133" i="4"/>
  <c r="BH133" i="4"/>
  <c r="BG133" i="4"/>
  <c r="BF133" i="4"/>
  <c r="BE133" i="4"/>
  <c r="BD133" i="4"/>
  <c r="BC133" i="4"/>
  <c r="BB133" i="4"/>
  <c r="BO132" i="4"/>
  <c r="BN132" i="4"/>
  <c r="BM132" i="4"/>
  <c r="BL132" i="4"/>
  <c r="BK132" i="4"/>
  <c r="BJ132" i="4"/>
  <c r="BI132" i="4"/>
  <c r="BH132" i="4"/>
  <c r="BG132" i="4"/>
  <c r="BF132" i="4"/>
  <c r="BE132" i="4"/>
  <c r="BD132" i="4"/>
  <c r="BC132" i="4"/>
  <c r="BB132" i="4"/>
  <c r="BO131" i="4"/>
  <c r="BN131" i="4"/>
  <c r="BM131" i="4"/>
  <c r="BL131" i="4"/>
  <c r="BK131" i="4"/>
  <c r="BJ131" i="4"/>
  <c r="BI131" i="4"/>
  <c r="BH131" i="4"/>
  <c r="BG131" i="4"/>
  <c r="BF131" i="4"/>
  <c r="BE131" i="4"/>
  <c r="BD131" i="4"/>
  <c r="BC131" i="4"/>
  <c r="BB131" i="4"/>
  <c r="BO130" i="4"/>
  <c r="BN130" i="4"/>
  <c r="BM130" i="4"/>
  <c r="BL130" i="4"/>
  <c r="BK130" i="4"/>
  <c r="BJ130" i="4"/>
  <c r="BI130" i="4"/>
  <c r="BH130" i="4"/>
  <c r="BG130" i="4"/>
  <c r="BF130" i="4"/>
  <c r="BE130" i="4"/>
  <c r="BD130" i="4"/>
  <c r="BC130" i="4"/>
  <c r="BB130" i="4"/>
  <c r="BO129" i="4"/>
  <c r="BN129" i="4"/>
  <c r="BM129" i="4"/>
  <c r="BL129" i="4"/>
  <c r="BK129" i="4"/>
  <c r="BJ129" i="4"/>
  <c r="BI129" i="4"/>
  <c r="BH129" i="4"/>
  <c r="BG129" i="4"/>
  <c r="BF129" i="4"/>
  <c r="BE129" i="4"/>
  <c r="BD129" i="4"/>
  <c r="BC129" i="4"/>
  <c r="BB129" i="4"/>
  <c r="BO128" i="4"/>
  <c r="BN128" i="4"/>
  <c r="BM128" i="4"/>
  <c r="BL128" i="4"/>
  <c r="BK128" i="4"/>
  <c r="BJ128" i="4"/>
  <c r="BI128" i="4"/>
  <c r="BH128" i="4"/>
  <c r="BG128" i="4"/>
  <c r="BF128" i="4"/>
  <c r="BE128" i="4"/>
  <c r="BD128" i="4"/>
  <c r="BC128" i="4"/>
  <c r="BB128" i="4"/>
  <c r="BO127" i="4"/>
  <c r="BN127" i="4"/>
  <c r="BM127" i="4"/>
  <c r="BL127" i="4"/>
  <c r="BK127" i="4"/>
  <c r="BJ127" i="4"/>
  <c r="BI127" i="4"/>
  <c r="BH127" i="4"/>
  <c r="BG127" i="4"/>
  <c r="BF127" i="4"/>
  <c r="BE127" i="4"/>
  <c r="BD127" i="4"/>
  <c r="BC127" i="4"/>
  <c r="BB127" i="4"/>
  <c r="BO126" i="4"/>
  <c r="BN126" i="4"/>
  <c r="BM126" i="4"/>
  <c r="BL126" i="4"/>
  <c r="BK126" i="4"/>
  <c r="BJ126" i="4"/>
  <c r="BI126" i="4"/>
  <c r="BH126" i="4"/>
  <c r="BG126" i="4"/>
  <c r="BF126" i="4"/>
  <c r="BE126" i="4"/>
  <c r="BD126" i="4"/>
  <c r="BC126" i="4"/>
  <c r="BB126" i="4"/>
  <c r="BO125" i="4"/>
  <c r="BN125" i="4"/>
  <c r="BM125" i="4"/>
  <c r="BL125" i="4"/>
  <c r="BK125" i="4"/>
  <c r="BJ125" i="4"/>
  <c r="BI125" i="4"/>
  <c r="BH125" i="4"/>
  <c r="BG125" i="4"/>
  <c r="BF125" i="4"/>
  <c r="BE125" i="4"/>
  <c r="BD125" i="4"/>
  <c r="BC125" i="4"/>
  <c r="BB125" i="4"/>
  <c r="BO124" i="4"/>
  <c r="BN124" i="4"/>
  <c r="BM124" i="4"/>
  <c r="BL124" i="4"/>
  <c r="BK124" i="4"/>
  <c r="BJ124" i="4"/>
  <c r="BI124" i="4"/>
  <c r="BH124" i="4"/>
  <c r="BG124" i="4"/>
  <c r="BF124" i="4"/>
  <c r="BE124" i="4"/>
  <c r="BD124" i="4"/>
  <c r="BC124" i="4"/>
  <c r="BB124" i="4"/>
  <c r="BO123" i="4"/>
  <c r="BN123" i="4"/>
  <c r="BM123" i="4"/>
  <c r="BL123" i="4"/>
  <c r="BK123" i="4"/>
  <c r="BJ123" i="4"/>
  <c r="BI123" i="4"/>
  <c r="BH123" i="4"/>
  <c r="BG123" i="4"/>
  <c r="BF123" i="4"/>
  <c r="BE123" i="4"/>
  <c r="BD123" i="4"/>
  <c r="BC123" i="4"/>
  <c r="BB123" i="4"/>
  <c r="BO122" i="4"/>
  <c r="BN122" i="4"/>
  <c r="BM122" i="4"/>
  <c r="BL122" i="4"/>
  <c r="BK122" i="4"/>
  <c r="BJ122" i="4"/>
  <c r="BI122" i="4"/>
  <c r="BH122" i="4"/>
  <c r="BG122" i="4"/>
  <c r="BF122" i="4"/>
  <c r="BE122" i="4"/>
  <c r="BD122" i="4"/>
  <c r="BC122" i="4"/>
  <c r="BB122" i="4"/>
  <c r="BO121" i="4"/>
  <c r="BN121" i="4"/>
  <c r="BM121" i="4"/>
  <c r="BL121" i="4"/>
  <c r="BK121" i="4"/>
  <c r="BJ121" i="4"/>
  <c r="BI121" i="4"/>
  <c r="BH121" i="4"/>
  <c r="BG121" i="4"/>
  <c r="BF121" i="4"/>
  <c r="BE121" i="4"/>
  <c r="BD121" i="4"/>
  <c r="BC121" i="4"/>
  <c r="BB121" i="4"/>
  <c r="BO120" i="4"/>
  <c r="BN120" i="4"/>
  <c r="BM120" i="4"/>
  <c r="BL120" i="4"/>
  <c r="BK120" i="4"/>
  <c r="BJ120" i="4"/>
  <c r="BI120" i="4"/>
  <c r="BH120" i="4"/>
  <c r="BG120" i="4"/>
  <c r="BF120" i="4"/>
  <c r="BE120" i="4"/>
  <c r="BD120" i="4"/>
  <c r="BC120" i="4"/>
  <c r="BB120" i="4"/>
  <c r="BO119" i="4"/>
  <c r="BN119" i="4"/>
  <c r="BM119" i="4"/>
  <c r="BL119" i="4"/>
  <c r="BK119" i="4"/>
  <c r="BJ119" i="4"/>
  <c r="BI119" i="4"/>
  <c r="BH119" i="4"/>
  <c r="BG119" i="4"/>
  <c r="BF119" i="4"/>
  <c r="BE119" i="4"/>
  <c r="BD119" i="4"/>
  <c r="BC119" i="4"/>
  <c r="BB119" i="4"/>
  <c r="BO118" i="4"/>
  <c r="BN118" i="4"/>
  <c r="BM118" i="4"/>
  <c r="BL118" i="4"/>
  <c r="BK118" i="4"/>
  <c r="BJ118" i="4"/>
  <c r="BI118" i="4"/>
  <c r="BH118" i="4"/>
  <c r="BG118" i="4"/>
  <c r="BF118" i="4"/>
  <c r="BE118" i="4"/>
  <c r="BD118" i="4"/>
  <c r="BC118" i="4"/>
  <c r="BB118" i="4"/>
  <c r="BO117" i="4"/>
  <c r="BN117" i="4"/>
  <c r="BM117" i="4"/>
  <c r="BL117" i="4"/>
  <c r="BK117" i="4"/>
  <c r="BJ117" i="4"/>
  <c r="BI117" i="4"/>
  <c r="BH117" i="4"/>
  <c r="BG117" i="4"/>
  <c r="BB117" i="4"/>
  <c r="BO116" i="4"/>
  <c r="BN116" i="4"/>
  <c r="BM116" i="4"/>
  <c r="BL116" i="4"/>
  <c r="BK116" i="4"/>
  <c r="BJ116" i="4"/>
  <c r="BI116" i="4"/>
  <c r="BH116" i="4"/>
  <c r="BG116" i="4"/>
  <c r="BF116" i="4"/>
  <c r="BE116" i="4"/>
  <c r="BD116" i="4"/>
  <c r="BC116" i="4"/>
  <c r="BB116" i="4"/>
  <c r="BO115" i="4"/>
  <c r="BN115" i="4"/>
  <c r="BM115" i="4"/>
  <c r="BL115" i="4"/>
  <c r="BK115" i="4"/>
  <c r="BJ115" i="4"/>
  <c r="BI115" i="4"/>
  <c r="BH115" i="4"/>
  <c r="BG115" i="4"/>
  <c r="BF115" i="4"/>
  <c r="BE115" i="4"/>
  <c r="BD115" i="4"/>
  <c r="BC115" i="4"/>
  <c r="BB115" i="4"/>
  <c r="BO114" i="4"/>
  <c r="BN114" i="4"/>
  <c r="BM114" i="4"/>
  <c r="BL114" i="4"/>
  <c r="BK114" i="4"/>
  <c r="BJ114" i="4"/>
  <c r="BI114" i="4"/>
  <c r="BH114" i="4"/>
  <c r="BG114" i="4"/>
  <c r="BF114" i="4"/>
  <c r="BE114" i="4"/>
  <c r="BD114" i="4"/>
  <c r="BC114" i="4"/>
  <c r="BB114" i="4"/>
  <c r="BO113" i="4"/>
  <c r="BN113" i="4"/>
  <c r="BM113" i="4"/>
  <c r="BL113" i="4"/>
  <c r="BK113" i="4"/>
  <c r="BJ113" i="4"/>
  <c r="BI113" i="4"/>
  <c r="BH113" i="4"/>
  <c r="BG113" i="4"/>
  <c r="BB113" i="4"/>
  <c r="BO112" i="4"/>
  <c r="BN112" i="4"/>
  <c r="BM112" i="4"/>
  <c r="BL112" i="4"/>
  <c r="BK112" i="4"/>
  <c r="BJ112" i="4"/>
  <c r="BI112" i="4"/>
  <c r="BH112" i="4"/>
  <c r="BG112" i="4"/>
  <c r="BF112" i="4"/>
  <c r="BE112" i="4"/>
  <c r="BD112" i="4"/>
  <c r="BC112" i="4"/>
  <c r="BB112" i="4"/>
  <c r="BO111" i="4"/>
  <c r="BN111" i="4"/>
  <c r="BM111" i="4"/>
  <c r="BL111" i="4"/>
  <c r="BK111" i="4"/>
  <c r="BJ111" i="4"/>
  <c r="BI111" i="4"/>
  <c r="BH111" i="4"/>
  <c r="BG111" i="4"/>
  <c r="BF111" i="4"/>
  <c r="BE111" i="4"/>
  <c r="BD111" i="4"/>
  <c r="BC111" i="4"/>
  <c r="BB111" i="4"/>
  <c r="BO110" i="4"/>
  <c r="BN110" i="4"/>
  <c r="BM110" i="4"/>
  <c r="BL110" i="4"/>
  <c r="BK110" i="4"/>
  <c r="BJ110" i="4"/>
  <c r="BI110" i="4"/>
  <c r="BH110" i="4"/>
  <c r="BG110" i="4"/>
  <c r="BF110" i="4"/>
  <c r="BE110" i="4"/>
  <c r="BD110" i="4"/>
  <c r="BC110" i="4"/>
  <c r="BB110" i="4"/>
  <c r="BO109" i="4"/>
  <c r="BN109" i="4"/>
  <c r="BM109" i="4"/>
  <c r="BL109" i="4"/>
  <c r="BK109" i="4"/>
  <c r="BJ109" i="4"/>
  <c r="BI109" i="4"/>
  <c r="BH109" i="4"/>
  <c r="BG109" i="4"/>
  <c r="BB109" i="4"/>
  <c r="BO108" i="4"/>
  <c r="BN108" i="4"/>
  <c r="BM108" i="4"/>
  <c r="BL108" i="4"/>
  <c r="BK108" i="4"/>
  <c r="BJ108" i="4"/>
  <c r="BI108" i="4"/>
  <c r="BH108" i="4"/>
  <c r="BG108" i="4"/>
  <c r="BF108" i="4"/>
  <c r="BE108" i="4"/>
  <c r="BD108" i="4"/>
  <c r="BC108" i="4"/>
  <c r="BB108" i="4"/>
  <c r="BO107" i="4"/>
  <c r="BN107" i="4"/>
  <c r="BM107" i="4"/>
  <c r="BL107" i="4"/>
  <c r="BK107" i="4"/>
  <c r="BJ107" i="4"/>
  <c r="BI107" i="4"/>
  <c r="BH107" i="4"/>
  <c r="BG107" i="4"/>
  <c r="BF107" i="4"/>
  <c r="BE107" i="4"/>
  <c r="BD107" i="4"/>
  <c r="BC107" i="4"/>
  <c r="BB107" i="4"/>
  <c r="BO106" i="4"/>
  <c r="BN106" i="4"/>
  <c r="BM106" i="4"/>
  <c r="BL106" i="4"/>
  <c r="BK106" i="4"/>
  <c r="BJ106" i="4"/>
  <c r="BI106" i="4"/>
  <c r="BH106" i="4"/>
  <c r="BG106" i="4"/>
  <c r="BF106" i="4"/>
  <c r="BE106" i="4"/>
  <c r="BD106" i="4"/>
  <c r="BC106" i="4"/>
  <c r="BB106" i="4"/>
  <c r="BO105" i="4"/>
  <c r="BN105" i="4"/>
  <c r="BM105" i="4"/>
  <c r="BL105" i="4"/>
  <c r="BK105" i="4"/>
  <c r="BJ105" i="4"/>
  <c r="BI105" i="4"/>
  <c r="BH105" i="4"/>
  <c r="BG105" i="4"/>
  <c r="BB105" i="4"/>
  <c r="BO104" i="4"/>
  <c r="BN104" i="4"/>
  <c r="BM104" i="4"/>
  <c r="BL104" i="4"/>
  <c r="BK104" i="4"/>
  <c r="BJ104" i="4"/>
  <c r="BI104" i="4"/>
  <c r="BH104" i="4"/>
  <c r="BG104" i="4"/>
  <c r="BF104" i="4"/>
  <c r="BE104" i="4"/>
  <c r="BD104" i="4"/>
  <c r="BC104" i="4"/>
  <c r="BB104" i="4"/>
  <c r="BO103" i="4"/>
  <c r="BN103" i="4"/>
  <c r="BM103" i="4"/>
  <c r="BL103" i="4"/>
  <c r="BK103" i="4"/>
  <c r="BJ103" i="4"/>
  <c r="BI103" i="4"/>
  <c r="BH103" i="4"/>
  <c r="BG103" i="4"/>
  <c r="BF103" i="4"/>
  <c r="BE103" i="4"/>
  <c r="BD103" i="4"/>
  <c r="BC103" i="4"/>
  <c r="BB103" i="4"/>
  <c r="BO102" i="4"/>
  <c r="BN102" i="4"/>
  <c r="BM102" i="4"/>
  <c r="BL102" i="4"/>
  <c r="BK102" i="4"/>
  <c r="BJ102" i="4"/>
  <c r="BI102" i="4"/>
  <c r="BH102" i="4"/>
  <c r="BG102" i="4"/>
  <c r="BF102" i="4"/>
  <c r="BE102" i="4"/>
  <c r="BD102" i="4"/>
  <c r="BC102" i="4"/>
  <c r="BB102" i="4"/>
  <c r="BO101" i="4"/>
  <c r="BN101" i="4"/>
  <c r="BM101" i="4"/>
  <c r="BL101" i="4"/>
  <c r="BK101" i="4"/>
  <c r="BJ101" i="4"/>
  <c r="BI101" i="4"/>
  <c r="BH101" i="4"/>
  <c r="BG101" i="4"/>
  <c r="BF101" i="4"/>
  <c r="BE101" i="4"/>
  <c r="BD101" i="4"/>
  <c r="BC101" i="4"/>
  <c r="BB101" i="4"/>
  <c r="BO100" i="4"/>
  <c r="BN100" i="4"/>
  <c r="BM100" i="4"/>
  <c r="BL100" i="4"/>
  <c r="BK100" i="4"/>
  <c r="BJ100" i="4"/>
  <c r="BI100" i="4"/>
  <c r="BH100" i="4"/>
  <c r="BG100" i="4"/>
  <c r="BF100" i="4"/>
  <c r="BE100" i="4"/>
  <c r="BD100" i="4"/>
  <c r="BC100" i="4"/>
  <c r="BB100" i="4"/>
  <c r="BO99" i="4"/>
  <c r="BN99" i="4"/>
  <c r="BM99" i="4"/>
  <c r="BL99" i="4"/>
  <c r="BK99" i="4"/>
  <c r="BJ99" i="4"/>
  <c r="BI99" i="4"/>
  <c r="BH99" i="4"/>
  <c r="BG99" i="4"/>
  <c r="BF99" i="4"/>
  <c r="BE99" i="4"/>
  <c r="BD99" i="4"/>
  <c r="BC99" i="4"/>
  <c r="BB99" i="4"/>
  <c r="BO98" i="4"/>
  <c r="BN98" i="4"/>
  <c r="BM98" i="4"/>
  <c r="BL98" i="4"/>
  <c r="BK98" i="4"/>
  <c r="BJ98" i="4"/>
  <c r="BI98" i="4"/>
  <c r="BH98" i="4"/>
  <c r="BG98" i="4"/>
  <c r="BF98" i="4"/>
  <c r="BE98" i="4"/>
  <c r="BD98" i="4"/>
  <c r="BC98" i="4"/>
  <c r="BB98" i="4"/>
  <c r="BO97" i="4"/>
  <c r="BN97" i="4"/>
  <c r="BM97" i="4"/>
  <c r="BL97" i="4"/>
  <c r="BK97" i="4"/>
  <c r="BJ97" i="4"/>
  <c r="BI97" i="4"/>
  <c r="BH97" i="4"/>
  <c r="BG97" i="4"/>
  <c r="BF97" i="4"/>
  <c r="BE97" i="4"/>
  <c r="BD97" i="4"/>
  <c r="BC97" i="4"/>
  <c r="BB97" i="4"/>
  <c r="BO96" i="4"/>
  <c r="BN96" i="4"/>
  <c r="BM96" i="4"/>
  <c r="BL96" i="4"/>
  <c r="BK96" i="4"/>
  <c r="BJ96" i="4"/>
  <c r="BI96" i="4"/>
  <c r="BH96" i="4"/>
  <c r="BG96" i="4"/>
  <c r="BF96" i="4"/>
  <c r="BE96" i="4"/>
  <c r="BD96" i="4"/>
  <c r="BC96" i="4"/>
  <c r="BB96" i="4"/>
  <c r="BO95" i="4"/>
  <c r="BN95" i="4"/>
  <c r="BM95" i="4"/>
  <c r="BL95" i="4"/>
  <c r="BK95" i="4"/>
  <c r="BJ95" i="4"/>
  <c r="BI95" i="4"/>
  <c r="BH95" i="4"/>
  <c r="BG95" i="4"/>
  <c r="BF95" i="4"/>
  <c r="BE95" i="4"/>
  <c r="BD95" i="4"/>
  <c r="BC95" i="4"/>
  <c r="BB95" i="4"/>
  <c r="BO94" i="4"/>
  <c r="BN94" i="4"/>
  <c r="BM94" i="4"/>
  <c r="BL94" i="4"/>
  <c r="BK94" i="4"/>
  <c r="BJ94" i="4"/>
  <c r="BI94" i="4"/>
  <c r="BH94" i="4"/>
  <c r="BG94" i="4"/>
  <c r="BF94" i="4"/>
  <c r="BE94" i="4"/>
  <c r="BD94" i="4"/>
  <c r="BC94" i="4"/>
  <c r="BB94" i="4"/>
  <c r="BO93" i="4"/>
  <c r="BN93" i="4"/>
  <c r="BM93" i="4"/>
  <c r="BL93" i="4"/>
  <c r="BK93" i="4"/>
  <c r="BJ93" i="4"/>
  <c r="BI93" i="4"/>
  <c r="BH93" i="4"/>
  <c r="BG93" i="4"/>
  <c r="BF93" i="4"/>
  <c r="BE93" i="4"/>
  <c r="BD93" i="4"/>
  <c r="BC93" i="4"/>
  <c r="BB93" i="4"/>
  <c r="BO92" i="4"/>
  <c r="BN92" i="4"/>
  <c r="BM92" i="4"/>
  <c r="BL92" i="4"/>
  <c r="BK92" i="4"/>
  <c r="BJ92" i="4"/>
  <c r="BI92" i="4"/>
  <c r="BH92" i="4"/>
  <c r="BG92" i="4"/>
  <c r="BF92" i="4"/>
  <c r="BE92" i="4"/>
  <c r="BD92" i="4"/>
  <c r="BC92" i="4"/>
  <c r="BB92" i="4"/>
  <c r="BO91" i="4"/>
  <c r="BN91" i="4"/>
  <c r="BM91" i="4"/>
  <c r="BL91" i="4"/>
  <c r="BK91" i="4"/>
  <c r="BJ91" i="4"/>
  <c r="BI91" i="4"/>
  <c r="BH91" i="4"/>
  <c r="BG91" i="4"/>
  <c r="BF91" i="4"/>
  <c r="BE91" i="4"/>
  <c r="BD91" i="4"/>
  <c r="BC91" i="4"/>
  <c r="BB91" i="4"/>
  <c r="BO90" i="4"/>
  <c r="BN90" i="4"/>
  <c r="BM90" i="4"/>
  <c r="BL90" i="4"/>
  <c r="BK90" i="4"/>
  <c r="BJ90" i="4"/>
  <c r="BI90" i="4"/>
  <c r="BH90" i="4"/>
  <c r="BG90" i="4"/>
  <c r="BF90" i="4"/>
  <c r="BE90" i="4"/>
  <c r="BD90" i="4"/>
  <c r="BC90" i="4"/>
  <c r="BB90" i="4"/>
  <c r="BO89" i="4"/>
  <c r="BN89" i="4"/>
  <c r="BM89" i="4"/>
  <c r="BL89" i="4"/>
  <c r="BK89" i="4"/>
  <c r="BJ89" i="4"/>
  <c r="BI89" i="4"/>
  <c r="BH89" i="4"/>
  <c r="BG89" i="4"/>
  <c r="BF89" i="4"/>
  <c r="BE89" i="4"/>
  <c r="BD89" i="4"/>
  <c r="BC89" i="4"/>
  <c r="BB89" i="4"/>
  <c r="BO88" i="4"/>
  <c r="BN88" i="4"/>
  <c r="BM88" i="4"/>
  <c r="BL88" i="4"/>
  <c r="BK88" i="4"/>
  <c r="BJ88" i="4"/>
  <c r="BI88" i="4"/>
  <c r="BH88" i="4"/>
  <c r="BG88" i="4"/>
  <c r="BF88" i="4"/>
  <c r="BE88" i="4"/>
  <c r="BD88" i="4"/>
  <c r="BC88" i="4"/>
  <c r="BB88" i="4"/>
  <c r="BO87" i="4"/>
  <c r="BN87" i="4"/>
  <c r="BM87" i="4"/>
  <c r="BL87" i="4"/>
  <c r="BK87" i="4"/>
  <c r="BJ87" i="4"/>
  <c r="BI87" i="4"/>
  <c r="BH87" i="4"/>
  <c r="BG87" i="4"/>
  <c r="BF87" i="4"/>
  <c r="BE87" i="4"/>
  <c r="BD87" i="4"/>
  <c r="BC87" i="4"/>
  <c r="BB87" i="4"/>
  <c r="AF136" i="4"/>
  <c r="AE136" i="4"/>
  <c r="AD136" i="4"/>
  <c r="AC136" i="4"/>
  <c r="AB136" i="4"/>
  <c r="AA136" i="4"/>
  <c r="Z136" i="4"/>
  <c r="Y136" i="4"/>
  <c r="X136" i="4"/>
  <c r="W136" i="4"/>
  <c r="V136" i="4"/>
  <c r="U136" i="4"/>
  <c r="T136" i="4"/>
  <c r="S136" i="4"/>
  <c r="AF135" i="4"/>
  <c r="AE135" i="4"/>
  <c r="AD135" i="4"/>
  <c r="AC135" i="4"/>
  <c r="AB135" i="4"/>
  <c r="AA135" i="4"/>
  <c r="Z135" i="4"/>
  <c r="Y135" i="4"/>
  <c r="X135" i="4"/>
  <c r="W135" i="4"/>
  <c r="V135" i="4"/>
  <c r="U135" i="4"/>
  <c r="T135" i="4"/>
  <c r="S135" i="4"/>
  <c r="AF134" i="4"/>
  <c r="AE134" i="4"/>
  <c r="AD134" i="4"/>
  <c r="AC134" i="4"/>
  <c r="AB134" i="4"/>
  <c r="AA134" i="4"/>
  <c r="Z134" i="4"/>
  <c r="Y134" i="4"/>
  <c r="X134" i="4"/>
  <c r="W134" i="4"/>
  <c r="V134" i="4"/>
  <c r="U134" i="4"/>
  <c r="T134" i="4"/>
  <c r="S134" i="4"/>
  <c r="AF133" i="4"/>
  <c r="AE133" i="4"/>
  <c r="AD133" i="4"/>
  <c r="AC133" i="4"/>
  <c r="AB133" i="4"/>
  <c r="AA133" i="4"/>
  <c r="Z133" i="4"/>
  <c r="Y133" i="4"/>
  <c r="X133" i="4"/>
  <c r="W133" i="4"/>
  <c r="V133" i="4"/>
  <c r="U133" i="4"/>
  <c r="T133" i="4"/>
  <c r="S133" i="4"/>
  <c r="AF132" i="4"/>
  <c r="AE132" i="4"/>
  <c r="AD132" i="4"/>
  <c r="AC132" i="4"/>
  <c r="AB132" i="4"/>
  <c r="AA132" i="4"/>
  <c r="Z132" i="4"/>
  <c r="Y132" i="4"/>
  <c r="X132" i="4"/>
  <c r="W132" i="4"/>
  <c r="V132" i="4"/>
  <c r="U132" i="4"/>
  <c r="T132" i="4"/>
  <c r="S132" i="4"/>
  <c r="AF131" i="4"/>
  <c r="AE131" i="4"/>
  <c r="AD131" i="4"/>
  <c r="AC131" i="4"/>
  <c r="AB131" i="4"/>
  <c r="AA131" i="4"/>
  <c r="Z131" i="4"/>
  <c r="Y131" i="4"/>
  <c r="X131" i="4"/>
  <c r="W131" i="4"/>
  <c r="V131" i="4"/>
  <c r="U131" i="4"/>
  <c r="T131" i="4"/>
  <c r="S131" i="4"/>
  <c r="AF130" i="4"/>
  <c r="AE130" i="4"/>
  <c r="AD130" i="4"/>
  <c r="AC130" i="4"/>
  <c r="AB130" i="4"/>
  <c r="AA130" i="4"/>
  <c r="Z130" i="4"/>
  <c r="Y130" i="4"/>
  <c r="X130" i="4"/>
  <c r="W130" i="4"/>
  <c r="V130" i="4"/>
  <c r="U130" i="4"/>
  <c r="T130" i="4"/>
  <c r="S130" i="4"/>
  <c r="AF129" i="4"/>
  <c r="AE129" i="4"/>
  <c r="AD129" i="4"/>
  <c r="AC129" i="4"/>
  <c r="AB129" i="4"/>
  <c r="AA129" i="4"/>
  <c r="Z129" i="4"/>
  <c r="Y129" i="4"/>
  <c r="X129" i="4"/>
  <c r="W129" i="4"/>
  <c r="V129" i="4"/>
  <c r="U129" i="4"/>
  <c r="T129" i="4"/>
  <c r="S129" i="4"/>
  <c r="AF128" i="4"/>
  <c r="AE128" i="4"/>
  <c r="AD128" i="4"/>
  <c r="AC128" i="4"/>
  <c r="AB128" i="4"/>
  <c r="AA128" i="4"/>
  <c r="Z128" i="4"/>
  <c r="Y128" i="4"/>
  <c r="X128" i="4"/>
  <c r="W128" i="4"/>
  <c r="V128" i="4"/>
  <c r="U128" i="4"/>
  <c r="T128" i="4"/>
  <c r="S128" i="4"/>
  <c r="AF127" i="4"/>
  <c r="AE127" i="4"/>
  <c r="AD127" i="4"/>
  <c r="AC127" i="4"/>
  <c r="AB127" i="4"/>
  <c r="AA127" i="4"/>
  <c r="Z127" i="4"/>
  <c r="Y127" i="4"/>
  <c r="X127" i="4"/>
  <c r="W127" i="4"/>
  <c r="V127" i="4"/>
  <c r="U127" i="4"/>
  <c r="T127" i="4"/>
  <c r="S127" i="4"/>
  <c r="AF126" i="4"/>
  <c r="AE126" i="4"/>
  <c r="AD126" i="4"/>
  <c r="AC126" i="4"/>
  <c r="AB126" i="4"/>
  <c r="AA126" i="4"/>
  <c r="Z126" i="4"/>
  <c r="Y126" i="4"/>
  <c r="X126" i="4"/>
  <c r="W126" i="4"/>
  <c r="V126" i="4"/>
  <c r="U126" i="4"/>
  <c r="T126" i="4"/>
  <c r="S126" i="4"/>
  <c r="AF125" i="4"/>
  <c r="AE125" i="4"/>
  <c r="AD125" i="4"/>
  <c r="AC125" i="4"/>
  <c r="AB125" i="4"/>
  <c r="AA125" i="4"/>
  <c r="Z125" i="4"/>
  <c r="Y125" i="4"/>
  <c r="X125" i="4"/>
  <c r="W125" i="4"/>
  <c r="V125" i="4"/>
  <c r="U125" i="4"/>
  <c r="T125" i="4"/>
  <c r="S125" i="4"/>
  <c r="AF124" i="4"/>
  <c r="AE124" i="4"/>
  <c r="AD124" i="4"/>
  <c r="AC124" i="4"/>
  <c r="AB124" i="4"/>
  <c r="AA124" i="4"/>
  <c r="Z124" i="4"/>
  <c r="Y124" i="4"/>
  <c r="X124" i="4"/>
  <c r="W124" i="4"/>
  <c r="V124" i="4"/>
  <c r="U124" i="4"/>
  <c r="T124" i="4"/>
  <c r="S124" i="4"/>
  <c r="AF123" i="4"/>
  <c r="AE123" i="4"/>
  <c r="AD123" i="4"/>
  <c r="AC123" i="4"/>
  <c r="AB123" i="4"/>
  <c r="AA123" i="4"/>
  <c r="Z123" i="4"/>
  <c r="Y123" i="4"/>
  <c r="X123" i="4"/>
  <c r="W123" i="4"/>
  <c r="V123" i="4"/>
  <c r="U123" i="4"/>
  <c r="T123" i="4"/>
  <c r="S123" i="4"/>
  <c r="AF122" i="4"/>
  <c r="AE122" i="4"/>
  <c r="AD122" i="4"/>
  <c r="AC122" i="4"/>
  <c r="AB122" i="4"/>
  <c r="AA122" i="4"/>
  <c r="Z122" i="4"/>
  <c r="Y122" i="4"/>
  <c r="X122" i="4"/>
  <c r="W122" i="4"/>
  <c r="V122" i="4"/>
  <c r="U122" i="4"/>
  <c r="T122" i="4"/>
  <c r="S122" i="4"/>
  <c r="AF121" i="4"/>
  <c r="AE121" i="4"/>
  <c r="AD121" i="4"/>
  <c r="AC121" i="4"/>
  <c r="AB121" i="4"/>
  <c r="AA121" i="4"/>
  <c r="Z121" i="4"/>
  <c r="Y121" i="4"/>
  <c r="X121" i="4"/>
  <c r="W121" i="4"/>
  <c r="V121" i="4"/>
  <c r="U121" i="4"/>
  <c r="T121" i="4"/>
  <c r="S121" i="4"/>
  <c r="AF120" i="4"/>
  <c r="AE120" i="4"/>
  <c r="AD120" i="4"/>
  <c r="AC120" i="4"/>
  <c r="AB120" i="4"/>
  <c r="AA120" i="4"/>
  <c r="Z120" i="4"/>
  <c r="Y120" i="4"/>
  <c r="X120" i="4"/>
  <c r="W120" i="4"/>
  <c r="V120" i="4"/>
  <c r="U120" i="4"/>
  <c r="T120" i="4"/>
  <c r="S120" i="4"/>
  <c r="AF119" i="4"/>
  <c r="AE119" i="4"/>
  <c r="AD119" i="4"/>
  <c r="AC119" i="4"/>
  <c r="AB119" i="4"/>
  <c r="AA119" i="4"/>
  <c r="Z119" i="4"/>
  <c r="Y119" i="4"/>
  <c r="X119" i="4"/>
  <c r="W119" i="4"/>
  <c r="V119" i="4"/>
  <c r="U119" i="4"/>
  <c r="T119" i="4"/>
  <c r="S119" i="4"/>
  <c r="AF118" i="4"/>
  <c r="AE118" i="4"/>
  <c r="AD118" i="4"/>
  <c r="AC118" i="4"/>
  <c r="AB118" i="4"/>
  <c r="AA118" i="4"/>
  <c r="Z118" i="4"/>
  <c r="Y118" i="4"/>
  <c r="X118" i="4"/>
  <c r="W118" i="4"/>
  <c r="V118" i="4"/>
  <c r="U118" i="4"/>
  <c r="T118" i="4"/>
  <c r="S118" i="4"/>
  <c r="AF117" i="4"/>
  <c r="AE117" i="4"/>
  <c r="AD117" i="4"/>
  <c r="AC117" i="4"/>
  <c r="AB117" i="4"/>
  <c r="AA117" i="4"/>
  <c r="Z117" i="4"/>
  <c r="Y117" i="4"/>
  <c r="X117" i="4"/>
  <c r="W117" i="4"/>
  <c r="V117" i="4"/>
  <c r="U117" i="4"/>
  <c r="T117" i="4"/>
  <c r="S117" i="4"/>
  <c r="AF116" i="4"/>
  <c r="AE116" i="4"/>
  <c r="AD116" i="4"/>
  <c r="AC116" i="4"/>
  <c r="AB116" i="4"/>
  <c r="AA116" i="4"/>
  <c r="Z116" i="4"/>
  <c r="Y116" i="4"/>
  <c r="X116" i="4"/>
  <c r="W116" i="4"/>
  <c r="V116" i="4"/>
  <c r="U116" i="4"/>
  <c r="T116" i="4"/>
  <c r="S116" i="4"/>
  <c r="AF115" i="4"/>
  <c r="AE115" i="4"/>
  <c r="AD115" i="4"/>
  <c r="AC115" i="4"/>
  <c r="AB115" i="4"/>
  <c r="AA115" i="4"/>
  <c r="Z115" i="4"/>
  <c r="Y115" i="4"/>
  <c r="X115" i="4"/>
  <c r="W115" i="4"/>
  <c r="V115" i="4"/>
  <c r="U115" i="4"/>
  <c r="T115" i="4"/>
  <c r="S115" i="4"/>
  <c r="AF114" i="4"/>
  <c r="AE114" i="4"/>
  <c r="AD114" i="4"/>
  <c r="AC114" i="4"/>
  <c r="AB114" i="4"/>
  <c r="AA114" i="4"/>
  <c r="Z114" i="4"/>
  <c r="Y114" i="4"/>
  <c r="X114" i="4"/>
  <c r="W114" i="4"/>
  <c r="V114" i="4"/>
  <c r="U114" i="4"/>
  <c r="T114" i="4"/>
  <c r="S114" i="4"/>
  <c r="AF113" i="4"/>
  <c r="AE113" i="4"/>
  <c r="AD113" i="4"/>
  <c r="AC113" i="4"/>
  <c r="AB113" i="4"/>
  <c r="AA113" i="4"/>
  <c r="Z113" i="4"/>
  <c r="Y113" i="4"/>
  <c r="X113" i="4"/>
  <c r="W113" i="4"/>
  <c r="V113" i="4"/>
  <c r="U113" i="4"/>
  <c r="T113" i="4"/>
  <c r="S113" i="4"/>
  <c r="GA24" i="1" s="1"/>
  <c r="AF112" i="4"/>
  <c r="AE112" i="4"/>
  <c r="AD112" i="4"/>
  <c r="AC112" i="4"/>
  <c r="AB112" i="4"/>
  <c r="AA112" i="4"/>
  <c r="Z112" i="4"/>
  <c r="Y112" i="4"/>
  <c r="X112" i="4"/>
  <c r="W112" i="4"/>
  <c r="V112" i="4"/>
  <c r="U112" i="4"/>
  <c r="T112" i="4"/>
  <c r="S112" i="4"/>
  <c r="AF111" i="4"/>
  <c r="AE111" i="4"/>
  <c r="AD111" i="4"/>
  <c r="AC111" i="4"/>
  <c r="AB111" i="4"/>
  <c r="AA111" i="4"/>
  <c r="Z111" i="4"/>
  <c r="Y111" i="4"/>
  <c r="X111" i="4"/>
  <c r="W111" i="4"/>
  <c r="V111" i="4"/>
  <c r="U111" i="4"/>
  <c r="T111" i="4"/>
  <c r="S111" i="4"/>
  <c r="AF110" i="4"/>
  <c r="AE110" i="4"/>
  <c r="AD110" i="4"/>
  <c r="AC110" i="4"/>
  <c r="AB110" i="4"/>
  <c r="AA110" i="4"/>
  <c r="Z110" i="4"/>
  <c r="Y110" i="4"/>
  <c r="X110" i="4"/>
  <c r="W110" i="4"/>
  <c r="V110" i="4"/>
  <c r="U110" i="4"/>
  <c r="T110" i="4"/>
  <c r="S110" i="4"/>
  <c r="AF109" i="4"/>
  <c r="AE109" i="4"/>
  <c r="AD109" i="4"/>
  <c r="AC109" i="4"/>
  <c r="AB109" i="4"/>
  <c r="AA109" i="4"/>
  <c r="Z109" i="4"/>
  <c r="Y109" i="4"/>
  <c r="X109" i="4"/>
  <c r="W109" i="4"/>
  <c r="V109" i="4"/>
  <c r="U109" i="4"/>
  <c r="T109" i="4"/>
  <c r="S109" i="4"/>
  <c r="FK23" i="1" s="1"/>
  <c r="AF108" i="4"/>
  <c r="AE108" i="4"/>
  <c r="AD108" i="4"/>
  <c r="AC108" i="4"/>
  <c r="AB108" i="4"/>
  <c r="AA108" i="4"/>
  <c r="Z108" i="4"/>
  <c r="Y108" i="4"/>
  <c r="X108" i="4"/>
  <c r="W108" i="4"/>
  <c r="V108" i="4"/>
  <c r="U108" i="4"/>
  <c r="T108" i="4"/>
  <c r="S108" i="4"/>
  <c r="AF107" i="4"/>
  <c r="AE107" i="4"/>
  <c r="AD107" i="4"/>
  <c r="AC107" i="4"/>
  <c r="AB107" i="4"/>
  <c r="AA107" i="4"/>
  <c r="Z107" i="4"/>
  <c r="Y107" i="4"/>
  <c r="X107" i="4"/>
  <c r="W107" i="4"/>
  <c r="V107" i="4"/>
  <c r="U107" i="4"/>
  <c r="T107" i="4"/>
  <c r="S107" i="4"/>
  <c r="AF106" i="4"/>
  <c r="AE106" i="4"/>
  <c r="AD106" i="4"/>
  <c r="AC106" i="4"/>
  <c r="AB106" i="4"/>
  <c r="AA106" i="4"/>
  <c r="Z106" i="4"/>
  <c r="Y106" i="4"/>
  <c r="X106" i="4"/>
  <c r="W106" i="4"/>
  <c r="V106" i="4"/>
  <c r="U106" i="4"/>
  <c r="T106" i="4"/>
  <c r="S106" i="4"/>
  <c r="AF105" i="4"/>
  <c r="AE105" i="4"/>
  <c r="AD105" i="4"/>
  <c r="AC105" i="4"/>
  <c r="AB105" i="4"/>
  <c r="AA105" i="4"/>
  <c r="Z105" i="4"/>
  <c r="Y105" i="4"/>
  <c r="X105" i="4"/>
  <c r="W105" i="4"/>
  <c r="V105" i="4"/>
  <c r="U105" i="4"/>
  <c r="T105" i="4"/>
  <c r="S105" i="4"/>
  <c r="FK20" i="1" s="1"/>
  <c r="AF104" i="4"/>
  <c r="AE104" i="4"/>
  <c r="AD104" i="4"/>
  <c r="AC104" i="4"/>
  <c r="AB104" i="4"/>
  <c r="AA104" i="4"/>
  <c r="Z104" i="4"/>
  <c r="Y104" i="4"/>
  <c r="X104" i="4"/>
  <c r="W104" i="4"/>
  <c r="V104" i="4"/>
  <c r="U104" i="4"/>
  <c r="T104" i="4"/>
  <c r="S104" i="4"/>
  <c r="AF103" i="4"/>
  <c r="AE103" i="4"/>
  <c r="AD103" i="4"/>
  <c r="AC103" i="4"/>
  <c r="AB103" i="4"/>
  <c r="AA103" i="4"/>
  <c r="Z103" i="4"/>
  <c r="Y103" i="4"/>
  <c r="X103" i="4"/>
  <c r="W103" i="4"/>
  <c r="V103" i="4"/>
  <c r="U103" i="4"/>
  <c r="T103" i="4"/>
  <c r="S103" i="4"/>
  <c r="AF102" i="4"/>
  <c r="AE102" i="4"/>
  <c r="AD102" i="4"/>
  <c r="AC102" i="4"/>
  <c r="AB102" i="4"/>
  <c r="AA102" i="4"/>
  <c r="Z102" i="4"/>
  <c r="Y102" i="4"/>
  <c r="X102" i="4"/>
  <c r="W102" i="4"/>
  <c r="V102" i="4"/>
  <c r="U102" i="4"/>
  <c r="T102" i="4"/>
  <c r="S102" i="4"/>
  <c r="AF101" i="4"/>
  <c r="AE101" i="4"/>
  <c r="AD101" i="4"/>
  <c r="AC101" i="4"/>
  <c r="AB101" i="4"/>
  <c r="AA101" i="4"/>
  <c r="Z101" i="4"/>
  <c r="Y101" i="4"/>
  <c r="X101" i="4"/>
  <c r="W101" i="4"/>
  <c r="V101" i="4"/>
  <c r="U101" i="4"/>
  <c r="T101" i="4"/>
  <c r="S101" i="4"/>
  <c r="AF100" i="4"/>
  <c r="AE100" i="4"/>
  <c r="AD100" i="4"/>
  <c r="AC100" i="4"/>
  <c r="AB100" i="4"/>
  <c r="AA100" i="4"/>
  <c r="Z100" i="4"/>
  <c r="Y100" i="4"/>
  <c r="X100" i="4"/>
  <c r="W100" i="4"/>
  <c r="V100" i="4"/>
  <c r="U100" i="4"/>
  <c r="T100" i="4"/>
  <c r="S100" i="4"/>
  <c r="AF99" i="4"/>
  <c r="AE99" i="4"/>
  <c r="AD99" i="4"/>
  <c r="AC99" i="4"/>
  <c r="AB99" i="4"/>
  <c r="AA99" i="4"/>
  <c r="Z99" i="4"/>
  <c r="Y99" i="4"/>
  <c r="X99" i="4"/>
  <c r="W99" i="4"/>
  <c r="V99" i="4"/>
  <c r="U99" i="4"/>
  <c r="T99" i="4"/>
  <c r="S99" i="4"/>
  <c r="AF98" i="4"/>
  <c r="AE98" i="4"/>
  <c r="AD98" i="4"/>
  <c r="AC98" i="4"/>
  <c r="AB98" i="4"/>
  <c r="AA98" i="4"/>
  <c r="Z98" i="4"/>
  <c r="Y98" i="4"/>
  <c r="X98" i="4"/>
  <c r="W98" i="4"/>
  <c r="V98" i="4"/>
  <c r="U98" i="4"/>
  <c r="T98" i="4"/>
  <c r="S98" i="4"/>
  <c r="AF97" i="4"/>
  <c r="AE97" i="4"/>
  <c r="AD97" i="4"/>
  <c r="AC97" i="4"/>
  <c r="AB97" i="4"/>
  <c r="AA97" i="4"/>
  <c r="Z97" i="4"/>
  <c r="Y97" i="4"/>
  <c r="X97" i="4"/>
  <c r="W97" i="4"/>
  <c r="V97" i="4"/>
  <c r="U97" i="4"/>
  <c r="T97" i="4"/>
  <c r="S97" i="4"/>
  <c r="AF96" i="4"/>
  <c r="AE96" i="4"/>
  <c r="AD96" i="4"/>
  <c r="AC96" i="4"/>
  <c r="AB96" i="4"/>
  <c r="AA96" i="4"/>
  <c r="Z96" i="4"/>
  <c r="Y96" i="4"/>
  <c r="X96" i="4"/>
  <c r="W96" i="4"/>
  <c r="V96" i="4"/>
  <c r="U96" i="4"/>
  <c r="T96" i="4"/>
  <c r="S96" i="4"/>
  <c r="AF95" i="4"/>
  <c r="AE95" i="4"/>
  <c r="AD95" i="4"/>
  <c r="AC95" i="4"/>
  <c r="AB95" i="4"/>
  <c r="AA95" i="4"/>
  <c r="Z95" i="4"/>
  <c r="Y95" i="4"/>
  <c r="X95" i="4"/>
  <c r="W95" i="4"/>
  <c r="V95" i="4"/>
  <c r="U95" i="4"/>
  <c r="T95" i="4"/>
  <c r="S95" i="4"/>
  <c r="AF94" i="4"/>
  <c r="AE94" i="4"/>
  <c r="AD94" i="4"/>
  <c r="AC94" i="4"/>
  <c r="AB94" i="4"/>
  <c r="AA94" i="4"/>
  <c r="Z94" i="4"/>
  <c r="Y94" i="4"/>
  <c r="X94" i="4"/>
  <c r="W94" i="4"/>
  <c r="V94" i="4"/>
  <c r="U94" i="4"/>
  <c r="T94" i="4"/>
  <c r="S94" i="4"/>
  <c r="AF93" i="4"/>
  <c r="AE93" i="4"/>
  <c r="AD93" i="4"/>
  <c r="AC93" i="4"/>
  <c r="AB93" i="4"/>
  <c r="AA93" i="4"/>
  <c r="Z93" i="4"/>
  <c r="Y93" i="4"/>
  <c r="X93" i="4"/>
  <c r="W93" i="4"/>
  <c r="V93" i="4"/>
  <c r="U93" i="4"/>
  <c r="T93" i="4"/>
  <c r="S93" i="4"/>
  <c r="AF92" i="4"/>
  <c r="AE92" i="4"/>
  <c r="AD92" i="4"/>
  <c r="AC92" i="4"/>
  <c r="AB92" i="4"/>
  <c r="AA92" i="4"/>
  <c r="Z92" i="4"/>
  <c r="Y92" i="4"/>
  <c r="X92" i="4"/>
  <c r="W92" i="4"/>
  <c r="V92" i="4"/>
  <c r="U92" i="4"/>
  <c r="T92" i="4"/>
  <c r="S92" i="4"/>
  <c r="AF91" i="4"/>
  <c r="AE91" i="4"/>
  <c r="AD91" i="4"/>
  <c r="AC91" i="4"/>
  <c r="AB91" i="4"/>
  <c r="AA91" i="4"/>
  <c r="Z91" i="4"/>
  <c r="Y91" i="4"/>
  <c r="X91" i="4"/>
  <c r="W91" i="4"/>
  <c r="V91" i="4"/>
  <c r="U91" i="4"/>
  <c r="T91" i="4"/>
  <c r="S91" i="4"/>
  <c r="AF90" i="4"/>
  <c r="AE90" i="4"/>
  <c r="AD90" i="4"/>
  <c r="AC90" i="4"/>
  <c r="AB90" i="4"/>
  <c r="AA90" i="4"/>
  <c r="Z90" i="4"/>
  <c r="Y90" i="4"/>
  <c r="X90" i="4"/>
  <c r="W90" i="4"/>
  <c r="V90" i="4"/>
  <c r="U90" i="4"/>
  <c r="T90" i="4"/>
  <c r="S90" i="4"/>
  <c r="AF89" i="4"/>
  <c r="AE89" i="4"/>
  <c r="AD89" i="4"/>
  <c r="AC89" i="4"/>
  <c r="AB89" i="4"/>
  <c r="AA89" i="4"/>
  <c r="Z89" i="4"/>
  <c r="Y89" i="4"/>
  <c r="X89" i="4"/>
  <c r="W89" i="4"/>
  <c r="V89" i="4"/>
  <c r="U89" i="4"/>
  <c r="T89" i="4"/>
  <c r="S89" i="4"/>
  <c r="AF88" i="4"/>
  <c r="AE88" i="4"/>
  <c r="AD88" i="4"/>
  <c r="AC88" i="4"/>
  <c r="AB88" i="4"/>
  <c r="AA88" i="4"/>
  <c r="Z88" i="4"/>
  <c r="Y88" i="4"/>
  <c r="X88" i="4"/>
  <c r="W88" i="4"/>
  <c r="V88" i="4"/>
  <c r="U88" i="4"/>
  <c r="T88" i="4"/>
  <c r="S88" i="4"/>
  <c r="AF87" i="4"/>
  <c r="AE87" i="4"/>
  <c r="AD87" i="4"/>
  <c r="AC87" i="4"/>
  <c r="AB87" i="4"/>
  <c r="AA87" i="4"/>
  <c r="Z87" i="4"/>
  <c r="Y87" i="4"/>
  <c r="X87" i="4"/>
  <c r="W87" i="4"/>
  <c r="V87" i="4"/>
  <c r="U87" i="4"/>
  <c r="T87" i="4"/>
  <c r="S87" i="4"/>
  <c r="HV5" i="1"/>
  <c r="HV42" i="1" s="1"/>
  <c r="GN36" i="1"/>
  <c r="GM36" i="1"/>
  <c r="GL36" i="1"/>
  <c r="GK36" i="1"/>
  <c r="GJ36" i="1"/>
  <c r="GI36" i="1"/>
  <c r="GH36" i="1"/>
  <c r="GG36" i="1"/>
  <c r="GF36" i="1"/>
  <c r="GE36" i="1"/>
  <c r="GD36" i="1"/>
  <c r="GC36" i="1"/>
  <c r="GB36" i="1"/>
  <c r="GA36" i="1"/>
  <c r="GN35" i="1"/>
  <c r="GM35" i="1"/>
  <c r="GL35" i="1"/>
  <c r="GK35" i="1"/>
  <c r="GJ35" i="1"/>
  <c r="GI35" i="1"/>
  <c r="GH35" i="1"/>
  <c r="GG35" i="1"/>
  <c r="GF35" i="1"/>
  <c r="GE35" i="1"/>
  <c r="GD35" i="1"/>
  <c r="GC35" i="1"/>
  <c r="GB35" i="1"/>
  <c r="GA35" i="1"/>
  <c r="GN34" i="1"/>
  <c r="GM34" i="1"/>
  <c r="GL34" i="1"/>
  <c r="GK34" i="1"/>
  <c r="GJ34" i="1"/>
  <c r="GI34" i="1"/>
  <c r="GH34" i="1"/>
  <c r="GG34" i="1"/>
  <c r="GF34" i="1"/>
  <c r="GE34" i="1"/>
  <c r="GD34" i="1"/>
  <c r="GC34" i="1"/>
  <c r="GB34" i="1"/>
  <c r="GA34" i="1"/>
  <c r="GN33" i="1"/>
  <c r="GM33" i="1"/>
  <c r="GL33" i="1"/>
  <c r="GK33" i="1"/>
  <c r="GJ33" i="1"/>
  <c r="GI33" i="1"/>
  <c r="GH33" i="1"/>
  <c r="GG33" i="1"/>
  <c r="GF33" i="1"/>
  <c r="GE33" i="1"/>
  <c r="GD33" i="1"/>
  <c r="GC33" i="1"/>
  <c r="GB33" i="1"/>
  <c r="GA33" i="1"/>
  <c r="GN32" i="1"/>
  <c r="GM32" i="1"/>
  <c r="GL32" i="1"/>
  <c r="GK32" i="1"/>
  <c r="GJ32" i="1"/>
  <c r="GI32" i="1"/>
  <c r="GH32" i="1"/>
  <c r="GG32" i="1"/>
  <c r="GF32" i="1"/>
  <c r="GE32" i="1"/>
  <c r="GD32" i="1"/>
  <c r="GC32" i="1"/>
  <c r="GB32" i="1"/>
  <c r="GA32" i="1"/>
  <c r="GN31" i="1"/>
  <c r="GM31" i="1"/>
  <c r="GL31" i="1"/>
  <c r="GK31" i="1"/>
  <c r="GJ31" i="1"/>
  <c r="GI31" i="1"/>
  <c r="GH31" i="1"/>
  <c r="GG31" i="1"/>
  <c r="GF31" i="1"/>
  <c r="GE31" i="1"/>
  <c r="GD31" i="1"/>
  <c r="GC31" i="1"/>
  <c r="GB31" i="1"/>
  <c r="GA31" i="1"/>
  <c r="GN30" i="1"/>
  <c r="GM30" i="1"/>
  <c r="GL30" i="1"/>
  <c r="GK30" i="1"/>
  <c r="GJ30" i="1"/>
  <c r="GI30" i="1"/>
  <c r="GH30" i="1"/>
  <c r="GG30" i="1"/>
  <c r="GF30" i="1"/>
  <c r="GE30" i="1"/>
  <c r="GD30" i="1"/>
  <c r="GC30" i="1"/>
  <c r="GB30" i="1"/>
  <c r="GA30" i="1"/>
  <c r="GN29" i="1"/>
  <c r="GM29" i="1"/>
  <c r="GL29" i="1"/>
  <c r="GK29" i="1"/>
  <c r="GJ29" i="1"/>
  <c r="GI29" i="1"/>
  <c r="GH29" i="1"/>
  <c r="GG29" i="1"/>
  <c r="GF29" i="1"/>
  <c r="GE29" i="1"/>
  <c r="GD29" i="1"/>
  <c r="GC29" i="1"/>
  <c r="GB29" i="1"/>
  <c r="GA29" i="1"/>
  <c r="GN28" i="1"/>
  <c r="GM28" i="1"/>
  <c r="GL28" i="1"/>
  <c r="GK28" i="1"/>
  <c r="GJ28" i="1"/>
  <c r="GI28" i="1"/>
  <c r="GH28" i="1"/>
  <c r="GG28" i="1"/>
  <c r="GF28" i="1"/>
  <c r="GE28" i="1"/>
  <c r="GD28" i="1"/>
  <c r="GC28" i="1"/>
  <c r="GB28" i="1"/>
  <c r="GA28" i="1"/>
  <c r="GN27" i="1"/>
  <c r="GM27" i="1"/>
  <c r="GL27" i="1"/>
  <c r="GK27" i="1"/>
  <c r="GJ27" i="1"/>
  <c r="GI27" i="1"/>
  <c r="GH27" i="1"/>
  <c r="GG27" i="1"/>
  <c r="GF27" i="1"/>
  <c r="GE27" i="1"/>
  <c r="GD27" i="1"/>
  <c r="GC27" i="1"/>
  <c r="GB27" i="1"/>
  <c r="GA27" i="1"/>
  <c r="GN26" i="1"/>
  <c r="GM26" i="1"/>
  <c r="GL26" i="1"/>
  <c r="GK26" i="1"/>
  <c r="GJ26" i="1"/>
  <c r="GI26" i="1"/>
  <c r="GH26" i="1"/>
  <c r="GG26" i="1"/>
  <c r="GF26" i="1"/>
  <c r="GE26" i="1"/>
  <c r="GD26" i="1"/>
  <c r="GC26" i="1"/>
  <c r="GB26" i="1"/>
  <c r="GA26" i="1"/>
  <c r="GN22" i="1"/>
  <c r="GM22" i="1"/>
  <c r="GL22" i="1"/>
  <c r="GK22" i="1"/>
  <c r="GJ22" i="1"/>
  <c r="GI22" i="1"/>
  <c r="GH22" i="1"/>
  <c r="GG22" i="1"/>
  <c r="GF22" i="1"/>
  <c r="GE22" i="1"/>
  <c r="GD22" i="1"/>
  <c r="GC22" i="1"/>
  <c r="GB22" i="1"/>
  <c r="GA22" i="1"/>
  <c r="GN21" i="1"/>
  <c r="GM21" i="1"/>
  <c r="GL21" i="1"/>
  <c r="GK21" i="1"/>
  <c r="GJ21" i="1"/>
  <c r="GI21" i="1"/>
  <c r="GH21" i="1"/>
  <c r="GG21" i="1"/>
  <c r="GF21" i="1"/>
  <c r="GE21" i="1"/>
  <c r="GD21" i="1"/>
  <c r="GC21" i="1"/>
  <c r="GB21" i="1"/>
  <c r="GA21" i="1"/>
  <c r="FX36" i="1"/>
  <c r="FW36" i="1"/>
  <c r="FV36" i="1"/>
  <c r="FU36" i="1"/>
  <c r="FT36" i="1"/>
  <c r="FS36" i="1"/>
  <c r="FR36" i="1"/>
  <c r="FQ36" i="1"/>
  <c r="FP36" i="1"/>
  <c r="FO36" i="1"/>
  <c r="FN36" i="1"/>
  <c r="FM36" i="1"/>
  <c r="FL36" i="1"/>
  <c r="FK36" i="1"/>
  <c r="FX35" i="1"/>
  <c r="FW35" i="1"/>
  <c r="FV35" i="1"/>
  <c r="FU35" i="1"/>
  <c r="FT35" i="1"/>
  <c r="FS35" i="1"/>
  <c r="FR35" i="1"/>
  <c r="FQ35" i="1"/>
  <c r="FP35" i="1"/>
  <c r="FO35" i="1"/>
  <c r="FN35" i="1"/>
  <c r="FM35" i="1"/>
  <c r="FL35" i="1"/>
  <c r="FK35" i="1"/>
  <c r="FX34" i="1"/>
  <c r="FW34" i="1"/>
  <c r="FV34" i="1"/>
  <c r="FU34" i="1"/>
  <c r="FT34" i="1"/>
  <c r="FS34" i="1"/>
  <c r="FR34" i="1"/>
  <c r="FQ34" i="1"/>
  <c r="FP34" i="1"/>
  <c r="FO34" i="1"/>
  <c r="FN34" i="1"/>
  <c r="FM34" i="1"/>
  <c r="FL34" i="1"/>
  <c r="FK34" i="1"/>
  <c r="FX33" i="1"/>
  <c r="FW33" i="1"/>
  <c r="FV33" i="1"/>
  <c r="FU33" i="1"/>
  <c r="FT33" i="1"/>
  <c r="FS33" i="1"/>
  <c r="FR33" i="1"/>
  <c r="FQ33" i="1"/>
  <c r="FP33" i="1"/>
  <c r="FO33" i="1"/>
  <c r="FN33" i="1"/>
  <c r="FM33" i="1"/>
  <c r="FL33" i="1"/>
  <c r="FK33" i="1"/>
  <c r="FX32" i="1"/>
  <c r="FW32" i="1"/>
  <c r="FV32" i="1"/>
  <c r="FU32" i="1"/>
  <c r="FT32" i="1"/>
  <c r="FS32" i="1"/>
  <c r="FR32" i="1"/>
  <c r="FQ32" i="1"/>
  <c r="FP32" i="1"/>
  <c r="FO32" i="1"/>
  <c r="FN32" i="1"/>
  <c r="FM32" i="1"/>
  <c r="FL32" i="1"/>
  <c r="FK32" i="1"/>
  <c r="FX31" i="1"/>
  <c r="FW31" i="1"/>
  <c r="FV31" i="1"/>
  <c r="FU31" i="1"/>
  <c r="FT31" i="1"/>
  <c r="FS31" i="1"/>
  <c r="FR31" i="1"/>
  <c r="FQ31" i="1"/>
  <c r="FP31" i="1"/>
  <c r="FO31" i="1"/>
  <c r="FN31" i="1"/>
  <c r="FM31" i="1"/>
  <c r="FL31" i="1"/>
  <c r="FK31" i="1"/>
  <c r="FX30" i="1"/>
  <c r="FW30" i="1"/>
  <c r="FV30" i="1"/>
  <c r="FU30" i="1"/>
  <c r="FT30" i="1"/>
  <c r="FS30" i="1"/>
  <c r="FR30" i="1"/>
  <c r="FQ30" i="1"/>
  <c r="FP30" i="1"/>
  <c r="FO30" i="1"/>
  <c r="FN30" i="1"/>
  <c r="FM30" i="1"/>
  <c r="FL30" i="1"/>
  <c r="FK30" i="1"/>
  <c r="FX29" i="1"/>
  <c r="FW29" i="1"/>
  <c r="FV29" i="1"/>
  <c r="FU29" i="1"/>
  <c r="FT29" i="1"/>
  <c r="FS29" i="1"/>
  <c r="FR29" i="1"/>
  <c r="FQ29" i="1"/>
  <c r="FP29" i="1"/>
  <c r="FO29" i="1"/>
  <c r="FN29" i="1"/>
  <c r="FM29" i="1"/>
  <c r="FL29" i="1"/>
  <c r="FK29" i="1"/>
  <c r="FX28" i="1"/>
  <c r="FW28" i="1"/>
  <c r="FV28" i="1"/>
  <c r="FU28" i="1"/>
  <c r="FT28" i="1"/>
  <c r="FS28" i="1"/>
  <c r="FR28" i="1"/>
  <c r="FQ28" i="1"/>
  <c r="FP28" i="1"/>
  <c r="FO28" i="1"/>
  <c r="FN28" i="1"/>
  <c r="FM28" i="1"/>
  <c r="FL28" i="1"/>
  <c r="FK28" i="1"/>
  <c r="FX27" i="1"/>
  <c r="FW27" i="1"/>
  <c r="FV27" i="1"/>
  <c r="FU27" i="1"/>
  <c r="FT27" i="1"/>
  <c r="FS27" i="1"/>
  <c r="FR27" i="1"/>
  <c r="FQ27" i="1"/>
  <c r="FP27" i="1"/>
  <c r="FO27" i="1"/>
  <c r="FN27" i="1"/>
  <c r="FM27" i="1"/>
  <c r="FL27" i="1"/>
  <c r="FK27" i="1"/>
  <c r="FX26" i="1"/>
  <c r="FW26" i="1"/>
  <c r="FV26" i="1"/>
  <c r="FU26" i="1"/>
  <c r="FT26" i="1"/>
  <c r="FS26" i="1"/>
  <c r="FR26" i="1"/>
  <c r="FQ26" i="1"/>
  <c r="FP26" i="1"/>
  <c r="FO26" i="1"/>
  <c r="FN26" i="1"/>
  <c r="FM26" i="1"/>
  <c r="FL26" i="1"/>
  <c r="FK26" i="1"/>
  <c r="FX22" i="1"/>
  <c r="FW22" i="1"/>
  <c r="FV22" i="1"/>
  <c r="FU22" i="1"/>
  <c r="FT22" i="1"/>
  <c r="FS22" i="1"/>
  <c r="FR22" i="1"/>
  <c r="FQ22" i="1"/>
  <c r="FP22" i="1"/>
  <c r="FO22" i="1"/>
  <c r="FN22" i="1"/>
  <c r="FM22" i="1"/>
  <c r="FL22" i="1"/>
  <c r="FK22" i="1"/>
  <c r="FX21" i="1"/>
  <c r="FW21" i="1"/>
  <c r="FV21" i="1"/>
  <c r="FU21" i="1"/>
  <c r="FT21" i="1"/>
  <c r="FS21" i="1"/>
  <c r="FR21" i="1"/>
  <c r="FQ21" i="1"/>
  <c r="FP21" i="1"/>
  <c r="FO21" i="1"/>
  <c r="FN21" i="1"/>
  <c r="FM21" i="1"/>
  <c r="FL21" i="1"/>
  <c r="FK21" i="1"/>
  <c r="BB81" i="4"/>
  <c r="BB80" i="4"/>
  <c r="T80" i="4"/>
  <c r="U80" i="4" s="1"/>
  <c r="V80" i="4" s="1"/>
  <c r="W80" i="4" s="1"/>
  <c r="X80" i="4" s="1"/>
  <c r="Y80" i="4" s="1"/>
  <c r="T81" i="4"/>
  <c r="U81" i="4" s="1"/>
  <c r="V81" i="4" s="1"/>
  <c r="W81" i="4" s="1"/>
  <c r="X81" i="4" s="1"/>
  <c r="Y81" i="4" s="1"/>
  <c r="BH81" i="4" s="1"/>
  <c r="JO5" i="1"/>
  <c r="JO42" i="1" s="1"/>
  <c r="JN5" i="1"/>
  <c r="JN42" i="1" s="1"/>
  <c r="JM5" i="1"/>
  <c r="JL5" i="1"/>
  <c r="JL42" i="1" s="1"/>
  <c r="JK5" i="1"/>
  <c r="JK42" i="1" s="1"/>
  <c r="JJ5" i="1"/>
  <c r="JJ42" i="1" s="1"/>
  <c r="JI5" i="1"/>
  <c r="JI42" i="1" s="1"/>
  <c r="JH5" i="1"/>
  <c r="JH42" i="1" s="1"/>
  <c r="JG5" i="1"/>
  <c r="JG42" i="1" s="1"/>
  <c r="JF5" i="1"/>
  <c r="JF42" i="1" s="1"/>
  <c r="JE5" i="1"/>
  <c r="JE6" i="1" s="1"/>
  <c r="JE9" i="1" s="1"/>
  <c r="JD5" i="1"/>
  <c r="JD6" i="1" s="1"/>
  <c r="JD9" i="1" s="1"/>
  <c r="JC5" i="1"/>
  <c r="JC42" i="1" s="1"/>
  <c r="JB5" i="1"/>
  <c r="JB42" i="1" s="1"/>
  <c r="JA5" i="1"/>
  <c r="JA42" i="1" s="1"/>
  <c r="IZ5" i="1"/>
  <c r="IZ42" i="1" s="1"/>
  <c r="IY5" i="1"/>
  <c r="IY42" i="1" s="1"/>
  <c r="IX5" i="1"/>
  <c r="IX6" i="1" s="1"/>
  <c r="IX9" i="1" s="1"/>
  <c r="IW5" i="1"/>
  <c r="IW42" i="1" s="1"/>
  <c r="IV5" i="1"/>
  <c r="IV42" i="1" s="1"/>
  <c r="IU5" i="1"/>
  <c r="IU42" i="1" s="1"/>
  <c r="IT5" i="1"/>
  <c r="IT6" i="1" s="1"/>
  <c r="IT9" i="1" s="1"/>
  <c r="IS5" i="1"/>
  <c r="IS6" i="1" s="1"/>
  <c r="IS9" i="1" s="1"/>
  <c r="IR5" i="1"/>
  <c r="IR6" i="1" s="1"/>
  <c r="IR9" i="1" s="1"/>
  <c r="IQ5" i="1"/>
  <c r="IP5" i="1"/>
  <c r="IO5" i="1"/>
  <c r="IN5" i="1"/>
  <c r="IM5" i="1"/>
  <c r="IL5" i="1"/>
  <c r="IK5" i="1"/>
  <c r="IK6" i="1" s="1"/>
  <c r="IK9" i="1" s="1"/>
  <c r="IJ5" i="1"/>
  <c r="IJ6" i="1" s="1"/>
  <c r="IJ9" i="1" s="1"/>
  <c r="II5" i="1"/>
  <c r="II42" i="1" s="1"/>
  <c r="IH5" i="1"/>
  <c r="IH42" i="1" s="1"/>
  <c r="IG5" i="1"/>
  <c r="IF5" i="1"/>
  <c r="IF6" i="1" s="1"/>
  <c r="IF9" i="1" s="1"/>
  <c r="IE5" i="1"/>
  <c r="IE6" i="1" s="1"/>
  <c r="IE9" i="1" s="1"/>
  <c r="ID5" i="1"/>
  <c r="ID42" i="1" s="1"/>
  <c r="IC5" i="1"/>
  <c r="IC42" i="1" s="1"/>
  <c r="IB5" i="1"/>
  <c r="IB42" i="1" s="1"/>
  <c r="IA5" i="1"/>
  <c r="IA42" i="1" s="1"/>
  <c r="HZ5" i="1"/>
  <c r="HZ42" i="1" s="1"/>
  <c r="HY5" i="1"/>
  <c r="HY6" i="1" s="1"/>
  <c r="HY9" i="1" s="1"/>
  <c r="HX5" i="1"/>
  <c r="HX6" i="1" s="1"/>
  <c r="HX9" i="1" s="1"/>
  <c r="HW5" i="1"/>
  <c r="HW6" i="1" s="1"/>
  <c r="HW9" i="1" s="1"/>
  <c r="CO161" i="4" l="1"/>
  <c r="BI161" i="4"/>
  <c r="BK161" i="4"/>
  <c r="AV161" i="4"/>
  <c r="R156" i="4"/>
  <c r="R157" i="4" s="1"/>
  <c r="IL4" i="1" s="1"/>
  <c r="AV156" i="4"/>
  <c r="AV157" i="4" s="1"/>
  <c r="JP4" i="1" s="1"/>
  <c r="CO156" i="4"/>
  <c r="CO157" i="4" s="1"/>
  <c r="LI4" i="1" s="1"/>
  <c r="BK158" i="4"/>
  <c r="AF156" i="4"/>
  <c r="AU158" i="4"/>
  <c r="AG161" i="4"/>
  <c r="BJ158" i="4"/>
  <c r="CN156" i="4"/>
  <c r="DC156" i="4"/>
  <c r="DD161" i="4"/>
  <c r="DR158" i="4"/>
  <c r="C161" i="4"/>
  <c r="BZ161" i="4"/>
  <c r="JL6" i="1"/>
  <c r="JL9" i="1" s="1"/>
  <c r="BD156" i="4"/>
  <c r="DK156" i="4"/>
  <c r="CH158" i="4"/>
  <c r="BS159" i="4"/>
  <c r="KM27" i="1" s="1"/>
  <c r="DE161" i="4"/>
  <c r="BE156" i="4"/>
  <c r="BE157" i="4" s="1"/>
  <c r="JY4" i="1" s="1"/>
  <c r="DL156" i="4"/>
  <c r="CI158" i="4"/>
  <c r="BV159" i="4"/>
  <c r="DF161" i="4"/>
  <c r="BF156" i="4"/>
  <c r="BF157" i="4" s="1"/>
  <c r="JZ4" i="1" s="1"/>
  <c r="DM156" i="4"/>
  <c r="DM157" i="4" s="1"/>
  <c r="MG4" i="1" s="1"/>
  <c r="CJ158" i="4"/>
  <c r="BW159" i="4"/>
  <c r="KQ36" i="1" s="1"/>
  <c r="DG161" i="4"/>
  <c r="BH156" i="4"/>
  <c r="BH157" i="4" s="1"/>
  <c r="KB4" i="1" s="1"/>
  <c r="DN156" i="4"/>
  <c r="CK158" i="4"/>
  <c r="O160" i="4"/>
  <c r="CL158" i="4"/>
  <c r="CN158" i="4"/>
  <c r="I161" i="4"/>
  <c r="CB161" i="4"/>
  <c r="DJ161" i="4"/>
  <c r="BK156" i="4"/>
  <c r="BK157" i="4" s="1"/>
  <c r="KE4" i="1" s="1"/>
  <c r="DR156" i="4"/>
  <c r="CO158" i="4"/>
  <c r="AG160" i="4"/>
  <c r="P160" i="4"/>
  <c r="DQ156" i="4"/>
  <c r="CC161" i="4"/>
  <c r="DK161" i="4"/>
  <c r="BL156" i="4"/>
  <c r="C158" i="4"/>
  <c r="CP158" i="4"/>
  <c r="AH160" i="4"/>
  <c r="DO161" i="4"/>
  <c r="K161" i="4"/>
  <c r="CD161" i="4"/>
  <c r="DL161" i="4"/>
  <c r="BY156" i="4"/>
  <c r="U158" i="4"/>
  <c r="CR158" i="4"/>
  <c r="AJ160" i="4"/>
  <c r="U160" i="4"/>
  <c r="CE161" i="4"/>
  <c r="DM161" i="4"/>
  <c r="BZ156" i="4"/>
  <c r="BZ157" i="4" s="1"/>
  <c r="KT4" i="1" s="1"/>
  <c r="V158" i="4"/>
  <c r="CS158" i="4"/>
  <c r="AL160" i="4"/>
  <c r="BJ156" i="4"/>
  <c r="AU161" i="4"/>
  <c r="CF161" i="4"/>
  <c r="DN161" i="4"/>
  <c r="CA156" i="4"/>
  <c r="X158" i="4"/>
  <c r="CT158" i="4"/>
  <c r="AN160" i="4"/>
  <c r="BI156" i="4"/>
  <c r="CG161" i="4"/>
  <c r="CB156" i="4"/>
  <c r="AG158" i="4"/>
  <c r="CV158" i="4"/>
  <c r="BK160" i="4"/>
  <c r="CH161" i="4"/>
  <c r="DP161" i="4"/>
  <c r="CC156" i="4"/>
  <c r="AH158" i="4"/>
  <c r="CY158" i="4"/>
  <c r="BL160" i="4"/>
  <c r="H161" i="4"/>
  <c r="DI161" i="4"/>
  <c r="R161" i="4"/>
  <c r="CI161" i="4"/>
  <c r="DQ159" i="4"/>
  <c r="MK36" i="1" s="1"/>
  <c r="CD156" i="4"/>
  <c r="CD157" i="4" s="1"/>
  <c r="KX4" i="1" s="1"/>
  <c r="AJ158" i="4"/>
  <c r="CZ158" i="4"/>
  <c r="BM160" i="4"/>
  <c r="BY161" i="4"/>
  <c r="S159" i="4"/>
  <c r="IM33" i="1" s="1"/>
  <c r="BA161" i="4"/>
  <c r="CJ161" i="4"/>
  <c r="DR161" i="4"/>
  <c r="CE156" i="4"/>
  <c r="AM158" i="4"/>
  <c r="DM158" i="4"/>
  <c r="BN160" i="4"/>
  <c r="DQ161" i="4"/>
  <c r="BB161" i="4"/>
  <c r="CK161" i="4"/>
  <c r="CF156" i="4"/>
  <c r="AN158" i="4"/>
  <c r="DN158" i="4"/>
  <c r="BP160" i="4"/>
  <c r="DH161" i="4"/>
  <c r="U161" i="4"/>
  <c r="CL161" i="4"/>
  <c r="CG156" i="4"/>
  <c r="BA158" i="4"/>
  <c r="DO158" i="4"/>
  <c r="BR160" i="4"/>
  <c r="V161" i="4"/>
  <c r="BD161" i="4"/>
  <c r="CM161" i="4"/>
  <c r="M156" i="4"/>
  <c r="M157" i="4" s="1"/>
  <c r="IG4" i="1" s="1"/>
  <c r="CH156" i="4"/>
  <c r="CH157" i="4" s="1"/>
  <c r="LB4" i="1" s="1"/>
  <c r="BB158" i="4"/>
  <c r="DP158" i="4"/>
  <c r="BT160" i="4"/>
  <c r="W161" i="4"/>
  <c r="CN161" i="4"/>
  <c r="N156" i="4"/>
  <c r="CJ156" i="4"/>
  <c r="BC158" i="4"/>
  <c r="DQ158" i="4"/>
  <c r="BV160" i="4"/>
  <c r="DP156" i="4"/>
  <c r="BF161" i="4"/>
  <c r="CP161" i="4"/>
  <c r="P156" i="4"/>
  <c r="CK156" i="4"/>
  <c r="BD158" i="4"/>
  <c r="BW160" i="4"/>
  <c r="Y161" i="4"/>
  <c r="CQ161" i="4"/>
  <c r="CL156" i="4"/>
  <c r="CL157" i="4" s="1"/>
  <c r="LF4" i="1" s="1"/>
  <c r="BE158" i="4"/>
  <c r="AG159" i="4"/>
  <c r="JA35" i="1" s="1"/>
  <c r="AH161" i="4"/>
  <c r="Z161" i="4"/>
  <c r="BH161" i="4"/>
  <c r="CR161" i="4"/>
  <c r="AE156" i="4"/>
  <c r="BF158" i="4"/>
  <c r="AH159" i="4"/>
  <c r="AI161" i="4"/>
  <c r="AS156" i="4"/>
  <c r="AS157" i="4" s="1"/>
  <c r="JM4" i="1" s="1"/>
  <c r="BH158" i="4"/>
  <c r="AI159" i="4"/>
  <c r="JC35" i="1" s="1"/>
  <c r="AW161" i="4"/>
  <c r="AB161" i="4"/>
  <c r="AT156" i="4"/>
  <c r="AT157" i="4" s="1"/>
  <c r="JN4" i="1" s="1"/>
  <c r="CP156" i="4"/>
  <c r="AK159" i="4"/>
  <c r="JE36" i="1" s="1"/>
  <c r="AX161" i="4"/>
  <c r="AU156" i="4"/>
  <c r="CQ156" i="4"/>
  <c r="AN159" i="4"/>
  <c r="JH36" i="1" s="1"/>
  <c r="AZ161" i="4"/>
  <c r="CR156" i="4"/>
  <c r="BL158" i="4"/>
  <c r="BC159" i="4"/>
  <c r="JW34" i="1" s="1"/>
  <c r="BM161" i="4"/>
  <c r="AW156" i="4"/>
  <c r="DE156" i="4"/>
  <c r="BM158" i="4"/>
  <c r="BD159" i="4"/>
  <c r="JX23" i="1" s="1"/>
  <c r="BP161" i="4"/>
  <c r="AX156" i="4"/>
  <c r="DF156" i="4"/>
  <c r="BN158" i="4"/>
  <c r="BF159" i="4"/>
  <c r="JZ34" i="1" s="1"/>
  <c r="BQ161" i="4"/>
  <c r="AY156" i="4"/>
  <c r="AY157" i="4" s="1"/>
  <c r="JS4" i="1" s="1"/>
  <c r="DG156" i="4"/>
  <c r="BP158" i="4"/>
  <c r="BM159" i="4"/>
  <c r="KG35" i="1" s="1"/>
  <c r="AZ156" i="4"/>
  <c r="DH156" i="4"/>
  <c r="DH157" i="4" s="1"/>
  <c r="MB4" i="1" s="1"/>
  <c r="BS158" i="4"/>
  <c r="BO159" i="4"/>
  <c r="KI26" i="1" s="1"/>
  <c r="BA156" i="4"/>
  <c r="BA157" i="4" s="1"/>
  <c r="JU4" i="1" s="1"/>
  <c r="DI156" i="4"/>
  <c r="BT158" i="4"/>
  <c r="BP159" i="4"/>
  <c r="KJ27" i="1" s="1"/>
  <c r="BB156" i="4"/>
  <c r="DJ156" i="4"/>
  <c r="CG158" i="4"/>
  <c r="BQ159" i="4"/>
  <c r="KK35" i="1" s="1"/>
  <c r="JW42" i="1"/>
  <c r="JX42" i="1"/>
  <c r="JY42" i="1"/>
  <c r="KJ36" i="1"/>
  <c r="KY42" i="1"/>
  <c r="KZ42" i="1"/>
  <c r="LA42" i="1"/>
  <c r="KP36" i="1"/>
  <c r="LB42" i="1"/>
  <c r="LC42" i="1"/>
  <c r="LD42" i="1"/>
  <c r="LE42" i="1"/>
  <c r="MF42" i="1"/>
  <c r="MG42" i="1"/>
  <c r="MH42" i="1"/>
  <c r="MI42" i="1"/>
  <c r="JV6" i="1"/>
  <c r="JV9" i="1" s="1"/>
  <c r="MJ42" i="1"/>
  <c r="KC6" i="1"/>
  <c r="KC9" i="1" s="1"/>
  <c r="FB6" i="1"/>
  <c r="JC6" i="1"/>
  <c r="JC9" i="1" s="1"/>
  <c r="JB35" i="1"/>
  <c r="JF6" i="1"/>
  <c r="JF9" i="1" s="1"/>
  <c r="LI6" i="1"/>
  <c r="LI9" i="1" s="1"/>
  <c r="JG6" i="1"/>
  <c r="JG9" i="1" s="1"/>
  <c r="JH6" i="1"/>
  <c r="JH9" i="1" s="1"/>
  <c r="JJ6" i="1"/>
  <c r="JJ9" i="1" s="1"/>
  <c r="JT42" i="1"/>
  <c r="JK6" i="1"/>
  <c r="JK9" i="1" s="1"/>
  <c r="JU42" i="1"/>
  <c r="J161" i="4"/>
  <c r="O156" i="4"/>
  <c r="W158" i="4"/>
  <c r="BE159" i="4"/>
  <c r="JY34" i="1" s="1"/>
  <c r="Q160" i="4"/>
  <c r="AY161" i="4"/>
  <c r="L161" i="4"/>
  <c r="Q156" i="4"/>
  <c r="Y158" i="4"/>
  <c r="BG159" i="4"/>
  <c r="KA34" i="1" s="1"/>
  <c r="BO160" i="4"/>
  <c r="M161" i="4"/>
  <c r="Z158" i="4"/>
  <c r="BH159" i="4"/>
  <c r="KB35" i="1" s="1"/>
  <c r="N161" i="4"/>
  <c r="S156" i="4"/>
  <c r="S157" i="4" s="1"/>
  <c r="IM4" i="1" s="1"/>
  <c r="AA158" i="4"/>
  <c r="BG158" i="4"/>
  <c r="CM158" i="4"/>
  <c r="K159" i="4"/>
  <c r="IE36" i="1" s="1"/>
  <c r="BI159" i="4"/>
  <c r="KC35" i="1" s="1"/>
  <c r="AI160" i="4"/>
  <c r="BQ160" i="4"/>
  <c r="BC161" i="4"/>
  <c r="O161" i="4"/>
  <c r="S172" i="4"/>
  <c r="S173" i="4" s="1"/>
  <c r="S161" i="4" s="1"/>
  <c r="T156" i="4"/>
  <c r="AB158" i="4"/>
  <c r="L159" i="4"/>
  <c r="IF33" i="1" s="1"/>
  <c r="BK159" i="4"/>
  <c r="KE35" i="1" s="1"/>
  <c r="P161" i="4"/>
  <c r="U156" i="4"/>
  <c r="U157" i="4" s="1"/>
  <c r="IO4" i="1" s="1"/>
  <c r="AC158" i="4"/>
  <c r="BI158" i="4"/>
  <c r="M159" i="4"/>
  <c r="IG33" i="1" s="1"/>
  <c r="BL159" i="4"/>
  <c r="KF35" i="1" s="1"/>
  <c r="AK160" i="4"/>
  <c r="BS160" i="4"/>
  <c r="BE161" i="4"/>
  <c r="Q161" i="4"/>
  <c r="V156" i="4"/>
  <c r="AD158" i="4"/>
  <c r="N159" i="4"/>
  <c r="IH33" i="1" s="1"/>
  <c r="T161" i="4"/>
  <c r="W156" i="4"/>
  <c r="BC156" i="4"/>
  <c r="CI156" i="4"/>
  <c r="CI157" i="4" s="1"/>
  <c r="LC4" i="1" s="1"/>
  <c r="DO156" i="4"/>
  <c r="DO157" i="4" s="1"/>
  <c r="MI4" i="1" s="1"/>
  <c r="AE158" i="4"/>
  <c r="CQ158" i="4"/>
  <c r="O159" i="4"/>
  <c r="II33" i="1" s="1"/>
  <c r="BN159" i="4"/>
  <c r="KH35" i="1" s="1"/>
  <c r="AM160" i="4"/>
  <c r="BU160" i="4"/>
  <c r="BG161" i="4"/>
  <c r="X156" i="4"/>
  <c r="X157" i="4" s="1"/>
  <c r="IR4" i="1" s="1"/>
  <c r="AF158" i="4"/>
  <c r="Y156" i="4"/>
  <c r="AO160" i="4"/>
  <c r="Z156" i="4"/>
  <c r="AP160" i="4"/>
  <c r="BX160" i="4"/>
  <c r="X161" i="4"/>
  <c r="AA156" i="4"/>
  <c r="AA157" i="4" s="1"/>
  <c r="IU4" i="1" s="1"/>
  <c r="BG156" i="4"/>
  <c r="BG157" i="4" s="1"/>
  <c r="KA4" i="1" s="1"/>
  <c r="CM156" i="4"/>
  <c r="CM157" i="4" s="1"/>
  <c r="AI158" i="4"/>
  <c r="BO158" i="4"/>
  <c r="CU158" i="4"/>
  <c r="AJ159" i="4"/>
  <c r="JD36" i="1" s="1"/>
  <c r="BR159" i="4"/>
  <c r="KL36" i="1" s="1"/>
  <c r="AQ160" i="4"/>
  <c r="BZ160" i="4"/>
  <c r="BL161" i="4"/>
  <c r="AB156" i="4"/>
  <c r="AB157" i="4" s="1"/>
  <c r="IV4" i="1" s="1"/>
  <c r="D158" i="4"/>
  <c r="AR160" i="4"/>
  <c r="CI160" i="4"/>
  <c r="AC156" i="4"/>
  <c r="AC157" i="4" s="1"/>
  <c r="IW4" i="1" s="1"/>
  <c r="E158" i="4"/>
  <c r="AK158" i="4"/>
  <c r="BQ158" i="4"/>
  <c r="CW158" i="4"/>
  <c r="AL159" i="4"/>
  <c r="JF36" i="1" s="1"/>
  <c r="BT159" i="4"/>
  <c r="KN36" i="1" s="1"/>
  <c r="AS160" i="4"/>
  <c r="DN160" i="4"/>
  <c r="BN161" i="4"/>
  <c r="AA161" i="4"/>
  <c r="AD156" i="4"/>
  <c r="F158" i="4"/>
  <c r="AL158" i="4"/>
  <c r="BR158" i="4"/>
  <c r="CX158" i="4"/>
  <c r="AM159" i="4"/>
  <c r="JG36" i="1" s="1"/>
  <c r="BU159" i="4"/>
  <c r="KO36" i="1" s="1"/>
  <c r="AT160" i="4"/>
  <c r="BO161" i="4"/>
  <c r="G158" i="4"/>
  <c r="AV160" i="4"/>
  <c r="AO159" i="4"/>
  <c r="JI36" i="1" s="1"/>
  <c r="AW160" i="4"/>
  <c r="AD161" i="4"/>
  <c r="CS161" i="4"/>
  <c r="AG156" i="4"/>
  <c r="AG157" i="4" s="1"/>
  <c r="JA4" i="1" s="1"/>
  <c r="BM156" i="4"/>
  <c r="CS156" i="4"/>
  <c r="I158" i="4"/>
  <c r="AO158" i="4"/>
  <c r="BU158" i="4"/>
  <c r="DA158" i="4"/>
  <c r="AP159" i="4"/>
  <c r="JJ36" i="1" s="1"/>
  <c r="BX159" i="4"/>
  <c r="KR33" i="1" s="1"/>
  <c r="AX160" i="4"/>
  <c r="AJ161" i="4"/>
  <c r="BR161" i="4"/>
  <c r="AE161" i="4"/>
  <c r="CT161" i="4"/>
  <c r="AH156" i="4"/>
  <c r="AH157" i="4" s="1"/>
  <c r="JB4" i="1" s="1"/>
  <c r="BN156" i="4"/>
  <c r="BN157" i="4" s="1"/>
  <c r="KH4" i="1" s="1"/>
  <c r="CT156" i="4"/>
  <c r="J158" i="4"/>
  <c r="AP158" i="4"/>
  <c r="BV158" i="4"/>
  <c r="DB158" i="4"/>
  <c r="AQ159" i="4"/>
  <c r="JK36" i="1" s="1"/>
  <c r="CW159" i="4"/>
  <c r="LQ36" i="1" s="1"/>
  <c r="AY160" i="4"/>
  <c r="AK161" i="4"/>
  <c r="BS161" i="4"/>
  <c r="H158" i="4"/>
  <c r="AF161" i="4"/>
  <c r="CU161" i="4"/>
  <c r="C156" i="4"/>
  <c r="AI156" i="4"/>
  <c r="BO156" i="4"/>
  <c r="CU156" i="4"/>
  <c r="CU157" i="4" s="1"/>
  <c r="LO4" i="1" s="1"/>
  <c r="K158" i="4"/>
  <c r="AQ158" i="4"/>
  <c r="BW158" i="4"/>
  <c r="DC158" i="4"/>
  <c r="AR159" i="4"/>
  <c r="JL33" i="1" s="1"/>
  <c r="CX159" i="4"/>
  <c r="LR36" i="1" s="1"/>
  <c r="AZ160" i="4"/>
  <c r="AL161" i="4"/>
  <c r="BT161" i="4"/>
  <c r="CV161" i="4"/>
  <c r="D156" i="4"/>
  <c r="D157" i="4" s="1"/>
  <c r="HX4" i="1" s="1"/>
  <c r="AJ156" i="4"/>
  <c r="AJ157" i="4" s="1"/>
  <c r="JD4" i="1" s="1"/>
  <c r="BP156" i="4"/>
  <c r="BP157" i="4" s="1"/>
  <c r="KJ4" i="1" s="1"/>
  <c r="CV156" i="4"/>
  <c r="CV157" i="4" s="1"/>
  <c r="LP4" i="1" s="1"/>
  <c r="L158" i="4"/>
  <c r="AR158" i="4"/>
  <c r="BX158" i="4"/>
  <c r="DD158" i="4"/>
  <c r="AS159" i="4"/>
  <c r="JM33" i="1" s="1"/>
  <c r="CY159" i="4"/>
  <c r="LS36" i="1" s="1"/>
  <c r="BA160" i="4"/>
  <c r="AM161" i="4"/>
  <c r="BU161" i="4"/>
  <c r="E156" i="4"/>
  <c r="AK156" i="4"/>
  <c r="BQ156" i="4"/>
  <c r="CW156" i="4"/>
  <c r="M158" i="4"/>
  <c r="AS158" i="4"/>
  <c r="DE158" i="4"/>
  <c r="AT159" i="4"/>
  <c r="JN33" i="1" s="1"/>
  <c r="CZ159" i="4"/>
  <c r="LT36" i="1" s="1"/>
  <c r="BB160" i="4"/>
  <c r="AN161" i="4"/>
  <c r="BV161" i="4"/>
  <c r="CX161" i="4"/>
  <c r="F156" i="4"/>
  <c r="F157" i="4" s="1"/>
  <c r="HZ4" i="1" s="1"/>
  <c r="AL156" i="4"/>
  <c r="AL157" i="4" s="1"/>
  <c r="JF4" i="1" s="1"/>
  <c r="BR156" i="4"/>
  <c r="BR157" i="4" s="1"/>
  <c r="KL4" i="1" s="1"/>
  <c r="CX156" i="4"/>
  <c r="CX157" i="4" s="1"/>
  <c r="LR4" i="1" s="1"/>
  <c r="N158" i="4"/>
  <c r="AT158" i="4"/>
  <c r="BZ158" i="4"/>
  <c r="DF158" i="4"/>
  <c r="AV159" i="4"/>
  <c r="JP33" i="1" s="1"/>
  <c r="DA159" i="4"/>
  <c r="LU36" i="1" s="1"/>
  <c r="BC160" i="4"/>
  <c r="AO161" i="4"/>
  <c r="BW161" i="4"/>
  <c r="AC161" i="4"/>
  <c r="CY161" i="4"/>
  <c r="G156" i="4"/>
  <c r="AM156" i="4"/>
  <c r="AM157" i="4" s="1"/>
  <c r="JG4" i="1" s="1"/>
  <c r="BS156" i="4"/>
  <c r="BS157" i="4" s="1"/>
  <c r="KM4" i="1" s="1"/>
  <c r="CY156" i="4"/>
  <c r="CY157" i="4" s="1"/>
  <c r="LS4" i="1" s="1"/>
  <c r="O158" i="4"/>
  <c r="CA158" i="4"/>
  <c r="DG158" i="4"/>
  <c r="AW159" i="4"/>
  <c r="JQ33" i="1" s="1"/>
  <c r="DB159" i="4"/>
  <c r="LV36" i="1" s="1"/>
  <c r="BD160" i="4"/>
  <c r="AP161" i="4"/>
  <c r="BX161" i="4"/>
  <c r="H156" i="4"/>
  <c r="AN156" i="4"/>
  <c r="AN157" i="4" s="1"/>
  <c r="JH4" i="1" s="1"/>
  <c r="BT156" i="4"/>
  <c r="BT157" i="4" s="1"/>
  <c r="KN4" i="1" s="1"/>
  <c r="CZ156" i="4"/>
  <c r="CZ157" i="4" s="1"/>
  <c r="LT4" i="1" s="1"/>
  <c r="P158" i="4"/>
  <c r="AV158" i="4"/>
  <c r="CB158" i="4"/>
  <c r="DH158" i="4"/>
  <c r="AX159" i="4"/>
  <c r="JR33" i="1" s="1"/>
  <c r="DO159" i="4"/>
  <c r="MI34" i="1" s="1"/>
  <c r="BE160" i="4"/>
  <c r="AQ161" i="4"/>
  <c r="CA161" i="4"/>
  <c r="D161" i="4"/>
  <c r="I156" i="4"/>
  <c r="I157" i="4" s="1"/>
  <c r="IC4" i="1" s="1"/>
  <c r="AO156" i="4"/>
  <c r="AO157" i="4" s="1"/>
  <c r="JI4" i="1" s="1"/>
  <c r="BU156" i="4"/>
  <c r="DA156" i="4"/>
  <c r="AW158" i="4"/>
  <c r="CC158" i="4"/>
  <c r="DI158" i="4"/>
  <c r="AY159" i="4"/>
  <c r="JS33" i="1" s="1"/>
  <c r="DP159" i="4"/>
  <c r="MJ34" i="1" s="1"/>
  <c r="BF160" i="4"/>
  <c r="AR161" i="4"/>
  <c r="CW161" i="4"/>
  <c r="E161" i="4"/>
  <c r="DB161" i="4"/>
  <c r="J156" i="4"/>
  <c r="AP156" i="4"/>
  <c r="BV156" i="4"/>
  <c r="DB156" i="4"/>
  <c r="R158" i="4"/>
  <c r="AX158" i="4"/>
  <c r="CD158" i="4"/>
  <c r="DJ158" i="4"/>
  <c r="AZ159" i="4"/>
  <c r="JT21" i="1" s="1"/>
  <c r="L160" i="4"/>
  <c r="BG160" i="4"/>
  <c r="AS161" i="4"/>
  <c r="CZ161" i="4"/>
  <c r="F161" i="4"/>
  <c r="DC161" i="4"/>
  <c r="K156" i="4"/>
  <c r="K157" i="4" s="1"/>
  <c r="IE4" i="1" s="1"/>
  <c r="AQ156" i="4"/>
  <c r="AQ157" i="4" s="1"/>
  <c r="JK4" i="1" s="1"/>
  <c r="BW156" i="4"/>
  <c r="BW157" i="4" s="1"/>
  <c r="KQ4" i="1" s="1"/>
  <c r="S158" i="4"/>
  <c r="AY158" i="4"/>
  <c r="CE158" i="4"/>
  <c r="DK158" i="4"/>
  <c r="BA159" i="4"/>
  <c r="JU34" i="1" s="1"/>
  <c r="M160" i="4"/>
  <c r="BH160" i="4"/>
  <c r="AT161" i="4"/>
  <c r="DA161" i="4"/>
  <c r="G161" i="4"/>
  <c r="L156" i="4"/>
  <c r="AR156" i="4"/>
  <c r="BX156" i="4"/>
  <c r="DD156" i="4"/>
  <c r="DD157" i="4" s="1"/>
  <c r="LX4" i="1" s="1"/>
  <c r="T158" i="4"/>
  <c r="AZ158" i="4"/>
  <c r="CF158" i="4"/>
  <c r="DL158" i="4"/>
  <c r="BB159" i="4"/>
  <c r="JV34" i="1" s="1"/>
  <c r="N160" i="4"/>
  <c r="BI160" i="4"/>
  <c r="AF183" i="4"/>
  <c r="BJ161" i="4" s="1"/>
  <c r="BJ160" i="4"/>
  <c r="AC159" i="4"/>
  <c r="IW21" i="1" s="1"/>
  <c r="CO159" i="4"/>
  <c r="LI26" i="1" s="1"/>
  <c r="DF160" i="4"/>
  <c r="AD159" i="4"/>
  <c r="IX35" i="1" s="1"/>
  <c r="BJ159" i="4"/>
  <c r="KD35" i="1" s="1"/>
  <c r="CP159" i="4"/>
  <c r="LJ35" i="1" s="1"/>
  <c r="AU160" i="4"/>
  <c r="CA160" i="4"/>
  <c r="DG160" i="4"/>
  <c r="AE159" i="4"/>
  <c r="IY35" i="1" s="1"/>
  <c r="CQ159" i="4"/>
  <c r="LK35" i="1" s="1"/>
  <c r="CB160" i="4"/>
  <c r="DH160" i="4"/>
  <c r="AF159" i="4"/>
  <c r="IZ35" i="1" s="1"/>
  <c r="CR159" i="4"/>
  <c r="LL35" i="1" s="1"/>
  <c r="CC160" i="4"/>
  <c r="DI160" i="4"/>
  <c r="CS159" i="4"/>
  <c r="LM35" i="1" s="1"/>
  <c r="R160" i="4"/>
  <c r="CD160" i="4"/>
  <c r="DJ160" i="4"/>
  <c r="CT159" i="4"/>
  <c r="LN35" i="1" s="1"/>
  <c r="CE160" i="4"/>
  <c r="DK160" i="4"/>
  <c r="CU159" i="4"/>
  <c r="LO35" i="1" s="1"/>
  <c r="T160" i="4"/>
  <c r="CF160" i="4"/>
  <c r="DL160" i="4"/>
  <c r="CV159" i="4"/>
  <c r="LP36" i="1" s="1"/>
  <c r="CG160" i="4"/>
  <c r="DM160" i="4"/>
  <c r="V160" i="4"/>
  <c r="CH160" i="4"/>
  <c r="W160" i="4"/>
  <c r="DO160" i="4"/>
  <c r="X160" i="4"/>
  <c r="CJ160" i="4"/>
  <c r="DP160" i="4"/>
  <c r="Y160" i="4"/>
  <c r="CK160" i="4"/>
  <c r="DQ160" i="4"/>
  <c r="Z160" i="4"/>
  <c r="CL160" i="4"/>
  <c r="DR160" i="4"/>
  <c r="AA160" i="4"/>
  <c r="CM160" i="4"/>
  <c r="DC159" i="4"/>
  <c r="LW36" i="1" s="1"/>
  <c r="AB160" i="4"/>
  <c r="CN160" i="4"/>
  <c r="DD159" i="4"/>
  <c r="LX33" i="1" s="1"/>
  <c r="AC160" i="4"/>
  <c r="CO160" i="4"/>
  <c r="BY159" i="4"/>
  <c r="KS33" i="1" s="1"/>
  <c r="DE159" i="4"/>
  <c r="LY33" i="1" s="1"/>
  <c r="AD160" i="4"/>
  <c r="CP160" i="4"/>
  <c r="BZ159" i="4"/>
  <c r="KT33" i="1" s="1"/>
  <c r="DF159" i="4"/>
  <c r="LZ33" i="1" s="1"/>
  <c r="AE160" i="4"/>
  <c r="CQ160" i="4"/>
  <c r="AU159" i="4"/>
  <c r="JO33" i="1" s="1"/>
  <c r="CA159" i="4"/>
  <c r="KU33" i="1" s="1"/>
  <c r="DG159" i="4"/>
  <c r="MA33" i="1" s="1"/>
  <c r="AF160" i="4"/>
  <c r="CR160" i="4"/>
  <c r="CB159" i="4"/>
  <c r="KV33" i="1" s="1"/>
  <c r="DH159" i="4"/>
  <c r="MB33" i="1" s="1"/>
  <c r="CS160" i="4"/>
  <c r="CC159" i="4"/>
  <c r="KW33" i="1" s="1"/>
  <c r="DI159" i="4"/>
  <c r="MC33" i="1" s="1"/>
  <c r="CT160" i="4"/>
  <c r="R159" i="4"/>
  <c r="IL33" i="1" s="1"/>
  <c r="CD159" i="4"/>
  <c r="KX28" i="1" s="1"/>
  <c r="DJ159" i="4"/>
  <c r="MD33" i="1" s="1"/>
  <c r="CU160" i="4"/>
  <c r="CE159" i="4"/>
  <c r="KY27" i="1" s="1"/>
  <c r="DK159" i="4"/>
  <c r="ME33" i="1" s="1"/>
  <c r="CV160" i="4"/>
  <c r="T159" i="4"/>
  <c r="IN29" i="1" s="1"/>
  <c r="CF159" i="4"/>
  <c r="KZ34" i="1" s="1"/>
  <c r="DL159" i="4"/>
  <c r="MF20" i="1" s="1"/>
  <c r="CW160" i="4"/>
  <c r="U159" i="4"/>
  <c r="IO34" i="1" s="1"/>
  <c r="CG159" i="4"/>
  <c r="LA34" i="1" s="1"/>
  <c r="DM159" i="4"/>
  <c r="MG21" i="1" s="1"/>
  <c r="CX160" i="4"/>
  <c r="V159" i="4"/>
  <c r="IP34" i="1" s="1"/>
  <c r="CH159" i="4"/>
  <c r="LB34" i="1" s="1"/>
  <c r="DN159" i="4"/>
  <c r="MH34" i="1" s="1"/>
  <c r="CY160" i="4"/>
  <c r="W159" i="4"/>
  <c r="IQ34" i="1" s="1"/>
  <c r="CI159" i="4"/>
  <c r="LC34" i="1" s="1"/>
  <c r="CZ160" i="4"/>
  <c r="X159" i="4"/>
  <c r="IR34" i="1" s="1"/>
  <c r="CJ159" i="4"/>
  <c r="LD34" i="1" s="1"/>
  <c r="DA160" i="4"/>
  <c r="Y159" i="4"/>
  <c r="IS34" i="1" s="1"/>
  <c r="CK159" i="4"/>
  <c r="LE34" i="1" s="1"/>
  <c r="DB160" i="4"/>
  <c r="Z159" i="4"/>
  <c r="IT34" i="1" s="1"/>
  <c r="CL159" i="4"/>
  <c r="LF34" i="1" s="1"/>
  <c r="DR159" i="4"/>
  <c r="ML34" i="1" s="1"/>
  <c r="DC160" i="4"/>
  <c r="AA159" i="4"/>
  <c r="IU34" i="1" s="1"/>
  <c r="CM159" i="4"/>
  <c r="LG34" i="1" s="1"/>
  <c r="DD160" i="4"/>
  <c r="AB159" i="4"/>
  <c r="IV26" i="1" s="1"/>
  <c r="CN159" i="4"/>
  <c r="LH36" i="1" s="1"/>
  <c r="BY160" i="4"/>
  <c r="DE160" i="4"/>
  <c r="J160" i="4"/>
  <c r="K160" i="4"/>
  <c r="C159" i="4"/>
  <c r="HW35" i="1" s="1"/>
  <c r="G159" i="4"/>
  <c r="IA36" i="1" s="1"/>
  <c r="H159" i="4"/>
  <c r="IB36" i="1" s="1"/>
  <c r="I159" i="4"/>
  <c r="IC36" i="1" s="1"/>
  <c r="J159" i="4"/>
  <c r="ID36" i="1" s="1"/>
  <c r="P159" i="4"/>
  <c r="IJ33" i="1" s="1"/>
  <c r="Q159" i="4"/>
  <c r="IK33" i="1" s="1"/>
  <c r="C157" i="4"/>
  <c r="JD27" i="1"/>
  <c r="JD31" i="1"/>
  <c r="G160" i="4"/>
  <c r="H160" i="4"/>
  <c r="I160" i="4"/>
  <c r="JE27" i="1"/>
  <c r="D159" i="4"/>
  <c r="HX26" i="1" s="1"/>
  <c r="KK23" i="1"/>
  <c r="JN27" i="1"/>
  <c r="JE31" i="1"/>
  <c r="E159" i="4"/>
  <c r="HY35" i="1" s="1"/>
  <c r="KM23" i="1"/>
  <c r="KJ31" i="1"/>
  <c r="F159" i="4"/>
  <c r="HZ36" i="1" s="1"/>
  <c r="KP23" i="1"/>
  <c r="KK27" i="1"/>
  <c r="KK31" i="1"/>
  <c r="IF20" i="1"/>
  <c r="IG20" i="1"/>
  <c r="IG22" i="1"/>
  <c r="IM20" i="1"/>
  <c r="IG23" i="1"/>
  <c r="JD35" i="1"/>
  <c r="KJ35" i="1"/>
  <c r="IM23" i="1"/>
  <c r="JD23" i="1"/>
  <c r="JN22" i="1"/>
  <c r="JE23" i="1"/>
  <c r="IG36" i="1"/>
  <c r="IG24" i="1"/>
  <c r="Q157" i="4"/>
  <c r="IK4" i="1" s="1"/>
  <c r="C160" i="4"/>
  <c r="AF157" i="4"/>
  <c r="IZ4" i="1" s="1"/>
  <c r="D160" i="4"/>
  <c r="E160" i="4"/>
  <c r="KF22" i="1"/>
  <c r="F160" i="4"/>
  <c r="KM22" i="1"/>
  <c r="KP22" i="1"/>
  <c r="IM24" i="1"/>
  <c r="JE35" i="1"/>
  <c r="KL23" i="1"/>
  <c r="KL27" i="1"/>
  <c r="IH32" i="1"/>
  <c r="KL35" i="1"/>
  <c r="JW21" i="1"/>
  <c r="JW25" i="1"/>
  <c r="JW29" i="1"/>
  <c r="KM31" i="1"/>
  <c r="II32" i="1"/>
  <c r="JW33" i="1"/>
  <c r="KM35" i="1"/>
  <c r="JX21" i="1"/>
  <c r="JH23" i="1"/>
  <c r="KF26" i="1"/>
  <c r="JH27" i="1"/>
  <c r="KF30" i="1"/>
  <c r="JH31" i="1"/>
  <c r="KF34" i="1"/>
  <c r="JH35" i="1"/>
  <c r="JY21" i="1"/>
  <c r="JA22" i="1"/>
  <c r="KG22" i="1"/>
  <c r="JQ24" i="1"/>
  <c r="JY25" i="1"/>
  <c r="KG26" i="1"/>
  <c r="JI27" i="1"/>
  <c r="JQ28" i="1"/>
  <c r="JY29" i="1"/>
  <c r="JA30" i="1"/>
  <c r="KG30" i="1"/>
  <c r="JI31" i="1"/>
  <c r="JQ32" i="1"/>
  <c r="JY33" i="1"/>
  <c r="KG34" i="1"/>
  <c r="JI35" i="1"/>
  <c r="JQ36" i="1"/>
  <c r="JB22" i="1"/>
  <c r="ML25" i="1"/>
  <c r="JB26" i="1"/>
  <c r="KP27" i="1"/>
  <c r="JB30" i="1"/>
  <c r="KP31" i="1"/>
  <c r="JB34" i="1"/>
  <c r="KP35" i="1"/>
  <c r="LV35" i="1"/>
  <c r="KQ23" i="1"/>
  <c r="LO26" i="1"/>
  <c r="IM28" i="1"/>
  <c r="IM32" i="1"/>
  <c r="IM36" i="1"/>
  <c r="KB21" i="1"/>
  <c r="JD22" i="1"/>
  <c r="KJ22" i="1"/>
  <c r="KB25" i="1"/>
  <c r="JD26" i="1"/>
  <c r="KJ26" i="1"/>
  <c r="KB29" i="1"/>
  <c r="JD30" i="1"/>
  <c r="KJ30" i="1"/>
  <c r="KB33" i="1"/>
  <c r="JD34" i="1"/>
  <c r="KJ34" i="1"/>
  <c r="JU20" i="1"/>
  <c r="JE22" i="1"/>
  <c r="KK22" i="1"/>
  <c r="JE26" i="1"/>
  <c r="IG27" i="1"/>
  <c r="JE30" i="1"/>
  <c r="IG31" i="1"/>
  <c r="JE34" i="1"/>
  <c r="KK34" i="1"/>
  <c r="IG35" i="1"/>
  <c r="JM35" i="1"/>
  <c r="JU36" i="1"/>
  <c r="KL30" i="1"/>
  <c r="KL34" i="1"/>
  <c r="JN35" i="1"/>
  <c r="JW20" i="1"/>
  <c r="JW24" i="1"/>
  <c r="KM26" i="1"/>
  <c r="JW28" i="1"/>
  <c r="KM30" i="1"/>
  <c r="MA31" i="1"/>
  <c r="JW32" i="1"/>
  <c r="KM34" i="1"/>
  <c r="II35" i="1"/>
  <c r="JW36" i="1"/>
  <c r="KF21" i="1"/>
  <c r="JH22" i="1"/>
  <c r="KF25" i="1"/>
  <c r="JH26" i="1"/>
  <c r="JX28" i="1"/>
  <c r="KF29" i="1"/>
  <c r="JH30" i="1"/>
  <c r="JX32" i="1"/>
  <c r="KF33" i="1"/>
  <c r="JH34" i="1"/>
  <c r="JX36" i="1"/>
  <c r="JY20" i="1"/>
  <c r="JA21" i="1"/>
  <c r="KG21" i="1"/>
  <c r="JQ23" i="1"/>
  <c r="JA25" i="1"/>
  <c r="KG25" i="1"/>
  <c r="JI26" i="1"/>
  <c r="JQ27" i="1"/>
  <c r="JY28" i="1"/>
  <c r="JA29" i="1"/>
  <c r="KG29" i="1"/>
  <c r="JI30" i="1"/>
  <c r="JY32" i="1"/>
  <c r="JA33" i="1"/>
  <c r="KG33" i="1"/>
  <c r="JI34" i="1"/>
  <c r="JQ35" i="1"/>
  <c r="JY36" i="1"/>
  <c r="JB21" i="1"/>
  <c r="JB25" i="1"/>
  <c r="KP26" i="1"/>
  <c r="JB29" i="1"/>
  <c r="KP30" i="1"/>
  <c r="LV30" i="1"/>
  <c r="JB33" i="1"/>
  <c r="KP34" i="1"/>
  <c r="LV34" i="1"/>
  <c r="JZ36" i="1"/>
  <c r="IM27" i="1"/>
  <c r="IM31" i="1"/>
  <c r="IM35" i="1"/>
  <c r="KB20" i="1"/>
  <c r="JD21" i="1"/>
  <c r="KJ21" i="1"/>
  <c r="KB24" i="1"/>
  <c r="JD25" i="1"/>
  <c r="KJ25" i="1"/>
  <c r="IF26" i="1"/>
  <c r="JL26" i="1"/>
  <c r="JT27" i="1"/>
  <c r="KB28" i="1"/>
  <c r="JD29" i="1"/>
  <c r="KJ29" i="1"/>
  <c r="IF30" i="1"/>
  <c r="JD33" i="1"/>
  <c r="KJ33" i="1"/>
  <c r="IF34" i="1"/>
  <c r="JE21" i="1"/>
  <c r="JE25" i="1"/>
  <c r="KK25" i="1"/>
  <c r="IG26" i="1"/>
  <c r="JM26" i="1"/>
  <c r="IW28" i="1"/>
  <c r="JE29" i="1"/>
  <c r="KK29" i="1"/>
  <c r="IG30" i="1"/>
  <c r="JM30" i="1"/>
  <c r="JU31" i="1"/>
  <c r="JE33" i="1"/>
  <c r="KK33" i="1"/>
  <c r="IG34" i="1"/>
  <c r="KL21" i="1"/>
  <c r="MH23" i="1"/>
  <c r="KL25" i="1"/>
  <c r="JN26" i="1"/>
  <c r="KL29" i="1"/>
  <c r="JN30" i="1"/>
  <c r="KL33" i="1"/>
  <c r="JN34" i="1"/>
  <c r="LB35" i="1"/>
  <c r="KM21" i="1"/>
  <c r="II22" i="1"/>
  <c r="JW23" i="1"/>
  <c r="LS25" i="1"/>
  <c r="II26" i="1"/>
  <c r="JW27" i="1"/>
  <c r="KM29" i="1"/>
  <c r="II30" i="1"/>
  <c r="MA30" i="1"/>
  <c r="IQ31" i="1"/>
  <c r="JW31" i="1"/>
  <c r="KM33" i="1"/>
  <c r="LS33" i="1"/>
  <c r="II34" i="1"/>
  <c r="MA34" i="1"/>
  <c r="IQ35" i="1"/>
  <c r="JW35" i="1"/>
  <c r="KE36" i="1"/>
  <c r="LK36" i="1"/>
  <c r="JH21" i="1"/>
  <c r="JH25" i="1"/>
  <c r="JX27" i="1"/>
  <c r="KF28" i="1"/>
  <c r="JH29" i="1"/>
  <c r="JX31" i="1"/>
  <c r="KF32" i="1"/>
  <c r="JH33" i="1"/>
  <c r="JX35" i="1"/>
  <c r="KF36" i="1"/>
  <c r="JA20" i="1"/>
  <c r="KG20" i="1"/>
  <c r="JI21" i="1"/>
  <c r="JQ22" i="1"/>
  <c r="MC22" i="1"/>
  <c r="JY23" i="1"/>
  <c r="JA24" i="1"/>
  <c r="KG24" i="1"/>
  <c r="JI25" i="1"/>
  <c r="JQ26" i="1"/>
  <c r="JY27" i="1"/>
  <c r="JA28" i="1"/>
  <c r="KG28" i="1"/>
  <c r="JI29" i="1"/>
  <c r="JQ30" i="1"/>
  <c r="JY31" i="1"/>
  <c r="JA32" i="1"/>
  <c r="KG32" i="1"/>
  <c r="JI33" i="1"/>
  <c r="JQ34" i="1"/>
  <c r="JY35" i="1"/>
  <c r="JA36" i="1"/>
  <c r="KG36" i="1"/>
  <c r="JB20" i="1"/>
  <c r="LN20" i="1"/>
  <c r="KP21" i="1"/>
  <c r="LV21" i="1"/>
  <c r="JB24" i="1"/>
  <c r="KP25" i="1"/>
  <c r="LV25" i="1"/>
  <c r="JB28" i="1"/>
  <c r="LN28" i="1"/>
  <c r="ID29" i="1"/>
  <c r="KP29" i="1"/>
  <c r="LV29" i="1"/>
  <c r="JZ31" i="1"/>
  <c r="JB32" i="1"/>
  <c r="KP33" i="1"/>
  <c r="LV33" i="1"/>
  <c r="JZ35" i="1"/>
  <c r="JB36" i="1"/>
  <c r="LN36" i="1"/>
  <c r="LO20" i="1"/>
  <c r="IM22" i="1"/>
  <c r="IM26" i="1"/>
  <c r="IM30" i="1"/>
  <c r="LO32" i="1"/>
  <c r="IM34" i="1"/>
  <c r="JD20" i="1"/>
  <c r="KJ20" i="1"/>
  <c r="IF21" i="1"/>
  <c r="JD24" i="1"/>
  <c r="KJ24" i="1"/>
  <c r="IF25" i="1"/>
  <c r="JD28" i="1"/>
  <c r="KJ28" i="1"/>
  <c r="IF29" i="1"/>
  <c r="JL29" i="1"/>
  <c r="JT30" i="1"/>
  <c r="KB31" i="1"/>
  <c r="JD32" i="1"/>
  <c r="KJ32" i="1"/>
  <c r="JT34" i="1"/>
  <c r="JE20" i="1"/>
  <c r="KK20" i="1"/>
  <c r="IG21" i="1"/>
  <c r="JM21" i="1"/>
  <c r="KS21" i="1"/>
  <c r="LY21" i="1"/>
  <c r="IO22" i="1"/>
  <c r="JU22" i="1"/>
  <c r="LA22" i="1"/>
  <c r="MG22" i="1"/>
  <c r="JE24" i="1"/>
  <c r="IG25" i="1"/>
  <c r="JU26" i="1"/>
  <c r="JE28" i="1"/>
  <c r="IG29" i="1"/>
  <c r="LY29" i="1"/>
  <c r="JU30" i="1"/>
  <c r="LA30" i="1"/>
  <c r="JE32" i="1"/>
  <c r="KK32" i="1"/>
  <c r="KL20" i="1"/>
  <c r="JN21" i="1"/>
  <c r="KT21" i="1"/>
  <c r="LJ23" i="1"/>
  <c r="KL24" i="1"/>
  <c r="IH25" i="1"/>
  <c r="JN25" i="1"/>
  <c r="LJ27" i="1"/>
  <c r="KL28" i="1"/>
  <c r="JN29" i="1"/>
  <c r="KT29" i="1"/>
  <c r="LB30" i="1"/>
  <c r="MH30" i="1"/>
  <c r="KL32" i="1"/>
  <c r="KM20" i="1"/>
  <c r="LS20" i="1"/>
  <c r="II21" i="1"/>
  <c r="IQ22" i="1"/>
  <c r="JW22" i="1"/>
  <c r="KM24" i="1"/>
  <c r="LS24" i="1"/>
  <c r="II25" i="1"/>
  <c r="MA25" i="1"/>
  <c r="IQ26" i="1"/>
  <c r="JW26" i="1"/>
  <c r="KM28" i="1"/>
  <c r="LS28" i="1"/>
  <c r="II29" i="1"/>
  <c r="JW30" i="1"/>
  <c r="KM32" i="1"/>
  <c r="LS32" i="1"/>
  <c r="JH20" i="1"/>
  <c r="JX22" i="1"/>
  <c r="KF23" i="1"/>
  <c r="JH24" i="1"/>
  <c r="JX26" i="1"/>
  <c r="KF27" i="1"/>
  <c r="JH28" i="1"/>
  <c r="JX30" i="1"/>
  <c r="LD30" i="1"/>
  <c r="IZ31" i="1"/>
  <c r="KF31" i="1"/>
  <c r="JH32" i="1"/>
  <c r="LT32" i="1"/>
  <c r="JI20" i="1"/>
  <c r="JQ21" i="1"/>
  <c r="IS22" i="1"/>
  <c r="JY22" i="1"/>
  <c r="JA23" i="1"/>
  <c r="KG23" i="1"/>
  <c r="JI24" i="1"/>
  <c r="JQ25" i="1"/>
  <c r="JY26" i="1"/>
  <c r="JA27" i="1"/>
  <c r="KG27" i="1"/>
  <c r="JI28" i="1"/>
  <c r="MC29" i="1"/>
  <c r="JY30" i="1"/>
  <c r="JA31" i="1"/>
  <c r="KG31" i="1"/>
  <c r="IC32" i="1"/>
  <c r="JI32" i="1"/>
  <c r="JT29" i="1"/>
  <c r="ID20" i="1"/>
  <c r="KP20" i="1"/>
  <c r="LV20" i="1"/>
  <c r="JZ22" i="1"/>
  <c r="JB23" i="1"/>
  <c r="LN23" i="1"/>
  <c r="ID24" i="1"/>
  <c r="KP24" i="1"/>
  <c r="LV24" i="1"/>
  <c r="JZ26" i="1"/>
  <c r="ML26" i="1"/>
  <c r="JB27" i="1"/>
  <c r="ID28" i="1"/>
  <c r="KP28" i="1"/>
  <c r="LV28" i="1"/>
  <c r="JB31" i="1"/>
  <c r="LN31" i="1"/>
  <c r="KP32" i="1"/>
  <c r="LV32" i="1"/>
  <c r="IM21" i="1"/>
  <c r="KY21" i="1"/>
  <c r="HW23" i="1"/>
  <c r="IM25" i="1"/>
  <c r="LO27" i="1"/>
  <c r="IM29" i="1"/>
  <c r="KY29" i="1"/>
  <c r="LO31" i="1"/>
  <c r="BJ157" i="4"/>
  <c r="KD4" i="1" s="1"/>
  <c r="CN157" i="4"/>
  <c r="LH4" i="1" s="1"/>
  <c r="BI157" i="4"/>
  <c r="KC4" i="1" s="1"/>
  <c r="AD157" i="4"/>
  <c r="IX4" i="1" s="1"/>
  <c r="CP157" i="4"/>
  <c r="LJ4" i="1" s="1"/>
  <c r="AE157" i="4"/>
  <c r="IY4" i="1" s="1"/>
  <c r="CQ157" i="4"/>
  <c r="LK4" i="1" s="1"/>
  <c r="BL157" i="4"/>
  <c r="KF4" i="1" s="1"/>
  <c r="CR157" i="4"/>
  <c r="LL4" i="1" s="1"/>
  <c r="BM157" i="4"/>
  <c r="KG4" i="1" s="1"/>
  <c r="CS157" i="4"/>
  <c r="LM4" i="1" s="1"/>
  <c r="CT157" i="4"/>
  <c r="LN4" i="1" s="1"/>
  <c r="AI157" i="4"/>
  <c r="JC4" i="1" s="1"/>
  <c r="BO157" i="4"/>
  <c r="KI4" i="1" s="1"/>
  <c r="E157" i="4"/>
  <c r="HY4" i="1" s="1"/>
  <c r="AK157" i="4"/>
  <c r="JE4" i="1" s="1"/>
  <c r="BQ157" i="4"/>
  <c r="KK4" i="1" s="1"/>
  <c r="CW157" i="4"/>
  <c r="LQ4" i="1" s="1"/>
  <c r="G157" i="4"/>
  <c r="IA4" i="1" s="1"/>
  <c r="H157" i="4"/>
  <c r="IB4" i="1" s="1"/>
  <c r="BU157" i="4"/>
  <c r="KO4" i="1" s="1"/>
  <c r="DA157" i="4"/>
  <c r="LU4" i="1" s="1"/>
  <c r="J157" i="4"/>
  <c r="ID4" i="1" s="1"/>
  <c r="AP157" i="4"/>
  <c r="JJ4" i="1" s="1"/>
  <c r="BV157" i="4"/>
  <c r="KP4" i="1" s="1"/>
  <c r="DB157" i="4"/>
  <c r="LV4" i="1" s="1"/>
  <c r="DC157" i="4"/>
  <c r="LW4" i="1" s="1"/>
  <c r="L157" i="4"/>
  <c r="IF4" i="1" s="1"/>
  <c r="AR157" i="4"/>
  <c r="JL4" i="1" s="1"/>
  <c r="BX157" i="4"/>
  <c r="KR4" i="1" s="1"/>
  <c r="BY157" i="4"/>
  <c r="KS4" i="1" s="1"/>
  <c r="DE157" i="4"/>
  <c r="LY4" i="1" s="1"/>
  <c r="N157" i="4"/>
  <c r="IH4" i="1" s="1"/>
  <c r="DF157" i="4"/>
  <c r="LZ4" i="1" s="1"/>
  <c r="O157" i="4"/>
  <c r="II4" i="1" s="1"/>
  <c r="AU157" i="4"/>
  <c r="JO4" i="1" s="1"/>
  <c r="CA157" i="4"/>
  <c r="KU4" i="1" s="1"/>
  <c r="DG157" i="4"/>
  <c r="MA4" i="1" s="1"/>
  <c r="P157" i="4"/>
  <c r="IJ4" i="1" s="1"/>
  <c r="CB157" i="4"/>
  <c r="KV4" i="1" s="1"/>
  <c r="AW157" i="4"/>
  <c r="JQ4" i="1" s="1"/>
  <c r="CC157" i="4"/>
  <c r="KW4" i="1" s="1"/>
  <c r="DI157" i="4"/>
  <c r="MC4" i="1" s="1"/>
  <c r="AX157" i="4"/>
  <c r="JR4" i="1" s="1"/>
  <c r="DJ157" i="4"/>
  <c r="MD4" i="1" s="1"/>
  <c r="CE157" i="4"/>
  <c r="KY4" i="1" s="1"/>
  <c r="DK157" i="4"/>
  <c r="ME4" i="1" s="1"/>
  <c r="T157" i="4"/>
  <c r="IN4" i="1" s="1"/>
  <c r="AZ157" i="4"/>
  <c r="JT4" i="1" s="1"/>
  <c r="CF157" i="4"/>
  <c r="KZ4" i="1" s="1"/>
  <c r="DL157" i="4"/>
  <c r="MF4" i="1" s="1"/>
  <c r="CG157" i="4"/>
  <c r="LA4" i="1" s="1"/>
  <c r="V157" i="4"/>
  <c r="IP4" i="1" s="1"/>
  <c r="BB157" i="4"/>
  <c r="JV4" i="1" s="1"/>
  <c r="DN157" i="4"/>
  <c r="MH4" i="1" s="1"/>
  <c r="W157" i="4"/>
  <c r="IQ4" i="1" s="1"/>
  <c r="BC157" i="4"/>
  <c r="JW4" i="1" s="1"/>
  <c r="BD157" i="4"/>
  <c r="JX4" i="1" s="1"/>
  <c r="CJ157" i="4"/>
  <c r="LD4" i="1" s="1"/>
  <c r="DP157" i="4"/>
  <c r="MJ4" i="1" s="1"/>
  <c r="Y157" i="4"/>
  <c r="IS4" i="1" s="1"/>
  <c r="CK157" i="4"/>
  <c r="LE4" i="1" s="1"/>
  <c r="DQ157" i="4"/>
  <c r="MK4" i="1" s="1"/>
  <c r="Z157" i="4"/>
  <c r="IT4" i="1" s="1"/>
  <c r="DR157" i="4"/>
  <c r="ML4" i="1" s="1"/>
  <c r="HW4" i="1"/>
  <c r="GB23" i="1"/>
  <c r="BC81" i="4"/>
  <c r="GD23" i="1"/>
  <c r="GC23" i="1"/>
  <c r="GE23" i="1"/>
  <c r="GF23" i="1"/>
  <c r="GG23" i="1"/>
  <c r="FQ20" i="1"/>
  <c r="FP24" i="1"/>
  <c r="FQ24" i="1"/>
  <c r="FM20" i="1"/>
  <c r="GB20" i="1"/>
  <c r="FL20" i="1"/>
  <c r="LG4" i="1"/>
  <c r="GE20" i="1"/>
  <c r="GF20" i="1"/>
  <c r="GG20" i="1"/>
  <c r="BC80" i="4"/>
  <c r="BD80" i="4"/>
  <c r="BE80" i="4"/>
  <c r="BF80" i="4"/>
  <c r="BG80" i="4"/>
  <c r="BH80" i="4"/>
  <c r="FL24" i="1"/>
  <c r="FM24" i="1"/>
  <c r="GA23" i="1"/>
  <c r="KU6" i="1"/>
  <c r="KU9" i="1" s="1"/>
  <c r="KV6" i="1"/>
  <c r="KV9" i="1" s="1"/>
  <c r="KW6" i="1"/>
  <c r="KW9" i="1" s="1"/>
  <c r="KX6" i="1"/>
  <c r="KX9" i="1" s="1"/>
  <c r="ME42" i="1"/>
  <c r="MC6" i="1"/>
  <c r="MC9" i="1" s="1"/>
  <c r="MK42" i="1"/>
  <c r="MB6" i="1"/>
  <c r="MB9" i="1" s="1"/>
  <c r="MD6" i="1"/>
  <c r="MD9" i="1" s="1"/>
  <c r="JP6" i="1"/>
  <c r="JP9" i="1" s="1"/>
  <c r="JQ6" i="1"/>
  <c r="JQ9" i="1" s="1"/>
  <c r="JR6" i="1"/>
  <c r="JR9" i="1" s="1"/>
  <c r="IY6" i="1"/>
  <c r="IY9" i="1" s="1"/>
  <c r="JS6" i="1"/>
  <c r="JS9" i="1" s="1"/>
  <c r="JA6" i="1"/>
  <c r="JA9" i="1" s="1"/>
  <c r="MA6" i="1"/>
  <c r="MA9" i="1" s="1"/>
  <c r="JB6" i="1"/>
  <c r="JB9" i="1" s="1"/>
  <c r="IZ6" i="1"/>
  <c r="IZ9" i="1" s="1"/>
  <c r="JZ42" i="1"/>
  <c r="LF42" i="1"/>
  <c r="ML42" i="1"/>
  <c r="KA42" i="1"/>
  <c r="LG42" i="1"/>
  <c r="KB42" i="1"/>
  <c r="LH42" i="1"/>
  <c r="KD42" i="1"/>
  <c r="LJ42" i="1"/>
  <c r="KE42" i="1"/>
  <c r="LK42" i="1"/>
  <c r="KF42" i="1"/>
  <c r="LL42" i="1"/>
  <c r="KG42" i="1"/>
  <c r="LM42" i="1"/>
  <c r="KH42" i="1"/>
  <c r="LN42" i="1"/>
  <c r="KI42" i="1"/>
  <c r="LO42" i="1"/>
  <c r="KJ42" i="1"/>
  <c r="LP42" i="1"/>
  <c r="LQ42" i="1"/>
  <c r="KL42" i="1"/>
  <c r="LR42" i="1"/>
  <c r="KK42" i="1"/>
  <c r="KM42" i="1"/>
  <c r="LS42" i="1"/>
  <c r="KN42" i="1"/>
  <c r="LT42" i="1"/>
  <c r="KO42" i="1"/>
  <c r="LU42" i="1"/>
  <c r="KP42" i="1"/>
  <c r="LV42" i="1"/>
  <c r="KQ42" i="1"/>
  <c r="LW42" i="1"/>
  <c r="KR42" i="1"/>
  <c r="LX42" i="1"/>
  <c r="JO6" i="1"/>
  <c r="JO9" i="1" s="1"/>
  <c r="KS42" i="1"/>
  <c r="LY42" i="1"/>
  <c r="KT42" i="1"/>
  <c r="LZ42" i="1"/>
  <c r="FK24" i="1"/>
  <c r="FO20" i="1"/>
  <c r="GC24" i="1"/>
  <c r="FN20" i="1"/>
  <c r="GD24" i="1"/>
  <c r="FP20" i="1"/>
  <c r="GE24" i="1"/>
  <c r="GF24" i="1"/>
  <c r="GB24" i="1"/>
  <c r="FL23" i="1"/>
  <c r="FM23" i="1"/>
  <c r="GG24" i="1"/>
  <c r="FN23" i="1"/>
  <c r="FO23" i="1"/>
  <c r="GA20" i="1"/>
  <c r="FP23" i="1"/>
  <c r="FQ23" i="1"/>
  <c r="GC20" i="1"/>
  <c r="GD20" i="1"/>
  <c r="BE81" i="4"/>
  <c r="BG81" i="4"/>
  <c r="BD81" i="4"/>
  <c r="FN24" i="1"/>
  <c r="FO24" i="1"/>
  <c r="BF81" i="4"/>
  <c r="IU6" i="1"/>
  <c r="IU9" i="1" s="1"/>
  <c r="IV6" i="1"/>
  <c r="IV9" i="1" s="1"/>
  <c r="HV6" i="1"/>
  <c r="HV9" i="1" s="1"/>
  <c r="JI6" i="1"/>
  <c r="JI9" i="1" s="1"/>
  <c r="IE42" i="1"/>
  <c r="IF42" i="1"/>
  <c r="IJ42" i="1"/>
  <c r="HZ6" i="1"/>
  <c r="HZ9" i="1" s="1"/>
  <c r="IK42" i="1"/>
  <c r="IC6" i="1"/>
  <c r="IC9" i="1" s="1"/>
  <c r="ID6" i="1"/>
  <c r="ID9" i="1" s="1"/>
  <c r="II6" i="1"/>
  <c r="II9" i="1" s="1"/>
  <c r="IW6" i="1"/>
  <c r="IW9" i="1" s="1"/>
  <c r="IO42" i="1"/>
  <c r="IO6" i="1"/>
  <c r="IO9" i="1" s="1"/>
  <c r="IG42" i="1"/>
  <c r="IG6" i="1"/>
  <c r="IG9" i="1" s="1"/>
  <c r="IL42" i="1"/>
  <c r="IL6" i="1"/>
  <c r="IL9" i="1" s="1"/>
  <c r="IP6" i="1"/>
  <c r="IP9" i="1" s="1"/>
  <c r="IP42" i="1"/>
  <c r="JM42" i="1"/>
  <c r="JM6" i="1"/>
  <c r="JM9" i="1" s="1"/>
  <c r="IA6" i="1"/>
  <c r="IA9" i="1" s="1"/>
  <c r="IM42" i="1"/>
  <c r="IM6" i="1"/>
  <c r="IM9" i="1" s="1"/>
  <c r="IQ6" i="1"/>
  <c r="IQ9" i="1" s="1"/>
  <c r="IQ42" i="1"/>
  <c r="IB6" i="1"/>
  <c r="IB9" i="1" s="1"/>
  <c r="IN42" i="1"/>
  <c r="IN6" i="1"/>
  <c r="IN9" i="1" s="1"/>
  <c r="IR42" i="1"/>
  <c r="IS42" i="1"/>
  <c r="IT42" i="1"/>
  <c r="IH6" i="1"/>
  <c r="IH9" i="1" s="1"/>
  <c r="JN6" i="1"/>
  <c r="JN9" i="1" s="1"/>
  <c r="IX42" i="1"/>
  <c r="HX42" i="1"/>
  <c r="JD42" i="1"/>
  <c r="HY42" i="1"/>
  <c r="JE42" i="1"/>
  <c r="HW42" i="1"/>
  <c r="LK33" i="1" l="1"/>
  <c r="LK24" i="1"/>
  <c r="ML22" i="1"/>
  <c r="IZ36" i="1"/>
  <c r="MC31" i="1"/>
  <c r="II31" i="1"/>
  <c r="KK36" i="1"/>
  <c r="IZ27" i="1"/>
  <c r="JQ31" i="1"/>
  <c r="LT24" i="1"/>
  <c r="IP35" i="1"/>
  <c r="LK23" i="1"/>
  <c r="JU21" i="1"/>
  <c r="HW31" i="1"/>
  <c r="KF24" i="1"/>
  <c r="IH26" i="1"/>
  <c r="JT23" i="1"/>
  <c r="KL26" i="1"/>
  <c r="LK31" i="1"/>
  <c r="IZ24" i="1"/>
  <c r="JY24" i="1"/>
  <c r="JV20" i="1"/>
  <c r="II36" i="1"/>
  <c r="II23" i="1"/>
  <c r="JQ29" i="1"/>
  <c r="IQ30" i="1"/>
  <c r="IB21" i="1"/>
  <c r="JV23" i="1"/>
  <c r="LK34" i="1"/>
  <c r="MA29" i="1"/>
  <c r="KF20" i="1"/>
  <c r="IS32" i="1"/>
  <c r="IW36" i="1"/>
  <c r="IW30" i="1"/>
  <c r="KM36" i="1"/>
  <c r="JZ27" i="1"/>
  <c r="JZ32" i="1"/>
  <c r="IS30" i="1"/>
  <c r="KM25" i="1"/>
  <c r="JZ33" i="1"/>
  <c r="KB27" i="1"/>
  <c r="JT33" i="1"/>
  <c r="LD25" i="1"/>
  <c r="JT26" i="1"/>
  <c r="KB36" i="1"/>
  <c r="IW33" i="1"/>
  <c r="JL25" i="1"/>
  <c r="JZ23" i="1"/>
  <c r="LT33" i="1"/>
  <c r="JT35" i="1"/>
  <c r="JZ28" i="1"/>
  <c r="JZ29" i="1"/>
  <c r="LD21" i="1"/>
  <c r="IW31" i="1"/>
  <c r="JL34" i="1"/>
  <c r="IW29" i="1"/>
  <c r="JZ24" i="1"/>
  <c r="LD28" i="1"/>
  <c r="IS26" i="1"/>
  <c r="KB23" i="1"/>
  <c r="JZ25" i="1"/>
  <c r="JN20" i="1"/>
  <c r="JT22" i="1"/>
  <c r="KB32" i="1"/>
  <c r="JZ20" i="1"/>
  <c r="JZ30" i="1"/>
  <c r="JL21" i="1"/>
  <c r="JL30" i="1"/>
  <c r="JZ21" i="1"/>
  <c r="IW27" i="1"/>
  <c r="IS36" i="1"/>
  <c r="JV27" i="1"/>
  <c r="JT36" i="1"/>
  <c r="IY31" i="1"/>
  <c r="LU25" i="1"/>
  <c r="LU23" i="1"/>
  <c r="MD26" i="1"/>
  <c r="MD25" i="1"/>
  <c r="LU21" i="1"/>
  <c r="LU20" i="1"/>
  <c r="IY28" i="1"/>
  <c r="LU30" i="1"/>
  <c r="IY33" i="1"/>
  <c r="LT28" i="1"/>
  <c r="MA21" i="1"/>
  <c r="IY24" i="1"/>
  <c r="LU32" i="1"/>
  <c r="IW23" i="1"/>
  <c r="IS35" i="1"/>
  <c r="KA24" i="1"/>
  <c r="II27" i="1"/>
  <c r="JA34" i="1"/>
  <c r="IY34" i="1"/>
  <c r="MD23" i="1"/>
  <c r="JN24" i="1"/>
  <c r="IQ23" i="1"/>
  <c r="KA20" i="1"/>
  <c r="LU33" i="1"/>
  <c r="MA22" i="1"/>
  <c r="IY25" i="1"/>
  <c r="JL22" i="1"/>
  <c r="LU24" i="1"/>
  <c r="LD26" i="1"/>
  <c r="LJ31" i="1"/>
  <c r="KN25" i="1"/>
  <c r="IW20" i="1"/>
  <c r="ME21" i="1"/>
  <c r="LU22" i="1"/>
  <c r="JV36" i="1"/>
  <c r="JV35" i="1"/>
  <c r="JV30" i="1"/>
  <c r="IS29" i="1"/>
  <c r="LD22" i="1"/>
  <c r="LU29" i="1"/>
  <c r="LZ34" i="1"/>
  <c r="JN31" i="1"/>
  <c r="JN36" i="1"/>
  <c r="LU28" i="1"/>
  <c r="LU27" i="1"/>
  <c r="JN28" i="1"/>
  <c r="LT20" i="1"/>
  <c r="LJ29" i="1"/>
  <c r="JN32" i="1"/>
  <c r="JL28" i="1"/>
  <c r="JV26" i="1"/>
  <c r="KL22" i="1"/>
  <c r="KA29" i="1"/>
  <c r="JA26" i="1"/>
  <c r="KL31" i="1"/>
  <c r="MD29" i="1"/>
  <c r="IS27" i="1"/>
  <c r="IY36" i="1"/>
  <c r="LJ28" i="1"/>
  <c r="JT31" i="1"/>
  <c r="LT30" i="1"/>
  <c r="LJ21" i="1"/>
  <c r="KN30" i="1"/>
  <c r="JV32" i="1"/>
  <c r="KH22" i="1"/>
  <c r="KC27" i="1"/>
  <c r="KH28" i="1"/>
  <c r="KN21" i="1"/>
  <c r="LT23" i="1"/>
  <c r="IL29" i="1"/>
  <c r="KN24" i="1"/>
  <c r="JF32" i="1"/>
  <c r="IE30" i="1"/>
  <c r="JF30" i="1"/>
  <c r="KX26" i="1"/>
  <c r="KC24" i="1"/>
  <c r="IE26" i="1"/>
  <c r="JP27" i="1"/>
  <c r="KC23" i="1"/>
  <c r="IL26" i="1"/>
  <c r="KN26" i="1"/>
  <c r="JP21" i="1"/>
  <c r="IU35" i="1"/>
  <c r="JF33" i="1"/>
  <c r="KC20" i="1"/>
  <c r="IU24" i="1"/>
  <c r="JF22" i="1"/>
  <c r="JP31" i="1"/>
  <c r="IE22" i="1"/>
  <c r="KN20" i="1"/>
  <c r="IE33" i="1"/>
  <c r="LG20" i="1"/>
  <c r="KX25" i="1"/>
  <c r="JF29" i="1"/>
  <c r="IE32" i="1"/>
  <c r="IL25" i="1"/>
  <c r="IE31" i="1"/>
  <c r="LG23" i="1"/>
  <c r="IU23" i="1"/>
  <c r="KH20" i="1"/>
  <c r="LG30" i="1"/>
  <c r="KC33" i="1"/>
  <c r="IE27" i="1"/>
  <c r="IL23" i="1"/>
  <c r="KH23" i="1"/>
  <c r="IE21" i="1"/>
  <c r="IL31" i="1"/>
  <c r="IE28" i="1"/>
  <c r="KU31" i="1"/>
  <c r="KN32" i="1"/>
  <c r="KH36" i="1"/>
  <c r="KN33" i="1"/>
  <c r="KC36" i="1"/>
  <c r="KH29" i="1"/>
  <c r="KC29" i="1"/>
  <c r="HZ20" i="1"/>
  <c r="ML35" i="1"/>
  <c r="MC34" i="1"/>
  <c r="IQ27" i="1"/>
  <c r="ML28" i="1"/>
  <c r="IE24" i="1"/>
  <c r="LG22" i="1"/>
  <c r="LD31" i="1"/>
  <c r="MA26" i="1"/>
  <c r="IQ28" i="1"/>
  <c r="LV23" i="1"/>
  <c r="IU22" i="1"/>
  <c r="KX27" i="1"/>
  <c r="IS20" i="1"/>
  <c r="KC25" i="1"/>
  <c r="KH30" i="1"/>
  <c r="LJ22" i="1"/>
  <c r="JF20" i="1"/>
  <c r="HY32" i="1"/>
  <c r="LT29" i="1"/>
  <c r="KC32" i="1"/>
  <c r="IL21" i="1"/>
  <c r="JP29" i="1"/>
  <c r="KC31" i="1"/>
  <c r="KN29" i="1"/>
  <c r="IW32" i="1"/>
  <c r="KH25" i="1"/>
  <c r="KV35" i="1"/>
  <c r="ML29" i="1"/>
  <c r="JP36" i="1"/>
  <c r="KC34" i="1"/>
  <c r="IG28" i="1"/>
  <c r="JP35" i="1"/>
  <c r="KC21" i="1"/>
  <c r="IE20" i="1"/>
  <c r="KN28" i="1"/>
  <c r="MG30" i="1"/>
  <c r="KX30" i="1"/>
  <c r="IQ24" i="1"/>
  <c r="LA20" i="1"/>
  <c r="KC28" i="1"/>
  <c r="IL30" i="1"/>
  <c r="KH26" i="1"/>
  <c r="JN23" i="1"/>
  <c r="IR30" i="1"/>
  <c r="IT27" i="1"/>
  <c r="IR33" i="1"/>
  <c r="KD26" i="1"/>
  <c r="KU26" i="1"/>
  <c r="MK30" i="1"/>
  <c r="KA31" i="1"/>
  <c r="KA33" i="1"/>
  <c r="IX26" i="1"/>
  <c r="LE30" i="1"/>
  <c r="IH21" i="1"/>
  <c r="MK27" i="1"/>
  <c r="IR27" i="1"/>
  <c r="KI21" i="1"/>
  <c r="IR32" i="1"/>
  <c r="LR23" i="1"/>
  <c r="KU25" i="1"/>
  <c r="KA27" i="1"/>
  <c r="JR26" i="1"/>
  <c r="MK32" i="1"/>
  <c r="KU27" i="1"/>
  <c r="JC24" i="1"/>
  <c r="MK33" i="1"/>
  <c r="IR25" i="1"/>
  <c r="IR23" i="1"/>
  <c r="KR22" i="1"/>
  <c r="KR29" i="1"/>
  <c r="KA23" i="1"/>
  <c r="JC26" i="1"/>
  <c r="IH27" i="1"/>
  <c r="IR26" i="1"/>
  <c r="KU22" i="1"/>
  <c r="KA25" i="1"/>
  <c r="IT26" i="1"/>
  <c r="MK23" i="1"/>
  <c r="IR28" i="1"/>
  <c r="IH22" i="1"/>
  <c r="MK26" i="1"/>
  <c r="KU21" i="1"/>
  <c r="KA21" i="1"/>
  <c r="KU36" i="1"/>
  <c r="MK28" i="1"/>
  <c r="IH35" i="1"/>
  <c r="MK29" i="1"/>
  <c r="KT22" i="1"/>
  <c r="IH28" i="1"/>
  <c r="MK34" i="1"/>
  <c r="KR30" i="1"/>
  <c r="IH20" i="1"/>
  <c r="KR25" i="1"/>
  <c r="IR24" i="1"/>
  <c r="KR35" i="1"/>
  <c r="JX34" i="1"/>
  <c r="IR22" i="1"/>
  <c r="KT34" i="1"/>
  <c r="LI28" i="1"/>
  <c r="LT22" i="1"/>
  <c r="IH31" i="1"/>
  <c r="JL35" i="1"/>
  <c r="LV31" i="1"/>
  <c r="JL23" i="1"/>
  <c r="LI27" i="1"/>
  <c r="MK35" i="1"/>
  <c r="IT28" i="1"/>
  <c r="KA26" i="1"/>
  <c r="IX31" i="1"/>
  <c r="KU34" i="1"/>
  <c r="IH34" i="1"/>
  <c r="MK24" i="1"/>
  <c r="LN30" i="1"/>
  <c r="IG32" i="1"/>
  <c r="MK22" i="1"/>
  <c r="LR33" i="1"/>
  <c r="JR27" i="1"/>
  <c r="IR20" i="1"/>
  <c r="IH24" i="1"/>
  <c r="LV22" i="1"/>
  <c r="IL27" i="1"/>
  <c r="LR26" i="1"/>
  <c r="JT32" i="1"/>
  <c r="MK25" i="1"/>
  <c r="KU28" i="1"/>
  <c r="KB22" i="1"/>
  <c r="KR24" i="1"/>
  <c r="IR35" i="1"/>
  <c r="KA36" i="1"/>
  <c r="LV26" i="1"/>
  <c r="MA35" i="1"/>
  <c r="KA30" i="1"/>
  <c r="KR21" i="1"/>
  <c r="IX32" i="1"/>
  <c r="JI22" i="1"/>
  <c r="KU35" i="1"/>
  <c r="IH23" i="1"/>
  <c r="KA22" i="1"/>
  <c r="JR30" i="1"/>
  <c r="LO33" i="1"/>
  <c r="JR28" i="1"/>
  <c r="IQ25" i="1"/>
  <c r="JR25" i="1"/>
  <c r="IH29" i="1"/>
  <c r="IH30" i="1"/>
  <c r="IW24" i="1"/>
  <c r="KA32" i="1"/>
  <c r="JT28" i="1"/>
  <c r="IL28" i="1"/>
  <c r="JI23" i="1"/>
  <c r="LP20" i="1"/>
  <c r="KU30" i="1"/>
  <c r="MK20" i="1"/>
  <c r="IX21" i="1"/>
  <c r="JL27" i="1"/>
  <c r="LV27" i="1"/>
  <c r="KI24" i="1"/>
  <c r="MK31" i="1"/>
  <c r="IH36" i="1"/>
  <c r="JR24" i="1"/>
  <c r="LE31" i="1"/>
  <c r="KA28" i="1"/>
  <c r="MK21" i="1"/>
  <c r="KU29" i="1"/>
  <c r="KA35" i="1"/>
  <c r="IR31" i="1"/>
  <c r="IX28" i="1"/>
  <c r="IU28" i="1"/>
  <c r="IQ32" i="1"/>
  <c r="JQ20" i="1"/>
  <c r="MI30" i="1"/>
  <c r="KQ25" i="1"/>
  <c r="JC21" i="1"/>
  <c r="JC22" i="1"/>
  <c r="KQ28" i="1"/>
  <c r="MB29" i="1"/>
  <c r="KD21" i="1"/>
  <c r="KD22" i="1"/>
  <c r="KV29" i="1"/>
  <c r="LR28" i="1"/>
  <c r="LF26" i="1"/>
  <c r="KW29" i="1"/>
  <c r="KV30" i="1"/>
  <c r="LR29" i="1"/>
  <c r="HX21" i="1"/>
  <c r="JJ34" i="1"/>
  <c r="LE32" i="1"/>
  <c r="KI27" i="1"/>
  <c r="LI23" i="1"/>
  <c r="KQ21" i="1"/>
  <c r="MI27" i="1"/>
  <c r="JC27" i="1"/>
  <c r="MI26" i="1"/>
  <c r="KV31" i="1"/>
  <c r="MI28" i="1"/>
  <c r="LE27" i="1"/>
  <c r="KI20" i="1"/>
  <c r="JJ25" i="1"/>
  <c r="KD28" i="1"/>
  <c r="KQ34" i="1"/>
  <c r="KQ24" i="1"/>
  <c r="LR24" i="1"/>
  <c r="JC20" i="1"/>
  <c r="LI20" i="1"/>
  <c r="KI33" i="1"/>
  <c r="JJ30" i="1"/>
  <c r="LI33" i="1"/>
  <c r="KI23" i="1"/>
  <c r="LE26" i="1"/>
  <c r="JC33" i="1"/>
  <c r="JC23" i="1"/>
  <c r="HX20" i="1"/>
  <c r="JJ24" i="1"/>
  <c r="KI36" i="1"/>
  <c r="JJ21" i="1"/>
  <c r="LR25" i="1"/>
  <c r="MI24" i="1"/>
  <c r="LF29" i="1"/>
  <c r="KI22" i="1"/>
  <c r="JC36" i="1"/>
  <c r="LF35" i="1"/>
  <c r="KQ30" i="1"/>
  <c r="LF28" i="1"/>
  <c r="KQ35" i="1"/>
  <c r="LF27" i="1"/>
  <c r="MI22" i="1"/>
  <c r="LR20" i="1"/>
  <c r="MI23" i="1"/>
  <c r="KW27" i="1"/>
  <c r="KI34" i="1"/>
  <c r="LE23" i="1"/>
  <c r="KI29" i="1"/>
  <c r="JC34" i="1"/>
  <c r="JJ28" i="1"/>
  <c r="LR21" i="1"/>
  <c r="JC29" i="1"/>
  <c r="KQ33" i="1"/>
  <c r="JJ33" i="1"/>
  <c r="KW22" i="1"/>
  <c r="LI25" i="1"/>
  <c r="KQ31" i="1"/>
  <c r="JJ27" i="1"/>
  <c r="KD32" i="1"/>
  <c r="LE22" i="1"/>
  <c r="MB21" i="1"/>
  <c r="LR34" i="1"/>
  <c r="KI35" i="1"/>
  <c r="KV21" i="1"/>
  <c r="HX32" i="1"/>
  <c r="KI32" i="1"/>
  <c r="KQ26" i="1"/>
  <c r="KI30" i="1"/>
  <c r="LR35" i="1"/>
  <c r="JL36" i="1"/>
  <c r="LI31" i="1"/>
  <c r="JC32" i="1"/>
  <c r="JJ26" i="1"/>
  <c r="JC30" i="1"/>
  <c r="MI32" i="1"/>
  <c r="KQ20" i="1"/>
  <c r="JJ20" i="1"/>
  <c r="LR32" i="1"/>
  <c r="KI25" i="1"/>
  <c r="KQ32" i="1"/>
  <c r="JJ32" i="1"/>
  <c r="KW34" i="1"/>
  <c r="JC25" i="1"/>
  <c r="MG20" i="1"/>
  <c r="KQ29" i="1"/>
  <c r="LR30" i="1"/>
  <c r="KQ27" i="1"/>
  <c r="LR31" i="1"/>
  <c r="KI28" i="1"/>
  <c r="JJ29" i="1"/>
  <c r="KD31" i="1"/>
  <c r="JC28" i="1"/>
  <c r="KQ22" i="1"/>
  <c r="LR27" i="1"/>
  <c r="KI31" i="1"/>
  <c r="JC31" i="1"/>
  <c r="LE20" i="1"/>
  <c r="LT27" i="1"/>
  <c r="IW26" i="1"/>
  <c r="IO20" i="1"/>
  <c r="JP23" i="1"/>
  <c r="LW27" i="1"/>
  <c r="JP20" i="1"/>
  <c r="JP24" i="1"/>
  <c r="JM23" i="1"/>
  <c r="IU30" i="1"/>
  <c r="KH31" i="1"/>
  <c r="LF22" i="1"/>
  <c r="MC25" i="1"/>
  <c r="IY27" i="1"/>
  <c r="JM29" i="1"/>
  <c r="LG31" i="1"/>
  <c r="IT35" i="1"/>
  <c r="MI35" i="1"/>
  <c r="JF25" i="1"/>
  <c r="IE23" i="1"/>
  <c r="JU25" i="1"/>
  <c r="KR28" i="1"/>
  <c r="ME29" i="1"/>
  <c r="KW25" i="1"/>
  <c r="JF28" i="1"/>
  <c r="MD34" i="1"/>
  <c r="LJ24" i="1"/>
  <c r="KK21" i="1"/>
  <c r="LG36" i="1"/>
  <c r="IU20" i="1"/>
  <c r="LF24" i="1"/>
  <c r="KR36" i="1"/>
  <c r="ML30" i="1"/>
  <c r="IT22" i="1"/>
  <c r="HZ28" i="1"/>
  <c r="KK28" i="1"/>
  <c r="IU31" i="1"/>
  <c r="KX34" i="1"/>
  <c r="MB34" i="1"/>
  <c r="LS21" i="1"/>
  <c r="KD24" i="1"/>
  <c r="ML36" i="1"/>
  <c r="IZ25" i="1"/>
  <c r="IY21" i="1"/>
  <c r="KR27" i="1"/>
  <c r="KO35" i="1"/>
  <c r="JP32" i="1"/>
  <c r="LF30" i="1"/>
  <c r="MD21" i="1"/>
  <c r="MB25" i="1"/>
  <c r="ME30" i="1"/>
  <c r="JR34" i="1"/>
  <c r="KH24" i="1"/>
  <c r="KW30" i="1"/>
  <c r="JP34" i="1"/>
  <c r="IU36" i="1"/>
  <c r="LF36" i="1"/>
  <c r="IT24" i="1"/>
  <c r="JX24" i="1"/>
  <c r="MI20" i="1"/>
  <c r="JF35" i="1"/>
  <c r="II24" i="1"/>
  <c r="LW28" i="1"/>
  <c r="KX21" i="1"/>
  <c r="JP25" i="1"/>
  <c r="KD27" i="1"/>
  <c r="LH27" i="1"/>
  <c r="IL34" i="1"/>
  <c r="IY20" i="1"/>
  <c r="KH21" i="1"/>
  <c r="KW23" i="1"/>
  <c r="JM31" i="1"/>
  <c r="IF27" i="1"/>
  <c r="IU21" i="1"/>
  <c r="KD34" i="1"/>
  <c r="IT30" i="1"/>
  <c r="JR21" i="1"/>
  <c r="IX27" i="1"/>
  <c r="ML23" i="1"/>
  <c r="LJ36" i="1"/>
  <c r="IT36" i="1"/>
  <c r="MD36" i="1"/>
  <c r="JX29" i="1"/>
  <c r="IX34" i="1"/>
  <c r="KC22" i="1"/>
  <c r="IE29" i="1"/>
  <c r="LF23" i="1"/>
  <c r="KD36" i="1"/>
  <c r="IE34" i="1"/>
  <c r="KX35" i="1"/>
  <c r="KK30" i="1"/>
  <c r="KX29" i="1"/>
  <c r="JF21" i="1"/>
  <c r="IL35" i="1"/>
  <c r="JR29" i="1"/>
  <c r="IB24" i="1"/>
  <c r="JM25" i="1"/>
  <c r="KH32" i="1"/>
  <c r="IT23" i="1"/>
  <c r="LK32" i="1"/>
  <c r="LJ20" i="1"/>
  <c r="JX20" i="1"/>
  <c r="JM36" i="1"/>
  <c r="LL23" i="1"/>
  <c r="LG27" i="1"/>
  <c r="MD22" i="1"/>
  <c r="IY32" i="1"/>
  <c r="KD20" i="1"/>
  <c r="KR34" i="1"/>
  <c r="LU31" i="1"/>
  <c r="KV26" i="1"/>
  <c r="IF22" i="1"/>
  <c r="LG26" i="1"/>
  <c r="IY23" i="1"/>
  <c r="KK24" i="1"/>
  <c r="ML31" i="1"/>
  <c r="KX22" i="1"/>
  <c r="MI31" i="1"/>
  <c r="LG32" i="1"/>
  <c r="MC35" i="1"/>
  <c r="JF34" i="1"/>
  <c r="JM27" i="1"/>
  <c r="IL32" i="1"/>
  <c r="JX25" i="1"/>
  <c r="JF31" i="1"/>
  <c r="II20" i="1"/>
  <c r="KJ23" i="1"/>
  <c r="MC21" i="1"/>
  <c r="JF24" i="1"/>
  <c r="IU27" i="1"/>
  <c r="LF31" i="1"/>
  <c r="JR22" i="1"/>
  <c r="MB30" i="1"/>
  <c r="KH33" i="1"/>
  <c r="KW35" i="1"/>
  <c r="KD33" i="1"/>
  <c r="IU26" i="1"/>
  <c r="KW21" i="1"/>
  <c r="HX24" i="1"/>
  <c r="IL22" i="1"/>
  <c r="JU35" i="1"/>
  <c r="IU32" i="1"/>
  <c r="IX33" i="1"/>
  <c r="KK26" i="1"/>
  <c r="KR20" i="1"/>
  <c r="KY25" i="1"/>
  <c r="KD23" i="1"/>
  <c r="IT31" i="1"/>
  <c r="MC26" i="1"/>
  <c r="JP30" i="1"/>
  <c r="JM34" i="1"/>
  <c r="LU34" i="1"/>
  <c r="IE35" i="1"/>
  <c r="JJ31" i="1"/>
  <c r="KN23" i="1"/>
  <c r="JF27" i="1"/>
  <c r="KH27" i="1"/>
  <c r="IX23" i="1"/>
  <c r="IE25" i="1"/>
  <c r="MD30" i="1"/>
  <c r="KW26" i="1"/>
  <c r="JR31" i="1"/>
  <c r="LJ26" i="1"/>
  <c r="LX25" i="1"/>
  <c r="LE29" i="1"/>
  <c r="MJ25" i="1"/>
  <c r="JS28" i="1"/>
  <c r="JV22" i="1"/>
  <c r="LK20" i="1"/>
  <c r="HZ25" i="1"/>
  <c r="MD27" i="1"/>
  <c r="KW31" i="1"/>
  <c r="LT34" i="1"/>
  <c r="LJ33" i="1"/>
  <c r="KD30" i="1"/>
  <c r="JM20" i="1"/>
  <c r="JV25" i="1"/>
  <c r="LQ23" i="1"/>
  <c r="JK21" i="1"/>
  <c r="LD27" i="1"/>
  <c r="LI36" i="1"/>
  <c r="MD35" i="1"/>
  <c r="LU26" i="1"/>
  <c r="LS30" i="1"/>
  <c r="KD29" i="1"/>
  <c r="JT24" i="1"/>
  <c r="LU35" i="1"/>
  <c r="JF23" i="1"/>
  <c r="JV28" i="1"/>
  <c r="IS21" i="1"/>
  <c r="LE35" i="1"/>
  <c r="LT25" i="1"/>
  <c r="LT35" i="1"/>
  <c r="II28" i="1"/>
  <c r="JV21" i="1"/>
  <c r="KR32" i="1"/>
  <c r="ML27" i="1"/>
  <c r="IS23" i="1"/>
  <c r="LJ32" i="1"/>
  <c r="LF20" i="1"/>
  <c r="MB27" i="1"/>
  <c r="JF26" i="1"/>
  <c r="IW25" i="1"/>
  <c r="JT20" i="1"/>
  <c r="KH34" i="1"/>
  <c r="JP22" i="1"/>
  <c r="JK33" i="1"/>
  <c r="LE24" i="1"/>
  <c r="KV27" i="1"/>
  <c r="LJ25" i="1"/>
  <c r="JU24" i="1"/>
  <c r="JT25" i="1"/>
  <c r="LK26" i="1"/>
  <c r="LK27" i="1"/>
  <c r="HX33" i="1"/>
  <c r="IT20" i="1"/>
  <c r="KD25" i="1"/>
  <c r="LF33" i="1"/>
  <c r="LE33" i="1"/>
  <c r="JX33" i="1"/>
  <c r="LI34" i="1"/>
  <c r="JM32" i="1"/>
  <c r="JV31" i="1"/>
  <c r="IS24" i="1"/>
  <c r="LT26" i="1"/>
  <c r="LS26" i="1"/>
  <c r="IX25" i="1"/>
  <c r="LI32" i="1"/>
  <c r="IV32" i="1"/>
  <c r="LF32" i="1"/>
  <c r="MC23" i="1"/>
  <c r="JV24" i="1"/>
  <c r="LI21" i="1"/>
  <c r="MC32" i="1"/>
  <c r="LK22" i="1"/>
  <c r="IW34" i="1"/>
  <c r="JP26" i="1"/>
  <c r="KV25" i="1"/>
  <c r="LR22" i="1"/>
  <c r="KW32" i="1"/>
  <c r="LT31" i="1"/>
  <c r="JU29" i="1"/>
  <c r="KV24" i="1"/>
  <c r="LT21" i="1"/>
  <c r="IT32" i="1"/>
  <c r="JM22" i="1"/>
  <c r="KE26" i="1"/>
  <c r="KZ26" i="1"/>
  <c r="JG32" i="1"/>
  <c r="LQ33" i="1"/>
  <c r="LS34" i="1"/>
  <c r="LK21" i="1"/>
  <c r="JK27" i="1"/>
  <c r="MI25" i="1"/>
  <c r="IN26" i="1"/>
  <c r="KO25" i="1"/>
  <c r="KE24" i="1"/>
  <c r="LL29" i="1"/>
  <c r="KE21" i="1"/>
  <c r="KE31" i="1"/>
  <c r="JK22" i="1"/>
  <c r="KO34" i="1"/>
  <c r="JG34" i="1"/>
  <c r="LQ22" i="1"/>
  <c r="KZ24" i="1"/>
  <c r="JS23" i="1"/>
  <c r="JS35" i="1"/>
  <c r="MJ28" i="1"/>
  <c r="MJ21" i="1"/>
  <c r="LM36" i="1"/>
  <c r="JG20" i="1"/>
  <c r="KE33" i="1"/>
  <c r="KE22" i="1"/>
  <c r="KO23" i="1"/>
  <c r="JS30" i="1"/>
  <c r="LG25" i="1"/>
  <c r="MB36" i="1"/>
  <c r="IY22" i="1"/>
  <c r="IX22" i="1"/>
  <c r="JG27" i="1"/>
  <c r="KO24" i="1"/>
  <c r="JK34" i="1"/>
  <c r="KO22" i="1"/>
  <c r="MD28" i="1"/>
  <c r="KV36" i="1"/>
  <c r="MA36" i="1"/>
  <c r="MI21" i="1"/>
  <c r="MB23" i="1"/>
  <c r="MB22" i="1"/>
  <c r="KV22" i="1"/>
  <c r="MJ26" i="1"/>
  <c r="JG33" i="1"/>
  <c r="KZ20" i="1"/>
  <c r="KO31" i="1"/>
  <c r="LQ35" i="1"/>
  <c r="JS25" i="1"/>
  <c r="LM23" i="1"/>
  <c r="JK29" i="1"/>
  <c r="KO33" i="1"/>
  <c r="JK23" i="1"/>
  <c r="JJ22" i="1"/>
  <c r="JL32" i="1"/>
  <c r="LQ32" i="1"/>
  <c r="MJ27" i="1"/>
  <c r="KE32" i="1"/>
  <c r="LQ29" i="1"/>
  <c r="LQ34" i="1"/>
  <c r="KN35" i="1"/>
  <c r="LS35" i="1"/>
  <c r="JJ23" i="1"/>
  <c r="IF28" i="1"/>
  <c r="KB34" i="1"/>
  <c r="MF22" i="1"/>
  <c r="JS36" i="1"/>
  <c r="JG22" i="1"/>
  <c r="JK24" i="1"/>
  <c r="KO32" i="1"/>
  <c r="JG21" i="1"/>
  <c r="IN31" i="1"/>
  <c r="JG35" i="1"/>
  <c r="JG28" i="1"/>
  <c r="MJ33" i="1"/>
  <c r="LQ20" i="1"/>
  <c r="KO21" i="1"/>
  <c r="KE20" i="1"/>
  <c r="JK35" i="1"/>
  <c r="KE34" i="1"/>
  <c r="JU33" i="1"/>
  <c r="IF32" i="1"/>
  <c r="MF26" i="1"/>
  <c r="JS31" i="1"/>
  <c r="KO30" i="1"/>
  <c r="MJ36" i="1"/>
  <c r="JG30" i="1"/>
  <c r="LQ27" i="1"/>
  <c r="JG25" i="1"/>
  <c r="LM31" i="1"/>
  <c r="JS26" i="1"/>
  <c r="IS31" i="1"/>
  <c r="JU27" i="1"/>
  <c r="JR35" i="1"/>
  <c r="LD36" i="1"/>
  <c r="MJ24" i="1"/>
  <c r="LK29" i="1"/>
  <c r="JU32" i="1"/>
  <c r="IF35" i="1"/>
  <c r="KX36" i="1"/>
  <c r="LF25" i="1"/>
  <c r="MC28" i="1"/>
  <c r="MB32" i="1"/>
  <c r="MI33" i="1"/>
  <c r="JV33" i="1"/>
  <c r="LI30" i="1"/>
  <c r="MB28" i="1"/>
  <c r="MD20" i="1"/>
  <c r="KE27" i="1"/>
  <c r="JK32" i="1"/>
  <c r="MC30" i="1"/>
  <c r="LL24" i="1"/>
  <c r="ML24" i="1"/>
  <c r="LD24" i="1"/>
  <c r="KE29" i="1"/>
  <c r="JR36" i="1"/>
  <c r="KW28" i="1"/>
  <c r="KV32" i="1"/>
  <c r="JL24" i="1"/>
  <c r="KC26" i="1"/>
  <c r="JL20" i="1"/>
  <c r="LQ31" i="1"/>
  <c r="JR23" i="1"/>
  <c r="LQ24" i="1"/>
  <c r="LS29" i="1"/>
  <c r="IX36" i="1"/>
  <c r="IX24" i="1"/>
  <c r="HX29" i="1"/>
  <c r="JK30" i="1"/>
  <c r="MB35" i="1"/>
  <c r="IY29" i="1"/>
  <c r="LG33" i="1"/>
  <c r="IT25" i="1"/>
  <c r="JP28" i="1"/>
  <c r="JM24" i="1"/>
  <c r="JK25" i="1"/>
  <c r="LQ25" i="1"/>
  <c r="LQ30" i="1"/>
  <c r="LS31" i="1"/>
  <c r="JG23" i="1"/>
  <c r="MB24" i="1"/>
  <c r="MJ31" i="1"/>
  <c r="KO20" i="1"/>
  <c r="MJ35" i="1"/>
  <c r="MJ23" i="1"/>
  <c r="JG29" i="1"/>
  <c r="KZ27" i="1"/>
  <c r="LE28" i="1"/>
  <c r="JS32" i="1"/>
  <c r="JJ35" i="1"/>
  <c r="KO27" i="1"/>
  <c r="KN31" i="1"/>
  <c r="KR23" i="1"/>
  <c r="MJ22" i="1"/>
  <c r="KO29" i="1"/>
  <c r="LD35" i="1"/>
  <c r="LD23" i="1"/>
  <c r="LK28" i="1"/>
  <c r="KN22" i="1"/>
  <c r="KR31" i="1"/>
  <c r="ML21" i="1"/>
  <c r="JG31" i="1"/>
  <c r="JS20" i="1"/>
  <c r="LS22" i="1"/>
  <c r="JS21" i="1"/>
  <c r="LG35" i="1"/>
  <c r="KE28" i="1"/>
  <c r="LI24" i="1"/>
  <c r="KR26" i="1"/>
  <c r="LG28" i="1"/>
  <c r="IS28" i="1"/>
  <c r="KN34" i="1"/>
  <c r="LI29" i="1"/>
  <c r="JL31" i="1"/>
  <c r="LF21" i="1"/>
  <c r="LK30" i="1"/>
  <c r="LJ30" i="1"/>
  <c r="KV20" i="1"/>
  <c r="MB20" i="1"/>
  <c r="LL22" i="1"/>
  <c r="LQ28" i="1"/>
  <c r="LM28" i="1"/>
  <c r="ML32" i="1"/>
  <c r="ML20" i="1"/>
  <c r="MC27" i="1"/>
  <c r="IX29" i="1"/>
  <c r="IF31" i="1"/>
  <c r="JK31" i="1"/>
  <c r="ML33" i="1"/>
  <c r="MJ29" i="1"/>
  <c r="KE30" i="1"/>
  <c r="KC30" i="1"/>
  <c r="KB26" i="1"/>
  <c r="MJ20" i="1"/>
  <c r="MI29" i="1"/>
  <c r="IX30" i="1"/>
  <c r="MB26" i="1"/>
  <c r="IF24" i="1"/>
  <c r="IF23" i="1"/>
  <c r="S160" i="4"/>
  <c r="JK20" i="1"/>
  <c r="LL31" i="1"/>
  <c r="JG24" i="1"/>
  <c r="JS34" i="1"/>
  <c r="KV34" i="1"/>
  <c r="JU23" i="1"/>
  <c r="JS27" i="1"/>
  <c r="MJ32" i="1"/>
  <c r="LD20" i="1"/>
  <c r="JU28" i="1"/>
  <c r="MC36" i="1"/>
  <c r="LE25" i="1"/>
  <c r="JV29" i="1"/>
  <c r="IL20" i="1"/>
  <c r="JS24" i="1"/>
  <c r="KO28" i="1"/>
  <c r="JS22" i="1"/>
  <c r="IX20" i="1"/>
  <c r="LQ21" i="1"/>
  <c r="JG26" i="1"/>
  <c r="HX30" i="1"/>
  <c r="MD32" i="1"/>
  <c r="KW36" i="1"/>
  <c r="KN27" i="1"/>
  <c r="JM28" i="1"/>
  <c r="KE23" i="1"/>
  <c r="LW33" i="1"/>
  <c r="MD31" i="1"/>
  <c r="KO26" i="1"/>
  <c r="LK25" i="1"/>
  <c r="LG29" i="1"/>
  <c r="KX32" i="1"/>
  <c r="IS25" i="1"/>
  <c r="JR20" i="1"/>
  <c r="LS23" i="1"/>
  <c r="MA20" i="1"/>
  <c r="JK28" i="1"/>
  <c r="JS29" i="1"/>
  <c r="LM27" i="1"/>
  <c r="MJ30" i="1"/>
  <c r="HX28" i="1"/>
  <c r="LW21" i="1"/>
  <c r="JK26" i="1"/>
  <c r="KX31" i="1"/>
  <c r="LE36" i="1"/>
  <c r="MB31" i="1"/>
  <c r="MI36" i="1"/>
  <c r="KE25" i="1"/>
  <c r="LQ26" i="1"/>
  <c r="JR32" i="1"/>
  <c r="MC24" i="1"/>
  <c r="LS27" i="1"/>
  <c r="KB30" i="1"/>
  <c r="IF36" i="1"/>
  <c r="MF31" i="1"/>
  <c r="KZ22" i="1"/>
  <c r="LW29" i="1"/>
  <c r="KZ25" i="1"/>
  <c r="KZ33" i="1"/>
  <c r="MF29" i="1"/>
  <c r="IJ21" i="1"/>
  <c r="ID34" i="1"/>
  <c r="LM29" i="1"/>
  <c r="IN21" i="1"/>
  <c r="KZ36" i="1"/>
  <c r="KV28" i="1"/>
  <c r="IA24" i="1"/>
  <c r="MH26" i="1"/>
  <c r="IO30" i="1"/>
  <c r="MF34" i="1"/>
  <c r="IN22" i="1"/>
  <c r="LN33" i="1"/>
  <c r="ME36" i="1"/>
  <c r="LB26" i="1"/>
  <c r="LW26" i="1"/>
  <c r="LN21" i="1"/>
  <c r="IN36" i="1"/>
  <c r="KY36" i="1"/>
  <c r="KS29" i="1"/>
  <c r="LO28" i="1"/>
  <c r="LX35" i="1"/>
  <c r="IJ29" i="1"/>
  <c r="IB20" i="1"/>
  <c r="IP26" i="1"/>
  <c r="LM32" i="1"/>
  <c r="KZ35" i="1"/>
  <c r="LZ25" i="1"/>
  <c r="MG31" i="1"/>
  <c r="KT25" i="1"/>
  <c r="IP27" i="1"/>
  <c r="LA31" i="1"/>
  <c r="LO25" i="1"/>
  <c r="KV23" i="1"/>
  <c r="MF30" i="1"/>
  <c r="LZ26" i="1"/>
  <c r="LW24" i="1"/>
  <c r="IB28" i="1"/>
  <c r="IA32" i="1"/>
  <c r="KZ30" i="1"/>
  <c r="LY30" i="1"/>
  <c r="ME35" i="1"/>
  <c r="IC24" i="1"/>
  <c r="LL27" i="1"/>
  <c r="HY28" i="1"/>
  <c r="KZ21" i="1"/>
  <c r="KS30" i="1"/>
  <c r="KY35" i="1"/>
  <c r="HW25" i="1"/>
  <c r="KZ29" i="1"/>
  <c r="LO36" i="1"/>
  <c r="LM20" i="1"/>
  <c r="LW32" i="1"/>
  <c r="LO23" i="1"/>
  <c r="LN27" i="1"/>
  <c r="IB25" i="1"/>
  <c r="LW34" i="1"/>
  <c r="LW22" i="1"/>
  <c r="MG25" i="1"/>
  <c r="IV25" i="1"/>
  <c r="KS22" i="1"/>
  <c r="LW20" i="1"/>
  <c r="IZ32" i="1"/>
  <c r="LL34" i="1"/>
  <c r="IJ25" i="1"/>
  <c r="HZ32" i="1"/>
  <c r="IZ20" i="1"/>
  <c r="LA26" i="1"/>
  <c r="IN30" i="1"/>
  <c r="IZ34" i="1"/>
  <c r="IC20" i="1"/>
  <c r="LZ21" i="1"/>
  <c r="LX29" i="1"/>
  <c r="IC25" i="1"/>
  <c r="IV28" i="1"/>
  <c r="ME31" i="1"/>
  <c r="IQ36" i="1"/>
  <c r="KS25" i="1"/>
  <c r="HW28" i="1"/>
  <c r="MG23" i="1"/>
  <c r="MF27" i="1"/>
  <c r="IB30" i="1"/>
  <c r="LB24" i="1"/>
  <c r="LN22" i="1"/>
  <c r="IO23" i="1"/>
  <c r="LN34" i="1"/>
  <c r="ID32" i="1"/>
  <c r="IC28" i="1"/>
  <c r="IB32" i="1"/>
  <c r="IP24" i="1"/>
  <c r="IZ23" i="1"/>
  <c r="IP30" i="1"/>
  <c r="HW36" i="1"/>
  <c r="ME26" i="1"/>
  <c r="ID25" i="1"/>
  <c r="IC33" i="1"/>
  <c r="IJ30" i="1"/>
  <c r="IZ29" i="1"/>
  <c r="LO30" i="1"/>
  <c r="HW27" i="1"/>
  <c r="LZ29" i="1"/>
  <c r="KY26" i="1"/>
  <c r="LN24" i="1"/>
  <c r="LM26" i="1"/>
  <c r="KU32" i="1"/>
  <c r="MD24" i="1"/>
  <c r="HY24" i="1"/>
  <c r="ID26" i="1"/>
  <c r="MG34" i="1"/>
  <c r="LN25" i="1"/>
  <c r="IV27" i="1"/>
  <c r="ME34" i="1"/>
  <c r="LW25" i="1"/>
  <c r="ME25" i="1"/>
  <c r="KY34" i="1"/>
  <c r="KY28" i="1"/>
  <c r="HY21" i="1"/>
  <c r="IA26" i="1"/>
  <c r="LE21" i="1"/>
  <c r="MA24" i="1"/>
  <c r="IV31" i="1"/>
  <c r="HW20" i="1"/>
  <c r="KZ31" i="1"/>
  <c r="LG24" i="1"/>
  <c r="IR36" i="1"/>
  <c r="IU29" i="1"/>
  <c r="IT33" i="1"/>
  <c r="IT21" i="1"/>
  <c r="LJ34" i="1"/>
  <c r="KX24" i="1"/>
  <c r="MG33" i="1"/>
  <c r="IP33" i="1"/>
  <c r="LO21" i="1"/>
  <c r="ID30" i="1"/>
  <c r="MG32" i="1"/>
  <c r="MF36" i="1"/>
  <c r="IV21" i="1"/>
  <c r="KW24" i="1"/>
  <c r="IR29" i="1"/>
  <c r="KS34" i="1"/>
  <c r="LA23" i="1"/>
  <c r="LH28" i="1"/>
  <c r="LD32" i="1"/>
  <c r="MA27" i="1"/>
  <c r="KS31" i="1"/>
  <c r="IY30" i="1"/>
  <c r="KW20" i="1"/>
  <c r="HZ29" i="1"/>
  <c r="IC22" i="1"/>
  <c r="IO21" i="1"/>
  <c r="ID33" i="1"/>
  <c r="LB23" i="1"/>
  <c r="IV36" i="1"/>
  <c r="KY31" i="1"/>
  <c r="LN29" i="1"/>
  <c r="MG28" i="1"/>
  <c r="LZ32" i="1"/>
  <c r="LA33" i="1"/>
  <c r="KX23" i="1"/>
  <c r="IA20" i="1"/>
  <c r="LN32" i="1"/>
  <c r="HZ33" i="1"/>
  <c r="MF35" i="1"/>
  <c r="HZ22" i="1"/>
  <c r="LA28" i="1"/>
  <c r="KT32" i="1"/>
  <c r="IP23" i="1"/>
  <c r="IC26" i="1"/>
  <c r="HZ24" i="1"/>
  <c r="LW30" i="1"/>
  <c r="LL33" i="1"/>
  <c r="HZ34" i="1"/>
  <c r="LY27" i="1"/>
  <c r="IV33" i="1"/>
  <c r="LH23" i="1"/>
  <c r="IA25" i="1"/>
  <c r="IN35" i="1"/>
  <c r="LH24" i="1"/>
  <c r="MA28" i="1"/>
  <c r="MH31" i="1"/>
  <c r="MG27" i="1"/>
  <c r="LX34" i="1"/>
  <c r="IZ33" i="1"/>
  <c r="MH20" i="1"/>
  <c r="IV23" i="1"/>
  <c r="HW32" i="1"/>
  <c r="ME22" i="1"/>
  <c r="IB29" i="1"/>
  <c r="LB31" i="1"/>
  <c r="LA27" i="1"/>
  <c r="IV24" i="1"/>
  <c r="LB20" i="1"/>
  <c r="LB22" i="1"/>
  <c r="KY22" i="1"/>
  <c r="LL28" i="1"/>
  <c r="KZ23" i="1"/>
  <c r="IB22" i="1"/>
  <c r="MH32" i="1"/>
  <c r="LH31" i="1"/>
  <c r="IC21" i="1"/>
  <c r="IP31" i="1"/>
  <c r="IO27" i="1"/>
  <c r="IC34" i="1"/>
  <c r="LL21" i="1"/>
  <c r="LB32" i="1"/>
  <c r="IP20" i="1"/>
  <c r="IP22" i="1"/>
  <c r="MG26" i="1"/>
  <c r="IZ28" i="1"/>
  <c r="KT30" i="1"/>
  <c r="LY26" i="1"/>
  <c r="MG36" i="1"/>
  <c r="ME32" i="1"/>
  <c r="LA25" i="1"/>
  <c r="IB23" i="1"/>
  <c r="KS26" i="1"/>
  <c r="IZ21" i="1"/>
  <c r="IP32" i="1"/>
  <c r="LA36" i="1"/>
  <c r="KY32" i="1"/>
  <c r="IA27" i="1"/>
  <c r="LX21" i="1"/>
  <c r="KY30" i="1"/>
  <c r="IA33" i="1"/>
  <c r="LZ31" i="1"/>
  <c r="IO26" i="1"/>
  <c r="LL36" i="1"/>
  <c r="MG35" i="1"/>
  <c r="LH32" i="1"/>
  <c r="ME27" i="1"/>
  <c r="LY35" i="1"/>
  <c r="KZ28" i="1"/>
  <c r="LY25" i="1"/>
  <c r="ID21" i="1"/>
  <c r="IC29" i="1"/>
  <c r="LA35" i="1"/>
  <c r="IV20" i="1"/>
  <c r="IR21" i="1"/>
  <c r="IY26" i="1"/>
  <c r="IL24" i="1"/>
  <c r="LZ24" i="1"/>
  <c r="IN33" i="1"/>
  <c r="LZ30" i="1"/>
  <c r="HY29" i="1"/>
  <c r="LX26" i="1"/>
  <c r="IC30" i="1"/>
  <c r="KT31" i="1"/>
  <c r="IO28" i="1"/>
  <c r="LD33" i="1"/>
  <c r="IN25" i="1"/>
  <c r="MH29" i="1"/>
  <c r="MA23" i="1"/>
  <c r="LZ20" i="1"/>
  <c r="IJ34" i="1"/>
  <c r="IA21" i="1"/>
  <c r="LA21" i="1"/>
  <c r="KS35" i="1"/>
  <c r="IJ32" i="1"/>
  <c r="LW35" i="1"/>
  <c r="MF23" i="1"/>
  <c r="IJ27" i="1"/>
  <c r="IA34" i="1"/>
  <c r="MH28" i="1"/>
  <c r="IB33" i="1"/>
  <c r="IO35" i="1"/>
  <c r="HW21" i="1"/>
  <c r="LB28" i="1"/>
  <c r="LA24" i="1"/>
  <c r="IU25" i="1"/>
  <c r="LM34" i="1"/>
  <c r="KU20" i="1"/>
  <c r="LZ28" i="1"/>
  <c r="LZ22" i="1"/>
  <c r="LM24" i="1"/>
  <c r="LL32" i="1"/>
  <c r="MH27" i="1"/>
  <c r="LY34" i="1"/>
  <c r="LH29" i="1"/>
  <c r="LO34" i="1"/>
  <c r="LW23" i="1"/>
  <c r="IA29" i="1"/>
  <c r="LB27" i="1"/>
  <c r="IN23" i="1"/>
  <c r="IP28" i="1"/>
  <c r="LD29" i="1"/>
  <c r="IQ33" i="1"/>
  <c r="HY20" i="1"/>
  <c r="LO24" i="1"/>
  <c r="MH35" i="1"/>
  <c r="LO29" i="1"/>
  <c r="IJ35" i="1"/>
  <c r="IB26" i="1"/>
  <c r="IV29" i="1"/>
  <c r="MA32" i="1"/>
  <c r="KU24" i="1"/>
  <c r="MH36" i="1"/>
  <c r="MF28" i="1"/>
  <c r="IJ24" i="1"/>
  <c r="HY25" i="1"/>
  <c r="LM25" i="1"/>
  <c r="HY22" i="1"/>
  <c r="LO22" i="1"/>
  <c r="MH21" i="1"/>
  <c r="IA28" i="1"/>
  <c r="MH22" i="1"/>
  <c r="IN34" i="1"/>
  <c r="HW24" i="1"/>
  <c r="LL20" i="1"/>
  <c r="KT26" i="1"/>
  <c r="LH20" i="1"/>
  <c r="HW29" i="1"/>
  <c r="IP36" i="1"/>
  <c r="LA32" i="1"/>
  <c r="IU33" i="1"/>
  <c r="IS33" i="1"/>
  <c r="LB21" i="1"/>
  <c r="KT35" i="1"/>
  <c r="IN28" i="1"/>
  <c r="KT20" i="1"/>
  <c r="IJ22" i="1"/>
  <c r="HY33" i="1"/>
  <c r="IO32" i="1"/>
  <c r="LX27" i="1"/>
  <c r="MH33" i="1"/>
  <c r="IP21" i="1"/>
  <c r="LX30" i="1"/>
  <c r="IO25" i="1"/>
  <c r="LM33" i="1"/>
  <c r="MH24" i="1"/>
  <c r="LY31" i="1"/>
  <c r="LB33" i="1"/>
  <c r="LY32" i="1"/>
  <c r="IZ26" i="1"/>
  <c r="KS36" i="1"/>
  <c r="LC28" i="1"/>
  <c r="LC26" i="1"/>
  <c r="LC36" i="1"/>
  <c r="LC27" i="1"/>
  <c r="IK25" i="1"/>
  <c r="IK22" i="1"/>
  <c r="IK30" i="1"/>
  <c r="IK27" i="1"/>
  <c r="LC35" i="1"/>
  <c r="IK35" i="1"/>
  <c r="LC24" i="1"/>
  <c r="LZ27" i="1"/>
  <c r="LY20" i="1"/>
  <c r="IO31" i="1"/>
  <c r="LL25" i="1"/>
  <c r="KS27" i="1"/>
  <c r="LW31" i="1"/>
  <c r="LG21" i="1"/>
  <c r="IT29" i="1"/>
  <c r="LB29" i="1"/>
  <c r="KU23" i="1"/>
  <c r="IB34" i="1"/>
  <c r="IO36" i="1"/>
  <c r="LC25" i="1"/>
  <c r="LY22" i="1"/>
  <c r="LC32" i="1"/>
  <c r="IN24" i="1"/>
  <c r="IK24" i="1"/>
  <c r="LL30" i="1"/>
  <c r="IK20" i="1"/>
  <c r="ME20" i="1"/>
  <c r="LX20" i="1"/>
  <c r="LC30" i="1"/>
  <c r="LC23" i="1"/>
  <c r="HX34" i="1"/>
  <c r="LY36" i="1"/>
  <c r="LX32" i="1"/>
  <c r="IZ30" i="1"/>
  <c r="IK21" i="1"/>
  <c r="LC20" i="1"/>
  <c r="HX22" i="1"/>
  <c r="KT28" i="1"/>
  <c r="LY24" i="1"/>
  <c r="KT24" i="1"/>
  <c r="MF32" i="1"/>
  <c r="LH21" i="1"/>
  <c r="IC23" i="1"/>
  <c r="KT23" i="1"/>
  <c r="IK29" i="1"/>
  <c r="IK26" i="1"/>
  <c r="LC31" i="1"/>
  <c r="HZ21" i="1"/>
  <c r="IK23" i="1"/>
  <c r="IQ20" i="1"/>
  <c r="KZ32" i="1"/>
  <c r="HW30" i="1"/>
  <c r="IL36" i="1"/>
  <c r="LM22" i="1"/>
  <c r="LX36" i="1"/>
  <c r="IA23" i="1"/>
  <c r="LX22" i="1"/>
  <c r="LC22" i="1"/>
  <c r="ID27" i="1"/>
  <c r="LC33" i="1"/>
  <c r="IK34" i="1"/>
  <c r="IN27" i="1"/>
  <c r="IK31" i="1"/>
  <c r="LB36" i="1"/>
  <c r="HY34" i="1"/>
  <c r="MG24" i="1"/>
  <c r="IN32" i="1"/>
  <c r="LN26" i="1"/>
  <c r="KS28" i="1"/>
  <c r="KS32" i="1"/>
  <c r="LX31" i="1"/>
  <c r="ME24" i="1"/>
  <c r="IJ28" i="1"/>
  <c r="IA30" i="1"/>
  <c r="ME28" i="1"/>
  <c r="ID35" i="1"/>
  <c r="LM30" i="1"/>
  <c r="LZ23" i="1"/>
  <c r="LX24" i="1"/>
  <c r="HW33" i="1"/>
  <c r="LM21" i="1"/>
  <c r="IJ31" i="1"/>
  <c r="LZ35" i="1"/>
  <c r="IO24" i="1"/>
  <c r="IN20" i="1"/>
  <c r="IB27" i="1"/>
  <c r="HZ23" i="1"/>
  <c r="LL26" i="1"/>
  <c r="IZ22" i="1"/>
  <c r="LP28" i="1"/>
  <c r="JO28" i="1"/>
  <c r="JO26" i="1"/>
  <c r="LP30" i="1"/>
  <c r="JO34" i="1"/>
  <c r="LP21" i="1"/>
  <c r="JO36" i="1"/>
  <c r="JO27" i="1"/>
  <c r="JO20" i="1"/>
  <c r="JO21" i="1"/>
  <c r="JO35" i="1"/>
  <c r="JO29" i="1"/>
  <c r="LP29" i="1"/>
  <c r="MF25" i="1"/>
  <c r="MF21" i="1"/>
  <c r="JO24" i="1"/>
  <c r="LH35" i="1"/>
  <c r="LH22" i="1"/>
  <c r="IV35" i="1"/>
  <c r="IV22" i="1"/>
  <c r="KY33" i="1"/>
  <c r="KY20" i="1"/>
  <c r="JO22" i="1"/>
  <c r="HW26" i="1"/>
  <c r="IP29" i="1"/>
  <c r="IO33" i="1"/>
  <c r="LH34" i="1"/>
  <c r="LP32" i="1"/>
  <c r="LP26" i="1"/>
  <c r="JO32" i="1"/>
  <c r="LC21" i="1"/>
  <c r="MG29" i="1"/>
  <c r="LY28" i="1"/>
  <c r="KS24" i="1"/>
  <c r="JO30" i="1"/>
  <c r="HW34" i="1"/>
  <c r="LA29" i="1"/>
  <c r="LH26" i="1"/>
  <c r="LY23" i="1"/>
  <c r="KS23" i="1"/>
  <c r="KX33" i="1"/>
  <c r="KX20" i="1"/>
  <c r="LP34" i="1"/>
  <c r="IQ21" i="1"/>
  <c r="ME23" i="1"/>
  <c r="KY24" i="1"/>
  <c r="LH25" i="1"/>
  <c r="LZ36" i="1"/>
  <c r="HZ27" i="1"/>
  <c r="IO29" i="1"/>
  <c r="KY23" i="1"/>
  <c r="MC20" i="1"/>
  <c r="IV34" i="1"/>
  <c r="LP23" i="1"/>
  <c r="JO31" i="1"/>
  <c r="MF33" i="1"/>
  <c r="IK28" i="1"/>
  <c r="KT36" i="1"/>
  <c r="ID22" i="1"/>
  <c r="KT27" i="1"/>
  <c r="LP31" i="1"/>
  <c r="JO25" i="1"/>
  <c r="ID31" i="1"/>
  <c r="IB35" i="1"/>
  <c r="IA31" i="1"/>
  <c r="KS20" i="1"/>
  <c r="HY26" i="1"/>
  <c r="LH33" i="1"/>
  <c r="MF24" i="1"/>
  <c r="LP35" i="1"/>
  <c r="LX23" i="1"/>
  <c r="LP27" i="1"/>
  <c r="MH25" i="1"/>
  <c r="LX28" i="1"/>
  <c r="LP24" i="1"/>
  <c r="LP25" i="1"/>
  <c r="IK36" i="1"/>
  <c r="IC27" i="1"/>
  <c r="LB25" i="1"/>
  <c r="IV30" i="1"/>
  <c r="LI35" i="1"/>
  <c r="LI22" i="1"/>
  <c r="LP33" i="1"/>
  <c r="LP22" i="1"/>
  <c r="HW22" i="1"/>
  <c r="LC29" i="1"/>
  <c r="HZ35" i="1"/>
  <c r="IP25" i="1"/>
  <c r="LH30" i="1"/>
  <c r="IW35" i="1"/>
  <c r="IW22" i="1"/>
  <c r="HZ26" i="1"/>
  <c r="IA22" i="1"/>
  <c r="IC35" i="1"/>
  <c r="IQ29" i="1"/>
  <c r="JO23" i="1"/>
  <c r="HY30" i="1"/>
  <c r="IK32" i="1"/>
  <c r="IB31" i="1"/>
  <c r="IC31" i="1"/>
  <c r="IA35" i="1"/>
  <c r="ID23" i="1"/>
  <c r="IJ26" i="1"/>
  <c r="IJ23" i="1"/>
  <c r="IJ36" i="1"/>
  <c r="IJ20" i="1"/>
  <c r="HZ30" i="1"/>
  <c r="HZ31" i="1"/>
  <c r="HY36" i="1"/>
  <c r="HY27" i="1"/>
  <c r="HY23" i="1"/>
  <c r="HY31" i="1"/>
  <c r="HX36" i="1"/>
  <c r="HX27" i="1"/>
  <c r="HX35" i="1"/>
  <c r="HX23" i="1"/>
  <c r="HX31" i="1"/>
  <c r="HX25" i="1"/>
  <c r="GR9" i="1"/>
  <c r="GR5" i="1"/>
  <c r="GR42" i="1" s="1"/>
  <c r="H19" i="1"/>
  <c r="B86" i="4"/>
  <c r="B85" i="4"/>
  <c r="B84" i="4"/>
  <c r="B83" i="4"/>
  <c r="D86" i="4"/>
  <c r="C86" i="4"/>
  <c r="D85" i="4"/>
  <c r="C85" i="4"/>
  <c r="D84" i="4"/>
  <c r="C84" i="4"/>
  <c r="D83" i="4"/>
  <c r="C83" i="4"/>
  <c r="HV21" i="1" l="1"/>
  <c r="HV36" i="1"/>
  <c r="HV24" i="1"/>
  <c r="HV32" i="1"/>
  <c r="HV27" i="1"/>
  <c r="HV34" i="1"/>
  <c r="HV29" i="1"/>
  <c r="HV30" i="1"/>
  <c r="HV33" i="1"/>
  <c r="HV26" i="1"/>
  <c r="HV31" i="1"/>
  <c r="HV28" i="1"/>
  <c r="HV22" i="1"/>
  <c r="HV20" i="1"/>
  <c r="HV23" i="1"/>
  <c r="HV25" i="1"/>
  <c r="HV35" i="1"/>
  <c r="BV136" i="4"/>
  <c r="BZ135" i="4"/>
  <c r="BY135" i="4"/>
  <c r="BX135" i="4"/>
  <c r="BW135" i="4"/>
  <c r="BU135" i="4"/>
  <c r="BT135" i="4"/>
  <c r="BS135" i="4"/>
  <c r="BR135" i="4"/>
  <c r="BQ135" i="4"/>
  <c r="BP135" i="4"/>
  <c r="CC134" i="4"/>
  <c r="CB134" i="4"/>
  <c r="CA134" i="4"/>
  <c r="BZ134" i="4"/>
  <c r="BU134" i="4"/>
  <c r="BY133" i="4"/>
  <c r="BW133" i="4"/>
  <c r="CJ133" i="4"/>
  <c r="CI133" i="4"/>
  <c r="CH133" i="4"/>
  <c r="CG133" i="4"/>
  <c r="CE133" i="4"/>
  <c r="CD133" i="4"/>
  <c r="CC132" i="4"/>
  <c r="CB132" i="4"/>
  <c r="CA132" i="4"/>
  <c r="BZ132" i="4"/>
  <c r="BY132" i="4"/>
  <c r="BX132" i="4"/>
  <c r="BW132" i="4"/>
  <c r="BV132" i="4"/>
  <c r="CI131" i="4"/>
  <c r="CG131" i="4"/>
  <c r="BR131" i="4"/>
  <c r="BP131" i="4"/>
  <c r="CC130" i="4"/>
  <c r="CB130" i="4"/>
  <c r="CA130" i="4"/>
  <c r="BZ130" i="4"/>
  <c r="BY130" i="4"/>
  <c r="BX130" i="4"/>
  <c r="BW130" i="4"/>
  <c r="CJ130" i="4"/>
  <c r="CI130" i="4"/>
  <c r="CH130" i="4"/>
  <c r="CG130" i="4"/>
  <c r="CF130" i="4"/>
  <c r="CG129" i="4"/>
  <c r="BQ129" i="4"/>
  <c r="BP129" i="4"/>
  <c r="CC128" i="4"/>
  <c r="CA128" i="4"/>
  <c r="BZ128" i="4"/>
  <c r="BY128" i="4"/>
  <c r="BX128" i="4"/>
  <c r="BW128" i="4"/>
  <c r="CJ128" i="4"/>
  <c r="CI128" i="4"/>
  <c r="CH128" i="4"/>
  <c r="CG128" i="4"/>
  <c r="CF128" i="4"/>
  <c r="CE128" i="4"/>
  <c r="CD128" i="4"/>
  <c r="CC127" i="4"/>
  <c r="CB127" i="4"/>
  <c r="CC126" i="4"/>
  <c r="CB126" i="4"/>
  <c r="CA126" i="4"/>
  <c r="BZ126" i="4"/>
  <c r="BY126" i="4"/>
  <c r="BX126" i="4"/>
  <c r="BW126" i="4"/>
  <c r="BV126" i="4"/>
  <c r="BU126" i="4"/>
  <c r="BT126" i="4"/>
  <c r="CG126" i="4"/>
  <c r="BR126" i="4"/>
  <c r="BQ126" i="4"/>
  <c r="BP126" i="4"/>
  <c r="BZ125" i="4"/>
  <c r="BY125" i="4"/>
  <c r="BX125" i="4"/>
  <c r="CF125" i="4"/>
  <c r="BX124" i="4"/>
  <c r="BW124" i="4"/>
  <c r="BV124" i="4"/>
  <c r="BU124" i="4"/>
  <c r="CH124" i="4"/>
  <c r="CG124" i="4"/>
  <c r="CF124" i="4"/>
  <c r="CE124" i="4"/>
  <c r="CD124" i="4"/>
  <c r="CA123" i="4"/>
  <c r="BZ123" i="4"/>
  <c r="BY123" i="4"/>
  <c r="BX123" i="4"/>
  <c r="BW123" i="4"/>
  <c r="BV123" i="4"/>
  <c r="BU123" i="4"/>
  <c r="BT123" i="4"/>
  <c r="CG122" i="4"/>
  <c r="CF122" i="4"/>
  <c r="BQ122" i="4"/>
  <c r="BP122" i="4"/>
  <c r="CC121" i="4"/>
  <c r="CB121" i="4"/>
  <c r="CA121" i="4"/>
  <c r="BZ121" i="4"/>
  <c r="BY121" i="4"/>
  <c r="BX121" i="4"/>
  <c r="BW121" i="4"/>
  <c r="BV121" i="4"/>
  <c r="BU121" i="4"/>
  <c r="CH121" i="4"/>
  <c r="CG121" i="4"/>
  <c r="CF121" i="4"/>
  <c r="CE121" i="4"/>
  <c r="CD121" i="4"/>
  <c r="CE120" i="4"/>
  <c r="CD120" i="4"/>
  <c r="CC119" i="4"/>
  <c r="CB119" i="4"/>
  <c r="BZ119" i="4"/>
  <c r="BY119" i="4"/>
  <c r="BX119" i="4"/>
  <c r="BW119" i="4"/>
  <c r="CJ119" i="4"/>
  <c r="CI119" i="4"/>
  <c r="CH119" i="4"/>
  <c r="CG119" i="4"/>
  <c r="CF119" i="4"/>
  <c r="CE119" i="4"/>
  <c r="CD119" i="4"/>
  <c r="CC118" i="4"/>
  <c r="CB118" i="4"/>
  <c r="CA118" i="4"/>
  <c r="BZ118" i="4"/>
  <c r="CA117" i="4"/>
  <c r="BZ117" i="4"/>
  <c r="BY117" i="4"/>
  <c r="BX117" i="4"/>
  <c r="BW117" i="4"/>
  <c r="CC116" i="4"/>
  <c r="CB116" i="4"/>
  <c r="CA116" i="4"/>
  <c r="BZ116" i="4"/>
  <c r="BY116" i="4"/>
  <c r="BX116" i="4"/>
  <c r="BW116" i="4"/>
  <c r="BV116" i="4"/>
  <c r="BU116" i="4"/>
  <c r="CH116" i="4"/>
  <c r="BS116" i="4"/>
  <c r="BR116" i="4"/>
  <c r="BU115" i="4"/>
  <c r="BT115" i="4"/>
  <c r="BS115" i="4"/>
  <c r="BR115" i="4"/>
  <c r="BQ115" i="4"/>
  <c r="BP115" i="4"/>
  <c r="CA114" i="4"/>
  <c r="BY114" i="4"/>
  <c r="BX114" i="4"/>
  <c r="BW114" i="4"/>
  <c r="CJ114" i="4"/>
  <c r="CI114" i="4"/>
  <c r="CH114" i="4"/>
  <c r="CG114" i="4"/>
  <c r="CF114" i="4"/>
  <c r="BQ114" i="4"/>
  <c r="BP114" i="4"/>
  <c r="CC113" i="4"/>
  <c r="CB113" i="4"/>
  <c r="CC112" i="4"/>
  <c r="CB112" i="4"/>
  <c r="CA112" i="4"/>
  <c r="BZ112" i="4"/>
  <c r="CJ112" i="4"/>
  <c r="CI112" i="4"/>
  <c r="CH112" i="4"/>
  <c r="CG112" i="4"/>
  <c r="CF112" i="4"/>
  <c r="CE112" i="4"/>
  <c r="CD112" i="4"/>
  <c r="CC111" i="4"/>
  <c r="CB111" i="4"/>
  <c r="CA111" i="4"/>
  <c r="BZ111" i="4"/>
  <c r="BY111" i="4"/>
  <c r="BX111" i="4"/>
  <c r="BW111" i="4"/>
  <c r="BV111" i="4"/>
  <c r="CI111" i="4"/>
  <c r="BT111" i="4"/>
  <c r="BW110" i="4"/>
  <c r="BV110" i="4"/>
  <c r="BU110" i="4"/>
  <c r="BT110" i="4"/>
  <c r="BS110" i="4"/>
  <c r="BR110" i="4"/>
  <c r="BQ110" i="4"/>
  <c r="BP110" i="4"/>
  <c r="CC109" i="4"/>
  <c r="CB109" i="4"/>
  <c r="CA109" i="4"/>
  <c r="BZ109" i="4"/>
  <c r="BY109" i="4"/>
  <c r="BX109" i="4"/>
  <c r="BW109" i="4"/>
  <c r="CB108" i="4"/>
  <c r="CA108" i="4"/>
  <c r="BZ108" i="4"/>
  <c r="BX108" i="4"/>
  <c r="BW108" i="4"/>
  <c r="BV108" i="4"/>
  <c r="BU108" i="4"/>
  <c r="BT108" i="4"/>
  <c r="BS108" i="4"/>
  <c r="BR108" i="4"/>
  <c r="BQ108" i="4"/>
  <c r="BP108" i="4"/>
  <c r="BZ107" i="4"/>
  <c r="BY107" i="4"/>
  <c r="BX107" i="4"/>
  <c r="BW107" i="4"/>
  <c r="CJ107" i="4"/>
  <c r="CI107" i="4"/>
  <c r="CH107" i="4"/>
  <c r="CG107" i="4"/>
  <c r="CF107" i="4"/>
  <c r="CE107" i="4"/>
  <c r="CD107" i="4"/>
  <c r="CC106" i="4"/>
  <c r="CB106" i="4"/>
  <c r="BX106" i="4"/>
  <c r="BW106" i="4"/>
  <c r="BV106" i="4"/>
  <c r="BQ106" i="4"/>
  <c r="BX105" i="4"/>
  <c r="BW105" i="4"/>
  <c r="CC104" i="4"/>
  <c r="CB104" i="4"/>
  <c r="CA104" i="4"/>
  <c r="BZ104" i="4"/>
  <c r="BY104" i="4"/>
  <c r="BX104" i="4"/>
  <c r="BW104" i="4"/>
  <c r="CJ104" i="4"/>
  <c r="CI104" i="4"/>
  <c r="CH104" i="4"/>
  <c r="CG104" i="4"/>
  <c r="CF104" i="4"/>
  <c r="CE104" i="4"/>
  <c r="CD104" i="4"/>
  <c r="CC103" i="4"/>
  <c r="CB103" i="4"/>
  <c r="BZ103" i="4"/>
  <c r="BY103" i="4"/>
  <c r="BX103" i="4"/>
  <c r="BW103" i="4"/>
  <c r="CJ103" i="4"/>
  <c r="CG103" i="4"/>
  <c r="CD103" i="4"/>
  <c r="CC102" i="4"/>
  <c r="CA102" i="4"/>
  <c r="BZ102" i="4"/>
  <c r="BY102" i="4"/>
  <c r="BX102" i="4"/>
  <c r="BW102" i="4"/>
  <c r="CJ102" i="4"/>
  <c r="BU102" i="4"/>
  <c r="BT102" i="4"/>
  <c r="BS102" i="4"/>
  <c r="BR102" i="4"/>
  <c r="BQ102" i="4"/>
  <c r="CD102" i="4"/>
  <c r="CC101" i="4"/>
  <c r="CB101" i="4"/>
  <c r="CA101" i="4"/>
  <c r="BZ101" i="4"/>
  <c r="BY101" i="4"/>
  <c r="BX101" i="4"/>
  <c r="BW101" i="4"/>
  <c r="CJ101" i="4"/>
  <c r="CI101" i="4"/>
  <c r="CH101" i="4"/>
  <c r="CG101" i="4"/>
  <c r="CF101" i="4"/>
  <c r="CE101" i="4"/>
  <c r="CD101" i="4"/>
  <c r="CC100" i="4"/>
  <c r="CB100" i="4"/>
  <c r="CA100" i="4"/>
  <c r="BZ100" i="4"/>
  <c r="BY100" i="4"/>
  <c r="BX100" i="4"/>
  <c r="BW100" i="4"/>
  <c r="BV100" i="4"/>
  <c r="CI100" i="4"/>
  <c r="CH100" i="4"/>
  <c r="CG100" i="4"/>
  <c r="BR100" i="4"/>
  <c r="CE100" i="4"/>
  <c r="BP100" i="4"/>
  <c r="CC99" i="4"/>
  <c r="CB99" i="4"/>
  <c r="CA99" i="4"/>
  <c r="BZ99" i="4"/>
  <c r="BY99" i="4"/>
  <c r="BX99" i="4"/>
  <c r="BW99" i="4"/>
  <c r="BV99" i="4"/>
  <c r="CI99" i="4"/>
  <c r="CH99" i="4"/>
  <c r="CG99" i="4"/>
  <c r="BP99" i="4"/>
  <c r="CC98" i="4"/>
  <c r="CB98" i="4"/>
  <c r="CA98" i="4"/>
  <c r="BZ98" i="4"/>
  <c r="BY98" i="4"/>
  <c r="BX98" i="4"/>
  <c r="BW98" i="4"/>
  <c r="BV98" i="4"/>
  <c r="CI98" i="4"/>
  <c r="CH98" i="4"/>
  <c r="CG98" i="4"/>
  <c r="CF98" i="4"/>
  <c r="CE98" i="4"/>
  <c r="CD98" i="4"/>
  <c r="BZ97" i="4"/>
  <c r="BW97" i="4"/>
  <c r="BU97" i="4"/>
  <c r="BT97" i="4"/>
  <c r="BS97" i="4"/>
  <c r="BR97" i="4"/>
  <c r="BQ97" i="4"/>
  <c r="BP97" i="4"/>
  <c r="CC96" i="4"/>
  <c r="CB96" i="4"/>
  <c r="CA96" i="4"/>
  <c r="BZ96" i="4"/>
  <c r="BY96" i="4"/>
  <c r="BX96" i="4"/>
  <c r="BW96" i="4"/>
  <c r="CJ96" i="4"/>
  <c r="CI96" i="4"/>
  <c r="CH96" i="4"/>
  <c r="CG96" i="4"/>
  <c r="CF96" i="4"/>
  <c r="BQ96" i="4"/>
  <c r="BP96" i="4"/>
  <c r="CC95" i="4"/>
  <c r="CB95" i="4"/>
  <c r="CA95" i="4"/>
  <c r="BZ95" i="4"/>
  <c r="BY95" i="4"/>
  <c r="BX95" i="4"/>
  <c r="BW95" i="4"/>
  <c r="CJ95" i="4"/>
  <c r="CI95" i="4"/>
  <c r="CH95" i="4"/>
  <c r="CG95" i="4"/>
  <c r="CF95" i="4"/>
  <c r="CE95" i="4"/>
  <c r="CD95" i="4"/>
  <c r="CC94" i="4"/>
  <c r="CB94" i="4"/>
  <c r="CA94" i="4"/>
  <c r="BZ94" i="4"/>
  <c r="BY94" i="4"/>
  <c r="BW94" i="4"/>
  <c r="BV94" i="4"/>
  <c r="BU94" i="4"/>
  <c r="BT94" i="4"/>
  <c r="BS94" i="4"/>
  <c r="BR94" i="4"/>
  <c r="BQ94" i="4"/>
  <c r="BP94" i="4"/>
  <c r="CC93" i="4"/>
  <c r="CB93" i="4"/>
  <c r="CA93" i="4"/>
  <c r="BZ93" i="4"/>
  <c r="BY93" i="4"/>
  <c r="BX93" i="4"/>
  <c r="BW93" i="4"/>
  <c r="BV93" i="4"/>
  <c r="BU93" i="4"/>
  <c r="BT93" i="4"/>
  <c r="BS93" i="4"/>
  <c r="BR93" i="4"/>
  <c r="CE93" i="4"/>
  <c r="CD93" i="4"/>
  <c r="CC92" i="4"/>
  <c r="CB92" i="4"/>
  <c r="CA92" i="4"/>
  <c r="BZ92" i="4"/>
  <c r="BY92" i="4"/>
  <c r="BX92" i="4"/>
  <c r="BW92" i="4"/>
  <c r="BV92" i="4"/>
  <c r="BU92" i="4"/>
  <c r="BT92" i="4"/>
  <c r="CG92" i="4"/>
  <c r="CF92" i="4"/>
  <c r="CE92" i="4"/>
  <c r="CD92" i="4"/>
  <c r="CA91" i="4"/>
  <c r="BZ91" i="4"/>
  <c r="BY91" i="4"/>
  <c r="BX91" i="4"/>
  <c r="BW91" i="4"/>
  <c r="BV91" i="4"/>
  <c r="BU91" i="4"/>
  <c r="BT91" i="4"/>
  <c r="BS91" i="4"/>
  <c r="BR91" i="4"/>
  <c r="CE91" i="4"/>
  <c r="BP91" i="4"/>
  <c r="CC90" i="4"/>
  <c r="CB90" i="4"/>
  <c r="CA90" i="4"/>
  <c r="BZ90" i="4"/>
  <c r="BY90" i="4"/>
  <c r="CJ90" i="4"/>
  <c r="CI90" i="4"/>
  <c r="CH90" i="4"/>
  <c r="CG90" i="4"/>
  <c r="CF90" i="4"/>
  <c r="CE90" i="4"/>
  <c r="CD90" i="4"/>
  <c r="CC89" i="4"/>
  <c r="CB89" i="4"/>
  <c r="CA89" i="4"/>
  <c r="BZ89" i="4"/>
  <c r="BY89" i="4"/>
  <c r="BX89" i="4"/>
  <c r="BW89" i="4"/>
  <c r="BV89" i="4"/>
  <c r="BU89" i="4"/>
  <c r="BT89" i="4"/>
  <c r="BS89" i="4"/>
  <c r="CF89" i="4"/>
  <c r="CE89" i="4"/>
  <c r="CD89" i="4"/>
  <c r="CC88" i="4"/>
  <c r="CB88" i="4"/>
  <c r="CA88" i="4"/>
  <c r="BZ88" i="4"/>
  <c r="BY88" i="4"/>
  <c r="BX88" i="4"/>
  <c r="BW88" i="4"/>
  <c r="BV88" i="4"/>
  <c r="CI88" i="4"/>
  <c r="CH88" i="4"/>
  <c r="CG88" i="4"/>
  <c r="CF88" i="4"/>
  <c r="CE88" i="4"/>
  <c r="CD88" i="4"/>
  <c r="CC87" i="4"/>
  <c r="CB87" i="4"/>
  <c r="CA87" i="4"/>
  <c r="CJ87" i="4"/>
  <c r="CI87" i="4"/>
  <c r="CH87" i="4"/>
  <c r="CG87" i="4"/>
  <c r="CF87" i="4"/>
  <c r="CE87" i="4"/>
  <c r="DM75" i="4"/>
  <c r="DL75" i="4"/>
  <c r="DK75" i="4"/>
  <c r="DJ75" i="4"/>
  <c r="DI75" i="4"/>
  <c r="DH75" i="4"/>
  <c r="DG75" i="4"/>
  <c r="CZ75" i="4"/>
  <c r="BP87" i="4"/>
  <c r="CL75" i="4"/>
  <c r="EJ75" i="4" s="1"/>
  <c r="CD75" i="4"/>
  <c r="BP75" i="4"/>
  <c r="BP109" i="4" s="1"/>
  <c r="GN5" i="1"/>
  <c r="GN6" i="1" s="1"/>
  <c r="GN9" i="1" s="1"/>
  <c r="GM5" i="1"/>
  <c r="GM6" i="1" s="1"/>
  <c r="GM9" i="1" s="1"/>
  <c r="GL5" i="1"/>
  <c r="GL6" i="1" s="1"/>
  <c r="GL9" i="1" s="1"/>
  <c r="GK5" i="1"/>
  <c r="GK6" i="1" s="1"/>
  <c r="GK9" i="1" s="1"/>
  <c r="GJ5" i="1"/>
  <c r="GJ6" i="1" s="1"/>
  <c r="GJ9" i="1" s="1"/>
  <c r="GI5" i="1"/>
  <c r="GI6" i="1" s="1"/>
  <c r="GI9" i="1" s="1"/>
  <c r="GH5" i="1"/>
  <c r="GH42" i="1" s="1"/>
  <c r="FX5" i="1"/>
  <c r="FX42" i="1" s="1"/>
  <c r="FW5" i="1"/>
  <c r="FW42" i="1" s="1"/>
  <c r="FV5" i="1"/>
  <c r="FV42" i="1" s="1"/>
  <c r="FU5" i="1"/>
  <c r="FU6" i="1" s="1"/>
  <c r="FU9" i="1" s="1"/>
  <c r="FT5" i="1"/>
  <c r="FT42" i="1" s="1"/>
  <c r="FS5" i="1"/>
  <c r="FS42" i="1" s="1"/>
  <c r="FR5" i="1"/>
  <c r="FR42" i="1" s="1"/>
  <c r="BB76" i="4"/>
  <c r="CJ136" i="4"/>
  <c r="CI136" i="4"/>
  <c r="CH136" i="4"/>
  <c r="CG136" i="4"/>
  <c r="CF136" i="4"/>
  <c r="CE136" i="4"/>
  <c r="CD136" i="4"/>
  <c r="CC136" i="4"/>
  <c r="CB136" i="4"/>
  <c r="CA136" i="4"/>
  <c r="BZ136" i="4"/>
  <c r="BY136" i="4"/>
  <c r="BX136" i="4"/>
  <c r="BW136" i="4"/>
  <c r="BU136" i="4"/>
  <c r="BT136" i="4"/>
  <c r="BS136" i="4"/>
  <c r="BR136" i="4"/>
  <c r="BQ136" i="4"/>
  <c r="BP136" i="4"/>
  <c r="CJ135" i="4"/>
  <c r="CI135" i="4"/>
  <c r="CH135" i="4"/>
  <c r="CF135" i="4"/>
  <c r="CC135" i="4"/>
  <c r="CB135" i="4"/>
  <c r="CA135" i="4"/>
  <c r="BV135" i="4"/>
  <c r="CJ134" i="4"/>
  <c r="CI134" i="4"/>
  <c r="CH134" i="4"/>
  <c r="CG134" i="4"/>
  <c r="CF134" i="4"/>
  <c r="CE134" i="4"/>
  <c r="CD134" i="4"/>
  <c r="BY134" i="4"/>
  <c r="BX134" i="4"/>
  <c r="BW134" i="4"/>
  <c r="BV134" i="4"/>
  <c r="BT134" i="4"/>
  <c r="BS134" i="4"/>
  <c r="BR134" i="4"/>
  <c r="BQ134" i="4"/>
  <c r="BP134" i="4"/>
  <c r="CF133" i="4"/>
  <c r="CC133" i="4"/>
  <c r="CB133" i="4"/>
  <c r="CA133" i="4"/>
  <c r="BZ133" i="4"/>
  <c r="BX133" i="4"/>
  <c r="BU133" i="4"/>
  <c r="BS133" i="4"/>
  <c r="BR133" i="4"/>
  <c r="BP133" i="4"/>
  <c r="CI132" i="4"/>
  <c r="CH132" i="4"/>
  <c r="CG132" i="4"/>
  <c r="CF132" i="4"/>
  <c r="CE132" i="4"/>
  <c r="CD132" i="4"/>
  <c r="BU132" i="4"/>
  <c r="BT132" i="4"/>
  <c r="BS132" i="4"/>
  <c r="BR132" i="4"/>
  <c r="BQ132" i="4"/>
  <c r="BP132" i="4"/>
  <c r="CJ131" i="4"/>
  <c r="CH131" i="4"/>
  <c r="CE131" i="4"/>
  <c r="CC131" i="4"/>
  <c r="CB131" i="4"/>
  <c r="CA131" i="4"/>
  <c r="BZ131" i="4"/>
  <c r="BY131" i="4"/>
  <c r="BX131" i="4"/>
  <c r="BW131" i="4"/>
  <c r="BV131" i="4"/>
  <c r="BT131" i="4"/>
  <c r="BS131" i="4"/>
  <c r="BQ131" i="4"/>
  <c r="CE130" i="4"/>
  <c r="CD130" i="4"/>
  <c r="BQ130" i="4"/>
  <c r="BP130" i="4"/>
  <c r="CJ129" i="4"/>
  <c r="CI129" i="4"/>
  <c r="CH129" i="4"/>
  <c r="CF129" i="4"/>
  <c r="CD129" i="4"/>
  <c r="CC129" i="4"/>
  <c r="CB129" i="4"/>
  <c r="CA129" i="4"/>
  <c r="BZ129" i="4"/>
  <c r="BY129" i="4"/>
  <c r="BX129" i="4"/>
  <c r="BW129" i="4"/>
  <c r="BV129" i="4"/>
  <c r="BU129" i="4"/>
  <c r="BT129" i="4"/>
  <c r="BS129" i="4"/>
  <c r="BR129" i="4"/>
  <c r="CB128" i="4"/>
  <c r="BV128" i="4"/>
  <c r="BT128" i="4"/>
  <c r="CJ127" i="4"/>
  <c r="CI127" i="4"/>
  <c r="CH127" i="4"/>
  <c r="CG127" i="4"/>
  <c r="CF127" i="4"/>
  <c r="CE127" i="4"/>
  <c r="CD127" i="4"/>
  <c r="CA127" i="4"/>
  <c r="BZ127" i="4"/>
  <c r="BY127" i="4"/>
  <c r="BX127" i="4"/>
  <c r="BW127" i="4"/>
  <c r="BV127" i="4"/>
  <c r="BU127" i="4"/>
  <c r="BT127" i="4"/>
  <c r="BS127" i="4"/>
  <c r="BR127" i="4"/>
  <c r="BQ127" i="4"/>
  <c r="BP127" i="4"/>
  <c r="CJ125" i="4"/>
  <c r="CI125" i="4"/>
  <c r="CH125" i="4"/>
  <c r="CG125" i="4"/>
  <c r="CE125" i="4"/>
  <c r="CD125" i="4"/>
  <c r="CC125" i="4"/>
  <c r="CB125" i="4"/>
  <c r="CA125" i="4"/>
  <c r="BW125" i="4"/>
  <c r="BV125" i="4"/>
  <c r="BU125" i="4"/>
  <c r="BT125" i="4"/>
  <c r="BS125" i="4"/>
  <c r="BR125" i="4"/>
  <c r="BQ125" i="4"/>
  <c r="BP125" i="4"/>
  <c r="CJ124" i="4"/>
  <c r="CI124" i="4"/>
  <c r="CC124" i="4"/>
  <c r="CB124" i="4"/>
  <c r="CA124" i="4"/>
  <c r="BZ124" i="4"/>
  <c r="BY124" i="4"/>
  <c r="CG123" i="4"/>
  <c r="CF123" i="4"/>
  <c r="CE123" i="4"/>
  <c r="CD123" i="4"/>
  <c r="CC123" i="4"/>
  <c r="CB123" i="4"/>
  <c r="BS123" i="4"/>
  <c r="BR123" i="4"/>
  <c r="BQ123" i="4"/>
  <c r="BP123" i="4"/>
  <c r="CJ122" i="4"/>
  <c r="CI122" i="4"/>
  <c r="CH122" i="4"/>
  <c r="CE122" i="4"/>
  <c r="CD122" i="4"/>
  <c r="CC122" i="4"/>
  <c r="CB122" i="4"/>
  <c r="CA122" i="4"/>
  <c r="BZ122" i="4"/>
  <c r="BY122" i="4"/>
  <c r="BX122" i="4"/>
  <c r="BW122" i="4"/>
  <c r="BV122" i="4"/>
  <c r="BU122" i="4"/>
  <c r="BT122" i="4"/>
  <c r="CJ120" i="4"/>
  <c r="CI120" i="4"/>
  <c r="CH120" i="4"/>
  <c r="CG120" i="4"/>
  <c r="CF120" i="4"/>
  <c r="CC120" i="4"/>
  <c r="CB120" i="4"/>
  <c r="CA120" i="4"/>
  <c r="BZ120" i="4"/>
  <c r="BY120" i="4"/>
  <c r="BX120" i="4"/>
  <c r="BW120" i="4"/>
  <c r="BV120" i="4"/>
  <c r="BU120" i="4"/>
  <c r="BT120" i="4"/>
  <c r="BS120" i="4"/>
  <c r="BR120" i="4"/>
  <c r="BQ120" i="4"/>
  <c r="BP120" i="4"/>
  <c r="CA119" i="4"/>
  <c r="CJ118" i="4"/>
  <c r="CI118" i="4"/>
  <c r="CH118" i="4"/>
  <c r="CG118" i="4"/>
  <c r="CF118" i="4"/>
  <c r="CE118" i="4"/>
  <c r="CD118" i="4"/>
  <c r="BY118" i="4"/>
  <c r="BX118" i="4"/>
  <c r="BW118" i="4"/>
  <c r="BV118" i="4"/>
  <c r="BU118" i="4"/>
  <c r="BT118" i="4"/>
  <c r="BS118" i="4"/>
  <c r="BR118" i="4"/>
  <c r="BQ118" i="4"/>
  <c r="BP118" i="4"/>
  <c r="CC117" i="4"/>
  <c r="CB117" i="4"/>
  <c r="CJ116" i="4"/>
  <c r="CE116" i="4"/>
  <c r="CD116" i="4"/>
  <c r="BQ116" i="4"/>
  <c r="BP116" i="4"/>
  <c r="CJ115" i="4"/>
  <c r="CI115" i="4"/>
  <c r="CH115" i="4"/>
  <c r="CG115" i="4"/>
  <c r="CC115" i="4"/>
  <c r="CB115" i="4"/>
  <c r="CA115" i="4"/>
  <c r="BZ115" i="4"/>
  <c r="BY115" i="4"/>
  <c r="BX115" i="4"/>
  <c r="BW115" i="4"/>
  <c r="BV115" i="4"/>
  <c r="CE114" i="4"/>
  <c r="CD114" i="4"/>
  <c r="CC114" i="4"/>
  <c r="CB114" i="4"/>
  <c r="BZ114" i="4"/>
  <c r="CJ113" i="4"/>
  <c r="CA113" i="4"/>
  <c r="BZ113" i="4"/>
  <c r="BY113" i="4"/>
  <c r="BX113" i="4"/>
  <c r="BW113" i="4"/>
  <c r="BV113" i="4"/>
  <c r="BU113" i="4"/>
  <c r="BY112" i="4"/>
  <c r="BX112" i="4"/>
  <c r="BW112" i="4"/>
  <c r="BV112" i="4"/>
  <c r="BU112" i="4"/>
  <c r="BT112" i="4"/>
  <c r="BR112" i="4"/>
  <c r="BQ112" i="4"/>
  <c r="BP112" i="4"/>
  <c r="CG111" i="4"/>
  <c r="CF111" i="4"/>
  <c r="CE111" i="4"/>
  <c r="CD111" i="4"/>
  <c r="BU111" i="4"/>
  <c r="BS111" i="4"/>
  <c r="BR111" i="4"/>
  <c r="BQ111" i="4"/>
  <c r="BP111" i="4"/>
  <c r="CC110" i="4"/>
  <c r="CB110" i="4"/>
  <c r="CA110" i="4"/>
  <c r="BZ110" i="4"/>
  <c r="BY110" i="4"/>
  <c r="BX110" i="4"/>
  <c r="BU109" i="4"/>
  <c r="CC108" i="4"/>
  <c r="BY108" i="4"/>
  <c r="CC107" i="4"/>
  <c r="CB107" i="4"/>
  <c r="CA107" i="4"/>
  <c r="CI106" i="4"/>
  <c r="CA106" i="4"/>
  <c r="BZ106" i="4"/>
  <c r="BY106" i="4"/>
  <c r="BU106" i="4"/>
  <c r="BS106" i="4"/>
  <c r="BR106" i="4"/>
  <c r="BP106" i="4"/>
  <c r="CC105" i="4"/>
  <c r="CB105" i="4"/>
  <c r="CA105" i="4"/>
  <c r="BZ105" i="4"/>
  <c r="BY105" i="4"/>
  <c r="BR104" i="4"/>
  <c r="CI103" i="4"/>
  <c r="CH103" i="4"/>
  <c r="CF103" i="4"/>
  <c r="CE103" i="4"/>
  <c r="CA103" i="4"/>
  <c r="CI102" i="4"/>
  <c r="CH102" i="4"/>
  <c r="CF102" i="4"/>
  <c r="CB102" i="4"/>
  <c r="BV101" i="4"/>
  <c r="BU101" i="4"/>
  <c r="BT101" i="4"/>
  <c r="BS101" i="4"/>
  <c r="BR101" i="4"/>
  <c r="BQ101" i="4"/>
  <c r="BP101" i="4"/>
  <c r="CF100" i="4"/>
  <c r="CF99" i="4"/>
  <c r="CE99" i="4"/>
  <c r="CD99" i="4"/>
  <c r="BS99" i="4"/>
  <c r="BR99" i="4"/>
  <c r="BQ99" i="4"/>
  <c r="BR98" i="4"/>
  <c r="CJ97" i="4"/>
  <c r="CI97" i="4"/>
  <c r="CH97" i="4"/>
  <c r="CG97" i="4"/>
  <c r="CC97" i="4"/>
  <c r="CB97" i="4"/>
  <c r="CA97" i="4"/>
  <c r="BY97" i="4"/>
  <c r="BX97" i="4"/>
  <c r="BV97" i="4"/>
  <c r="BP95" i="4"/>
  <c r="BX94" i="4"/>
  <c r="BR92" i="4"/>
  <c r="BQ92" i="4"/>
  <c r="BP92" i="4"/>
  <c r="CJ91" i="4"/>
  <c r="CC91" i="4"/>
  <c r="CB91" i="4"/>
  <c r="BX90" i="4"/>
  <c r="BW90" i="4"/>
  <c r="BV90" i="4"/>
  <c r="BU90" i="4"/>
  <c r="BQ90" i="4"/>
  <c r="BP90" i="4"/>
  <c r="CJ89" i="4"/>
  <c r="CI89" i="4"/>
  <c r="BZ87" i="4"/>
  <c r="BY87" i="4"/>
  <c r="BX87" i="4"/>
  <c r="BW87" i="4"/>
  <c r="BV87" i="4"/>
  <c r="BU87" i="4"/>
  <c r="BT87" i="4"/>
  <c r="BR87" i="4"/>
  <c r="BC78" i="4"/>
  <c r="BD78" i="4" s="1"/>
  <c r="BC75" i="4"/>
  <c r="BD75" i="4" s="1"/>
  <c r="BE75" i="4" s="1"/>
  <c r="BF75" i="4" s="1"/>
  <c r="BG75" i="4" s="1"/>
  <c r="BH75" i="4" s="1"/>
  <c r="DF75" i="4" s="1"/>
  <c r="AV75" i="4"/>
  <c r="AH75" i="4"/>
  <c r="AI75" i="4" s="1"/>
  <c r="AJ75" i="4" s="1"/>
  <c r="AK75" i="4" s="1"/>
  <c r="AL75" i="4" s="1"/>
  <c r="AM75" i="4" s="1"/>
  <c r="AN75" i="4" s="1"/>
  <c r="AO75" i="4" s="1"/>
  <c r="AP75" i="4" s="1"/>
  <c r="AQ75" i="4" s="1"/>
  <c r="AR75" i="4" s="1"/>
  <c r="AS75" i="4" s="1"/>
  <c r="AT75" i="4" s="1"/>
  <c r="T78" i="4"/>
  <c r="U78" i="4" s="1"/>
  <c r="V78" i="4" s="1"/>
  <c r="W78" i="4" s="1"/>
  <c r="X78" i="4" s="1"/>
  <c r="Y78" i="4" s="1"/>
  <c r="S77" i="4"/>
  <c r="S79" i="4" s="1"/>
  <c r="FK4" i="1" s="1"/>
  <c r="GA4" i="1" s="1"/>
  <c r="T75" i="4"/>
  <c r="U75" i="4" s="1"/>
  <c r="V75" i="4" s="1"/>
  <c r="W75" i="4" s="1"/>
  <c r="X75" i="4" s="1"/>
  <c r="Y75" i="4" s="1"/>
  <c r="Y77" i="4" s="1"/>
  <c r="BH77" i="4" s="1"/>
  <c r="T76" i="4"/>
  <c r="U76" i="4" s="1"/>
  <c r="V76" i="4" s="1"/>
  <c r="W76" i="4" s="1"/>
  <c r="X76" i="4" s="1"/>
  <c r="Y76" i="4" s="1"/>
  <c r="BH76" i="4" s="1"/>
  <c r="AW75" i="4" l="1"/>
  <c r="DO75" i="4"/>
  <c r="CD109" i="4"/>
  <c r="EB75" i="4"/>
  <c r="BC113" i="4"/>
  <c r="BD117" i="4"/>
  <c r="BC117" i="4"/>
  <c r="BC105" i="4"/>
  <c r="BC109" i="4"/>
  <c r="BR90" i="4"/>
  <c r="GH23" i="1"/>
  <c r="FR23" i="1"/>
  <c r="FW23" i="1"/>
  <c r="GM23" i="1"/>
  <c r="FX23" i="1"/>
  <c r="GN23" i="1"/>
  <c r="BS112" i="4"/>
  <c r="GH25" i="1"/>
  <c r="FR25" i="1"/>
  <c r="GM25" i="1"/>
  <c r="FW25" i="1"/>
  <c r="FX25" i="1"/>
  <c r="GN25" i="1"/>
  <c r="BT90" i="4"/>
  <c r="GH20" i="1"/>
  <c r="FR20" i="1"/>
  <c r="CI105" i="4"/>
  <c r="GM20" i="1"/>
  <c r="FW20" i="1"/>
  <c r="BP93" i="4"/>
  <c r="CI109" i="4"/>
  <c r="CG116" i="4"/>
  <c r="CF131" i="4"/>
  <c r="FK25" i="1"/>
  <c r="GA25" i="1"/>
  <c r="BQ93" i="4"/>
  <c r="BS104" i="4"/>
  <c r="CJ109" i="4"/>
  <c r="GB25" i="1"/>
  <c r="FL25" i="1"/>
  <c r="CJ111" i="4"/>
  <c r="GC25" i="1"/>
  <c r="FM25" i="1"/>
  <c r="BQ100" i="4"/>
  <c r="FN25" i="1"/>
  <c r="GD25" i="1"/>
  <c r="CF97" i="4"/>
  <c r="BU104" i="4"/>
  <c r="FR24" i="1"/>
  <c r="GH24" i="1"/>
  <c r="BU99" i="4"/>
  <c r="BS100" i="4"/>
  <c r="BT100" i="4"/>
  <c r="FP25" i="1"/>
  <c r="GF25" i="1"/>
  <c r="FW24" i="1"/>
  <c r="GM24" i="1"/>
  <c r="CH111" i="4"/>
  <c r="GE25" i="1"/>
  <c r="FO25" i="1"/>
  <c r="GG25" i="1"/>
  <c r="FQ25" i="1"/>
  <c r="GN24" i="1"/>
  <c r="FX24" i="1"/>
  <c r="CD97" i="4"/>
  <c r="BT104" i="4"/>
  <c r="CF93" i="4"/>
  <c r="CG93" i="4"/>
  <c r="BU100" i="4"/>
  <c r="CI93" i="4"/>
  <c r="CD100" i="4"/>
  <c r="BV109" i="4"/>
  <c r="CH110" i="4"/>
  <c r="BQ104" i="4"/>
  <c r="CJ88" i="4"/>
  <c r="CJ123" i="4"/>
  <c r="BS90" i="4"/>
  <c r="CE97" i="4"/>
  <c r="CJ105" i="4"/>
  <c r="GN20" i="1"/>
  <c r="FX20" i="1"/>
  <c r="CJ93" i="4"/>
  <c r="CI123" i="4"/>
  <c r="BQ89" i="4"/>
  <c r="BP104" i="4"/>
  <c r="CG89" i="4"/>
  <c r="GM42" i="1"/>
  <c r="CG102" i="4"/>
  <c r="BV104" i="4"/>
  <c r="BQ95" i="4"/>
  <c r="BR121" i="4"/>
  <c r="BT95" i="4"/>
  <c r="BP102" i="4"/>
  <c r="CJ106" i="4"/>
  <c r="BR130" i="4"/>
  <c r="BP98" i="4"/>
  <c r="CE110" i="4"/>
  <c r="BQ91" i="4"/>
  <c r="CF110" i="4"/>
  <c r="BQ124" i="4"/>
  <c r="BU95" i="4"/>
  <c r="BT99" i="4"/>
  <c r="BP107" i="4"/>
  <c r="BR124" i="4"/>
  <c r="BS126" i="4"/>
  <c r="BP128" i="4"/>
  <c r="BT130" i="4"/>
  <c r="CD87" i="4"/>
  <c r="BV95" i="4"/>
  <c r="BQ107" i="4"/>
  <c r="BR122" i="4"/>
  <c r="BS124" i="4"/>
  <c r="BQ128" i="4"/>
  <c r="BS95" i="4"/>
  <c r="BP124" i="4"/>
  <c r="BP88" i="4"/>
  <c r="BR107" i="4"/>
  <c r="BS122" i="4"/>
  <c r="BT124" i="4"/>
  <c r="BR128" i="4"/>
  <c r="BQ88" i="4"/>
  <c r="CF91" i="4"/>
  <c r="BS107" i="4"/>
  <c r="BT116" i="4"/>
  <c r="BS128" i="4"/>
  <c r="CJ132" i="4"/>
  <c r="BV102" i="4"/>
  <c r="BR95" i="4"/>
  <c r="BR88" i="4"/>
  <c r="CG91" i="4"/>
  <c r="BT107" i="4"/>
  <c r="BP119" i="4"/>
  <c r="BS88" i="4"/>
  <c r="CH91" i="4"/>
  <c r="BU107" i="4"/>
  <c r="BR119" i="4"/>
  <c r="BU128" i="4"/>
  <c r="BQ133" i="4"/>
  <c r="BT88" i="4"/>
  <c r="BR114" i="4"/>
  <c r="CD126" i="4"/>
  <c r="BS114" i="4"/>
  <c r="CF116" i="4"/>
  <c r="CE126" i="4"/>
  <c r="BU131" i="4"/>
  <c r="BT133" i="4"/>
  <c r="CD135" i="4"/>
  <c r="CD110" i="4"/>
  <c r="BT114" i="4"/>
  <c r="CF126" i="4"/>
  <c r="CJ99" i="4"/>
  <c r="BU114" i="4"/>
  <c r="BV133" i="4"/>
  <c r="CE102" i="4"/>
  <c r="BU105" i="4"/>
  <c r="BV114" i="4"/>
  <c r="CI116" i="4"/>
  <c r="CH126" i="4"/>
  <c r="BS87" i="4"/>
  <c r="BR89" i="4"/>
  <c r="CD91" i="4"/>
  <c r="CH93" i="4"/>
  <c r="GN42" i="1"/>
  <c r="BQ98" i="4"/>
  <c r="BV105" i="4"/>
  <c r="BV107" i="4"/>
  <c r="CG110" i="4"/>
  <c r="CE135" i="4"/>
  <c r="BT98" i="4"/>
  <c r="CJ100" i="4"/>
  <c r="CI110" i="4"/>
  <c r="CG135" i="4"/>
  <c r="CD131" i="4"/>
  <c r="BU88" i="4"/>
  <c r="CD96" i="4"/>
  <c r="BP121" i="4"/>
  <c r="CE129" i="4"/>
  <c r="CE96" i="4"/>
  <c r="CD105" i="4"/>
  <c r="CD113" i="4"/>
  <c r="CH123" i="4"/>
  <c r="CI113" i="4"/>
  <c r="CJ121" i="4"/>
  <c r="BQ87" i="4"/>
  <c r="FS6" i="1"/>
  <c r="FS9" i="1" s="1"/>
  <c r="FR6" i="1"/>
  <c r="FR9" i="1" s="1"/>
  <c r="GI42" i="1"/>
  <c r="GJ42" i="1"/>
  <c r="GK42" i="1"/>
  <c r="GL42" i="1"/>
  <c r="BP103" i="4"/>
  <c r="BQ103" i="4"/>
  <c r="BR103" i="4"/>
  <c r="BS103" i="4"/>
  <c r="BT103" i="4"/>
  <c r="BB77" i="4"/>
  <c r="BB79" i="4" s="1"/>
  <c r="FR4" i="1" s="1"/>
  <c r="GH4" i="1" s="1"/>
  <c r="BU103" i="4"/>
  <c r="BC76" i="4"/>
  <c r="BV103" i="4"/>
  <c r="BD76" i="4"/>
  <c r="BE76" i="4"/>
  <c r="BF76" i="4"/>
  <c r="CD106" i="4"/>
  <c r="CE106" i="4"/>
  <c r="CF106" i="4"/>
  <c r="CG106" i="4"/>
  <c r="BT106" i="4"/>
  <c r="CJ110" i="4"/>
  <c r="BP117" i="4"/>
  <c r="BQ119" i="4"/>
  <c r="CQ75" i="4"/>
  <c r="EO75" i="4" s="1"/>
  <c r="BU117" i="4"/>
  <c r="CR75" i="4"/>
  <c r="T77" i="4"/>
  <c r="BC77" i="4" s="1"/>
  <c r="V77" i="4"/>
  <c r="BE77" i="4" s="1"/>
  <c r="CN75" i="4"/>
  <c r="EL75" i="4" s="1"/>
  <c r="BS92" i="4"/>
  <c r="BS96" i="4"/>
  <c r="BV117" i="4"/>
  <c r="BS119" i="4"/>
  <c r="BS130" i="4"/>
  <c r="X77" i="4"/>
  <c r="BG77" i="4" s="1"/>
  <c r="BT96" i="4"/>
  <c r="BT119" i="4"/>
  <c r="U77" i="4"/>
  <c r="BD77" i="4" s="1"/>
  <c r="CO75" i="4"/>
  <c r="EM75" i="4" s="1"/>
  <c r="CD94" i="4"/>
  <c r="BU96" i="4"/>
  <c r="BU119" i="4"/>
  <c r="BQ121" i="4"/>
  <c r="CI126" i="4"/>
  <c r="BU130" i="4"/>
  <c r="CE94" i="4"/>
  <c r="BV96" i="4"/>
  <c r="BS98" i="4"/>
  <c r="BV119" i="4"/>
  <c r="CJ126" i="4"/>
  <c r="BV130" i="4"/>
  <c r="DA75" i="4"/>
  <c r="CH92" i="4"/>
  <c r="CF94" i="4"/>
  <c r="CD108" i="4"/>
  <c r="BS121" i="4"/>
  <c r="DB75" i="4"/>
  <c r="CI92" i="4"/>
  <c r="CG94" i="4"/>
  <c r="BU98" i="4"/>
  <c r="CE108" i="4"/>
  <c r="BT121" i="4"/>
  <c r="DC75" i="4"/>
  <c r="CJ92" i="4"/>
  <c r="CH94" i="4"/>
  <c r="CF108" i="4"/>
  <c r="DD75" i="4"/>
  <c r="CI94" i="4"/>
  <c r="CG108" i="4"/>
  <c r="DE75" i="4"/>
  <c r="BQ75" i="4"/>
  <c r="CJ94" i="4"/>
  <c r="CH106" i="4"/>
  <c r="CH108" i="4"/>
  <c r="CD115" i="4"/>
  <c r="CD117" i="4"/>
  <c r="W77" i="4"/>
  <c r="BF77" i="4" s="1"/>
  <c r="BG76" i="4"/>
  <c r="CE75" i="4"/>
  <c r="CJ98" i="4"/>
  <c r="CI108" i="4"/>
  <c r="CE115" i="4"/>
  <c r="CI117" i="4"/>
  <c r="CI91" i="4"/>
  <c r="CP75" i="4"/>
  <c r="EN75" i="4" s="1"/>
  <c r="BR96" i="4"/>
  <c r="CJ108" i="4"/>
  <c r="CF115" i="4"/>
  <c r="CJ117" i="4"/>
  <c r="CI121" i="4"/>
  <c r="CM75" i="4"/>
  <c r="EK75" i="4" s="1"/>
  <c r="CH89" i="4"/>
  <c r="BP89" i="4"/>
  <c r="BP113" i="4"/>
  <c r="BP105" i="4"/>
  <c r="FV6" i="1"/>
  <c r="FV9" i="1" s="1"/>
  <c r="FT6" i="1"/>
  <c r="FT9" i="1" s="1"/>
  <c r="GH6" i="1"/>
  <c r="GH9" i="1" s="1"/>
  <c r="FX6" i="1"/>
  <c r="FX9" i="1" s="1"/>
  <c r="FU42" i="1"/>
  <c r="FW6" i="1"/>
  <c r="FW9" i="1" s="1"/>
  <c r="BE78" i="4"/>
  <c r="BF78" i="4" s="1"/>
  <c r="BG78" i="4" s="1"/>
  <c r="Y79" i="4"/>
  <c r="FQ4" i="1" s="1"/>
  <c r="GG4" i="1" s="1"/>
  <c r="AM136" i="4"/>
  <c r="AL136" i="4"/>
  <c r="AK136" i="4"/>
  <c r="AJ136" i="4"/>
  <c r="AI136" i="4"/>
  <c r="AM135" i="4"/>
  <c r="AL135" i="4"/>
  <c r="AK135" i="4"/>
  <c r="AJ135" i="4"/>
  <c r="AI135" i="4"/>
  <c r="AM134" i="4"/>
  <c r="AL134" i="4"/>
  <c r="AK134" i="4"/>
  <c r="AJ134" i="4"/>
  <c r="AI134" i="4"/>
  <c r="AM133" i="4"/>
  <c r="AL133" i="4"/>
  <c r="AK133" i="4"/>
  <c r="AJ133" i="4"/>
  <c r="AI133" i="4"/>
  <c r="AM132" i="4"/>
  <c r="AL132" i="4"/>
  <c r="AK132" i="4"/>
  <c r="AJ132" i="4"/>
  <c r="AI132" i="4"/>
  <c r="AM131" i="4"/>
  <c r="AL131" i="4"/>
  <c r="AK131" i="4"/>
  <c r="AJ131" i="4"/>
  <c r="AI131" i="4"/>
  <c r="AM130" i="4"/>
  <c r="AL130" i="4"/>
  <c r="AK130" i="4"/>
  <c r="AJ130" i="4"/>
  <c r="AI130" i="4"/>
  <c r="AM129" i="4"/>
  <c r="AL129" i="4"/>
  <c r="AK129" i="4"/>
  <c r="AJ129" i="4"/>
  <c r="AI129" i="4"/>
  <c r="AM128" i="4"/>
  <c r="AL128" i="4"/>
  <c r="AK128" i="4"/>
  <c r="AJ128" i="4"/>
  <c r="AI128" i="4"/>
  <c r="AM127" i="4"/>
  <c r="AL127" i="4"/>
  <c r="AK127" i="4"/>
  <c r="AJ127" i="4"/>
  <c r="AI127" i="4"/>
  <c r="AM126" i="4"/>
  <c r="AL126" i="4"/>
  <c r="AK126" i="4"/>
  <c r="AJ126" i="4"/>
  <c r="AI126" i="4"/>
  <c r="AM125" i="4"/>
  <c r="AL125" i="4"/>
  <c r="AK125" i="4"/>
  <c r="AJ125" i="4"/>
  <c r="AI125" i="4"/>
  <c r="AM124" i="4"/>
  <c r="AL124" i="4"/>
  <c r="AK124" i="4"/>
  <c r="AJ124" i="4"/>
  <c r="AI124" i="4"/>
  <c r="AM123" i="4"/>
  <c r="AL123" i="4"/>
  <c r="AK123" i="4"/>
  <c r="AJ123" i="4"/>
  <c r="AI123" i="4"/>
  <c r="AM122" i="4"/>
  <c r="AL122" i="4"/>
  <c r="AK122" i="4"/>
  <c r="AJ122" i="4"/>
  <c r="AI122" i="4"/>
  <c r="AM121" i="4"/>
  <c r="AL121" i="4"/>
  <c r="AK121" i="4"/>
  <c r="AJ121" i="4"/>
  <c r="AI121" i="4"/>
  <c r="AM120" i="4"/>
  <c r="AL120" i="4"/>
  <c r="AK120" i="4"/>
  <c r="AJ120" i="4"/>
  <c r="AI120" i="4"/>
  <c r="AM119" i="4"/>
  <c r="AL119" i="4"/>
  <c r="AK119" i="4"/>
  <c r="AJ119" i="4"/>
  <c r="AI119" i="4"/>
  <c r="AM118" i="4"/>
  <c r="AL118" i="4"/>
  <c r="AK118" i="4"/>
  <c r="AJ118" i="4"/>
  <c r="AI118" i="4"/>
  <c r="AM117" i="4"/>
  <c r="AL117" i="4"/>
  <c r="AK117" i="4"/>
  <c r="AJ117" i="4"/>
  <c r="AI117" i="4"/>
  <c r="AM116" i="4"/>
  <c r="AL116" i="4"/>
  <c r="AK116" i="4"/>
  <c r="AJ116" i="4"/>
  <c r="AI116" i="4"/>
  <c r="AM115" i="4"/>
  <c r="AL115" i="4"/>
  <c r="AK115" i="4"/>
  <c r="AJ115" i="4"/>
  <c r="AI115" i="4"/>
  <c r="AM114" i="4"/>
  <c r="AL114" i="4"/>
  <c r="AK114" i="4"/>
  <c r="AJ114" i="4"/>
  <c r="AI114" i="4"/>
  <c r="AM113" i="4"/>
  <c r="AL113" i="4"/>
  <c r="AK113" i="4"/>
  <c r="AJ113" i="4"/>
  <c r="AI113" i="4"/>
  <c r="AM112" i="4"/>
  <c r="AL112" i="4"/>
  <c r="AK112" i="4"/>
  <c r="AJ112" i="4"/>
  <c r="AI112" i="4"/>
  <c r="AM111" i="4"/>
  <c r="AL111" i="4"/>
  <c r="AK111" i="4"/>
  <c r="AJ111" i="4"/>
  <c r="AI111" i="4"/>
  <c r="AM110" i="4"/>
  <c r="AL110" i="4"/>
  <c r="AK110" i="4"/>
  <c r="AJ110" i="4"/>
  <c r="AI110" i="4"/>
  <c r="AM109" i="4"/>
  <c r="AL109" i="4"/>
  <c r="AK109" i="4"/>
  <c r="AJ109" i="4"/>
  <c r="AI109" i="4"/>
  <c r="AM108" i="4"/>
  <c r="AL108" i="4"/>
  <c r="AK108" i="4"/>
  <c r="AJ108" i="4"/>
  <c r="AI108" i="4"/>
  <c r="AM107" i="4"/>
  <c r="AL107" i="4"/>
  <c r="AK107" i="4"/>
  <c r="AJ107" i="4"/>
  <c r="AI107" i="4"/>
  <c r="AM106" i="4"/>
  <c r="AL106" i="4"/>
  <c r="AK106" i="4"/>
  <c r="AJ106" i="4"/>
  <c r="AI106" i="4"/>
  <c r="AM105" i="4"/>
  <c r="AL105" i="4"/>
  <c r="AK105" i="4"/>
  <c r="AJ105" i="4"/>
  <c r="AI105" i="4"/>
  <c r="AM104" i="4"/>
  <c r="AL104" i="4"/>
  <c r="AK104" i="4"/>
  <c r="AJ104" i="4"/>
  <c r="AI104" i="4"/>
  <c r="AM103" i="4"/>
  <c r="AL103" i="4"/>
  <c r="AK103" i="4"/>
  <c r="AJ103" i="4"/>
  <c r="AI103" i="4"/>
  <c r="AM102" i="4"/>
  <c r="AL102" i="4"/>
  <c r="AK102" i="4"/>
  <c r="AJ102" i="4"/>
  <c r="AI102" i="4"/>
  <c r="AM101" i="4"/>
  <c r="AL101" i="4"/>
  <c r="AK101" i="4"/>
  <c r="AJ101" i="4"/>
  <c r="AI101" i="4"/>
  <c r="AM100" i="4"/>
  <c r="AL100" i="4"/>
  <c r="AK100" i="4"/>
  <c r="AJ100" i="4"/>
  <c r="AI100" i="4"/>
  <c r="AM99" i="4"/>
  <c r="AL99" i="4"/>
  <c r="AK99" i="4"/>
  <c r="AJ99" i="4"/>
  <c r="AI99" i="4"/>
  <c r="AM98" i="4"/>
  <c r="AL98" i="4"/>
  <c r="AK98" i="4"/>
  <c r="AJ98" i="4"/>
  <c r="AI98" i="4"/>
  <c r="AM97" i="4"/>
  <c r="AL97" i="4"/>
  <c r="AK97" i="4"/>
  <c r="AJ97" i="4"/>
  <c r="AI97" i="4"/>
  <c r="AM96" i="4"/>
  <c r="AL96" i="4"/>
  <c r="AK96" i="4"/>
  <c r="AJ96" i="4"/>
  <c r="AI96" i="4"/>
  <c r="AM95" i="4"/>
  <c r="AL95" i="4"/>
  <c r="AK95" i="4"/>
  <c r="AJ95" i="4"/>
  <c r="AI95" i="4"/>
  <c r="AM94" i="4"/>
  <c r="AL94" i="4"/>
  <c r="AK94" i="4"/>
  <c r="AJ94" i="4"/>
  <c r="AI94" i="4"/>
  <c r="AM93" i="4"/>
  <c r="AL93" i="4"/>
  <c r="AK93" i="4"/>
  <c r="AJ93" i="4"/>
  <c r="AI93" i="4"/>
  <c r="AM92" i="4"/>
  <c r="AL92" i="4"/>
  <c r="AK92" i="4"/>
  <c r="AJ92" i="4"/>
  <c r="AI92" i="4"/>
  <c r="AM91" i="4"/>
  <c r="AL91" i="4"/>
  <c r="AK91" i="4"/>
  <c r="AJ91" i="4"/>
  <c r="AI91" i="4"/>
  <c r="AM90" i="4"/>
  <c r="AL90" i="4"/>
  <c r="AK90" i="4"/>
  <c r="AJ90" i="4"/>
  <c r="AI90" i="4"/>
  <c r="AM89" i="4"/>
  <c r="AL89" i="4"/>
  <c r="AK89" i="4"/>
  <c r="AJ89" i="4"/>
  <c r="AI89" i="4"/>
  <c r="AM88" i="4"/>
  <c r="AL88" i="4"/>
  <c r="AK88" i="4"/>
  <c r="AJ88" i="4"/>
  <c r="AI88" i="4"/>
  <c r="AM87" i="4"/>
  <c r="AL87" i="4"/>
  <c r="AK87" i="4"/>
  <c r="AJ87" i="4"/>
  <c r="AI87" i="4"/>
  <c r="AT136" i="4"/>
  <c r="AS136" i="4"/>
  <c r="AR136" i="4"/>
  <c r="AQ136" i="4"/>
  <c r="AP136" i="4"/>
  <c r="AT135" i="4"/>
  <c r="AS135" i="4"/>
  <c r="AR135" i="4"/>
  <c r="AQ135" i="4"/>
  <c r="AP135" i="4"/>
  <c r="AT134" i="4"/>
  <c r="AS134" i="4"/>
  <c r="AR134" i="4"/>
  <c r="AQ134" i="4"/>
  <c r="AP134" i="4"/>
  <c r="AT133" i="4"/>
  <c r="AS133" i="4"/>
  <c r="AR133" i="4"/>
  <c r="AQ133" i="4"/>
  <c r="AP133" i="4"/>
  <c r="AT132" i="4"/>
  <c r="AS132" i="4"/>
  <c r="AR132" i="4"/>
  <c r="AQ132" i="4"/>
  <c r="AP132" i="4"/>
  <c r="AT131" i="4"/>
  <c r="AS131" i="4"/>
  <c r="AR131" i="4"/>
  <c r="AQ131" i="4"/>
  <c r="AP131" i="4"/>
  <c r="AT130" i="4"/>
  <c r="AS130" i="4"/>
  <c r="AR130" i="4"/>
  <c r="AQ130" i="4"/>
  <c r="AP130" i="4"/>
  <c r="AT129" i="4"/>
  <c r="AS129" i="4"/>
  <c r="AR129" i="4"/>
  <c r="AQ129" i="4"/>
  <c r="AP129" i="4"/>
  <c r="AT128" i="4"/>
  <c r="AS128" i="4"/>
  <c r="AR128" i="4"/>
  <c r="AQ128" i="4"/>
  <c r="AP128" i="4"/>
  <c r="AT127" i="4"/>
  <c r="AS127" i="4"/>
  <c r="AR127" i="4"/>
  <c r="AQ127" i="4"/>
  <c r="AP127" i="4"/>
  <c r="AT126" i="4"/>
  <c r="AS126" i="4"/>
  <c r="AR126" i="4"/>
  <c r="AQ126" i="4"/>
  <c r="AP126" i="4"/>
  <c r="AT125" i="4"/>
  <c r="AS125" i="4"/>
  <c r="AR125" i="4"/>
  <c r="AQ125" i="4"/>
  <c r="AP125" i="4"/>
  <c r="AT124" i="4"/>
  <c r="AS124" i="4"/>
  <c r="AR124" i="4"/>
  <c r="AQ124" i="4"/>
  <c r="AP124" i="4"/>
  <c r="AT123" i="4"/>
  <c r="AS123" i="4"/>
  <c r="AR123" i="4"/>
  <c r="AQ123" i="4"/>
  <c r="AP123" i="4"/>
  <c r="AT122" i="4"/>
  <c r="AS122" i="4"/>
  <c r="AR122" i="4"/>
  <c r="AQ122" i="4"/>
  <c r="AP122" i="4"/>
  <c r="AT121" i="4"/>
  <c r="AS121" i="4"/>
  <c r="AR121" i="4"/>
  <c r="AQ121" i="4"/>
  <c r="AP121" i="4"/>
  <c r="AT120" i="4"/>
  <c r="AS120" i="4"/>
  <c r="AR120" i="4"/>
  <c r="AQ120" i="4"/>
  <c r="AP120" i="4"/>
  <c r="AT119" i="4"/>
  <c r="AS119" i="4"/>
  <c r="AR119" i="4"/>
  <c r="AQ119" i="4"/>
  <c r="AP119" i="4"/>
  <c r="AT118" i="4"/>
  <c r="AS118" i="4"/>
  <c r="AR118" i="4"/>
  <c r="AQ118" i="4"/>
  <c r="AP118" i="4"/>
  <c r="AT117" i="4"/>
  <c r="AS117" i="4"/>
  <c r="AR117" i="4"/>
  <c r="AQ117" i="4"/>
  <c r="AP117" i="4"/>
  <c r="AT116" i="4"/>
  <c r="AS116" i="4"/>
  <c r="AR116" i="4"/>
  <c r="AQ116" i="4"/>
  <c r="AP116" i="4"/>
  <c r="AT115" i="4"/>
  <c r="AS115" i="4"/>
  <c r="AR115" i="4"/>
  <c r="AQ115" i="4"/>
  <c r="AP115" i="4"/>
  <c r="AT114" i="4"/>
  <c r="AS114" i="4"/>
  <c r="AR114" i="4"/>
  <c r="AQ114" i="4"/>
  <c r="AP114" i="4"/>
  <c r="AT113" i="4"/>
  <c r="AS113" i="4"/>
  <c r="AR113" i="4"/>
  <c r="AQ113" i="4"/>
  <c r="AP113" i="4"/>
  <c r="AT112" i="4"/>
  <c r="AS112" i="4"/>
  <c r="AR112" i="4"/>
  <c r="AQ112" i="4"/>
  <c r="AP112" i="4"/>
  <c r="AT111" i="4"/>
  <c r="AS111" i="4"/>
  <c r="AR111" i="4"/>
  <c r="AQ111" i="4"/>
  <c r="AP111" i="4"/>
  <c r="AT110" i="4"/>
  <c r="AS110" i="4"/>
  <c r="AR110" i="4"/>
  <c r="AQ110" i="4"/>
  <c r="AP110" i="4"/>
  <c r="AT109" i="4"/>
  <c r="AS109" i="4"/>
  <c r="AR109" i="4"/>
  <c r="AQ109" i="4"/>
  <c r="AP109" i="4"/>
  <c r="AT108" i="4"/>
  <c r="AS108" i="4"/>
  <c r="AR108" i="4"/>
  <c r="AQ108" i="4"/>
  <c r="AP108" i="4"/>
  <c r="AT107" i="4"/>
  <c r="AS107" i="4"/>
  <c r="AR107" i="4"/>
  <c r="AQ107" i="4"/>
  <c r="AP107" i="4"/>
  <c r="AT106" i="4"/>
  <c r="AS106" i="4"/>
  <c r="AR106" i="4"/>
  <c r="AQ106" i="4"/>
  <c r="AP106" i="4"/>
  <c r="AT105" i="4"/>
  <c r="AS105" i="4"/>
  <c r="AR105" i="4"/>
  <c r="AQ105" i="4"/>
  <c r="AP105" i="4"/>
  <c r="AT104" i="4"/>
  <c r="AS104" i="4"/>
  <c r="AR104" i="4"/>
  <c r="AQ104" i="4"/>
  <c r="AP104" i="4"/>
  <c r="AT103" i="4"/>
  <c r="AS103" i="4"/>
  <c r="AR103" i="4"/>
  <c r="AQ103" i="4"/>
  <c r="AP103" i="4"/>
  <c r="AT102" i="4"/>
  <c r="AS102" i="4"/>
  <c r="AR102" i="4"/>
  <c r="AQ102" i="4"/>
  <c r="AP102" i="4"/>
  <c r="AT101" i="4"/>
  <c r="AS101" i="4"/>
  <c r="AR101" i="4"/>
  <c r="AQ101" i="4"/>
  <c r="AP101" i="4"/>
  <c r="AT100" i="4"/>
  <c r="AS100" i="4"/>
  <c r="AR100" i="4"/>
  <c r="AQ100" i="4"/>
  <c r="AP100" i="4"/>
  <c r="AT99" i="4"/>
  <c r="AS99" i="4"/>
  <c r="AR99" i="4"/>
  <c r="AQ99" i="4"/>
  <c r="AP99" i="4"/>
  <c r="AT98" i="4"/>
  <c r="AS98" i="4"/>
  <c r="AR98" i="4"/>
  <c r="AQ98" i="4"/>
  <c r="AP98" i="4"/>
  <c r="AT97" i="4"/>
  <c r="AS97" i="4"/>
  <c r="AR97" i="4"/>
  <c r="AQ97" i="4"/>
  <c r="AP97" i="4"/>
  <c r="AT96" i="4"/>
  <c r="AS96" i="4"/>
  <c r="AR96" i="4"/>
  <c r="AQ96" i="4"/>
  <c r="AP96" i="4"/>
  <c r="AT95" i="4"/>
  <c r="AS95" i="4"/>
  <c r="AR95" i="4"/>
  <c r="AQ95" i="4"/>
  <c r="AP95" i="4"/>
  <c r="AT94" i="4"/>
  <c r="AS94" i="4"/>
  <c r="AR94" i="4"/>
  <c r="AQ94" i="4"/>
  <c r="AP94" i="4"/>
  <c r="AT93" i="4"/>
  <c r="AS93" i="4"/>
  <c r="AR93" i="4"/>
  <c r="AQ93" i="4"/>
  <c r="AP93" i="4"/>
  <c r="AT92" i="4"/>
  <c r="AS92" i="4"/>
  <c r="AR92" i="4"/>
  <c r="AQ92" i="4"/>
  <c r="AP92" i="4"/>
  <c r="AT91" i="4"/>
  <c r="AS91" i="4"/>
  <c r="AR91" i="4"/>
  <c r="AQ91" i="4"/>
  <c r="AP91" i="4"/>
  <c r="AT90" i="4"/>
  <c r="AS90" i="4"/>
  <c r="AR90" i="4"/>
  <c r="AQ90" i="4"/>
  <c r="AP90" i="4"/>
  <c r="AT89" i="4"/>
  <c r="AS89" i="4"/>
  <c r="AR89" i="4"/>
  <c r="AQ89" i="4"/>
  <c r="AP89" i="4"/>
  <c r="AT88" i="4"/>
  <c r="AS88" i="4"/>
  <c r="AR88" i="4"/>
  <c r="AQ88" i="4"/>
  <c r="AP88" i="4"/>
  <c r="AT87" i="4"/>
  <c r="AS87" i="4"/>
  <c r="AR87" i="4"/>
  <c r="AQ87" i="4"/>
  <c r="AP87" i="4"/>
  <c r="BA136" i="4"/>
  <c r="AZ136" i="4"/>
  <c r="AY136" i="4"/>
  <c r="AX136" i="4"/>
  <c r="AW136" i="4"/>
  <c r="BA135" i="4"/>
  <c r="AZ135" i="4"/>
  <c r="AY135" i="4"/>
  <c r="AX135" i="4"/>
  <c r="AW135" i="4"/>
  <c r="BA134" i="4"/>
  <c r="AZ134" i="4"/>
  <c r="AY134" i="4"/>
  <c r="AX134" i="4"/>
  <c r="AW134" i="4"/>
  <c r="BA133" i="4"/>
  <c r="AZ133" i="4"/>
  <c r="AY133" i="4"/>
  <c r="AX133" i="4"/>
  <c r="AW133" i="4"/>
  <c r="BA132" i="4"/>
  <c r="AZ132" i="4"/>
  <c r="AY132" i="4"/>
  <c r="AX132" i="4"/>
  <c r="AW132" i="4"/>
  <c r="BA131" i="4"/>
  <c r="AZ131" i="4"/>
  <c r="AY131" i="4"/>
  <c r="AX131" i="4"/>
  <c r="AW131" i="4"/>
  <c r="BA130" i="4"/>
  <c r="AZ130" i="4"/>
  <c r="AY130" i="4"/>
  <c r="AX130" i="4"/>
  <c r="AW130" i="4"/>
  <c r="BA129" i="4"/>
  <c r="AZ129" i="4"/>
  <c r="AY129" i="4"/>
  <c r="AX129" i="4"/>
  <c r="AW129" i="4"/>
  <c r="BA128" i="4"/>
  <c r="AZ128" i="4"/>
  <c r="AY128" i="4"/>
  <c r="AX128" i="4"/>
  <c r="AW128" i="4"/>
  <c r="BA127" i="4"/>
  <c r="AZ127" i="4"/>
  <c r="AY127" i="4"/>
  <c r="AX127" i="4"/>
  <c r="AW127" i="4"/>
  <c r="BA126" i="4"/>
  <c r="AZ126" i="4"/>
  <c r="AY126" i="4"/>
  <c r="AX126" i="4"/>
  <c r="AW126" i="4"/>
  <c r="BA125" i="4"/>
  <c r="AZ125" i="4"/>
  <c r="AY125" i="4"/>
  <c r="AX125" i="4"/>
  <c r="AW125" i="4"/>
  <c r="BA124" i="4"/>
  <c r="AZ124" i="4"/>
  <c r="AY124" i="4"/>
  <c r="AX124" i="4"/>
  <c r="AW124" i="4"/>
  <c r="BA123" i="4"/>
  <c r="AZ123" i="4"/>
  <c r="AY123" i="4"/>
  <c r="AX123" i="4"/>
  <c r="AW123" i="4"/>
  <c r="BA122" i="4"/>
  <c r="AZ122" i="4"/>
  <c r="AY122" i="4"/>
  <c r="AX122" i="4"/>
  <c r="AW122" i="4"/>
  <c r="BA121" i="4"/>
  <c r="AZ121" i="4"/>
  <c r="AY121" i="4"/>
  <c r="AX121" i="4"/>
  <c r="AW121" i="4"/>
  <c r="BA120" i="4"/>
  <c r="AZ120" i="4"/>
  <c r="AY120" i="4"/>
  <c r="AX120" i="4"/>
  <c r="AW120" i="4"/>
  <c r="BA119" i="4"/>
  <c r="AZ119" i="4"/>
  <c r="AY119" i="4"/>
  <c r="AX119" i="4"/>
  <c r="AW119" i="4"/>
  <c r="BA118" i="4"/>
  <c r="AZ118" i="4"/>
  <c r="AY118" i="4"/>
  <c r="AX118" i="4"/>
  <c r="AW118" i="4"/>
  <c r="BA117" i="4"/>
  <c r="AZ117" i="4"/>
  <c r="AW117" i="4"/>
  <c r="BA116" i="4"/>
  <c r="AZ116" i="4"/>
  <c r="AY116" i="4"/>
  <c r="AX116" i="4"/>
  <c r="AW116" i="4"/>
  <c r="BA115" i="4"/>
  <c r="AZ115" i="4"/>
  <c r="AY115" i="4"/>
  <c r="AX115" i="4"/>
  <c r="AW115" i="4"/>
  <c r="BA114" i="4"/>
  <c r="AZ114" i="4"/>
  <c r="AY114" i="4"/>
  <c r="AX114" i="4"/>
  <c r="AW114" i="4"/>
  <c r="BA113" i="4"/>
  <c r="AZ113" i="4"/>
  <c r="AW113" i="4"/>
  <c r="BA112" i="4"/>
  <c r="AZ112" i="4"/>
  <c r="AY112" i="4"/>
  <c r="AX112" i="4"/>
  <c r="AW112" i="4"/>
  <c r="BA111" i="4"/>
  <c r="AZ111" i="4"/>
  <c r="AY111" i="4"/>
  <c r="AX111" i="4"/>
  <c r="AW111" i="4"/>
  <c r="BA110" i="4"/>
  <c r="AZ110" i="4"/>
  <c r="AY110" i="4"/>
  <c r="AX110" i="4"/>
  <c r="AW110" i="4"/>
  <c r="BA109" i="4"/>
  <c r="AZ109" i="4"/>
  <c r="AW109" i="4"/>
  <c r="BA108" i="4"/>
  <c r="AZ108" i="4"/>
  <c r="AY108" i="4"/>
  <c r="AX108" i="4"/>
  <c r="AW108" i="4"/>
  <c r="BA107" i="4"/>
  <c r="AZ107" i="4"/>
  <c r="AY107" i="4"/>
  <c r="AX107" i="4"/>
  <c r="AW107" i="4"/>
  <c r="BA106" i="4"/>
  <c r="AZ106" i="4"/>
  <c r="AY106" i="4"/>
  <c r="AX106" i="4"/>
  <c r="AW106" i="4"/>
  <c r="BA105" i="4"/>
  <c r="AZ105" i="4"/>
  <c r="AW105" i="4"/>
  <c r="BA104" i="4"/>
  <c r="AZ104" i="4"/>
  <c r="AY104" i="4"/>
  <c r="AX104" i="4"/>
  <c r="AW104" i="4"/>
  <c r="BA103" i="4"/>
  <c r="AZ103" i="4"/>
  <c r="AY103" i="4"/>
  <c r="AX103" i="4"/>
  <c r="AW103" i="4"/>
  <c r="BA102" i="4"/>
  <c r="AZ102" i="4"/>
  <c r="AY102" i="4"/>
  <c r="AX102" i="4"/>
  <c r="AW102" i="4"/>
  <c r="BA101" i="4"/>
  <c r="AZ101" i="4"/>
  <c r="AY101" i="4"/>
  <c r="AX101" i="4"/>
  <c r="AW101" i="4"/>
  <c r="BA100" i="4"/>
  <c r="AZ100" i="4"/>
  <c r="AY100" i="4"/>
  <c r="AX100" i="4"/>
  <c r="AW100" i="4"/>
  <c r="BA99" i="4"/>
  <c r="AZ99" i="4"/>
  <c r="AY99" i="4"/>
  <c r="AX99" i="4"/>
  <c r="AW99" i="4"/>
  <c r="BA98" i="4"/>
  <c r="AZ98" i="4"/>
  <c r="AY98" i="4"/>
  <c r="AX98" i="4"/>
  <c r="AW98" i="4"/>
  <c r="BA97" i="4"/>
  <c r="AZ97" i="4"/>
  <c r="AY97" i="4"/>
  <c r="AX97" i="4"/>
  <c r="AW97" i="4"/>
  <c r="BA96" i="4"/>
  <c r="AZ96" i="4"/>
  <c r="AY96" i="4"/>
  <c r="AX96" i="4"/>
  <c r="AW96" i="4"/>
  <c r="BA95" i="4"/>
  <c r="AZ95" i="4"/>
  <c r="AY95" i="4"/>
  <c r="AX95" i="4"/>
  <c r="AW95" i="4"/>
  <c r="BA94" i="4"/>
  <c r="AZ94" i="4"/>
  <c r="AY94" i="4"/>
  <c r="AX94" i="4"/>
  <c r="AW94" i="4"/>
  <c r="BA93" i="4"/>
  <c r="AZ93" i="4"/>
  <c r="AY93" i="4"/>
  <c r="AX93" i="4"/>
  <c r="AW93" i="4"/>
  <c r="BA92" i="4"/>
  <c r="AZ92" i="4"/>
  <c r="AY92" i="4"/>
  <c r="AX92" i="4"/>
  <c r="AW92" i="4"/>
  <c r="BA91" i="4"/>
  <c r="AZ91" i="4"/>
  <c r="AY91" i="4"/>
  <c r="AX91" i="4"/>
  <c r="AW91" i="4"/>
  <c r="BA90" i="4"/>
  <c r="AZ90" i="4"/>
  <c r="AY90" i="4"/>
  <c r="AX90" i="4"/>
  <c r="AW90" i="4"/>
  <c r="BA89" i="4"/>
  <c r="AZ89" i="4"/>
  <c r="AY89" i="4"/>
  <c r="AX89" i="4"/>
  <c r="AW89" i="4"/>
  <c r="BA88" i="4"/>
  <c r="AZ88" i="4"/>
  <c r="AY88" i="4"/>
  <c r="AX88" i="4"/>
  <c r="AW88" i="4"/>
  <c r="BA87" i="4"/>
  <c r="AZ87" i="4"/>
  <c r="AY87" i="4"/>
  <c r="AX87" i="4"/>
  <c r="AW87" i="4"/>
  <c r="GG5" i="1"/>
  <c r="GG42" i="1" s="1"/>
  <c r="GF5" i="1"/>
  <c r="GF42" i="1" s="1"/>
  <c r="GE5" i="1"/>
  <c r="GE42" i="1" s="1"/>
  <c r="GD5" i="1"/>
  <c r="GD42" i="1" s="1"/>
  <c r="GC5" i="1"/>
  <c r="GC42" i="1" s="1"/>
  <c r="GB5" i="1"/>
  <c r="GB6" i="1" s="1"/>
  <c r="GB9" i="1" s="1"/>
  <c r="GA5" i="1"/>
  <c r="GA42" i="1" s="1"/>
  <c r="FQ5" i="1"/>
  <c r="FQ42" i="1" s="1"/>
  <c r="FP5" i="1"/>
  <c r="FP42" i="1" s="1"/>
  <c r="FO5" i="1"/>
  <c r="FO42" i="1" s="1"/>
  <c r="FN5" i="1"/>
  <c r="FN6" i="1" s="1"/>
  <c r="FN9" i="1" s="1"/>
  <c r="FM5" i="1"/>
  <c r="FM42" i="1" s="1"/>
  <c r="FL5" i="1"/>
  <c r="FL42" i="1" s="1"/>
  <c r="HN36" i="1"/>
  <c r="HM36" i="1"/>
  <c r="HL36" i="1"/>
  <c r="FA36" i="1"/>
  <c r="EZ36" i="1"/>
  <c r="EY36" i="1"/>
  <c r="A36" i="1"/>
  <c r="HN35" i="1"/>
  <c r="HM35" i="1"/>
  <c r="HL35" i="1"/>
  <c r="FA35" i="1"/>
  <c r="EZ35" i="1"/>
  <c r="EY35" i="1"/>
  <c r="A35" i="1"/>
  <c r="HN34" i="1"/>
  <c r="HM34" i="1"/>
  <c r="HL34" i="1"/>
  <c r="FA34" i="1"/>
  <c r="EZ34" i="1"/>
  <c r="EY34" i="1"/>
  <c r="A34" i="1"/>
  <c r="HN33" i="1"/>
  <c r="HM33" i="1"/>
  <c r="HL33" i="1"/>
  <c r="FA33" i="1"/>
  <c r="EZ33" i="1"/>
  <c r="EY33" i="1"/>
  <c r="A33" i="1"/>
  <c r="HN32" i="1"/>
  <c r="HM32" i="1"/>
  <c r="HL32" i="1"/>
  <c r="FA32" i="1"/>
  <c r="EZ32" i="1"/>
  <c r="EY32" i="1"/>
  <c r="A32" i="1"/>
  <c r="HN31" i="1"/>
  <c r="HM31" i="1"/>
  <c r="HL31" i="1"/>
  <c r="FA31" i="1"/>
  <c r="EZ31" i="1"/>
  <c r="EY31" i="1"/>
  <c r="A31" i="1"/>
  <c r="HN30" i="1"/>
  <c r="HM30" i="1"/>
  <c r="HL30" i="1"/>
  <c r="FA30" i="1"/>
  <c r="EZ30" i="1"/>
  <c r="EY30" i="1"/>
  <c r="A30" i="1"/>
  <c r="HN29" i="1"/>
  <c r="HM29" i="1"/>
  <c r="HL29" i="1"/>
  <c r="FA29" i="1"/>
  <c r="EZ29" i="1"/>
  <c r="EY29" i="1"/>
  <c r="A29" i="1"/>
  <c r="HN28" i="1"/>
  <c r="HM28" i="1"/>
  <c r="HL28" i="1"/>
  <c r="FA28" i="1"/>
  <c r="EZ28" i="1"/>
  <c r="EY28" i="1"/>
  <c r="A28" i="1"/>
  <c r="HN27" i="1"/>
  <c r="HM27" i="1"/>
  <c r="HL27" i="1"/>
  <c r="FA27" i="1"/>
  <c r="EZ27" i="1"/>
  <c r="EY27" i="1"/>
  <c r="A27" i="1"/>
  <c r="HN26" i="1"/>
  <c r="HM26" i="1"/>
  <c r="HL26" i="1"/>
  <c r="FA26" i="1"/>
  <c r="EZ26" i="1"/>
  <c r="EY26" i="1"/>
  <c r="A26" i="1"/>
  <c r="HN22" i="1"/>
  <c r="HM22" i="1"/>
  <c r="HL22" i="1"/>
  <c r="FA22" i="1"/>
  <c r="EZ22" i="1"/>
  <c r="EY22" i="1"/>
  <c r="A22" i="1"/>
  <c r="HN21" i="1"/>
  <c r="HM21" i="1"/>
  <c r="HL21" i="1"/>
  <c r="FA21" i="1"/>
  <c r="EZ21" i="1"/>
  <c r="EY21" i="1"/>
  <c r="A21" i="1"/>
  <c r="HB15" i="1"/>
  <c r="D44" i="3"/>
  <c r="D43" i="3"/>
  <c r="D42" i="3"/>
  <c r="D28" i="3"/>
  <c r="D27" i="3"/>
  <c r="D26" i="3"/>
  <c r="D24" i="3"/>
  <c r="A14" i="1"/>
  <c r="A13" i="1"/>
  <c r="A12" i="1"/>
  <c r="A11" i="1"/>
  <c r="BD79" i="4" l="1"/>
  <c r="FT4" i="1" s="1"/>
  <c r="GJ4" i="1" s="1"/>
  <c r="BQ113" i="4"/>
  <c r="CF75" i="4"/>
  <c r="ED75" i="4" s="1"/>
  <c r="EC75" i="4"/>
  <c r="CE117" i="4"/>
  <c r="AX75" i="4"/>
  <c r="DP75" i="4"/>
  <c r="BE117" i="4"/>
  <c r="BD109" i="4"/>
  <c r="FT23" i="1" s="1"/>
  <c r="BD105" i="4"/>
  <c r="CF105" i="4" s="1"/>
  <c r="BD113" i="4"/>
  <c r="GJ24" i="1" s="1"/>
  <c r="GI23" i="1"/>
  <c r="FS23" i="1"/>
  <c r="U79" i="4"/>
  <c r="FM4" i="1" s="1"/>
  <c r="GC4" i="1" s="1"/>
  <c r="FS24" i="1"/>
  <c r="GI24" i="1"/>
  <c r="X79" i="4"/>
  <c r="FP4" i="1" s="1"/>
  <c r="GF4" i="1" s="1"/>
  <c r="GI25" i="1"/>
  <c r="FS25" i="1"/>
  <c r="GJ25" i="1"/>
  <c r="FT25" i="1"/>
  <c r="GI20" i="1"/>
  <c r="FS20" i="1"/>
  <c r="V79" i="4"/>
  <c r="FN4" i="1" s="1"/>
  <c r="GD4" i="1" s="1"/>
  <c r="BC79" i="4"/>
  <c r="FS4" i="1" s="1"/>
  <c r="GI4" i="1" s="1"/>
  <c r="BR75" i="4"/>
  <c r="BS75" i="4" s="1"/>
  <c r="CE109" i="4"/>
  <c r="BQ105" i="4"/>
  <c r="W79" i="4"/>
  <c r="FO4" i="1" s="1"/>
  <c r="GE4" i="1" s="1"/>
  <c r="T79" i="4"/>
  <c r="FL4" i="1" s="1"/>
  <c r="GB4" i="1" s="1"/>
  <c r="CE113" i="4"/>
  <c r="CE105" i="4"/>
  <c r="BQ109" i="4"/>
  <c r="BQ117" i="4"/>
  <c r="FJ30" i="1" a="1"/>
  <c r="FJ30" i="1" s="1"/>
  <c r="FJ28" i="1" a="1"/>
  <c r="FJ28" i="1" s="1"/>
  <c r="FJ33" i="1" a="1"/>
  <c r="FJ33" i="1" s="1"/>
  <c r="FJ34" i="1" a="1"/>
  <c r="FJ34" i="1" s="1"/>
  <c r="FJ26" i="1" a="1"/>
  <c r="FJ26" i="1" s="1"/>
  <c r="GA6" i="1"/>
  <c r="GA9" i="1" s="1"/>
  <c r="FJ31" i="1" a="1"/>
  <c r="FJ31" i="1" s="1"/>
  <c r="FJ35" i="1" a="1"/>
  <c r="FJ35" i="1" s="1"/>
  <c r="FJ22" i="1" a="1"/>
  <c r="FJ22" i="1" s="1"/>
  <c r="GC6" i="1"/>
  <c r="GC9" i="1" s="1"/>
  <c r="FJ36" i="1" a="1"/>
  <c r="FJ36" i="1" s="1"/>
  <c r="FJ27" i="1" a="1"/>
  <c r="FJ27" i="1" s="1"/>
  <c r="FJ29" i="1" a="1"/>
  <c r="FJ29" i="1" s="1"/>
  <c r="GD6" i="1"/>
  <c r="GD9" i="1" s="1"/>
  <c r="FJ21" i="1" a="1"/>
  <c r="FJ21" i="1" s="1"/>
  <c r="FJ32" i="1" a="1"/>
  <c r="FJ32" i="1" s="1"/>
  <c r="CF117" i="4"/>
  <c r="BF79" i="4"/>
  <c r="FV4" i="1" s="1"/>
  <c r="GL4" i="1" s="1"/>
  <c r="BG79" i="4"/>
  <c r="FW4" i="1" s="1"/>
  <c r="GM4" i="1" s="1"/>
  <c r="BH78" i="4"/>
  <c r="BH79" i="4" s="1"/>
  <c r="FX4" i="1" s="1"/>
  <c r="GN4" i="1" s="1"/>
  <c r="BE79" i="4"/>
  <c r="FU4" i="1" s="1"/>
  <c r="GK4" i="1" s="1"/>
  <c r="FL6" i="1"/>
  <c r="FL9" i="1" s="1"/>
  <c r="FM6" i="1"/>
  <c r="FM9" i="1" s="1"/>
  <c r="FO6" i="1"/>
  <c r="FO9" i="1" s="1"/>
  <c r="GB42" i="1"/>
  <c r="GE6" i="1"/>
  <c r="GE9" i="1" s="1"/>
  <c r="GF6" i="1"/>
  <c r="GF9" i="1" s="1"/>
  <c r="GG6" i="1"/>
  <c r="GG9" i="1" s="1"/>
  <c r="FN42" i="1"/>
  <c r="FP6" i="1"/>
  <c r="FP9" i="1" s="1"/>
  <c r="FQ6" i="1"/>
  <c r="FQ9" i="1" s="1"/>
  <c r="DD5" i="1"/>
  <c r="DD6" i="1" s="1"/>
  <c r="DD9" i="1" s="1"/>
  <c r="DC5" i="1"/>
  <c r="DC42" i="1" s="1"/>
  <c r="FT20" i="1" l="1"/>
  <c r="GJ20" i="1"/>
  <c r="CF109" i="4"/>
  <c r="CG75" i="4"/>
  <c r="EE75" i="4" s="1"/>
  <c r="GJ23" i="1"/>
  <c r="FT24" i="1"/>
  <c r="CF113" i="4"/>
  <c r="AY75" i="4"/>
  <c r="DQ75" i="4"/>
  <c r="AX109" i="4"/>
  <c r="AX105" i="4"/>
  <c r="AX113" i="4"/>
  <c r="AX117" i="4"/>
  <c r="BR117" i="4"/>
  <c r="BR109" i="4"/>
  <c r="BR113" i="4"/>
  <c r="BF117" i="4"/>
  <c r="GL25" i="1" s="1"/>
  <c r="BR105" i="4"/>
  <c r="BF109" i="4"/>
  <c r="BE109" i="4"/>
  <c r="BF113" i="4"/>
  <c r="BE113" i="4"/>
  <c r="CG113" i="4" s="1"/>
  <c r="BF105" i="4"/>
  <c r="BE105" i="4"/>
  <c r="BS105" i="4" s="1"/>
  <c r="GK25" i="1"/>
  <c r="FU25" i="1"/>
  <c r="CG117" i="4"/>
  <c r="CH75" i="4"/>
  <c r="EF75" i="4" s="1"/>
  <c r="CG109" i="4"/>
  <c r="BT75" i="4"/>
  <c r="BS109" i="4"/>
  <c r="BS117" i="4"/>
  <c r="DD42" i="1"/>
  <c r="DC6" i="1"/>
  <c r="DC9" i="1" s="1"/>
  <c r="BS113" i="4" l="1"/>
  <c r="FV25" i="1"/>
  <c r="FJ25" i="1" s="1" a="1"/>
  <c r="FJ25" i="1" s="1"/>
  <c r="CG105" i="4"/>
  <c r="AZ75" i="4"/>
  <c r="DR75" i="4"/>
  <c r="AY109" i="4"/>
  <c r="AY113" i="4"/>
  <c r="AY105" i="4"/>
  <c r="AY117" i="4"/>
  <c r="GL20" i="1"/>
  <c r="FV20" i="1"/>
  <c r="GK24" i="1"/>
  <c r="FU24" i="1"/>
  <c r="FV24" i="1"/>
  <c r="GL24" i="1"/>
  <c r="FU20" i="1"/>
  <c r="GK20" i="1"/>
  <c r="GK23" i="1"/>
  <c r="FU23" i="1"/>
  <c r="FV23" i="1"/>
  <c r="GL23" i="1"/>
  <c r="BT113" i="4"/>
  <c r="BU75" i="4"/>
  <c r="BV75" i="4" s="1"/>
  <c r="BW75" i="4" s="1"/>
  <c r="BX75" i="4" s="1"/>
  <c r="BY75" i="4" s="1"/>
  <c r="BZ75" i="4" s="1"/>
  <c r="CA75" i="4" s="1"/>
  <c r="CB75" i="4" s="1"/>
  <c r="CC75" i="4" s="1"/>
  <c r="BT105" i="4"/>
  <c r="BT109" i="4"/>
  <c r="BT117" i="4"/>
  <c r="CH109" i="4"/>
  <c r="CH113" i="4"/>
  <c r="CI75" i="4"/>
  <c r="CH105" i="4"/>
  <c r="CH117" i="4"/>
  <c r="FA25" i="1"/>
  <c r="EZ25" i="1"/>
  <c r="EY25" i="1"/>
  <c r="HN25" i="1"/>
  <c r="HM25" i="1"/>
  <c r="HL25" i="1"/>
  <c r="A25" i="1"/>
  <c r="FA24" i="1"/>
  <c r="EZ24" i="1"/>
  <c r="EY24" i="1"/>
  <c r="HN24" i="1"/>
  <c r="HM24" i="1"/>
  <c r="HL24" i="1"/>
  <c r="A24" i="1"/>
  <c r="FA23" i="1"/>
  <c r="EZ23" i="1"/>
  <c r="EY23" i="1"/>
  <c r="HN23" i="1"/>
  <c r="HM23" i="1"/>
  <c r="HL23" i="1"/>
  <c r="A23" i="1"/>
  <c r="M44" i="1"/>
  <c r="L44" i="1"/>
  <c r="K44" i="1"/>
  <c r="AU87" i="4"/>
  <c r="AG88" i="4"/>
  <c r="AH87" i="4"/>
  <c r="AG87" i="4"/>
  <c r="F78" i="4"/>
  <c r="P79" i="4"/>
  <c r="O79" i="4"/>
  <c r="L79" i="4"/>
  <c r="F76" i="4"/>
  <c r="F75" i="4"/>
  <c r="HN20" i="1"/>
  <c r="HM20" i="1"/>
  <c r="HL20" i="1"/>
  <c r="HK7" i="1"/>
  <c r="HJ7" i="1"/>
  <c r="HI7" i="1"/>
  <c r="HH7" i="1"/>
  <c r="F69" i="4"/>
  <c r="E69" i="4"/>
  <c r="D69" i="4"/>
  <c r="F68" i="4"/>
  <c r="E68" i="4"/>
  <c r="D68" i="4"/>
  <c r="F67" i="4"/>
  <c r="EQ24" i="1" s="1"/>
  <c r="E67" i="4"/>
  <c r="D67" i="4"/>
  <c r="EN26" i="1" l="1"/>
  <c r="CJ75" i="4"/>
  <c r="EH75" i="4" s="1"/>
  <c r="EG75" i="4"/>
  <c r="BA75" i="4"/>
  <c r="DT75" i="4" s="1"/>
  <c r="DS75" i="4"/>
  <c r="FJ20" i="1" a="1"/>
  <c r="FJ20" i="1" s="1"/>
  <c r="FJ23" i="1" a="1"/>
  <c r="FJ23" i="1" s="1"/>
  <c r="FJ24" i="1" a="1"/>
  <c r="FJ24" i="1" s="1"/>
  <c r="O144" i="4"/>
  <c r="G144" i="4" s="1"/>
  <c r="O136" i="4"/>
  <c r="O128" i="4"/>
  <c r="G128" i="4" s="1"/>
  <c r="O120" i="4"/>
  <c r="O112" i="4"/>
  <c r="O104" i="4"/>
  <c r="O96" i="4"/>
  <c r="G96" i="4" s="1"/>
  <c r="O88" i="4"/>
  <c r="G88" i="4" s="1"/>
  <c r="O132" i="4"/>
  <c r="G132" i="4" s="1"/>
  <c r="O115" i="4"/>
  <c r="G115" i="4" s="1"/>
  <c r="P113" i="4"/>
  <c r="H113" i="4" s="1"/>
  <c r="O105" i="4"/>
  <c r="P119" i="4"/>
  <c r="H119" i="4" s="1"/>
  <c r="P87" i="4"/>
  <c r="H87" i="4" s="1"/>
  <c r="P132" i="4"/>
  <c r="H132" i="4" s="1"/>
  <c r="P147" i="4"/>
  <c r="H147" i="4" s="1"/>
  <c r="P130" i="4"/>
  <c r="H130" i="4" s="1"/>
  <c r="P105" i="4"/>
  <c r="H105" i="4" s="1"/>
  <c r="O137" i="4"/>
  <c r="G137" i="4" s="1"/>
  <c r="P103" i="4"/>
  <c r="H103" i="4" s="1"/>
  <c r="GX35" i="1" s="1"/>
  <c r="P116" i="4"/>
  <c r="H116" i="4" s="1"/>
  <c r="P139" i="4"/>
  <c r="H139" i="4" s="1"/>
  <c r="P106" i="4"/>
  <c r="H106" i="4" s="1"/>
  <c r="GX36" i="1" s="1"/>
  <c r="O114" i="4"/>
  <c r="G114" i="4" s="1"/>
  <c r="P121" i="4"/>
  <c r="H121" i="4" s="1"/>
  <c r="P120" i="4"/>
  <c r="H120" i="4" s="1"/>
  <c r="P143" i="4"/>
  <c r="H143" i="4" s="1"/>
  <c r="P135" i="4"/>
  <c r="H135" i="4" s="1"/>
  <c r="P127" i="4"/>
  <c r="H127" i="4" s="1"/>
  <c r="P111" i="4"/>
  <c r="H111" i="4" s="1"/>
  <c r="P95" i="4"/>
  <c r="H95" i="4" s="1"/>
  <c r="P124" i="4"/>
  <c r="H124" i="4" s="1"/>
  <c r="O100" i="4"/>
  <c r="G100" i="4" s="1"/>
  <c r="O131" i="4"/>
  <c r="G131" i="4" s="1"/>
  <c r="O122" i="4"/>
  <c r="G122" i="4" s="1"/>
  <c r="O90" i="4"/>
  <c r="G90" i="4" s="1"/>
  <c r="O97" i="4"/>
  <c r="G97" i="4" s="1"/>
  <c r="P96" i="4"/>
  <c r="H96" i="4" s="1"/>
  <c r="O143" i="4"/>
  <c r="G143" i="4" s="1"/>
  <c r="O135" i="4"/>
  <c r="O127" i="4"/>
  <c r="O119" i="4"/>
  <c r="G119" i="4" s="1"/>
  <c r="O111" i="4"/>
  <c r="G111" i="4" s="1"/>
  <c r="O103" i="4"/>
  <c r="O95" i="4"/>
  <c r="G95" i="4" s="1"/>
  <c r="O87" i="4"/>
  <c r="G87" i="4" s="1"/>
  <c r="O148" i="4"/>
  <c r="G148" i="4" s="1"/>
  <c r="O147" i="4"/>
  <c r="P146" i="4"/>
  <c r="H146" i="4" s="1"/>
  <c r="P128" i="4"/>
  <c r="H128" i="4" s="1"/>
  <c r="P140" i="4"/>
  <c r="H140" i="4" s="1"/>
  <c r="P115" i="4"/>
  <c r="H115" i="4" s="1"/>
  <c r="O91" i="4"/>
  <c r="P122" i="4"/>
  <c r="H122" i="4" s="1"/>
  <c r="P88" i="4"/>
  <c r="H88" i="4" s="1"/>
  <c r="P126" i="4"/>
  <c r="H126" i="4" s="1"/>
  <c r="P94" i="4"/>
  <c r="H94" i="4" s="1"/>
  <c r="P100" i="4"/>
  <c r="H100" i="4" s="1"/>
  <c r="O130" i="4"/>
  <c r="G130" i="4" s="1"/>
  <c r="O145" i="4"/>
  <c r="G145" i="4" s="1"/>
  <c r="P150" i="4"/>
  <c r="H150" i="4" s="1"/>
  <c r="P142" i="4"/>
  <c r="H142" i="4" s="1"/>
  <c r="P134" i="4"/>
  <c r="H134" i="4" s="1"/>
  <c r="P118" i="4"/>
  <c r="H118" i="4" s="1"/>
  <c r="P110" i="4"/>
  <c r="H110" i="4" s="1"/>
  <c r="P102" i="4"/>
  <c r="H102" i="4" s="1"/>
  <c r="P108" i="4"/>
  <c r="H108" i="4" s="1"/>
  <c r="O139" i="4"/>
  <c r="O146" i="4"/>
  <c r="G146" i="4" s="1"/>
  <c r="P137" i="4"/>
  <c r="H137" i="4" s="1"/>
  <c r="P104" i="4"/>
  <c r="H104" i="4" s="1"/>
  <c r="O150" i="4"/>
  <c r="O142" i="4"/>
  <c r="G142" i="4" s="1"/>
  <c r="O134" i="4"/>
  <c r="G134" i="4" s="1"/>
  <c r="O126" i="4"/>
  <c r="G126" i="4" s="1"/>
  <c r="O118" i="4"/>
  <c r="O110" i="4"/>
  <c r="O102" i="4"/>
  <c r="G102" i="4" s="1"/>
  <c r="O94" i="4"/>
  <c r="G94" i="4" s="1"/>
  <c r="O116" i="4"/>
  <c r="P107" i="4"/>
  <c r="H107" i="4" s="1"/>
  <c r="P89" i="4"/>
  <c r="H89" i="4" s="1"/>
  <c r="O121" i="4"/>
  <c r="G121" i="4" s="1"/>
  <c r="P117" i="4"/>
  <c r="H117" i="4" s="1"/>
  <c r="P148" i="4"/>
  <c r="H148" i="4" s="1"/>
  <c r="P91" i="4"/>
  <c r="H91" i="4" s="1"/>
  <c r="O107" i="4"/>
  <c r="P138" i="4"/>
  <c r="H138" i="4" s="1"/>
  <c r="O129" i="4"/>
  <c r="G129" i="4" s="1"/>
  <c r="P101" i="4"/>
  <c r="H101" i="4" s="1"/>
  <c r="O108" i="4"/>
  <c r="P123" i="4"/>
  <c r="H123" i="4" s="1"/>
  <c r="P114" i="4"/>
  <c r="H114" i="4" s="1"/>
  <c r="O106" i="4"/>
  <c r="G106" i="4" s="1"/>
  <c r="O89" i="4"/>
  <c r="G89" i="4" s="1"/>
  <c r="P112" i="4"/>
  <c r="H112" i="4" s="1"/>
  <c r="P149" i="4"/>
  <c r="H149" i="4" s="1"/>
  <c r="P141" i="4"/>
  <c r="H141" i="4" s="1"/>
  <c r="P133" i="4"/>
  <c r="H133" i="4" s="1"/>
  <c r="P125" i="4"/>
  <c r="H125" i="4" s="1"/>
  <c r="P109" i="4"/>
  <c r="H109" i="4" s="1"/>
  <c r="P93" i="4"/>
  <c r="H93" i="4" s="1"/>
  <c r="O124" i="4"/>
  <c r="G124" i="4" s="1"/>
  <c r="O92" i="4"/>
  <c r="G92" i="4" s="1"/>
  <c r="P99" i="4"/>
  <c r="H99" i="4" s="1"/>
  <c r="O99" i="4"/>
  <c r="G99" i="4" s="1"/>
  <c r="P90" i="4"/>
  <c r="H90" i="4" s="1"/>
  <c r="O98" i="4"/>
  <c r="G98" i="4" s="1"/>
  <c r="P97" i="4"/>
  <c r="H97" i="4" s="1"/>
  <c r="O113" i="4"/>
  <c r="G113" i="4" s="1"/>
  <c r="P144" i="4"/>
  <c r="H144" i="4" s="1"/>
  <c r="O149" i="4"/>
  <c r="G149" i="4" s="1"/>
  <c r="O141" i="4"/>
  <c r="G141" i="4" s="1"/>
  <c r="O133" i="4"/>
  <c r="G133" i="4" s="1"/>
  <c r="O125" i="4"/>
  <c r="O117" i="4"/>
  <c r="G117" i="4" s="1"/>
  <c r="O109" i="4"/>
  <c r="G109" i="4" s="1"/>
  <c r="O101" i="4"/>
  <c r="O93" i="4"/>
  <c r="P92" i="4"/>
  <c r="H92" i="4" s="1"/>
  <c r="P131" i="4"/>
  <c r="H131" i="4" s="1"/>
  <c r="O138" i="4"/>
  <c r="G138" i="4" s="1"/>
  <c r="P145" i="4"/>
  <c r="H145" i="4" s="1"/>
  <c r="O140" i="4"/>
  <c r="O123" i="4"/>
  <c r="G123" i="4" s="1"/>
  <c r="P98" i="4"/>
  <c r="H98" i="4" s="1"/>
  <c r="P129" i="4"/>
  <c r="H129" i="4" s="1"/>
  <c r="P136" i="4"/>
  <c r="H136" i="4" s="1"/>
  <c r="EQ29" i="1"/>
  <c r="EQ28" i="1"/>
  <c r="EP29" i="1"/>
  <c r="EP36" i="1"/>
  <c r="ER21" i="1"/>
  <c r="ER34" i="1"/>
  <c r="ER22" i="1"/>
  <c r="EP32" i="1"/>
  <c r="ER33" i="1"/>
  <c r="EQ34" i="1"/>
  <c r="EP34" i="1"/>
  <c r="EQ22" i="1"/>
  <c r="EP31" i="1"/>
  <c r="ER28" i="1"/>
  <c r="EP22" i="1"/>
  <c r="EQ32" i="1"/>
  <c r="ER30" i="1"/>
  <c r="EP33" i="1"/>
  <c r="EQ30" i="1"/>
  <c r="ER31" i="1"/>
  <c r="ER29" i="1"/>
  <c r="ER35" i="1"/>
  <c r="EP30" i="1"/>
  <c r="EQ21" i="1"/>
  <c r="EQ35" i="1"/>
  <c r="ER36" i="1"/>
  <c r="ER32" i="1"/>
  <c r="EP28" i="1"/>
  <c r="EQ33" i="1"/>
  <c r="EP35" i="1"/>
  <c r="EQ36" i="1"/>
  <c r="EP21" i="1"/>
  <c r="EQ31" i="1"/>
  <c r="EO21" i="1"/>
  <c r="EO29" i="1"/>
  <c r="EO34" i="1"/>
  <c r="EO36" i="1"/>
  <c r="EO28" i="1"/>
  <c r="EO22" i="1"/>
  <c r="EO31" i="1"/>
  <c r="EO32" i="1"/>
  <c r="EO33" i="1"/>
  <c r="EO30" i="1"/>
  <c r="EO35" i="1"/>
  <c r="EN21" i="1"/>
  <c r="EN29" i="1"/>
  <c r="EN33" i="1"/>
  <c r="EN35" i="1"/>
  <c r="EN31" i="1"/>
  <c r="EN34" i="1"/>
  <c r="EN22" i="1"/>
  <c r="EN36" i="1"/>
  <c r="EN32" i="1"/>
  <c r="EN28" i="1"/>
  <c r="EN30" i="1"/>
  <c r="EP23" i="1"/>
  <c r="EO23" i="1"/>
  <c r="EO27" i="1"/>
  <c r="ER24" i="1"/>
  <c r="EQ25" i="1"/>
  <c r="ER26" i="1"/>
  <c r="EQ26" i="1"/>
  <c r="EP26" i="1"/>
  <c r="EN23" i="1"/>
  <c r="EN27" i="1"/>
  <c r="EO24" i="1"/>
  <c r="ER23" i="1"/>
  <c r="EQ23" i="1"/>
  <c r="EP27" i="1"/>
  <c r="ER27" i="1"/>
  <c r="EQ27" i="1"/>
  <c r="EN24" i="1"/>
  <c r="EP24" i="1"/>
  <c r="EN25" i="1"/>
  <c r="EO25" i="1"/>
  <c r="EO26" i="1"/>
  <c r="ER25" i="1"/>
  <c r="EP25" i="1"/>
  <c r="H44" i="1"/>
  <c r="AV87" i="4"/>
  <c r="AU88" i="4"/>
  <c r="AU89" i="4"/>
  <c r="AG89" i="4"/>
  <c r="AN87" i="4"/>
  <c r="AO87" i="4"/>
  <c r="AG90" i="4"/>
  <c r="N79" i="4"/>
  <c r="N89" i="4" s="1"/>
  <c r="HN5" i="1"/>
  <c r="HN6" i="1" s="1"/>
  <c r="HN9" i="1" s="1"/>
  <c r="HM5" i="1"/>
  <c r="HM6" i="1" s="1"/>
  <c r="HM9" i="1" s="1"/>
  <c r="HL5" i="1"/>
  <c r="HL6" i="1" s="1"/>
  <c r="HL9" i="1" s="1"/>
  <c r="ER20" i="1"/>
  <c r="EQ20" i="1"/>
  <c r="EP20" i="1"/>
  <c r="EO20" i="1"/>
  <c r="EN20" i="1"/>
  <c r="EN5" i="1"/>
  <c r="EN6" i="1" s="1"/>
  <c r="EN9" i="1" s="1"/>
  <c r="FC9" i="1"/>
  <c r="FC5" i="1"/>
  <c r="FC42" i="1" s="1"/>
  <c r="FA20" i="1"/>
  <c r="EZ20" i="1"/>
  <c r="EY20" i="1"/>
  <c r="GX20" i="1" l="1"/>
  <c r="N138" i="4"/>
  <c r="N131" i="4"/>
  <c r="F131" i="4" s="1"/>
  <c r="N100" i="4"/>
  <c r="F100" i="4" s="1"/>
  <c r="N124" i="4"/>
  <c r="N94" i="4"/>
  <c r="N126" i="4"/>
  <c r="N142" i="4"/>
  <c r="N150" i="4"/>
  <c r="F150" i="4" s="1"/>
  <c r="N106" i="4"/>
  <c r="N148" i="4"/>
  <c r="N137" i="4"/>
  <c r="N99" i="4"/>
  <c r="F99" i="4" s="1"/>
  <c r="N92" i="4"/>
  <c r="N111" i="4"/>
  <c r="F111" i="4" s="1"/>
  <c r="N129" i="4"/>
  <c r="F129" i="4" s="1"/>
  <c r="N119" i="4"/>
  <c r="N122" i="4"/>
  <c r="N127" i="4"/>
  <c r="F127" i="4" s="1"/>
  <c r="N103" i="4"/>
  <c r="N91" i="4"/>
  <c r="N93" i="4"/>
  <c r="N101" i="4"/>
  <c r="M101" i="4" s="1"/>
  <c r="E101" i="4" s="1"/>
  <c r="N145" i="4"/>
  <c r="N95" i="4"/>
  <c r="F95" i="4" s="1"/>
  <c r="N135" i="4"/>
  <c r="N143" i="4"/>
  <c r="F143" i="4" s="1"/>
  <c r="N109" i="4"/>
  <c r="N105" i="4"/>
  <c r="N117" i="4"/>
  <c r="N121" i="4"/>
  <c r="N125" i="4"/>
  <c r="N98" i="4"/>
  <c r="F98" i="4" s="1"/>
  <c r="N133" i="4"/>
  <c r="N123" i="4"/>
  <c r="N146" i="4"/>
  <c r="N141" i="4"/>
  <c r="N90" i="4"/>
  <c r="N132" i="4"/>
  <c r="N130" i="4"/>
  <c r="F130" i="4" s="1"/>
  <c r="N120" i="4"/>
  <c r="N116" i="4"/>
  <c r="N149" i="4"/>
  <c r="N104" i="4"/>
  <c r="N139" i="4"/>
  <c r="N128" i="4"/>
  <c r="F128" i="4" s="1"/>
  <c r="N113" i="4"/>
  <c r="N136" i="4"/>
  <c r="N115" i="4"/>
  <c r="F115" i="4" s="1"/>
  <c r="N87" i="4"/>
  <c r="N102" i="4"/>
  <c r="F102" i="4" s="1"/>
  <c r="N108" i="4"/>
  <c r="N107" i="4"/>
  <c r="N110" i="4"/>
  <c r="N88" i="4"/>
  <c r="N118" i="4"/>
  <c r="F118" i="4" s="1"/>
  <c r="N96" i="4"/>
  <c r="N134" i="4"/>
  <c r="F134" i="4" s="1"/>
  <c r="N112" i="4"/>
  <c r="F112" i="4" s="1"/>
  <c r="N97" i="4"/>
  <c r="F97" i="4" s="1"/>
  <c r="N144" i="4"/>
  <c r="F144" i="4" s="1"/>
  <c r="N140" i="4"/>
  <c r="L133" i="4"/>
  <c r="D133" i="4" s="1"/>
  <c r="L140" i="4"/>
  <c r="K140" i="4" s="1"/>
  <c r="C140" i="4" s="1"/>
  <c r="L147" i="4"/>
  <c r="K147" i="4" s="1"/>
  <c r="C147" i="4" s="1"/>
  <c r="L90" i="4"/>
  <c r="K90" i="4" s="1"/>
  <c r="L105" i="4"/>
  <c r="D105" i="4" s="1"/>
  <c r="L99" i="4"/>
  <c r="D99" i="4" s="1"/>
  <c r="L106" i="4"/>
  <c r="D106" i="4" s="1"/>
  <c r="DQ36" i="1" s="1"/>
  <c r="L97" i="4"/>
  <c r="K97" i="4" s="1"/>
  <c r="L144" i="4"/>
  <c r="D144" i="4" s="1"/>
  <c r="L136" i="4"/>
  <c r="D136" i="4" s="1"/>
  <c r="L128" i="4"/>
  <c r="D128" i="4" s="1"/>
  <c r="L120" i="4"/>
  <c r="D120" i="4" s="1"/>
  <c r="L112" i="4"/>
  <c r="K112" i="4" s="1"/>
  <c r="L104" i="4"/>
  <c r="D104" i="4" s="1"/>
  <c r="L96" i="4"/>
  <c r="D96" i="4" s="1"/>
  <c r="L88" i="4"/>
  <c r="D88" i="4" s="1"/>
  <c r="L93" i="4"/>
  <c r="K93" i="4" s="1"/>
  <c r="L114" i="4"/>
  <c r="K114" i="4" s="1"/>
  <c r="L132" i="4"/>
  <c r="K132" i="4" s="1"/>
  <c r="L123" i="4"/>
  <c r="K123" i="4" s="1"/>
  <c r="L146" i="4"/>
  <c r="K146" i="4" s="1"/>
  <c r="C146" i="4" s="1"/>
  <c r="L89" i="4"/>
  <c r="K89" i="4" s="1"/>
  <c r="L117" i="4"/>
  <c r="D117" i="4" s="1"/>
  <c r="L124" i="4"/>
  <c r="K124" i="4" s="1"/>
  <c r="L130" i="4"/>
  <c r="D130" i="4" s="1"/>
  <c r="L92" i="4"/>
  <c r="D92" i="4" s="1"/>
  <c r="L91" i="4"/>
  <c r="D91" i="4" s="1"/>
  <c r="L143" i="4"/>
  <c r="D143" i="4" s="1"/>
  <c r="L135" i="4"/>
  <c r="D135" i="4" s="1"/>
  <c r="L127" i="4"/>
  <c r="D127" i="4" s="1"/>
  <c r="L119" i="4"/>
  <c r="K119" i="4" s="1"/>
  <c r="L111" i="4"/>
  <c r="K111" i="4" s="1"/>
  <c r="L103" i="4"/>
  <c r="D103" i="4" s="1"/>
  <c r="DQ35" i="1" s="1"/>
  <c r="L95" i="4"/>
  <c r="D95" i="4" s="1"/>
  <c r="L87" i="4"/>
  <c r="D87" i="4" s="1"/>
  <c r="L122" i="4"/>
  <c r="K122" i="4" s="1"/>
  <c r="L113" i="4"/>
  <c r="K113" i="4" s="1"/>
  <c r="L115" i="4"/>
  <c r="K115" i="4" s="1"/>
  <c r="L109" i="4"/>
  <c r="K109" i="4" s="1"/>
  <c r="L108" i="4"/>
  <c r="D108" i="4" s="1"/>
  <c r="L131" i="4"/>
  <c r="K131" i="4" s="1"/>
  <c r="L98" i="4"/>
  <c r="K98" i="4" s="1"/>
  <c r="L121" i="4"/>
  <c r="D121" i="4" s="1"/>
  <c r="L138" i="4"/>
  <c r="K138" i="4" s="1"/>
  <c r="C138" i="4" s="1"/>
  <c r="L129" i="4"/>
  <c r="D129" i="4" s="1"/>
  <c r="L150" i="4"/>
  <c r="K150" i="4" s="1"/>
  <c r="C150" i="4" s="1"/>
  <c r="L142" i="4"/>
  <c r="D142" i="4" s="1"/>
  <c r="L134" i="4"/>
  <c r="K134" i="4" s="1"/>
  <c r="L126" i="4"/>
  <c r="D126" i="4" s="1"/>
  <c r="L118" i="4"/>
  <c r="D118" i="4" s="1"/>
  <c r="L110" i="4"/>
  <c r="D110" i="4" s="1"/>
  <c r="L102" i="4"/>
  <c r="K102" i="4" s="1"/>
  <c r="L94" i="4"/>
  <c r="D94" i="4" s="1"/>
  <c r="L149" i="4"/>
  <c r="K149" i="4" s="1"/>
  <c r="C149" i="4" s="1"/>
  <c r="L100" i="4"/>
  <c r="K100" i="4" s="1"/>
  <c r="L125" i="4"/>
  <c r="D125" i="4" s="1"/>
  <c r="L116" i="4"/>
  <c r="K116" i="4" s="1"/>
  <c r="L101" i="4"/>
  <c r="D101" i="4" s="1"/>
  <c r="L139" i="4"/>
  <c r="D139" i="4" s="1"/>
  <c r="L137" i="4"/>
  <c r="K137" i="4" s="1"/>
  <c r="C137" i="4" s="1"/>
  <c r="L141" i="4"/>
  <c r="K141" i="4" s="1"/>
  <c r="C141" i="4" s="1"/>
  <c r="L148" i="4"/>
  <c r="K148" i="4" s="1"/>
  <c r="C148" i="4" s="1"/>
  <c r="L107" i="4"/>
  <c r="D107" i="4" s="1"/>
  <c r="L145" i="4"/>
  <c r="K145" i="4" s="1"/>
  <c r="C145" i="4" s="1"/>
  <c r="N147" i="4"/>
  <c r="F147" i="4" s="1"/>
  <c r="N114" i="4"/>
  <c r="F114" i="4" s="1"/>
  <c r="GX22" i="1"/>
  <c r="GX26" i="1"/>
  <c r="GX28" i="1"/>
  <c r="GX30" i="1"/>
  <c r="GX31" i="1"/>
  <c r="GX32" i="1"/>
  <c r="GX33" i="1"/>
  <c r="GX27" i="1"/>
  <c r="GX34" i="1"/>
  <c r="GX21" i="1"/>
  <c r="GX29" i="1"/>
  <c r="GZ36" i="1"/>
  <c r="GY36" i="1"/>
  <c r="F146" i="4"/>
  <c r="GX25" i="1"/>
  <c r="GX23" i="1"/>
  <c r="GX24" i="1"/>
  <c r="AV88" i="4"/>
  <c r="AH88" i="4"/>
  <c r="AU90" i="4"/>
  <c r="AN88" i="4"/>
  <c r="AO88" i="4"/>
  <c r="G104" i="4"/>
  <c r="G116" i="4"/>
  <c r="G112" i="4"/>
  <c r="G139" i="4"/>
  <c r="G147" i="4"/>
  <c r="G105" i="4"/>
  <c r="G107" i="4"/>
  <c r="G110" i="4"/>
  <c r="G108" i="4"/>
  <c r="G91" i="4"/>
  <c r="G127" i="4"/>
  <c r="G140" i="4"/>
  <c r="G150" i="4"/>
  <c r="G120" i="4"/>
  <c r="G93" i="4"/>
  <c r="G103" i="4"/>
  <c r="G118" i="4"/>
  <c r="G125" i="4"/>
  <c r="G101" i="4"/>
  <c r="HN42" i="1"/>
  <c r="HL42" i="1"/>
  <c r="HM42" i="1"/>
  <c r="EN42" i="1"/>
  <c r="D97" i="4" l="1"/>
  <c r="K125" i="4"/>
  <c r="C125" i="4" s="1"/>
  <c r="D134" i="4"/>
  <c r="DQ25" i="1"/>
  <c r="K91" i="4"/>
  <c r="C91" i="4" s="1"/>
  <c r="D123" i="4"/>
  <c r="K135" i="4"/>
  <c r="C135" i="4" s="1"/>
  <c r="D124" i="4"/>
  <c r="K103" i="4"/>
  <c r="C103" i="4" s="1"/>
  <c r="DL35" i="1" s="1"/>
  <c r="K110" i="4"/>
  <c r="C110" i="4" s="1"/>
  <c r="D90" i="4"/>
  <c r="K105" i="4"/>
  <c r="C105" i="4" s="1"/>
  <c r="D98" i="4"/>
  <c r="D111" i="4"/>
  <c r="K129" i="4"/>
  <c r="C129" i="4" s="1"/>
  <c r="K92" i="4"/>
  <c r="C92" i="4" s="1"/>
  <c r="DQ20" i="1"/>
  <c r="K130" i="4"/>
  <c r="C130" i="4" s="1"/>
  <c r="D140" i="4"/>
  <c r="D115" i="4"/>
  <c r="D112" i="4"/>
  <c r="M150" i="4"/>
  <c r="E150" i="4" s="1"/>
  <c r="D138" i="4"/>
  <c r="K133" i="4"/>
  <c r="C133" i="4" s="1"/>
  <c r="D146" i="4"/>
  <c r="K139" i="4"/>
  <c r="C139" i="4" s="1"/>
  <c r="K87" i="4"/>
  <c r="C87" i="4" s="1"/>
  <c r="D114" i="4"/>
  <c r="D116" i="4"/>
  <c r="D89" i="4"/>
  <c r="K106" i="4"/>
  <c r="C106" i="4" s="1"/>
  <c r="DL36" i="1" s="1"/>
  <c r="K143" i="4"/>
  <c r="C143" i="4" s="1"/>
  <c r="D113" i="4"/>
  <c r="DQ24" i="1" s="1"/>
  <c r="K118" i="4"/>
  <c r="C118" i="4" s="1"/>
  <c r="M112" i="4"/>
  <c r="E112" i="4" s="1"/>
  <c r="K142" i="4"/>
  <c r="C142" i="4" s="1"/>
  <c r="K94" i="4"/>
  <c r="C94" i="4" s="1"/>
  <c r="M102" i="4"/>
  <c r="E102" i="4" s="1"/>
  <c r="D145" i="4"/>
  <c r="D137" i="4"/>
  <c r="K136" i="4"/>
  <c r="C136" i="4" s="1"/>
  <c r="D148" i="4"/>
  <c r="D93" i="4"/>
  <c r="D150" i="4"/>
  <c r="K126" i="4"/>
  <c r="C126" i="4" s="1"/>
  <c r="M97" i="4"/>
  <c r="E97" i="4" s="1"/>
  <c r="M130" i="4"/>
  <c r="E130" i="4" s="1"/>
  <c r="K88" i="4"/>
  <c r="C88" i="4" s="1"/>
  <c r="K128" i="4"/>
  <c r="C128" i="4" s="1"/>
  <c r="M111" i="4"/>
  <c r="E111" i="4" s="1"/>
  <c r="K117" i="4"/>
  <c r="C117" i="4" s="1"/>
  <c r="K104" i="4"/>
  <c r="C104" i="4" s="1"/>
  <c r="M127" i="4"/>
  <c r="E127" i="4" s="1"/>
  <c r="D119" i="4"/>
  <c r="K120" i="4"/>
  <c r="C120" i="4" s="1"/>
  <c r="GZ35" i="1"/>
  <c r="GY35" i="1"/>
  <c r="K101" i="4"/>
  <c r="B101" i="4" s="1"/>
  <c r="D149" i="4"/>
  <c r="M143" i="4"/>
  <c r="E143" i="4" s="1"/>
  <c r="D141" i="4"/>
  <c r="M134" i="4"/>
  <c r="E134" i="4" s="1"/>
  <c r="K127" i="4"/>
  <c r="C127" i="4" s="1"/>
  <c r="K96" i="4"/>
  <c r="C96" i="4" s="1"/>
  <c r="DQ33" i="1"/>
  <c r="DQ28" i="1"/>
  <c r="DQ21" i="1"/>
  <c r="DQ31" i="1"/>
  <c r="DQ29" i="1"/>
  <c r="DQ22" i="1"/>
  <c r="DQ26" i="1"/>
  <c r="DQ34" i="1"/>
  <c r="DQ32" i="1"/>
  <c r="DQ27" i="1"/>
  <c r="DQ30" i="1"/>
  <c r="K95" i="4"/>
  <c r="C95" i="4" s="1"/>
  <c r="M147" i="4"/>
  <c r="E147" i="4" s="1"/>
  <c r="M95" i="4"/>
  <c r="E95" i="4" s="1"/>
  <c r="F101" i="4"/>
  <c r="GZ22" i="1"/>
  <c r="GZ26" i="1"/>
  <c r="GZ21" i="1"/>
  <c r="GY26" i="1"/>
  <c r="GZ28" i="1"/>
  <c r="GZ34" i="1"/>
  <c r="GY30" i="1"/>
  <c r="GY29" i="1"/>
  <c r="GZ31" i="1"/>
  <c r="GY34" i="1"/>
  <c r="GY31" i="1"/>
  <c r="GZ30" i="1"/>
  <c r="GZ27" i="1"/>
  <c r="GY33" i="1"/>
  <c r="GY22" i="1"/>
  <c r="GY28" i="1"/>
  <c r="GZ29" i="1"/>
  <c r="GY27" i="1"/>
  <c r="GY21" i="1"/>
  <c r="GZ33" i="1"/>
  <c r="GZ32" i="1"/>
  <c r="GY32" i="1"/>
  <c r="C132" i="4"/>
  <c r="C131" i="4"/>
  <c r="C100" i="4"/>
  <c r="C122" i="4"/>
  <c r="D122" i="4"/>
  <c r="C112" i="4"/>
  <c r="M115" i="4"/>
  <c r="E115" i="4" s="1"/>
  <c r="C115" i="4"/>
  <c r="M146" i="4"/>
  <c r="E146" i="4" s="1"/>
  <c r="K99" i="4"/>
  <c r="C123" i="4"/>
  <c r="C111" i="4"/>
  <c r="C119" i="4"/>
  <c r="C109" i="4"/>
  <c r="F145" i="4"/>
  <c r="M145" i="4"/>
  <c r="E145" i="4" s="1"/>
  <c r="M131" i="4"/>
  <c r="E131" i="4" s="1"/>
  <c r="M118" i="4"/>
  <c r="E118" i="4" s="1"/>
  <c r="M114" i="4"/>
  <c r="E114" i="4" s="1"/>
  <c r="M149" i="4"/>
  <c r="E149" i="4" s="1"/>
  <c r="F149" i="4"/>
  <c r="C134" i="4"/>
  <c r="C93" i="4"/>
  <c r="C97" i="4"/>
  <c r="C116" i="4"/>
  <c r="C114" i="4"/>
  <c r="C89" i="4"/>
  <c r="M99" i="4"/>
  <c r="E99" i="4" s="1"/>
  <c r="M100" i="4"/>
  <c r="E100" i="4" s="1"/>
  <c r="M98" i="4"/>
  <c r="E98" i="4" s="1"/>
  <c r="C98" i="4"/>
  <c r="C113" i="4"/>
  <c r="C90" i="4"/>
  <c r="C102" i="4"/>
  <c r="D100" i="4"/>
  <c r="K121" i="4"/>
  <c r="M144" i="4"/>
  <c r="E144" i="4" s="1"/>
  <c r="D131" i="4"/>
  <c r="M148" i="4"/>
  <c r="E148" i="4" s="1"/>
  <c r="F148" i="4"/>
  <c r="C124" i="4"/>
  <c r="M129" i="4"/>
  <c r="E129" i="4" s="1"/>
  <c r="AV89" i="4"/>
  <c r="AH89" i="4"/>
  <c r="AU91" i="4"/>
  <c r="AG91" i="4"/>
  <c r="AN89" i="4"/>
  <c r="AO89" i="4"/>
  <c r="F116" i="4"/>
  <c r="M116" i="4"/>
  <c r="E116" i="4" s="1"/>
  <c r="F132" i="4"/>
  <c r="M132" i="4"/>
  <c r="E132" i="4" s="1"/>
  <c r="F142" i="4"/>
  <c r="M142" i="4"/>
  <c r="E142" i="4" s="1"/>
  <c r="M135" i="4"/>
  <c r="D132" i="4"/>
  <c r="F96" i="4"/>
  <c r="M96" i="4"/>
  <c r="E96" i="4" s="1"/>
  <c r="F91" i="4"/>
  <c r="M91" i="4"/>
  <c r="E91" i="4" s="1"/>
  <c r="F124" i="4"/>
  <c r="M124" i="4"/>
  <c r="E124" i="4" s="1"/>
  <c r="D102" i="4"/>
  <c r="F109" i="4"/>
  <c r="HB23" i="1" s="1"/>
  <c r="M109" i="4"/>
  <c r="E109" i="4" s="1"/>
  <c r="F125" i="4"/>
  <c r="M125" i="4"/>
  <c r="E125" i="4" s="1"/>
  <c r="F126" i="4"/>
  <c r="M126" i="4"/>
  <c r="E126" i="4" s="1"/>
  <c r="F123" i="4"/>
  <c r="M123" i="4"/>
  <c r="E123" i="4" s="1"/>
  <c r="F89" i="4"/>
  <c r="M89" i="4"/>
  <c r="E89" i="4" s="1"/>
  <c r="M128" i="4"/>
  <c r="E128" i="4" s="1"/>
  <c r="D147" i="4"/>
  <c r="F105" i="4"/>
  <c r="M105" i="4"/>
  <c r="E105" i="4" s="1"/>
  <c r="F94" i="4"/>
  <c r="M94" i="4"/>
  <c r="E94" i="4" s="1"/>
  <c r="M136" i="4"/>
  <c r="F117" i="4"/>
  <c r="HB25" i="1" s="1"/>
  <c r="M117" i="4"/>
  <c r="E117" i="4" s="1"/>
  <c r="F120" i="4"/>
  <c r="M120" i="4"/>
  <c r="E120" i="4" s="1"/>
  <c r="F110" i="4"/>
  <c r="M110" i="4"/>
  <c r="E110" i="4" s="1"/>
  <c r="F141" i="4"/>
  <c r="M141" i="4"/>
  <c r="E141" i="4" s="1"/>
  <c r="K107" i="4"/>
  <c r="F106" i="4"/>
  <c r="HB36" i="1" s="1"/>
  <c r="M106" i="4"/>
  <c r="E106" i="4" s="1"/>
  <c r="HA36" i="1" s="1"/>
  <c r="K144" i="4"/>
  <c r="C144" i="4" s="1"/>
  <c r="K108" i="4"/>
  <c r="F108" i="4"/>
  <c r="M108" i="4"/>
  <c r="E108" i="4" s="1"/>
  <c r="F133" i="4"/>
  <c r="M133" i="4"/>
  <c r="E133" i="4" s="1"/>
  <c r="F140" i="4"/>
  <c r="M140" i="4"/>
  <c r="E140" i="4" s="1"/>
  <c r="F119" i="4"/>
  <c r="M119" i="4"/>
  <c r="E119" i="4" s="1"/>
  <c r="F138" i="4"/>
  <c r="M138" i="4"/>
  <c r="E138" i="4" s="1"/>
  <c r="F87" i="4"/>
  <c r="M87" i="4"/>
  <c r="E87" i="4" s="1"/>
  <c r="F137" i="4"/>
  <c r="M137" i="4"/>
  <c r="E137" i="4" s="1"/>
  <c r="F139" i="4"/>
  <c r="M139" i="4"/>
  <c r="E139" i="4" s="1"/>
  <c r="D109" i="4"/>
  <c r="F92" i="4"/>
  <c r="M92" i="4"/>
  <c r="E92" i="4" s="1"/>
  <c r="F121" i="4"/>
  <c r="M121" i="4"/>
  <c r="E121" i="4" s="1"/>
  <c r="F113" i="4"/>
  <c r="HB24" i="1" s="1"/>
  <c r="M113" i="4"/>
  <c r="E113" i="4" s="1"/>
  <c r="F107" i="4"/>
  <c r="M107" i="4"/>
  <c r="E107" i="4" s="1"/>
  <c r="F93" i="4"/>
  <c r="M93" i="4"/>
  <c r="E93" i="4" s="1"/>
  <c r="F88" i="4"/>
  <c r="M88" i="4"/>
  <c r="E88" i="4" s="1"/>
  <c r="F122" i="4"/>
  <c r="M122" i="4"/>
  <c r="E122" i="4" s="1"/>
  <c r="F104" i="4"/>
  <c r="M104" i="4"/>
  <c r="E104" i="4" s="1"/>
  <c r="F90" i="4"/>
  <c r="M90" i="4"/>
  <c r="E90" i="4" s="1"/>
  <c r="F103" i="4"/>
  <c r="HB35" i="1" s="1"/>
  <c r="M103" i="4"/>
  <c r="E103" i="4" s="1"/>
  <c r="HA35" i="1" s="1"/>
  <c r="A17" i="1"/>
  <c r="A18" i="1"/>
  <c r="A20" i="1"/>
  <c r="A19" i="1"/>
  <c r="A41" i="1"/>
  <c r="A40" i="1"/>
  <c r="A39" i="1"/>
  <c r="A38" i="1"/>
  <c r="A37" i="1"/>
  <c r="B115" i="4" l="1"/>
  <c r="B124" i="4"/>
  <c r="B135" i="4"/>
  <c r="DL20" i="1"/>
  <c r="DL23" i="1"/>
  <c r="B112" i="4"/>
  <c r="B136" i="4"/>
  <c r="B130" i="4"/>
  <c r="B102" i="4"/>
  <c r="HA24" i="1"/>
  <c r="B97" i="4"/>
  <c r="B98" i="4"/>
  <c r="B111" i="4"/>
  <c r="B88" i="4"/>
  <c r="B90" i="4"/>
  <c r="DQ23" i="1"/>
  <c r="B91" i="4"/>
  <c r="B120" i="4"/>
  <c r="B127" i="4"/>
  <c r="B119" i="4"/>
  <c r="B118" i="4"/>
  <c r="B96" i="4"/>
  <c r="B114" i="4"/>
  <c r="B116" i="4"/>
  <c r="B87" i="4"/>
  <c r="HA23" i="1"/>
  <c r="B95" i="4"/>
  <c r="B104" i="4"/>
  <c r="B123" i="4"/>
  <c r="DL24" i="1"/>
  <c r="B92" i="4"/>
  <c r="HA26" i="1"/>
  <c r="HA31" i="1"/>
  <c r="HA29" i="1"/>
  <c r="HA28" i="1"/>
  <c r="HA21" i="1"/>
  <c r="HA22" i="1"/>
  <c r="HA27" i="1"/>
  <c r="HA30" i="1"/>
  <c r="HA34" i="1"/>
  <c r="HA32" i="1"/>
  <c r="HA33" i="1"/>
  <c r="C101" i="4"/>
  <c r="HA25" i="1"/>
  <c r="B94" i="4"/>
  <c r="B134" i="4"/>
  <c r="B128" i="4"/>
  <c r="HB31" i="1"/>
  <c r="HB28" i="1"/>
  <c r="HB34" i="1"/>
  <c r="HB27" i="1"/>
  <c r="HB32" i="1"/>
  <c r="HB33" i="1"/>
  <c r="HB29" i="1"/>
  <c r="HB21" i="1"/>
  <c r="HB22" i="1"/>
  <c r="HB26" i="1"/>
  <c r="HB30" i="1"/>
  <c r="DL33" i="1"/>
  <c r="DL21" i="1"/>
  <c r="DL26" i="1"/>
  <c r="DL32" i="1"/>
  <c r="DL28" i="1"/>
  <c r="DL29" i="1"/>
  <c r="DL31" i="1"/>
  <c r="DL27" i="1"/>
  <c r="DL34" i="1"/>
  <c r="DL22" i="1"/>
  <c r="DL30" i="1"/>
  <c r="B35" i="1"/>
  <c r="B33" i="1"/>
  <c r="B21" i="1"/>
  <c r="B31" i="1"/>
  <c r="B36" i="1"/>
  <c r="B29" i="1"/>
  <c r="B32" i="1"/>
  <c r="B26" i="1"/>
  <c r="B30" i="1"/>
  <c r="B22" i="1"/>
  <c r="B34" i="1"/>
  <c r="B28" i="1"/>
  <c r="B27" i="1"/>
  <c r="C99" i="4"/>
  <c r="B99" i="4"/>
  <c r="B113" i="4"/>
  <c r="B125" i="4"/>
  <c r="HB20" i="1"/>
  <c r="B126" i="4"/>
  <c r="B93" i="4"/>
  <c r="B105" i="4"/>
  <c r="B89" i="4"/>
  <c r="C121" i="4"/>
  <c r="B121" i="4"/>
  <c r="B122" i="4"/>
  <c r="B110" i="4"/>
  <c r="B117" i="4"/>
  <c r="B129" i="4"/>
  <c r="B100" i="4"/>
  <c r="C107" i="4"/>
  <c r="DL25" i="1" s="1"/>
  <c r="B107" i="4"/>
  <c r="GY25" i="1"/>
  <c r="GZ25" i="1"/>
  <c r="HA20" i="1"/>
  <c r="GZ20" i="1"/>
  <c r="GY20" i="1"/>
  <c r="GY24" i="1"/>
  <c r="GZ24" i="1"/>
  <c r="B133" i="4"/>
  <c r="B131" i="4"/>
  <c r="C108" i="4"/>
  <c r="B108" i="4"/>
  <c r="GZ23" i="1"/>
  <c r="GY23" i="1"/>
  <c r="B106" i="4"/>
  <c r="B109" i="4"/>
  <c r="B132" i="4"/>
  <c r="B103" i="4"/>
  <c r="B23" i="1"/>
  <c r="B24" i="1"/>
  <c r="B25" i="1"/>
  <c r="AV90" i="4"/>
  <c r="AH90" i="4"/>
  <c r="AU92" i="4"/>
  <c r="AG92" i="4"/>
  <c r="AN90" i="4"/>
  <c r="AO90" i="4"/>
  <c r="GQ9" i="1"/>
  <c r="GS5" i="1"/>
  <c r="GS42" i="1" s="1"/>
  <c r="GQ5" i="1"/>
  <c r="GQ42" i="1" s="1"/>
  <c r="GP5" i="1"/>
  <c r="GP6" i="1" s="1"/>
  <c r="GO5" i="1"/>
  <c r="GO6" i="1" s="1"/>
  <c r="FK5" i="1"/>
  <c r="FK42" i="1" s="1"/>
  <c r="FZ5" i="1"/>
  <c r="FZ42" i="1" s="1"/>
  <c r="CB22" i="1" l="1"/>
  <c r="CA22" i="1"/>
  <c r="BZ22" i="1"/>
  <c r="AH22" i="1"/>
  <c r="AG22" i="1"/>
  <c r="CJ22" i="1"/>
  <c r="CB30" i="1"/>
  <c r="CA30" i="1"/>
  <c r="BZ30" i="1"/>
  <c r="AG30" i="1"/>
  <c r="CJ30" i="1"/>
  <c r="AH30" i="1"/>
  <c r="CJ26" i="1"/>
  <c r="CB26" i="1"/>
  <c r="CA26" i="1"/>
  <c r="AG26" i="1"/>
  <c r="BZ26" i="1"/>
  <c r="AH26" i="1"/>
  <c r="CJ28" i="1"/>
  <c r="CB28" i="1"/>
  <c r="CA28" i="1"/>
  <c r="BZ28" i="1"/>
  <c r="AG28" i="1"/>
  <c r="AH28" i="1"/>
  <c r="CB32" i="1"/>
  <c r="BZ32" i="1"/>
  <c r="CA32" i="1"/>
  <c r="AH32" i="1"/>
  <c r="AG32" i="1"/>
  <c r="CJ32" i="1"/>
  <c r="AH29" i="1"/>
  <c r="AG29" i="1"/>
  <c r="CB29" i="1"/>
  <c r="CJ29" i="1"/>
  <c r="BZ29" i="1"/>
  <c r="CA29" i="1"/>
  <c r="BZ34" i="1"/>
  <c r="AH34" i="1"/>
  <c r="AG34" i="1"/>
  <c r="CJ34" i="1"/>
  <c r="CB34" i="1"/>
  <c r="CA34" i="1"/>
  <c r="AH31" i="1"/>
  <c r="CJ31" i="1"/>
  <c r="AG31" i="1"/>
  <c r="CB31" i="1"/>
  <c r="CA31" i="1"/>
  <c r="BZ31" i="1"/>
  <c r="AH21" i="1"/>
  <c r="AG21" i="1"/>
  <c r="CJ21" i="1"/>
  <c r="CB21" i="1"/>
  <c r="CA21" i="1"/>
  <c r="BZ21" i="1"/>
  <c r="CJ33" i="1"/>
  <c r="AH33" i="1"/>
  <c r="AG33" i="1"/>
  <c r="CB33" i="1"/>
  <c r="CA33" i="1"/>
  <c r="BZ33" i="1"/>
  <c r="AH27" i="1"/>
  <c r="AG27" i="1"/>
  <c r="CB27" i="1"/>
  <c r="CA27" i="1"/>
  <c r="BZ27" i="1"/>
  <c r="CJ27" i="1"/>
  <c r="AH36" i="1"/>
  <c r="AG36" i="1"/>
  <c r="CJ36" i="1"/>
  <c r="CB36" i="1"/>
  <c r="CA36" i="1"/>
  <c r="BZ36" i="1"/>
  <c r="CJ35" i="1"/>
  <c r="CB35" i="1"/>
  <c r="CA35" i="1"/>
  <c r="BZ35" i="1"/>
  <c r="AH35" i="1"/>
  <c r="AG35" i="1"/>
  <c r="AV91" i="4"/>
  <c r="AH91" i="4"/>
  <c r="AU93" i="4"/>
  <c r="AG93" i="4"/>
  <c r="AO91" i="4"/>
  <c r="AN91" i="4"/>
  <c r="GP9" i="1"/>
  <c r="GO9" i="1"/>
  <c r="GO42" i="1"/>
  <c r="GS6" i="1"/>
  <c r="GP42" i="1"/>
  <c r="FK6" i="1"/>
  <c r="FZ6" i="1"/>
  <c r="AH92" i="4" l="1"/>
  <c r="AV92" i="4"/>
  <c r="AG94" i="4"/>
  <c r="AU94" i="4"/>
  <c r="AN92" i="4"/>
  <c r="AO92" i="4"/>
  <c r="GS9" i="1"/>
  <c r="FK9" i="1"/>
  <c r="AI5" i="1"/>
  <c r="AI42" i="1" s="1"/>
  <c r="AV93" i="4" l="1"/>
  <c r="AH93" i="4"/>
  <c r="AG95" i="4"/>
  <c r="AU95" i="4"/>
  <c r="AN93" i="4"/>
  <c r="AO93" i="4"/>
  <c r="AI6" i="1"/>
  <c r="A15" i="1"/>
  <c r="AV94" i="4" l="1"/>
  <c r="AH94" i="4"/>
  <c r="AU96" i="4"/>
  <c r="AG96" i="4"/>
  <c r="AN94" i="4"/>
  <c r="AO94" i="4"/>
  <c r="AL5" i="1"/>
  <c r="AL42" i="1" s="1"/>
  <c r="AK5" i="1"/>
  <c r="AK42" i="1" s="1"/>
  <c r="AJ5" i="1"/>
  <c r="AJ6" i="1" s="1"/>
  <c r="AV95" i="4" l="1"/>
  <c r="AH95" i="4"/>
  <c r="AU97" i="4"/>
  <c r="AG97" i="4"/>
  <c r="AO95" i="4"/>
  <c r="AN95" i="4"/>
  <c r="AJ42" i="1"/>
  <c r="AK6" i="1"/>
  <c r="AL6" i="1"/>
  <c r="L13" i="4"/>
  <c r="L12" i="4"/>
  <c r="L11" i="4"/>
  <c r="L10" i="4"/>
  <c r="L9" i="4"/>
  <c r="L8" i="4"/>
  <c r="BQ5" i="1"/>
  <c r="BQ42" i="1" s="1"/>
  <c r="J13" i="4"/>
  <c r="J12" i="4"/>
  <c r="J11" i="4"/>
  <c r="J10" i="4"/>
  <c r="J9" i="4"/>
  <c r="J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EG5" i="1"/>
  <c r="EG42" i="1" s="1"/>
  <c r="HU5" i="1"/>
  <c r="AV96" i="4" l="1"/>
  <c r="AH96" i="4"/>
  <c r="AU98" i="4"/>
  <c r="AG98" i="4"/>
  <c r="AN96" i="4"/>
  <c r="AO96" i="4"/>
  <c r="HU42" i="1"/>
  <c r="HU6" i="1"/>
  <c r="BQ6" i="1"/>
  <c r="EG6" i="1"/>
  <c r="F13" i="4"/>
  <c r="F8" i="4"/>
  <c r="EF5" i="1"/>
  <c r="EF42" i="1" s="1"/>
  <c r="HS5" i="1"/>
  <c r="HS42" i="1" s="1"/>
  <c r="HR5" i="1"/>
  <c r="HR42" i="1" s="1"/>
  <c r="HQ5" i="1"/>
  <c r="HQ42" i="1" s="1"/>
  <c r="AF8" i="1"/>
  <c r="AF7" i="1"/>
  <c r="AF6" i="1"/>
  <c r="AV97" i="4" l="1"/>
  <c r="AH97" i="4"/>
  <c r="AG99" i="4"/>
  <c r="AU99" i="4"/>
  <c r="AO97" i="4"/>
  <c r="AN97" i="4"/>
  <c r="EG9" i="1"/>
  <c r="HU9" i="1"/>
  <c r="BQ9" i="1"/>
  <c r="EF6" i="1"/>
  <c r="HQ6" i="1"/>
  <c r="HR6" i="1"/>
  <c r="HS6" i="1"/>
  <c r="AV98" i="4" l="1"/>
  <c r="AH98" i="4"/>
  <c r="AG100" i="4"/>
  <c r="AU100" i="4"/>
  <c r="AN98" i="4"/>
  <c r="AO98" i="4"/>
  <c r="HQ9" i="1"/>
  <c r="HR9" i="1"/>
  <c r="EF9" i="1"/>
  <c r="HS9" i="1"/>
  <c r="AH99" i="4" l="1"/>
  <c r="AV99" i="4"/>
  <c r="AU101" i="4"/>
  <c r="AG101" i="4"/>
  <c r="AO99" i="4"/>
  <c r="AN99" i="4"/>
  <c r="A16" i="1"/>
  <c r="AH100" i="4" l="1"/>
  <c r="AV100" i="4"/>
  <c r="AG102" i="4"/>
  <c r="AU102" i="4"/>
  <c r="AN100" i="4"/>
  <c r="AO100" i="4"/>
  <c r="BE5" i="1"/>
  <c r="BE42" i="1" s="1"/>
  <c r="BA5" i="1"/>
  <c r="BA42" i="1" s="1"/>
  <c r="AY5" i="1"/>
  <c r="AY42" i="1" s="1"/>
  <c r="AV5" i="1"/>
  <c r="AV42" i="1" s="1"/>
  <c r="AH101" i="4" l="1"/>
  <c r="AV101" i="4"/>
  <c r="AG103" i="4"/>
  <c r="AU103" i="4"/>
  <c r="AN101" i="4"/>
  <c r="AO101" i="4"/>
  <c r="BE6" i="1"/>
  <c r="BA6" i="1"/>
  <c r="AY6" i="1"/>
  <c r="AV6" i="1"/>
  <c r="AH102" i="4" l="1"/>
  <c r="AV102" i="4"/>
  <c r="AU104" i="4"/>
  <c r="AG104" i="4"/>
  <c r="AO102" i="4"/>
  <c r="AN102" i="4"/>
  <c r="BE9" i="1"/>
  <c r="BA9" i="1"/>
  <c r="AV9" i="1"/>
  <c r="AY9" i="1"/>
  <c r="AV103" i="4" l="1"/>
  <c r="AH103" i="4"/>
  <c r="AU105" i="4"/>
  <c r="AG105" i="4"/>
  <c r="AO103" i="4"/>
  <c r="AN103" i="4"/>
  <c r="AE45" i="1"/>
  <c r="AE46" i="1" s="1"/>
  <c r="AH104" i="4" l="1"/>
  <c r="AV104" i="4"/>
  <c r="AU106" i="4"/>
  <c r="AG106" i="4"/>
  <c r="AN104" i="4"/>
  <c r="AO104" i="4"/>
  <c r="J47" i="4"/>
  <c r="I47" i="4"/>
  <c r="I45" i="4"/>
  <c r="I44" i="4"/>
  <c r="AH105" i="4" l="1"/>
  <c r="AV105" i="4"/>
  <c r="AG107" i="4"/>
  <c r="AU107" i="4"/>
  <c r="AO105" i="4"/>
  <c r="AN105" i="4"/>
  <c r="CZ5" i="1"/>
  <c r="CZ42" i="1" s="1"/>
  <c r="CY5" i="1"/>
  <c r="CY42" i="1" s="1"/>
  <c r="AH5" i="1"/>
  <c r="AH42" i="1" s="1"/>
  <c r="AV106" i="4" l="1"/>
  <c r="AH106" i="4"/>
  <c r="AU108" i="4"/>
  <c r="AG108" i="4"/>
  <c r="AO106" i="4"/>
  <c r="AN106" i="4"/>
  <c r="CY6" i="1"/>
  <c r="CZ6" i="1"/>
  <c r="AH6" i="1"/>
  <c r="AH107" i="4" l="1"/>
  <c r="AV107" i="4"/>
  <c r="AU109" i="4"/>
  <c r="AG109" i="4"/>
  <c r="AN107" i="4"/>
  <c r="AO107" i="4"/>
  <c r="CZ9" i="1"/>
  <c r="CY9" i="1"/>
  <c r="AE9" i="1"/>
  <c r="AH108" i="4" l="1"/>
  <c r="AV108" i="4"/>
  <c r="AU110" i="4"/>
  <c r="AG110" i="4"/>
  <c r="AO108" i="4"/>
  <c r="AN108" i="4"/>
  <c r="AF9" i="1"/>
  <c r="K13" i="4"/>
  <c r="I13" i="4"/>
  <c r="H13" i="4"/>
  <c r="E13" i="4"/>
  <c r="D13" i="4"/>
  <c r="C13" i="4"/>
  <c r="K8" i="4"/>
  <c r="I8" i="4"/>
  <c r="H8" i="4"/>
  <c r="E8" i="4"/>
  <c r="D8" i="4"/>
  <c r="C8" i="4"/>
  <c r="AV109" i="4" l="1"/>
  <c r="AH109" i="4"/>
  <c r="AU111" i="4"/>
  <c r="AG111" i="4"/>
  <c r="AO109" i="4"/>
  <c r="AN109" i="4"/>
  <c r="DB5" i="1"/>
  <c r="DB42" i="1" s="1"/>
  <c r="DA5" i="1"/>
  <c r="DA42" i="1" s="1"/>
  <c r="G45" i="4"/>
  <c r="G41" i="4"/>
  <c r="G42" i="4" s="1"/>
  <c r="G43" i="4" s="1"/>
  <c r="G37" i="4"/>
  <c r="G38" i="4" s="1"/>
  <c r="G39" i="4" s="1"/>
  <c r="G32" i="4"/>
  <c r="DK5" i="1"/>
  <c r="DK42" i="1" s="1"/>
  <c r="DJ5" i="1"/>
  <c r="DJ42" i="1" s="1"/>
  <c r="BY5" i="1"/>
  <c r="BY42" i="1" s="1"/>
  <c r="AV110" i="4" l="1"/>
  <c r="AH110" i="4"/>
  <c r="AG112" i="4"/>
  <c r="AU112" i="4"/>
  <c r="AN110" i="4"/>
  <c r="AO110" i="4"/>
  <c r="G33" i="4"/>
  <c r="G46" i="4"/>
  <c r="DA6" i="1"/>
  <c r="DB6" i="1"/>
  <c r="DJ6" i="1"/>
  <c r="DK6" i="1"/>
  <c r="BY6" i="1"/>
  <c r="AH111" i="4" l="1"/>
  <c r="AV111" i="4"/>
  <c r="AG113" i="4"/>
  <c r="AU113" i="4"/>
  <c r="AO111" i="4"/>
  <c r="AN111" i="4"/>
  <c r="G34" i="4"/>
  <c r="G47" i="4"/>
  <c r="DB9" i="1"/>
  <c r="DA9" i="1"/>
  <c r="DK9" i="1"/>
  <c r="DJ9" i="1"/>
  <c r="BY9" i="1"/>
  <c r="I33" i="4"/>
  <c r="H33" i="4"/>
  <c r="G24" i="3"/>
  <c r="AV112" i="4" l="1"/>
  <c r="AH112" i="4"/>
  <c r="AU114" i="4"/>
  <c r="AG114" i="4"/>
  <c r="AO112" i="4"/>
  <c r="AN112" i="4"/>
  <c r="I46" i="4"/>
  <c r="J39" i="4"/>
  <c r="J43" i="4" s="1"/>
  <c r="I39" i="4"/>
  <c r="I43" i="4" s="1"/>
  <c r="H39" i="4"/>
  <c r="H43" i="4" s="1"/>
  <c r="I38" i="4"/>
  <c r="I42" i="4" s="1"/>
  <c r="I37" i="4"/>
  <c r="I41" i="4" s="1"/>
  <c r="H37" i="4"/>
  <c r="H41" i="4" s="1"/>
  <c r="I36" i="4"/>
  <c r="I40" i="4" s="1"/>
  <c r="H36" i="4"/>
  <c r="H40" i="4" s="1"/>
  <c r="AV113" i="4" l="1"/>
  <c r="AH113" i="4"/>
  <c r="AG115" i="4"/>
  <c r="AU115" i="4"/>
  <c r="AO113" i="4"/>
  <c r="AN113" i="4"/>
  <c r="K47" i="4"/>
  <c r="K34" i="4"/>
  <c r="J33" i="4"/>
  <c r="J32" i="4"/>
  <c r="J31" i="4"/>
  <c r="HE5" i="1"/>
  <c r="HE42" i="1" s="1"/>
  <c r="AH114" i="4" l="1"/>
  <c r="AV114" i="4"/>
  <c r="AU116" i="4"/>
  <c r="AG116" i="4"/>
  <c r="AO114" i="4"/>
  <c r="AN114" i="4"/>
  <c r="J44" i="4"/>
  <c r="J45" i="4"/>
  <c r="J46" i="4"/>
  <c r="K31" i="4"/>
  <c r="J36" i="4"/>
  <c r="J40" i="4" s="1"/>
  <c r="K32" i="4"/>
  <c r="J37" i="4"/>
  <c r="J41" i="4" s="1"/>
  <c r="K39" i="4"/>
  <c r="K43" i="4" s="1"/>
  <c r="J38" i="4"/>
  <c r="J42" i="4" s="1"/>
  <c r="K33" i="4"/>
  <c r="HE6" i="1"/>
  <c r="AH115" i="4" l="1"/>
  <c r="AV115" i="4"/>
  <c r="AG117" i="4"/>
  <c r="AU117" i="4"/>
  <c r="AO115" i="4"/>
  <c r="AN115" i="4"/>
  <c r="K37" i="4"/>
  <c r="K41" i="4" s="1"/>
  <c r="K36" i="4"/>
  <c r="K40" i="4" s="1"/>
  <c r="K45" i="4"/>
  <c r="K38" i="4"/>
  <c r="K42" i="4" s="1"/>
  <c r="K46" i="4"/>
  <c r="HE9" i="1"/>
  <c r="AH116" i="4" l="1"/>
  <c r="AV116" i="4"/>
  <c r="AG118" i="4"/>
  <c r="AU118" i="4"/>
  <c r="AO116" i="4"/>
  <c r="AN116" i="4"/>
  <c r="AH117" i="4" l="1"/>
  <c r="AV117" i="4"/>
  <c r="AU119" i="4"/>
  <c r="AG119" i="4"/>
  <c r="AN117" i="4"/>
  <c r="AO117" i="4"/>
  <c r="AV118" i="4" l="1"/>
  <c r="AH118" i="4"/>
  <c r="AG120" i="4"/>
  <c r="AU120" i="4"/>
  <c r="AN118" i="4"/>
  <c r="AO118" i="4"/>
  <c r="CV5" i="1"/>
  <c r="CV42" i="1" s="1"/>
  <c r="CU5" i="1"/>
  <c r="CU42" i="1" s="1"/>
  <c r="CT5" i="1"/>
  <c r="CT42" i="1" s="1"/>
  <c r="CS5" i="1"/>
  <c r="CS42" i="1" s="1"/>
  <c r="CQ5" i="1"/>
  <c r="AV119" i="4" l="1"/>
  <c r="AH119" i="4"/>
  <c r="AU121" i="4"/>
  <c r="AG121" i="4"/>
  <c r="AO119" i="4"/>
  <c r="AN119" i="4"/>
  <c r="CT6" i="1"/>
  <c r="CU6" i="1"/>
  <c r="CV6" i="1"/>
  <c r="CS6" i="1"/>
  <c r="CQ42" i="1"/>
  <c r="CQ6" i="1"/>
  <c r="H47" i="4"/>
  <c r="H45" i="4"/>
  <c r="AH120" i="4" l="1"/>
  <c r="AV120" i="4"/>
  <c r="AG122" i="4"/>
  <c r="AU122" i="4"/>
  <c r="AO120" i="4"/>
  <c r="AN120" i="4"/>
  <c r="CV9" i="1"/>
  <c r="CU9" i="1"/>
  <c r="CT9" i="1"/>
  <c r="CS9" i="1"/>
  <c r="CQ9" i="1"/>
  <c r="AH121" i="4" l="1"/>
  <c r="AV121" i="4"/>
  <c r="AU123" i="4"/>
  <c r="AG123" i="4"/>
  <c r="AN121" i="4"/>
  <c r="AO121" i="4"/>
  <c r="AH122" i="4" l="1"/>
  <c r="AV122" i="4"/>
  <c r="AU124" i="4"/>
  <c r="AG124" i="4"/>
  <c r="AO122" i="4"/>
  <c r="AN122" i="4"/>
  <c r="AV123" i="4" l="1"/>
  <c r="AH123" i="4"/>
  <c r="AG125" i="4"/>
  <c r="AU125" i="4"/>
  <c r="AO123" i="4"/>
  <c r="AN123" i="4"/>
  <c r="GV5" i="1"/>
  <c r="GV42" i="1" s="1"/>
  <c r="AV124" i="4" l="1"/>
  <c r="AH124" i="4"/>
  <c r="AG126" i="4"/>
  <c r="AU126" i="4"/>
  <c r="AN124" i="4"/>
  <c r="AO124" i="4"/>
  <c r="GV6" i="1"/>
  <c r="EO5" i="1"/>
  <c r="EO42" i="1" s="1"/>
  <c r="AH125" i="4" l="1"/>
  <c r="AV125" i="4"/>
  <c r="AU127" i="4"/>
  <c r="AG127" i="4"/>
  <c r="AO125" i="4"/>
  <c r="AN125" i="4"/>
  <c r="GV9" i="1"/>
  <c r="H38" i="4"/>
  <c r="H42" i="4" s="1"/>
  <c r="H46" i="4"/>
  <c r="EO6" i="1"/>
  <c r="FJ5" i="1"/>
  <c r="FJ42" i="1" s="1"/>
  <c r="BS5" i="1"/>
  <c r="BS42" i="1" s="1"/>
  <c r="AV126" i="4" l="1"/>
  <c r="AH126" i="4"/>
  <c r="AU128" i="4"/>
  <c r="AG128" i="4"/>
  <c r="AO126" i="4"/>
  <c r="AN126" i="4"/>
  <c r="FJ6" i="1"/>
  <c r="BS6" i="1"/>
  <c r="AH127" i="4" l="1"/>
  <c r="AV127" i="4"/>
  <c r="AU129" i="4"/>
  <c r="AG129" i="4"/>
  <c r="AO127" i="4"/>
  <c r="AN127" i="4"/>
  <c r="FJ9" i="1"/>
  <c r="BS9" i="1"/>
  <c r="AV128" i="4" l="1"/>
  <c r="AH128" i="4"/>
  <c r="AG130" i="4"/>
  <c r="AU130" i="4"/>
  <c r="AN128" i="4"/>
  <c r="AO128" i="4"/>
  <c r="MM5" i="1"/>
  <c r="MM42" i="1" s="1"/>
  <c r="G44" i="3"/>
  <c r="G42" i="3"/>
  <c r="G29" i="3"/>
  <c r="G28" i="3"/>
  <c r="G27" i="3"/>
  <c r="G26" i="3"/>
  <c r="AH129" i="4" l="1"/>
  <c r="AV129" i="4"/>
  <c r="AG131" i="4"/>
  <c r="AU131" i="4"/>
  <c r="AN129" i="4"/>
  <c r="AO129" i="4"/>
  <c r="F39" i="4"/>
  <c r="E39" i="4"/>
  <c r="D39" i="4"/>
  <c r="C39" i="4"/>
  <c r="F38" i="4"/>
  <c r="E38" i="4"/>
  <c r="D38" i="4"/>
  <c r="C38" i="4"/>
  <c r="F37" i="4"/>
  <c r="E37" i="4"/>
  <c r="D37" i="4"/>
  <c r="C37" i="4"/>
  <c r="F36" i="4"/>
  <c r="E36" i="4"/>
  <c r="D36" i="4"/>
  <c r="C36" i="4"/>
  <c r="AH130" i="4" l="1"/>
  <c r="AV130" i="4"/>
  <c r="AU132" i="4"/>
  <c r="AG132" i="4"/>
  <c r="AO130" i="4"/>
  <c r="AN130" i="4"/>
  <c r="E42" i="4"/>
  <c r="F42" i="4"/>
  <c r="F43" i="4"/>
  <c r="C42" i="4"/>
  <c r="D43" i="4"/>
  <c r="E43" i="4"/>
  <c r="D42" i="4"/>
  <c r="C43" i="4"/>
  <c r="C41" i="4"/>
  <c r="D41" i="4"/>
  <c r="F40" i="4"/>
  <c r="E41" i="4"/>
  <c r="F41" i="4"/>
  <c r="C40" i="4"/>
  <c r="D40" i="4"/>
  <c r="E40" i="4"/>
  <c r="MM9" i="1"/>
  <c r="DI5" i="1"/>
  <c r="DI42" i="1" s="1"/>
  <c r="DG5" i="1"/>
  <c r="DG42" i="1" s="1"/>
  <c r="DF5" i="1"/>
  <c r="DF42" i="1" s="1"/>
  <c r="AH131" i="4" l="1"/>
  <c r="AV131" i="4"/>
  <c r="AU133" i="4"/>
  <c r="AG133" i="4"/>
  <c r="AN131" i="4"/>
  <c r="AO131" i="4"/>
  <c r="F46" i="4"/>
  <c r="E46" i="4"/>
  <c r="C46" i="4"/>
  <c r="D47" i="4"/>
  <c r="E47" i="4"/>
  <c r="E45" i="4"/>
  <c r="F45" i="4"/>
  <c r="F44" i="4"/>
  <c r="F47" i="4"/>
  <c r="D45" i="4"/>
  <c r="C45" i="4"/>
  <c r="C47" i="4"/>
  <c r="D46" i="4"/>
  <c r="E44" i="4"/>
  <c r="D44" i="4"/>
  <c r="C44" i="4"/>
  <c r="DI6" i="1"/>
  <c r="DF6" i="1"/>
  <c r="DG6" i="1"/>
  <c r="A10" i="1"/>
  <c r="ER5" i="1"/>
  <c r="ER42" i="1" s="1"/>
  <c r="EQ5" i="1"/>
  <c r="EQ42" i="1" s="1"/>
  <c r="EP5" i="1"/>
  <c r="DH5" i="1"/>
  <c r="DH42" i="1" s="1"/>
  <c r="HC5" i="1"/>
  <c r="HC42" i="1" s="1"/>
  <c r="HO5" i="1"/>
  <c r="HO6" i="1" s="1"/>
  <c r="HF5" i="1"/>
  <c r="HF42" i="1" s="1"/>
  <c r="AH132" i="4" l="1"/>
  <c r="AV132" i="4"/>
  <c r="AU134" i="4"/>
  <c r="AG134" i="4"/>
  <c r="AN132" i="4"/>
  <c r="AO132" i="4"/>
  <c r="EP42" i="1"/>
  <c r="EP6" i="1"/>
  <c r="DI9" i="1"/>
  <c r="DG9" i="1"/>
  <c r="DF9" i="1"/>
  <c r="ER6" i="1"/>
  <c r="EQ6" i="1"/>
  <c r="DH6" i="1"/>
  <c r="HO42" i="1"/>
  <c r="HO9" i="1"/>
  <c r="HC6" i="1"/>
  <c r="HF6" i="1"/>
  <c r="AV133" i="4" l="1"/>
  <c r="AH133" i="4"/>
  <c r="AG135" i="4"/>
  <c r="AU135" i="4"/>
  <c r="AO133" i="4"/>
  <c r="AN133" i="4"/>
  <c r="ER9" i="1"/>
  <c r="EQ9" i="1"/>
  <c r="DH9" i="1"/>
  <c r="HC9" i="1"/>
  <c r="HF9" i="1"/>
  <c r="AH134" i="4" l="1"/>
  <c r="AV134" i="4"/>
  <c r="AG136" i="4"/>
  <c r="AU136" i="4"/>
  <c r="AO134" i="4"/>
  <c r="AN134" i="4"/>
  <c r="CR5" i="1"/>
  <c r="CR42" i="1" s="1"/>
  <c r="GX5" i="1"/>
  <c r="GX42" i="1" s="1"/>
  <c r="GT5" i="1"/>
  <c r="GT42" i="1" s="1"/>
  <c r="CP5" i="1"/>
  <c r="CP42" i="1" s="1"/>
  <c r="DE5" i="1"/>
  <c r="DE42" i="1" s="1"/>
  <c r="AH135" i="4" l="1"/>
  <c r="AV135" i="4"/>
  <c r="AO136" i="4"/>
  <c r="AO135" i="4"/>
  <c r="AN136" i="4"/>
  <c r="AN135" i="4"/>
  <c r="CR6" i="1"/>
  <c r="GX6" i="1"/>
  <c r="GT6" i="1"/>
  <c r="CP6" i="1"/>
  <c r="DE6" i="1"/>
  <c r="AV136" i="4" l="1"/>
  <c r="AH136" i="4"/>
  <c r="CR9" i="1"/>
  <c r="GX9" i="1"/>
  <c r="GT9" i="1"/>
  <c r="CP9" i="1"/>
  <c r="DE9" i="1"/>
  <c r="AU5" i="1" l="1"/>
  <c r="AU42" i="1" s="1"/>
  <c r="AT5" i="1"/>
  <c r="AT42" i="1" s="1"/>
  <c r="AT6" i="1" l="1"/>
  <c r="AU6" i="1"/>
  <c r="AU9" i="1" l="1"/>
  <c r="AT9" i="1"/>
  <c r="BB5" i="1" l="1"/>
  <c r="BB42" i="1" s="1"/>
  <c r="AZ5" i="1"/>
  <c r="AZ42" i="1" s="1"/>
  <c r="BD5" i="1"/>
  <c r="BD42" i="1" s="1"/>
  <c r="AW5" i="1"/>
  <c r="AW42" i="1" s="1"/>
  <c r="A7" i="1"/>
  <c r="B20" i="1" s="1"/>
  <c r="GZ9" i="1"/>
  <c r="GY9" i="1"/>
  <c r="GU9" i="1"/>
  <c r="FD9" i="1"/>
  <c r="FA9" i="1"/>
  <c r="EZ9" i="1"/>
  <c r="EY9" i="1"/>
  <c r="A9" i="1"/>
  <c r="FZ20" i="1" l="1"/>
  <c r="FY20" i="1" s="1" a="1"/>
  <c r="FY20" i="1" s="1"/>
  <c r="B14" i="1"/>
  <c r="B13" i="1"/>
  <c r="B12" i="1"/>
  <c r="B11" i="1"/>
  <c r="DD20" i="1"/>
  <c r="DC20" i="1"/>
  <c r="B15" i="1"/>
  <c r="B10" i="1"/>
  <c r="B16" i="1"/>
  <c r="BB6" i="1"/>
  <c r="AZ6" i="1"/>
  <c r="BD6" i="1"/>
  <c r="AW6" i="1"/>
  <c r="FG16" i="1" l="1"/>
  <c r="GW16" i="1"/>
  <c r="FB16" i="1"/>
  <c r="HV16" i="1"/>
  <c r="LY16" i="1"/>
  <c r="KS16" i="1"/>
  <c r="LX16" i="1"/>
  <c r="KR16" i="1"/>
  <c r="KF16" i="1"/>
  <c r="LW16" i="1"/>
  <c r="KQ16" i="1"/>
  <c r="LV16" i="1"/>
  <c r="KP16" i="1"/>
  <c r="LU16" i="1"/>
  <c r="KO16" i="1"/>
  <c r="LT16" i="1"/>
  <c r="KN16" i="1"/>
  <c r="LL16" i="1"/>
  <c r="LS16" i="1"/>
  <c r="KM16" i="1"/>
  <c r="LR16" i="1"/>
  <c r="KL16" i="1"/>
  <c r="KU16" i="1"/>
  <c r="LQ16" i="1"/>
  <c r="KK16" i="1"/>
  <c r="LP16" i="1"/>
  <c r="KJ16" i="1"/>
  <c r="LZ16" i="1"/>
  <c r="LO16" i="1"/>
  <c r="KI16" i="1"/>
  <c r="MA16" i="1"/>
  <c r="LN16" i="1"/>
  <c r="KH16" i="1"/>
  <c r="LM16" i="1"/>
  <c r="KG16" i="1"/>
  <c r="LK16" i="1"/>
  <c r="KE16" i="1"/>
  <c r="LJ16" i="1"/>
  <c r="KD16" i="1"/>
  <c r="LI16" i="1"/>
  <c r="KC16" i="1"/>
  <c r="LH16" i="1"/>
  <c r="KB16" i="1"/>
  <c r="LG16" i="1"/>
  <c r="KA16" i="1"/>
  <c r="ML16" i="1"/>
  <c r="LF16" i="1"/>
  <c r="JZ16" i="1"/>
  <c r="MK16" i="1"/>
  <c r="LE16" i="1"/>
  <c r="JY16" i="1"/>
  <c r="MJ16" i="1"/>
  <c r="LD16" i="1"/>
  <c r="JX16" i="1"/>
  <c r="MI16" i="1"/>
  <c r="LC16" i="1"/>
  <c r="JW16" i="1"/>
  <c r="MH16" i="1"/>
  <c r="LB16" i="1"/>
  <c r="JV16" i="1"/>
  <c r="MG16" i="1"/>
  <c r="LA16" i="1"/>
  <c r="JU16" i="1"/>
  <c r="MF16" i="1"/>
  <c r="KZ16" i="1"/>
  <c r="JT16" i="1"/>
  <c r="ME16" i="1"/>
  <c r="KY16" i="1"/>
  <c r="JS16" i="1"/>
  <c r="KT16" i="1"/>
  <c r="MD16" i="1"/>
  <c r="KX16" i="1"/>
  <c r="JR16" i="1"/>
  <c r="MC16" i="1"/>
  <c r="KW16" i="1"/>
  <c r="JQ16" i="1"/>
  <c r="KV16" i="1"/>
  <c r="MB16" i="1"/>
  <c r="JP16" i="1"/>
  <c r="FZ26" i="1"/>
  <c r="FY26" i="1" s="1" a="1"/>
  <c r="FY26" i="1" s="1"/>
  <c r="FZ21" i="1"/>
  <c r="FY21" i="1" s="1" a="1"/>
  <c r="FY21" i="1" s="1"/>
  <c r="FZ34" i="1"/>
  <c r="FY34" i="1" s="1" a="1"/>
  <c r="FY34" i="1" s="1"/>
  <c r="FZ29" i="1"/>
  <c r="FY29" i="1" s="1" a="1"/>
  <c r="FY29" i="1" s="1"/>
  <c r="FZ24" i="1"/>
  <c r="FY24" i="1" s="1" a="1"/>
  <c r="FY24" i="1" s="1"/>
  <c r="FZ25" i="1"/>
  <c r="FY25" i="1" s="1" a="1"/>
  <c r="FY25" i="1" s="1"/>
  <c r="FZ27" i="1"/>
  <c r="FY27" i="1" s="1" a="1"/>
  <c r="FY27" i="1" s="1"/>
  <c r="FZ31" i="1"/>
  <c r="FY31" i="1" s="1" a="1"/>
  <c r="FY31" i="1" s="1"/>
  <c r="FZ33" i="1"/>
  <c r="FY33" i="1" s="1" a="1"/>
  <c r="FY33" i="1" s="1"/>
  <c r="FZ36" i="1"/>
  <c r="FY36" i="1" s="1" a="1"/>
  <c r="FY36" i="1" s="1"/>
  <c r="FZ23" i="1"/>
  <c r="FY23" i="1" s="1" a="1"/>
  <c r="FY23" i="1" s="1"/>
  <c r="FZ32" i="1"/>
  <c r="FY32" i="1" s="1" a="1"/>
  <c r="FY32" i="1" s="1"/>
  <c r="FZ28" i="1"/>
  <c r="FY28" i="1" s="1" a="1"/>
  <c r="FY28" i="1" s="1"/>
  <c r="FZ22" i="1"/>
  <c r="FY22" i="1" s="1" a="1"/>
  <c r="FY22" i="1" s="1"/>
  <c r="FZ35" i="1"/>
  <c r="FY35" i="1" s="1" a="1"/>
  <c r="FY35" i="1" s="1"/>
  <c r="FZ30" i="1"/>
  <c r="FY30" i="1" s="1" a="1"/>
  <c r="FY30" i="1" s="1"/>
  <c r="JA16" i="1"/>
  <c r="IZ16" i="1"/>
  <c r="IY16" i="1"/>
  <c r="IX16" i="1"/>
  <c r="IV16" i="1"/>
  <c r="IU16" i="1"/>
  <c r="IS16" i="1"/>
  <c r="IT16" i="1"/>
  <c r="IP16" i="1"/>
  <c r="IG16" i="1"/>
  <c r="IC16" i="1"/>
  <c r="IO16" i="1"/>
  <c r="IL16" i="1"/>
  <c r="JK16" i="1"/>
  <c r="IN16" i="1"/>
  <c r="IB16" i="1"/>
  <c r="IM16" i="1"/>
  <c r="JI16" i="1"/>
  <c r="IE16" i="1"/>
  <c r="IK16" i="1"/>
  <c r="IJ16" i="1"/>
  <c r="JO16" i="1"/>
  <c r="II16" i="1"/>
  <c r="JN16" i="1"/>
  <c r="IH16" i="1"/>
  <c r="JM16" i="1"/>
  <c r="JL16" i="1"/>
  <c r="IF16" i="1"/>
  <c r="JJ16" i="1"/>
  <c r="ID16" i="1"/>
  <c r="JH16" i="1"/>
  <c r="HY16" i="1"/>
  <c r="HX16" i="1"/>
  <c r="JF16" i="1"/>
  <c r="JE16" i="1"/>
  <c r="IA16" i="1"/>
  <c r="JG16" i="1"/>
  <c r="JD16" i="1"/>
  <c r="IW16" i="1"/>
  <c r="HZ16" i="1"/>
  <c r="JC16" i="1"/>
  <c r="JB16" i="1"/>
  <c r="IR16" i="1"/>
  <c r="IQ16" i="1"/>
  <c r="GR16" i="1"/>
  <c r="HW16" i="1"/>
  <c r="GL16" i="1"/>
  <c r="GJ16" i="1"/>
  <c r="GI16" i="1"/>
  <c r="GH16" i="1"/>
  <c r="FX16" i="1"/>
  <c r="FW16" i="1"/>
  <c r="FV16" i="1"/>
  <c r="FU16" i="1"/>
  <c r="FT16" i="1"/>
  <c r="FS16" i="1"/>
  <c r="FR16" i="1"/>
  <c r="GN16" i="1"/>
  <c r="GM16" i="1"/>
  <c r="GK16" i="1"/>
  <c r="GG16" i="1"/>
  <c r="GF16" i="1"/>
  <c r="GE16" i="1"/>
  <c r="GD16" i="1"/>
  <c r="GC16" i="1"/>
  <c r="GB16" i="1"/>
  <c r="GA16" i="1"/>
  <c r="FQ16" i="1"/>
  <c r="FP16" i="1"/>
  <c r="FO16" i="1"/>
  <c r="FN16" i="1"/>
  <c r="FM16" i="1"/>
  <c r="FL16" i="1"/>
  <c r="DC34" i="1"/>
  <c r="DC30" i="1"/>
  <c r="DC33" i="1"/>
  <c r="DC28" i="1"/>
  <c r="DC35" i="1"/>
  <c r="DC32" i="1"/>
  <c r="DC22" i="1"/>
  <c r="DC31" i="1"/>
  <c r="DC27" i="1"/>
  <c r="DC21" i="1"/>
  <c r="DC29" i="1"/>
  <c r="DC36" i="1"/>
  <c r="DC26" i="1"/>
  <c r="DD31" i="1"/>
  <c r="DD33" i="1"/>
  <c r="DD36" i="1"/>
  <c r="DD21" i="1"/>
  <c r="DD35" i="1"/>
  <c r="DD32" i="1"/>
  <c r="DD34" i="1"/>
  <c r="DD22" i="1"/>
  <c r="DD27" i="1"/>
  <c r="DD26" i="1"/>
  <c r="DD29" i="1"/>
  <c r="DD28" i="1"/>
  <c r="DD30" i="1"/>
  <c r="DC24" i="1"/>
  <c r="DC23" i="1"/>
  <c r="DC25" i="1"/>
  <c r="DC16" i="1"/>
  <c r="DD16" i="1"/>
  <c r="DD23" i="1"/>
  <c r="DD25" i="1"/>
  <c r="DD24" i="1"/>
  <c r="HM16" i="1"/>
  <c r="HL16" i="1"/>
  <c r="HN16" i="1"/>
  <c r="FC16" i="1"/>
  <c r="EN16" i="1"/>
  <c r="AI16" i="1"/>
  <c r="GO16" i="1"/>
  <c r="GP16" i="1"/>
  <c r="GQ16" i="1"/>
  <c r="GS16" i="1"/>
  <c r="FK16" i="1"/>
  <c r="FZ16" i="1"/>
  <c r="AL16" i="1"/>
  <c r="AK16" i="1"/>
  <c r="AJ16" i="1"/>
  <c r="EG16" i="1"/>
  <c r="BQ16" i="1"/>
  <c r="EF16" i="1"/>
  <c r="HU16" i="1"/>
  <c r="HS16" i="1"/>
  <c r="HR16" i="1"/>
  <c r="HQ16" i="1"/>
  <c r="CS16" i="1"/>
  <c r="CR16" i="1"/>
  <c r="HF16" i="1"/>
  <c r="CZ16" i="1"/>
  <c r="BS16" i="1"/>
  <c r="DJ16" i="1"/>
  <c r="ER16" i="1"/>
  <c r="BA16" i="1"/>
  <c r="DF16" i="1"/>
  <c r="BY16" i="1"/>
  <c r="AQ16" i="1"/>
  <c r="DH16" i="1"/>
  <c r="AP16" i="1"/>
  <c r="FJ16" i="1"/>
  <c r="AO16" i="1"/>
  <c r="FD16" i="1"/>
  <c r="CU16" i="1"/>
  <c r="AY16" i="1"/>
  <c r="AN16" i="1"/>
  <c r="FA16" i="1"/>
  <c r="AM16" i="1"/>
  <c r="EZ16" i="1"/>
  <c r="CV16" i="1"/>
  <c r="CJ16" i="1"/>
  <c r="DE16" i="1"/>
  <c r="DA16" i="1"/>
  <c r="EY16" i="1"/>
  <c r="HO16" i="1"/>
  <c r="DI16" i="1"/>
  <c r="DG16" i="1"/>
  <c r="DQ16" i="1"/>
  <c r="CT16" i="1"/>
  <c r="DK16" i="1"/>
  <c r="AU16" i="1"/>
  <c r="GX16" i="1"/>
  <c r="EQ16" i="1"/>
  <c r="HC16" i="1"/>
  <c r="AV16" i="1"/>
  <c r="DB16" i="1"/>
  <c r="MM16" i="1"/>
  <c r="CQ16" i="1"/>
  <c r="CP16" i="1"/>
  <c r="BE16" i="1"/>
  <c r="HE16" i="1"/>
  <c r="CY16" i="1"/>
  <c r="AH16" i="1"/>
  <c r="GT16" i="1"/>
  <c r="GU16" i="1"/>
  <c r="GZ16" i="1"/>
  <c r="GV16" i="1"/>
  <c r="GY16" i="1"/>
  <c r="AT16" i="1"/>
  <c r="AZ9" i="1"/>
  <c r="BB9" i="1"/>
  <c r="BD9" i="1"/>
  <c r="AW9" i="1"/>
  <c r="ET5" i="1"/>
  <c r="ES5" i="1"/>
  <c r="AS5" i="1"/>
  <c r="AR5" i="1"/>
  <c r="CI5" i="1"/>
  <c r="CH5" i="1"/>
  <c r="BB16" i="1" l="1"/>
  <c r="BD16" i="1"/>
  <c r="AZ16" i="1"/>
  <c r="AW16" i="1"/>
  <c r="AR42" i="1"/>
  <c r="AS42" i="1"/>
  <c r="CH42" i="1"/>
  <c r="CI42" i="1"/>
  <c r="ES42" i="1"/>
  <c r="ET42" i="1"/>
  <c r="ET6" i="1"/>
  <c r="ES6" i="1"/>
  <c r="AR6" i="1"/>
  <c r="AS6" i="1"/>
  <c r="CH6" i="1"/>
  <c r="CI6" i="1"/>
  <c r="ET9" i="1" l="1"/>
  <c r="ES9" i="1"/>
  <c r="AR9" i="1"/>
  <c r="AS9" i="1"/>
  <c r="CI9" i="1"/>
  <c r="CH9" i="1"/>
  <c r="AR16" i="1" l="1"/>
  <c r="AS16" i="1"/>
  <c r="ET16" i="1"/>
  <c r="ES16" i="1"/>
  <c r="CH16" i="1"/>
  <c r="CI16" i="1"/>
  <c r="HK5" i="1" l="1"/>
  <c r="HK42" i="1" l="1"/>
  <c r="HK6" i="1"/>
  <c r="HP5" i="1"/>
  <c r="FY5" i="1"/>
  <c r="HK9" i="1" l="1"/>
  <c r="HP42" i="1"/>
  <c r="FY42" i="1"/>
  <c r="HP6" i="1"/>
  <c r="FI5" i="1"/>
  <c r="FH5" i="1"/>
  <c r="HK16" i="1" l="1"/>
  <c r="HP9" i="1"/>
  <c r="FH42" i="1"/>
  <c r="FI42" i="1"/>
  <c r="FY9" i="1"/>
  <c r="FH6" i="1"/>
  <c r="FI6" i="1"/>
  <c r="HP16" i="1" l="1"/>
  <c r="FY16" i="1"/>
  <c r="FI9" i="1"/>
  <c r="FH9" i="1"/>
  <c r="FH16" i="1" l="1"/>
  <c r="FI16" i="1"/>
  <c r="EM5" i="1" l="1"/>
  <c r="EL5" i="1"/>
  <c r="EL42" i="1" l="1"/>
  <c r="EM42" i="1"/>
  <c r="EM6" i="1"/>
  <c r="EL6" i="1"/>
  <c r="EL9" i="1" l="1"/>
  <c r="GY5" i="1"/>
  <c r="GY42" i="1" s="1"/>
  <c r="DR5" i="1"/>
  <c r="EM16" i="1" l="1"/>
  <c r="EL16" i="1"/>
  <c r="DR42" i="1"/>
  <c r="DR6" i="1"/>
  <c r="CA5" i="1"/>
  <c r="BZ5" i="1"/>
  <c r="DR9" i="1" l="1"/>
  <c r="DR16" i="1" l="1"/>
  <c r="EZ5" i="1"/>
  <c r="EZ42" i="1" s="1"/>
  <c r="BX5" i="1" l="1"/>
  <c r="BW5" i="1"/>
  <c r="CG5" i="1"/>
  <c r="BW42" i="1" l="1"/>
  <c r="BX42" i="1"/>
  <c r="CG42" i="1"/>
  <c r="BW6" i="1"/>
  <c r="BX6" i="1"/>
  <c r="CG6" i="1"/>
  <c r="GU5" i="1"/>
  <c r="CX5" i="1"/>
  <c r="F26" i="3"/>
  <c r="E26" i="3"/>
  <c r="C26" i="3"/>
  <c r="B26" i="3"/>
  <c r="BX9" i="1" l="1"/>
  <c r="BW9" i="1"/>
  <c r="CG9" i="1"/>
  <c r="CX42" i="1"/>
  <c r="GU42" i="1"/>
  <c r="CX6" i="1"/>
  <c r="GZ5" i="1"/>
  <c r="BW16" i="1" l="1"/>
  <c r="BX16" i="1"/>
  <c r="CG16" i="1"/>
  <c r="CX9" i="1"/>
  <c r="GZ42" i="1"/>
  <c r="HB5" i="1"/>
  <c r="HA5" i="1"/>
  <c r="EW5" i="1"/>
  <c r="CX16" i="1" l="1"/>
  <c r="HB42" i="1"/>
  <c r="EW42" i="1"/>
  <c r="HA42" i="1"/>
  <c r="HB6" i="1"/>
  <c r="HA6" i="1"/>
  <c r="EW6" i="1"/>
  <c r="EX5" i="1"/>
  <c r="HA9" i="1" l="1"/>
  <c r="HB9" i="1"/>
  <c r="EW9" i="1"/>
  <c r="EX42" i="1"/>
  <c r="EX6" i="1"/>
  <c r="BP5" i="1"/>
  <c r="MO5" i="1"/>
  <c r="MN5" i="1"/>
  <c r="HT5" i="1"/>
  <c r="F44" i="3"/>
  <c r="F43" i="3"/>
  <c r="F42" i="3"/>
  <c r="F29" i="3"/>
  <c r="F28" i="3"/>
  <c r="F27" i="3"/>
  <c r="F25" i="3"/>
  <c r="F24" i="3"/>
  <c r="E44" i="3"/>
  <c r="E43" i="3"/>
  <c r="E42" i="3"/>
  <c r="E29" i="3"/>
  <c r="E28" i="3"/>
  <c r="E27" i="3"/>
  <c r="E25" i="3"/>
  <c r="E24" i="3"/>
  <c r="EW16" i="1" l="1"/>
  <c r="HB16" i="1"/>
  <c r="HA16" i="1"/>
  <c r="EX9" i="1"/>
  <c r="BP42" i="1"/>
  <c r="HT42" i="1"/>
  <c r="BP6" i="1"/>
  <c r="MN42" i="1"/>
  <c r="MN6" i="1"/>
  <c r="MO42" i="1"/>
  <c r="MO6" i="1"/>
  <c r="HT6" i="1"/>
  <c r="A42" i="1"/>
  <c r="A6" i="1"/>
  <c r="B7" i="1" s="1"/>
  <c r="A5" i="1"/>
  <c r="CO5" i="1"/>
  <c r="CN5" i="1"/>
  <c r="FG7" i="1" l="1"/>
  <c r="GW7" i="1"/>
  <c r="GW20" i="1" s="1"/>
  <c r="FB7" i="1"/>
  <c r="HV7" i="1"/>
  <c r="LO7" i="1"/>
  <c r="KI7" i="1"/>
  <c r="JV7" i="1"/>
  <c r="LN7" i="1"/>
  <c r="KH7" i="1"/>
  <c r="LM7" i="1"/>
  <c r="KG7" i="1"/>
  <c r="LP7" i="1"/>
  <c r="LL7" i="1"/>
  <c r="KF7" i="1"/>
  <c r="KJ7" i="1"/>
  <c r="LK7" i="1"/>
  <c r="KE7" i="1"/>
  <c r="LJ7" i="1"/>
  <c r="KD7" i="1"/>
  <c r="KK7" i="1"/>
  <c r="LI7" i="1"/>
  <c r="KC7" i="1"/>
  <c r="LQ7" i="1"/>
  <c r="LH7" i="1"/>
  <c r="KB7" i="1"/>
  <c r="LG7" i="1"/>
  <c r="KA7" i="1"/>
  <c r="ML7" i="1"/>
  <c r="LF7" i="1"/>
  <c r="JZ7" i="1"/>
  <c r="MK7" i="1"/>
  <c r="LE7" i="1"/>
  <c r="JY7" i="1"/>
  <c r="MJ7" i="1"/>
  <c r="LD7" i="1"/>
  <c r="JX7" i="1"/>
  <c r="MI7" i="1"/>
  <c r="LC7" i="1"/>
  <c r="JW7" i="1"/>
  <c r="LB7" i="1"/>
  <c r="MH7" i="1"/>
  <c r="MG7" i="1"/>
  <c r="LA7" i="1"/>
  <c r="JU7" i="1"/>
  <c r="MF7" i="1"/>
  <c r="KZ7" i="1"/>
  <c r="JT7" i="1"/>
  <c r="ME7" i="1"/>
  <c r="KY7" i="1"/>
  <c r="JS7" i="1"/>
  <c r="MD7" i="1"/>
  <c r="KX7" i="1"/>
  <c r="JR7" i="1"/>
  <c r="MC7" i="1"/>
  <c r="KW7" i="1"/>
  <c r="JQ7" i="1"/>
  <c r="MB7" i="1"/>
  <c r="KV7" i="1"/>
  <c r="JP7" i="1"/>
  <c r="MA7" i="1"/>
  <c r="KU7" i="1"/>
  <c r="LZ7" i="1"/>
  <c r="KT7" i="1"/>
  <c r="LY7" i="1"/>
  <c r="KS7" i="1"/>
  <c r="LX7" i="1"/>
  <c r="KR7" i="1"/>
  <c r="LW7" i="1"/>
  <c r="KQ7" i="1"/>
  <c r="LV7" i="1"/>
  <c r="KP7" i="1"/>
  <c r="LU7" i="1"/>
  <c r="KO7" i="1"/>
  <c r="LT7" i="1"/>
  <c r="KN7" i="1"/>
  <c r="LS7" i="1"/>
  <c r="KM7" i="1"/>
  <c r="KL7" i="1"/>
  <c r="LR7" i="1"/>
  <c r="IS7" i="1"/>
  <c r="IR7" i="1"/>
  <c r="IQ7" i="1"/>
  <c r="IP7" i="1"/>
  <c r="IN7" i="1"/>
  <c r="IM7" i="1"/>
  <c r="IK7" i="1"/>
  <c r="IL7" i="1"/>
  <c r="JN7" i="1"/>
  <c r="IH7" i="1"/>
  <c r="JM7" i="1"/>
  <c r="IG7" i="1"/>
  <c r="ID7" i="1"/>
  <c r="JL7" i="1"/>
  <c r="IF7" i="1"/>
  <c r="JK7" i="1"/>
  <c r="IE7" i="1"/>
  <c r="HY7" i="1"/>
  <c r="JJ7" i="1"/>
  <c r="JA7" i="1"/>
  <c r="JI7" i="1"/>
  <c r="IC7" i="1"/>
  <c r="JH7" i="1"/>
  <c r="IB7" i="1"/>
  <c r="JG7" i="1"/>
  <c r="IA7" i="1"/>
  <c r="JF7" i="1"/>
  <c r="JE7" i="1"/>
  <c r="IZ7" i="1"/>
  <c r="HZ7" i="1"/>
  <c r="JD7" i="1"/>
  <c r="HX7" i="1"/>
  <c r="JC7" i="1"/>
  <c r="JB7" i="1"/>
  <c r="IY7" i="1"/>
  <c r="IX7" i="1"/>
  <c r="IW7" i="1"/>
  <c r="IT7" i="1"/>
  <c r="IO7" i="1"/>
  <c r="IJ7" i="1"/>
  <c r="II7" i="1"/>
  <c r="JO7" i="1"/>
  <c r="IV7" i="1"/>
  <c r="IU7" i="1"/>
  <c r="GR7" i="1"/>
  <c r="GR20" i="1" s="1"/>
  <c r="GR23" i="1" s="1"/>
  <c r="HW7" i="1"/>
  <c r="GN7" i="1"/>
  <c r="GM7" i="1"/>
  <c r="GL7" i="1"/>
  <c r="FR7" i="1"/>
  <c r="GK7" i="1"/>
  <c r="FS7" i="1"/>
  <c r="GJ7" i="1"/>
  <c r="GI7" i="1"/>
  <c r="FW7" i="1"/>
  <c r="GH7" i="1"/>
  <c r="FU7" i="1"/>
  <c r="FT7" i="1"/>
  <c r="FV7" i="1"/>
  <c r="FX7" i="1"/>
  <c r="GF7" i="1"/>
  <c r="GA7" i="1"/>
  <c r="GB7" i="1"/>
  <c r="GG7" i="1"/>
  <c r="GE7" i="1"/>
  <c r="GC7" i="1"/>
  <c r="GD7" i="1"/>
  <c r="FN7" i="1"/>
  <c r="FO7" i="1"/>
  <c r="FM7" i="1"/>
  <c r="FQ7" i="1"/>
  <c r="FP7" i="1"/>
  <c r="FL7" i="1"/>
  <c r="HN7" i="1"/>
  <c r="HM7" i="1"/>
  <c r="HL7" i="1"/>
  <c r="FC7" i="1"/>
  <c r="FC20" i="1" s="1"/>
  <c r="EN7" i="1"/>
  <c r="AI7" i="1"/>
  <c r="AI20" i="1" s="1"/>
  <c r="GS7" i="1"/>
  <c r="GS20" i="1" s="1"/>
  <c r="GP7" i="1"/>
  <c r="GP20" i="1" s="1"/>
  <c r="GQ7" i="1"/>
  <c r="GQ20" i="1" s="1"/>
  <c r="GO7" i="1"/>
  <c r="GO20" i="1" s="1"/>
  <c r="FK7" i="1"/>
  <c r="AJ7" i="1"/>
  <c r="AJ20" i="1" s="1"/>
  <c r="AL7" i="1"/>
  <c r="AL20" i="1" s="1"/>
  <c r="AK7" i="1"/>
  <c r="AK20" i="1" s="1"/>
  <c r="EG7" i="1"/>
  <c r="EG20" i="1" s="1"/>
  <c r="BQ7" i="1"/>
  <c r="BQ20" i="1" s="1"/>
  <c r="EF7" i="1"/>
  <c r="EF20" i="1" s="1"/>
  <c r="HU7" i="1"/>
  <c r="HU20" i="1" s="1"/>
  <c r="HS7" i="1"/>
  <c r="HS20" i="1" s="1"/>
  <c r="HR7" i="1"/>
  <c r="HR20" i="1" s="1"/>
  <c r="HQ7" i="1"/>
  <c r="HQ20" i="1" s="1"/>
  <c r="EX16" i="1"/>
  <c r="BA7" i="1"/>
  <c r="BA20" i="1" s="1"/>
  <c r="BE7" i="1"/>
  <c r="BE20" i="1" s="1"/>
  <c r="AV7" i="1"/>
  <c r="AV20" i="1" s="1"/>
  <c r="AY7" i="1"/>
  <c r="AY20" i="1" s="1"/>
  <c r="AH7" i="1"/>
  <c r="CZ7" i="1"/>
  <c r="CZ20" i="1" s="1"/>
  <c r="CY7" i="1"/>
  <c r="CY20" i="1" s="1"/>
  <c r="DB7" i="1"/>
  <c r="DB20" i="1" s="1"/>
  <c r="DA7" i="1"/>
  <c r="DA20" i="1" s="1"/>
  <c r="BY7" i="1"/>
  <c r="BY20" i="1" s="1"/>
  <c r="DK7" i="1"/>
  <c r="DK20" i="1" s="1"/>
  <c r="DJ7" i="1"/>
  <c r="DJ20" i="1" s="1"/>
  <c r="HE7" i="1"/>
  <c r="HE20" i="1" s="1"/>
  <c r="CV7" i="1"/>
  <c r="CV20" i="1" s="1"/>
  <c r="CU7" i="1"/>
  <c r="CU20" i="1" s="1"/>
  <c r="CT7" i="1"/>
  <c r="CT20" i="1" s="1"/>
  <c r="CS7" i="1"/>
  <c r="CS20" i="1" s="1"/>
  <c r="GV7" i="1"/>
  <c r="GV20" i="1" s="1"/>
  <c r="CQ7" i="1"/>
  <c r="CQ20" i="1" s="1"/>
  <c r="FJ7" i="1"/>
  <c r="MM7" i="1"/>
  <c r="MM20" i="1" s="1"/>
  <c r="BS7" i="1"/>
  <c r="BS20" i="1" s="1"/>
  <c r="DI7" i="1"/>
  <c r="DI20" i="1" s="1"/>
  <c r="CI7" i="1"/>
  <c r="CI20" i="1" s="1"/>
  <c r="CG7" i="1"/>
  <c r="CG20" i="1" s="1"/>
  <c r="CH7" i="1"/>
  <c r="CH20" i="1" s="1"/>
  <c r="DG7" i="1"/>
  <c r="DG20" i="1" s="1"/>
  <c r="DF7" i="1"/>
  <c r="DF20" i="1" s="1"/>
  <c r="MN9" i="1"/>
  <c r="MO9" i="1"/>
  <c r="BP9" i="1"/>
  <c r="HT9" i="1"/>
  <c r="EQ7" i="1"/>
  <c r="ER7" i="1"/>
  <c r="DH7" i="1"/>
  <c r="DH20" i="1" s="1"/>
  <c r="HC7" i="1"/>
  <c r="HC20" i="1" s="1"/>
  <c r="HO7" i="1"/>
  <c r="HO20" i="1" s="1"/>
  <c r="HF7" i="1"/>
  <c r="HF20" i="1" s="1"/>
  <c r="CR7" i="1"/>
  <c r="CR20" i="1" s="1"/>
  <c r="GT7" i="1"/>
  <c r="GT20" i="1" s="1"/>
  <c r="GX7" i="1"/>
  <c r="DE7" i="1"/>
  <c r="DE20" i="1" s="1"/>
  <c r="CP7" i="1"/>
  <c r="CP20" i="1" s="1"/>
  <c r="AU7" i="1"/>
  <c r="AU20" i="1" s="1"/>
  <c r="AT7" i="1"/>
  <c r="AT20" i="1" s="1"/>
  <c r="BB7" i="1"/>
  <c r="BB20" i="1" s="1"/>
  <c r="AZ7" i="1"/>
  <c r="AZ20" i="1" s="1"/>
  <c r="AW7" i="1"/>
  <c r="AW20" i="1" s="1"/>
  <c r="BD7" i="1"/>
  <c r="BD20" i="1" s="1"/>
  <c r="FI7" i="1"/>
  <c r="FI20" i="1" s="1"/>
  <c r="BP7" i="1"/>
  <c r="DQ7" i="1"/>
  <c r="FH7" i="1"/>
  <c r="FH20" i="1" s="1"/>
  <c r="EL7" i="1"/>
  <c r="EL20" i="1" s="1"/>
  <c r="ET7" i="1"/>
  <c r="ET20" i="1" s="1"/>
  <c r="DL7" i="1"/>
  <c r="GZ7" i="1"/>
  <c r="AR7" i="1"/>
  <c r="AR20" i="1" s="1"/>
  <c r="FA7" i="1"/>
  <c r="CX7" i="1"/>
  <c r="CX20" i="1" s="1"/>
  <c r="GU7" i="1"/>
  <c r="BW7" i="1"/>
  <c r="BW20" i="1" s="1"/>
  <c r="GY7" i="1"/>
  <c r="FD7" i="1"/>
  <c r="FD20" i="1" s="1"/>
  <c r="ES7" i="1"/>
  <c r="ES20" i="1" s="1"/>
  <c r="BX7" i="1"/>
  <c r="BX20" i="1" s="1"/>
  <c r="HP7" i="1"/>
  <c r="HP20" i="1" s="1"/>
  <c r="HK20" i="1"/>
  <c r="FY7" i="1"/>
  <c r="DR7" i="1"/>
  <c r="DR20" i="1" s="1"/>
  <c r="HB7" i="1"/>
  <c r="EY7" i="1"/>
  <c r="EZ7" i="1"/>
  <c r="EM7" i="1"/>
  <c r="EM20" i="1" s="1"/>
  <c r="HT7" i="1"/>
  <c r="MO7" i="1"/>
  <c r="EW7" i="1"/>
  <c r="EW20" i="1" s="1"/>
  <c r="AS7" i="1"/>
  <c r="AS20" i="1" s="1"/>
  <c r="MN7" i="1"/>
  <c r="HA7" i="1"/>
  <c r="EX7" i="1"/>
  <c r="EX20" i="1" s="1"/>
  <c r="CN6" i="1"/>
  <c r="CO6" i="1"/>
  <c r="GW22" i="1" l="1"/>
  <c r="GW29" i="1"/>
  <c r="GW34" i="1"/>
  <c r="GW33" i="1"/>
  <c r="GW28" i="1"/>
  <c r="GW25" i="1"/>
  <c r="GW35" i="1"/>
  <c r="GW32" i="1"/>
  <c r="GW23" i="1"/>
  <c r="GW21" i="1"/>
  <c r="GW24" i="1"/>
  <c r="GW31" i="1"/>
  <c r="GW26" i="1"/>
  <c r="GW27" i="1"/>
  <c r="GW36" i="1"/>
  <c r="GW30" i="1"/>
  <c r="GR29" i="1"/>
  <c r="GR32" i="1"/>
  <c r="GR35" i="1"/>
  <c r="GR27" i="1"/>
  <c r="GR36" i="1"/>
  <c r="GR25" i="1"/>
  <c r="GR33" i="1"/>
  <c r="GR31" i="1"/>
  <c r="GR34" i="1"/>
  <c r="GR24" i="1"/>
  <c r="GR26" i="1"/>
  <c r="GR28" i="1"/>
  <c r="GR30" i="1"/>
  <c r="GR21" i="1"/>
  <c r="GR22" i="1"/>
  <c r="GT21" i="1"/>
  <c r="GT36" i="1"/>
  <c r="GT32" i="1"/>
  <c r="GT34" i="1"/>
  <c r="GT31" i="1"/>
  <c r="GT27" i="1"/>
  <c r="GT35" i="1"/>
  <c r="GT22" i="1"/>
  <c r="GT33" i="1"/>
  <c r="GT29" i="1"/>
  <c r="GT28" i="1"/>
  <c r="GT30" i="1"/>
  <c r="GT26" i="1"/>
  <c r="HO28" i="1"/>
  <c r="HO36" i="1"/>
  <c r="HO26" i="1"/>
  <c r="HO35" i="1"/>
  <c r="HO31" i="1"/>
  <c r="HO22" i="1"/>
  <c r="HO27" i="1"/>
  <c r="HO34" i="1"/>
  <c r="HO30" i="1"/>
  <c r="HO29" i="1"/>
  <c r="HO21" i="1"/>
  <c r="HO33" i="1"/>
  <c r="HO32" i="1"/>
  <c r="HU27" i="1"/>
  <c r="HU31" i="1"/>
  <c r="HU28" i="1"/>
  <c r="HU34" i="1"/>
  <c r="HU21" i="1"/>
  <c r="HU32" i="1"/>
  <c r="HU29" i="1"/>
  <c r="HU33" i="1"/>
  <c r="HU22" i="1"/>
  <c r="HU26" i="1"/>
  <c r="HU30" i="1"/>
  <c r="HU36" i="1"/>
  <c r="HU35" i="1"/>
  <c r="AJ30" i="1"/>
  <c r="AJ35" i="1"/>
  <c r="AJ26" i="1"/>
  <c r="AJ36" i="1"/>
  <c r="AJ21" i="1"/>
  <c r="AJ33" i="1"/>
  <c r="AJ31" i="1"/>
  <c r="AJ34" i="1"/>
  <c r="AJ32" i="1"/>
  <c r="AJ29" i="1"/>
  <c r="AJ27" i="1"/>
  <c r="AJ28" i="1"/>
  <c r="AJ22" i="1"/>
  <c r="CR26" i="1"/>
  <c r="CR33" i="1"/>
  <c r="CR36" i="1"/>
  <c r="CR32" i="1"/>
  <c r="CR31" i="1"/>
  <c r="CR30" i="1"/>
  <c r="CR34" i="1"/>
  <c r="CR22" i="1"/>
  <c r="CR29" i="1"/>
  <c r="CR27" i="1"/>
  <c r="CR28" i="1"/>
  <c r="CR21" i="1"/>
  <c r="CR35" i="1"/>
  <c r="BA35" i="1"/>
  <c r="BA34" i="1"/>
  <c r="BA31" i="1"/>
  <c r="BA21" i="1"/>
  <c r="BA32" i="1"/>
  <c r="BA36" i="1"/>
  <c r="BA33" i="1"/>
  <c r="BA29" i="1"/>
  <c r="BA26" i="1"/>
  <c r="BA22" i="1"/>
  <c r="BA28" i="1"/>
  <c r="BA27" i="1"/>
  <c r="BA30" i="1"/>
  <c r="DI28" i="1"/>
  <c r="DI27" i="1"/>
  <c r="DI30" i="1"/>
  <c r="DI34" i="1"/>
  <c r="DI35" i="1"/>
  <c r="DI31" i="1"/>
  <c r="DI36" i="1"/>
  <c r="DI33" i="1"/>
  <c r="DI21" i="1"/>
  <c r="DI22" i="1"/>
  <c r="DI32" i="1"/>
  <c r="DI29" i="1"/>
  <c r="DI26" i="1"/>
  <c r="FH32" i="1"/>
  <c r="FH34" i="1"/>
  <c r="FH35" i="1"/>
  <c r="FH29" i="1"/>
  <c r="FH27" i="1"/>
  <c r="FH22" i="1"/>
  <c r="FH21" i="1"/>
  <c r="FH33" i="1"/>
  <c r="FH26" i="1"/>
  <c r="FH30" i="1"/>
  <c r="FH28" i="1"/>
  <c r="FH36" i="1"/>
  <c r="FH31" i="1"/>
  <c r="MM31" i="1"/>
  <c r="MM29" i="1"/>
  <c r="MM28" i="1"/>
  <c r="MM30" i="1"/>
  <c r="MM34" i="1"/>
  <c r="MM32" i="1"/>
  <c r="MM27" i="1"/>
  <c r="MM33" i="1"/>
  <c r="MM22" i="1"/>
  <c r="MM26" i="1"/>
  <c r="MM21" i="1"/>
  <c r="MM36" i="1"/>
  <c r="MM35" i="1"/>
  <c r="HF33" i="1"/>
  <c r="HF29" i="1"/>
  <c r="HF35" i="1"/>
  <c r="HF26" i="1"/>
  <c r="HF32" i="1"/>
  <c r="HF30" i="1"/>
  <c r="HF28" i="1"/>
  <c r="HF31" i="1"/>
  <c r="HF22" i="1"/>
  <c r="HF34" i="1"/>
  <c r="HF27" i="1"/>
  <c r="HF21" i="1"/>
  <c r="HF36" i="1"/>
  <c r="HK29" i="1"/>
  <c r="HK21" i="1"/>
  <c r="HK32" i="1"/>
  <c r="HK22" i="1"/>
  <c r="HK28" i="1"/>
  <c r="HK27" i="1"/>
  <c r="HK34" i="1"/>
  <c r="HK33" i="1"/>
  <c r="HK26" i="1"/>
  <c r="HK30" i="1"/>
  <c r="HK36" i="1"/>
  <c r="HK31" i="1"/>
  <c r="HK35" i="1"/>
  <c r="BW31" i="1"/>
  <c r="BW30" i="1"/>
  <c r="BW33" i="1"/>
  <c r="BW35" i="1"/>
  <c r="BW26" i="1"/>
  <c r="BW34" i="1"/>
  <c r="BW32" i="1"/>
  <c r="BW22" i="1"/>
  <c r="BW29" i="1"/>
  <c r="BW28" i="1"/>
  <c r="BW21" i="1"/>
  <c r="BW27" i="1"/>
  <c r="BW36" i="1"/>
  <c r="EF26" i="1"/>
  <c r="EF34" i="1"/>
  <c r="EF35" i="1"/>
  <c r="EF32" i="1"/>
  <c r="EF27" i="1"/>
  <c r="EF28" i="1"/>
  <c r="EF33" i="1"/>
  <c r="EF29" i="1"/>
  <c r="EF22" i="1"/>
  <c r="EF31" i="1"/>
  <c r="EF21" i="1"/>
  <c r="EF30" i="1"/>
  <c r="EF36" i="1"/>
  <c r="EL31" i="1"/>
  <c r="EL22" i="1"/>
  <c r="EL36" i="1"/>
  <c r="EL27" i="1"/>
  <c r="EL28" i="1"/>
  <c r="EL30" i="1"/>
  <c r="EL29" i="1"/>
  <c r="EL21" i="1"/>
  <c r="EL26" i="1"/>
  <c r="EL33" i="1"/>
  <c r="EL32" i="1"/>
  <c r="EL35" i="1"/>
  <c r="EL34" i="1"/>
  <c r="DH22" i="1"/>
  <c r="DH26" i="1"/>
  <c r="DH35" i="1"/>
  <c r="DH33" i="1"/>
  <c r="DH28" i="1"/>
  <c r="DH30" i="1"/>
  <c r="DH27" i="1"/>
  <c r="DH36" i="1"/>
  <c r="DH34" i="1"/>
  <c r="DH32" i="1"/>
  <c r="DH29" i="1"/>
  <c r="DH21" i="1"/>
  <c r="DH31" i="1"/>
  <c r="EG36" i="1"/>
  <c r="EG22" i="1"/>
  <c r="EG28" i="1"/>
  <c r="EG26" i="1"/>
  <c r="EG35" i="1"/>
  <c r="EG31" i="1"/>
  <c r="EG21" i="1"/>
  <c r="EG30" i="1"/>
  <c r="EG27" i="1"/>
  <c r="EG34" i="1"/>
  <c r="EG32" i="1"/>
  <c r="EG29" i="1"/>
  <c r="EG33" i="1"/>
  <c r="GO34" i="1"/>
  <c r="GO32" i="1"/>
  <c r="GO27" i="1"/>
  <c r="GO28" i="1"/>
  <c r="GO33" i="1"/>
  <c r="GO29" i="1"/>
  <c r="GO22" i="1"/>
  <c r="GO30" i="1"/>
  <c r="GO36" i="1"/>
  <c r="GO31" i="1"/>
  <c r="GO26" i="1"/>
  <c r="GO21" i="1"/>
  <c r="GO35" i="1"/>
  <c r="DR31" i="1"/>
  <c r="DR28" i="1"/>
  <c r="DR32" i="1"/>
  <c r="DR27" i="1"/>
  <c r="DR35" i="1"/>
  <c r="DR22" i="1"/>
  <c r="DR30" i="1"/>
  <c r="DR29" i="1"/>
  <c r="DR21" i="1"/>
  <c r="DR33" i="1"/>
  <c r="DR26" i="1"/>
  <c r="DR34" i="1"/>
  <c r="DR36" i="1"/>
  <c r="ES32" i="1"/>
  <c r="ES27" i="1"/>
  <c r="ES21" i="1"/>
  <c r="ES22" i="1"/>
  <c r="ES36" i="1"/>
  <c r="ES29" i="1"/>
  <c r="ES33" i="1"/>
  <c r="ES26" i="1"/>
  <c r="ES28" i="1"/>
  <c r="ES31" i="1"/>
  <c r="ES30" i="1"/>
  <c r="ES35" i="1"/>
  <c r="ES34" i="1"/>
  <c r="DF34" i="1"/>
  <c r="DF26" i="1"/>
  <c r="DF22" i="1"/>
  <c r="DF21" i="1"/>
  <c r="DF28" i="1"/>
  <c r="DF29" i="1"/>
  <c r="DF30" i="1"/>
  <c r="DF27" i="1"/>
  <c r="DF31" i="1"/>
  <c r="DF33" i="1"/>
  <c r="DF36" i="1"/>
  <c r="DF32" i="1"/>
  <c r="DF35" i="1"/>
  <c r="CI32" i="1"/>
  <c r="CI27" i="1"/>
  <c r="CI36" i="1"/>
  <c r="CI33" i="1"/>
  <c r="CI26" i="1"/>
  <c r="CI28" i="1"/>
  <c r="CI21" i="1"/>
  <c r="CI31" i="1"/>
  <c r="CI22" i="1"/>
  <c r="CI29" i="1"/>
  <c r="CI34" i="1"/>
  <c r="CI30" i="1"/>
  <c r="CI35" i="1"/>
  <c r="CQ33" i="1"/>
  <c r="CQ36" i="1"/>
  <c r="CQ31" i="1"/>
  <c r="CQ26" i="1"/>
  <c r="CQ34" i="1"/>
  <c r="CQ21" i="1"/>
  <c r="CQ32" i="1"/>
  <c r="CQ29" i="1"/>
  <c r="CQ28" i="1"/>
  <c r="CQ27" i="1"/>
  <c r="CQ22" i="1"/>
  <c r="CQ30" i="1"/>
  <c r="CQ35" i="1"/>
  <c r="FI21" i="1"/>
  <c r="FI22" i="1"/>
  <c r="FI33" i="1"/>
  <c r="FI26" i="1"/>
  <c r="FI35" i="1"/>
  <c r="FI28" i="1"/>
  <c r="FI36" i="1"/>
  <c r="FI32" i="1"/>
  <c r="FI30" i="1"/>
  <c r="FI31" i="1"/>
  <c r="FI34" i="1"/>
  <c r="FI27" i="1"/>
  <c r="FI29" i="1"/>
  <c r="GV31" i="1"/>
  <c r="GV36" i="1"/>
  <c r="GV33" i="1"/>
  <c r="GV27" i="1"/>
  <c r="GV22" i="1"/>
  <c r="GV28" i="1"/>
  <c r="GV21" i="1"/>
  <c r="GV29" i="1"/>
  <c r="GV30" i="1"/>
  <c r="GV26" i="1"/>
  <c r="GV32" i="1"/>
  <c r="GV34" i="1"/>
  <c r="GV35" i="1"/>
  <c r="GQ21" i="1"/>
  <c r="GQ30" i="1"/>
  <c r="GQ36" i="1"/>
  <c r="GQ33" i="1"/>
  <c r="GQ35" i="1"/>
  <c r="GQ31" i="1"/>
  <c r="GQ26" i="1"/>
  <c r="GQ28" i="1"/>
  <c r="GQ34" i="1"/>
  <c r="GQ32" i="1"/>
  <c r="GQ29" i="1"/>
  <c r="GQ22" i="1"/>
  <c r="GQ27" i="1"/>
  <c r="HC22" i="1"/>
  <c r="HC35" i="1"/>
  <c r="HC29" i="1"/>
  <c r="HC31" i="1"/>
  <c r="HC21" i="1"/>
  <c r="HC33" i="1"/>
  <c r="HC27" i="1"/>
  <c r="HC36" i="1"/>
  <c r="HC32" i="1"/>
  <c r="HC26" i="1"/>
  <c r="HC28" i="1"/>
  <c r="HC34" i="1"/>
  <c r="HC30" i="1"/>
  <c r="DG22" i="1"/>
  <c r="DG31" i="1"/>
  <c r="DG28" i="1"/>
  <c r="DG30" i="1"/>
  <c r="DG34" i="1"/>
  <c r="DG32" i="1"/>
  <c r="DG21" i="1"/>
  <c r="DG26" i="1"/>
  <c r="DG36" i="1"/>
  <c r="DG33" i="1"/>
  <c r="DG27" i="1"/>
  <c r="DG29" i="1"/>
  <c r="DG35" i="1"/>
  <c r="EX28" i="1"/>
  <c r="EX36" i="1"/>
  <c r="EX30" i="1"/>
  <c r="EX35" i="1"/>
  <c r="EX21" i="1"/>
  <c r="EX29" i="1"/>
  <c r="EX32" i="1"/>
  <c r="EX33" i="1"/>
  <c r="EX26" i="1"/>
  <c r="EX27" i="1"/>
  <c r="EX34" i="1"/>
  <c r="EX22" i="1"/>
  <c r="EX31" i="1"/>
  <c r="CS21" i="1"/>
  <c r="CS30" i="1"/>
  <c r="CS28" i="1"/>
  <c r="CS26" i="1"/>
  <c r="CS34" i="1"/>
  <c r="CS22" i="1"/>
  <c r="CS27" i="1"/>
  <c r="CS29" i="1"/>
  <c r="CS31" i="1"/>
  <c r="CS33" i="1"/>
  <c r="CS32" i="1"/>
  <c r="CS36" i="1"/>
  <c r="CS35" i="1"/>
  <c r="GP28" i="1"/>
  <c r="GP22" i="1"/>
  <c r="GP27" i="1"/>
  <c r="GP31" i="1"/>
  <c r="GP36" i="1"/>
  <c r="GP30" i="1"/>
  <c r="GP26" i="1"/>
  <c r="GP21" i="1"/>
  <c r="GP29" i="1"/>
  <c r="GP34" i="1"/>
  <c r="GP32" i="1"/>
  <c r="GP33" i="1"/>
  <c r="GP35" i="1"/>
  <c r="CY30" i="1"/>
  <c r="CY33" i="1"/>
  <c r="CY28" i="1"/>
  <c r="CY34" i="1"/>
  <c r="CY32" i="1"/>
  <c r="CY27" i="1"/>
  <c r="CY26" i="1"/>
  <c r="CY31" i="1"/>
  <c r="CY29" i="1"/>
  <c r="CY21" i="1"/>
  <c r="CY22" i="1"/>
  <c r="CY36" i="1"/>
  <c r="CY35" i="1"/>
  <c r="HP21" i="1"/>
  <c r="HP35" i="1"/>
  <c r="HP31" i="1"/>
  <c r="HP34" i="1"/>
  <c r="HP30" i="1"/>
  <c r="HP29" i="1"/>
  <c r="HP27" i="1"/>
  <c r="HP22" i="1"/>
  <c r="HP26" i="1"/>
  <c r="HP32" i="1"/>
  <c r="HP28" i="1"/>
  <c r="HP36" i="1"/>
  <c r="HP33" i="1"/>
  <c r="HS30" i="1"/>
  <c r="HS28" i="1"/>
  <c r="HS36" i="1"/>
  <c r="HS26" i="1"/>
  <c r="HS31" i="1"/>
  <c r="HS34" i="1"/>
  <c r="HS21" i="1"/>
  <c r="HS33" i="1"/>
  <c r="HS32" i="1"/>
  <c r="HS29" i="1"/>
  <c r="HS27" i="1"/>
  <c r="HS22" i="1"/>
  <c r="HS35" i="1"/>
  <c r="AR30" i="1"/>
  <c r="AR35" i="1"/>
  <c r="AR33" i="1"/>
  <c r="AR31" i="1"/>
  <c r="AR26" i="1"/>
  <c r="AR32" i="1"/>
  <c r="AR34" i="1"/>
  <c r="AR22" i="1"/>
  <c r="AR21" i="1"/>
  <c r="AR27" i="1"/>
  <c r="AR29" i="1"/>
  <c r="AR28" i="1"/>
  <c r="AR36" i="1"/>
  <c r="ET27" i="1"/>
  <c r="ET28" i="1"/>
  <c r="ET21" i="1"/>
  <c r="ET29" i="1"/>
  <c r="ET36" i="1"/>
  <c r="ET33" i="1"/>
  <c r="ET26" i="1"/>
  <c r="ET31" i="1"/>
  <c r="ET22" i="1"/>
  <c r="ET30" i="1"/>
  <c r="ET35" i="1"/>
  <c r="ET34" i="1"/>
  <c r="ET32" i="1"/>
  <c r="BD33" i="1"/>
  <c r="BD35" i="1"/>
  <c r="BD22" i="1"/>
  <c r="BD27" i="1"/>
  <c r="BD26" i="1"/>
  <c r="BD29" i="1"/>
  <c r="BD32" i="1"/>
  <c r="BD28" i="1"/>
  <c r="BD31" i="1"/>
  <c r="BD30" i="1"/>
  <c r="BD34" i="1"/>
  <c r="BD21" i="1"/>
  <c r="BD36" i="1"/>
  <c r="AW35" i="1"/>
  <c r="AW21" i="1"/>
  <c r="AW28" i="1"/>
  <c r="AW27" i="1"/>
  <c r="AW30" i="1"/>
  <c r="AW34" i="1"/>
  <c r="AW31" i="1"/>
  <c r="AW36" i="1"/>
  <c r="AW33" i="1"/>
  <c r="AW32" i="1"/>
  <c r="AW22" i="1"/>
  <c r="AW29" i="1"/>
  <c r="AW26" i="1"/>
  <c r="CT30" i="1"/>
  <c r="CT31" i="1"/>
  <c r="CT34" i="1"/>
  <c r="CT29" i="1"/>
  <c r="CT33" i="1"/>
  <c r="CT27" i="1"/>
  <c r="CT22" i="1"/>
  <c r="CT26" i="1"/>
  <c r="CT21" i="1"/>
  <c r="CT32" i="1"/>
  <c r="CT36" i="1"/>
  <c r="CT28" i="1"/>
  <c r="CT35" i="1"/>
  <c r="GS21" i="1"/>
  <c r="GS30" i="1"/>
  <c r="GS35" i="1"/>
  <c r="GS32" i="1"/>
  <c r="GS28" i="1"/>
  <c r="GS34" i="1"/>
  <c r="GS26" i="1"/>
  <c r="GS22" i="1"/>
  <c r="GS29" i="1"/>
  <c r="GS33" i="1"/>
  <c r="GS27" i="1"/>
  <c r="GS31" i="1"/>
  <c r="GS36" i="1"/>
  <c r="DA29" i="1"/>
  <c r="DA26" i="1"/>
  <c r="DA22" i="1"/>
  <c r="DA35" i="1"/>
  <c r="DA36" i="1"/>
  <c r="DA31" i="1"/>
  <c r="DA30" i="1"/>
  <c r="DA21" i="1"/>
  <c r="DA28" i="1"/>
  <c r="DA27" i="1"/>
  <c r="DA34" i="1"/>
  <c r="DA32" i="1"/>
  <c r="DA33" i="1"/>
  <c r="BE29" i="1"/>
  <c r="BE28" i="1"/>
  <c r="BE31" i="1"/>
  <c r="BE32" i="1"/>
  <c r="BE27" i="1"/>
  <c r="BE35" i="1"/>
  <c r="BE30" i="1"/>
  <c r="BE34" i="1"/>
  <c r="BE36" i="1"/>
  <c r="BE21" i="1"/>
  <c r="BE33" i="1"/>
  <c r="BE22" i="1"/>
  <c r="BE26" i="1"/>
  <c r="CG22" i="1"/>
  <c r="CG35" i="1"/>
  <c r="CG33" i="1"/>
  <c r="CG32" i="1"/>
  <c r="CG21" i="1"/>
  <c r="CG36" i="1"/>
  <c r="CG26" i="1"/>
  <c r="CG28" i="1"/>
  <c r="CG31" i="1"/>
  <c r="CG29" i="1"/>
  <c r="CG34" i="1"/>
  <c r="CG30" i="1"/>
  <c r="CG27" i="1"/>
  <c r="AZ30" i="1"/>
  <c r="AZ27" i="1"/>
  <c r="AZ34" i="1"/>
  <c r="AZ35" i="1"/>
  <c r="AZ22" i="1"/>
  <c r="AZ21" i="1"/>
  <c r="AZ36" i="1"/>
  <c r="AZ32" i="1"/>
  <c r="AZ33" i="1"/>
  <c r="AZ26" i="1"/>
  <c r="AZ29" i="1"/>
  <c r="AZ28" i="1"/>
  <c r="AZ31" i="1"/>
  <c r="AI36" i="1"/>
  <c r="AI32" i="1"/>
  <c r="AI33" i="1"/>
  <c r="AI29" i="1"/>
  <c r="AI27" i="1"/>
  <c r="AI30" i="1"/>
  <c r="AI22" i="1"/>
  <c r="AI35" i="1"/>
  <c r="AI21" i="1"/>
  <c r="AI26" i="1"/>
  <c r="AI31" i="1"/>
  <c r="AI34" i="1"/>
  <c r="AI28" i="1"/>
  <c r="DB27" i="1"/>
  <c r="DB33" i="1"/>
  <c r="DB21" i="1"/>
  <c r="DB30" i="1"/>
  <c r="DB36" i="1"/>
  <c r="DB31" i="1"/>
  <c r="DB29" i="1"/>
  <c r="DB34" i="1"/>
  <c r="DB28" i="1"/>
  <c r="DB32" i="1"/>
  <c r="DB26" i="1"/>
  <c r="DB22" i="1"/>
  <c r="DB35" i="1"/>
  <c r="FD26" i="1"/>
  <c r="FD33" i="1"/>
  <c r="FD22" i="1"/>
  <c r="FD34" i="1"/>
  <c r="FD36" i="1"/>
  <c r="FD35" i="1"/>
  <c r="FD21" i="1"/>
  <c r="FD31" i="1"/>
  <c r="FD32" i="1"/>
  <c r="FD29" i="1"/>
  <c r="FD27" i="1"/>
  <c r="FD28" i="1"/>
  <c r="FD30" i="1"/>
  <c r="AK35" i="1"/>
  <c r="AK26" i="1"/>
  <c r="AK33" i="1"/>
  <c r="AK36" i="1"/>
  <c r="AK21" i="1"/>
  <c r="AK28" i="1"/>
  <c r="AK29" i="1"/>
  <c r="AK34" i="1"/>
  <c r="AK31" i="1"/>
  <c r="AK32" i="1"/>
  <c r="AK27" i="1"/>
  <c r="AK22" i="1"/>
  <c r="AK30" i="1"/>
  <c r="CU29" i="1"/>
  <c r="CU27" i="1"/>
  <c r="CU22" i="1"/>
  <c r="CU26" i="1"/>
  <c r="CU32" i="1"/>
  <c r="CU36" i="1"/>
  <c r="CU21" i="1"/>
  <c r="CU28" i="1"/>
  <c r="CU31" i="1"/>
  <c r="CU34" i="1"/>
  <c r="CU33" i="1"/>
  <c r="CU30" i="1"/>
  <c r="CU35" i="1"/>
  <c r="AS26" i="1"/>
  <c r="AS32" i="1"/>
  <c r="AS34" i="1"/>
  <c r="AS35" i="1"/>
  <c r="AS22" i="1"/>
  <c r="AS21" i="1"/>
  <c r="AS28" i="1"/>
  <c r="AS27" i="1"/>
  <c r="AS30" i="1"/>
  <c r="AS31" i="1"/>
  <c r="AS33" i="1"/>
  <c r="AS29" i="1"/>
  <c r="AS36" i="1"/>
  <c r="BB29" i="1"/>
  <c r="BB21" i="1"/>
  <c r="BB32" i="1"/>
  <c r="BB36" i="1"/>
  <c r="BB33" i="1"/>
  <c r="BB27" i="1"/>
  <c r="BB26" i="1"/>
  <c r="BB28" i="1"/>
  <c r="BB31" i="1"/>
  <c r="BB30" i="1"/>
  <c r="BB22" i="1"/>
  <c r="BB34" i="1"/>
  <c r="BB35" i="1"/>
  <c r="CV28" i="1"/>
  <c r="CV33" i="1"/>
  <c r="CV22" i="1"/>
  <c r="CV35" i="1"/>
  <c r="CV36" i="1"/>
  <c r="CV31" i="1"/>
  <c r="CV34" i="1"/>
  <c r="CV32" i="1"/>
  <c r="CV21" i="1"/>
  <c r="CV30" i="1"/>
  <c r="CV29" i="1"/>
  <c r="CV27" i="1"/>
  <c r="CV26" i="1"/>
  <c r="BX31" i="1"/>
  <c r="BX35" i="1"/>
  <c r="BX33" i="1"/>
  <c r="BX36" i="1"/>
  <c r="BX32" i="1"/>
  <c r="BX34" i="1"/>
  <c r="BX22" i="1"/>
  <c r="BX29" i="1"/>
  <c r="BX21" i="1"/>
  <c r="BX27" i="1"/>
  <c r="BX26" i="1"/>
  <c r="BX28" i="1"/>
  <c r="BX30" i="1"/>
  <c r="CH22" i="1"/>
  <c r="CH32" i="1"/>
  <c r="CH27" i="1"/>
  <c r="CH36" i="1"/>
  <c r="CH33" i="1"/>
  <c r="CH26" i="1"/>
  <c r="CH28" i="1"/>
  <c r="CH31" i="1"/>
  <c r="CH29" i="1"/>
  <c r="CH30" i="1"/>
  <c r="CH34" i="1"/>
  <c r="CH21" i="1"/>
  <c r="CH35" i="1"/>
  <c r="EW36" i="1"/>
  <c r="EW31" i="1"/>
  <c r="EW22" i="1"/>
  <c r="EW28" i="1"/>
  <c r="EW30" i="1"/>
  <c r="EW35" i="1"/>
  <c r="EW21" i="1"/>
  <c r="EW32" i="1"/>
  <c r="EW29" i="1"/>
  <c r="EW34" i="1"/>
  <c r="EW33" i="1"/>
  <c r="EW27" i="1"/>
  <c r="EW26" i="1"/>
  <c r="AT27" i="1"/>
  <c r="AT32" i="1"/>
  <c r="AT36" i="1"/>
  <c r="AT34" i="1"/>
  <c r="AT22" i="1"/>
  <c r="AT31" i="1"/>
  <c r="AT28" i="1"/>
  <c r="AT30" i="1"/>
  <c r="AT21" i="1"/>
  <c r="AT26" i="1"/>
  <c r="AT29" i="1"/>
  <c r="AT33" i="1"/>
  <c r="AT35" i="1"/>
  <c r="HE34" i="1"/>
  <c r="HE33" i="1"/>
  <c r="HE21" i="1"/>
  <c r="HE26" i="1"/>
  <c r="HE28" i="1"/>
  <c r="HE32" i="1"/>
  <c r="HE31" i="1"/>
  <c r="HE22" i="1"/>
  <c r="HE30" i="1"/>
  <c r="HE35" i="1"/>
  <c r="HE29" i="1"/>
  <c r="HE36" i="1"/>
  <c r="HE27" i="1"/>
  <c r="FC35" i="1"/>
  <c r="FC33" i="1"/>
  <c r="FC26" i="1"/>
  <c r="FC28" i="1"/>
  <c r="FC31" i="1"/>
  <c r="FC36" i="1"/>
  <c r="FC22" i="1"/>
  <c r="FC32" i="1"/>
  <c r="FC34" i="1"/>
  <c r="FC30" i="1"/>
  <c r="FC21" i="1"/>
  <c r="FC29" i="1"/>
  <c r="FC27" i="1"/>
  <c r="CZ34" i="1"/>
  <c r="CZ28" i="1"/>
  <c r="CZ32" i="1"/>
  <c r="CZ27" i="1"/>
  <c r="CZ26" i="1"/>
  <c r="CZ33" i="1"/>
  <c r="CZ29" i="1"/>
  <c r="CZ22" i="1"/>
  <c r="CZ31" i="1"/>
  <c r="CZ21" i="1"/>
  <c r="CZ30" i="1"/>
  <c r="CZ36" i="1"/>
  <c r="CZ35" i="1"/>
  <c r="BQ35" i="1"/>
  <c r="BQ29" i="1"/>
  <c r="BQ36" i="1"/>
  <c r="BQ30" i="1"/>
  <c r="BQ33" i="1"/>
  <c r="BQ28" i="1"/>
  <c r="BQ34" i="1"/>
  <c r="BQ31" i="1"/>
  <c r="BQ32" i="1"/>
  <c r="BQ27" i="1"/>
  <c r="BQ26" i="1"/>
  <c r="BQ22" i="1"/>
  <c r="BQ21" i="1"/>
  <c r="AU26" i="1"/>
  <c r="AU34" i="1"/>
  <c r="AU36" i="1"/>
  <c r="AU21" i="1"/>
  <c r="AU22" i="1"/>
  <c r="AU32" i="1"/>
  <c r="AU28" i="1"/>
  <c r="AU30" i="1"/>
  <c r="AU29" i="1"/>
  <c r="AU33" i="1"/>
  <c r="AU31" i="1"/>
  <c r="AU27" i="1"/>
  <c r="AU35" i="1"/>
  <c r="AV22" i="1"/>
  <c r="AV36" i="1"/>
  <c r="AV26" i="1"/>
  <c r="AV31" i="1"/>
  <c r="AV28" i="1"/>
  <c r="AV21" i="1"/>
  <c r="AV35" i="1"/>
  <c r="AV30" i="1"/>
  <c r="AV33" i="1"/>
  <c r="AV34" i="1"/>
  <c r="AV29" i="1"/>
  <c r="AV27" i="1"/>
  <c r="AV32" i="1"/>
  <c r="HR27" i="1"/>
  <c r="HR22" i="1"/>
  <c r="HR32" i="1"/>
  <c r="HR36" i="1"/>
  <c r="HR26" i="1"/>
  <c r="HR28" i="1"/>
  <c r="HR31" i="1"/>
  <c r="HR34" i="1"/>
  <c r="HR33" i="1"/>
  <c r="HR30" i="1"/>
  <c r="HR29" i="1"/>
  <c r="HR21" i="1"/>
  <c r="HR35" i="1"/>
  <c r="AL33" i="1"/>
  <c r="AL36" i="1"/>
  <c r="AL31" i="1"/>
  <c r="AL35" i="1"/>
  <c r="AL28" i="1"/>
  <c r="AL27" i="1"/>
  <c r="AL34" i="1"/>
  <c r="AL32" i="1"/>
  <c r="AL29" i="1"/>
  <c r="AL22" i="1"/>
  <c r="AL21" i="1"/>
  <c r="AL30" i="1"/>
  <c r="AL26" i="1"/>
  <c r="CP35" i="1"/>
  <c r="CP28" i="1"/>
  <c r="CP30" i="1"/>
  <c r="CP33" i="1"/>
  <c r="CP31" i="1"/>
  <c r="CP36" i="1"/>
  <c r="CP26" i="1"/>
  <c r="CP22" i="1"/>
  <c r="CP34" i="1"/>
  <c r="CP32" i="1"/>
  <c r="CP21" i="1"/>
  <c r="CP29" i="1"/>
  <c r="CP27" i="1"/>
  <c r="AY26" i="1"/>
  <c r="AY36" i="1"/>
  <c r="AY21" i="1"/>
  <c r="AY34" i="1"/>
  <c r="AY35" i="1"/>
  <c r="AY22" i="1"/>
  <c r="AY27" i="1"/>
  <c r="AY33" i="1"/>
  <c r="AY29" i="1"/>
  <c r="AY30" i="1"/>
  <c r="AY32" i="1"/>
  <c r="AY28" i="1"/>
  <c r="AY31" i="1"/>
  <c r="HQ35" i="1"/>
  <c r="HQ30" i="1"/>
  <c r="HQ29" i="1"/>
  <c r="HQ27" i="1"/>
  <c r="HQ28" i="1"/>
  <c r="HQ22" i="1"/>
  <c r="HQ21" i="1"/>
  <c r="HQ26" i="1"/>
  <c r="HQ36" i="1"/>
  <c r="HQ32" i="1"/>
  <c r="HQ33" i="1"/>
  <c r="HQ31" i="1"/>
  <c r="HQ34" i="1"/>
  <c r="CX28" i="1"/>
  <c r="CX36" i="1"/>
  <c r="CX32" i="1"/>
  <c r="CX21" i="1"/>
  <c r="CX34" i="1"/>
  <c r="CX33" i="1"/>
  <c r="CX35" i="1"/>
  <c r="CX27" i="1"/>
  <c r="CX26" i="1"/>
  <c r="CX31" i="1"/>
  <c r="CX30" i="1"/>
  <c r="CX29" i="1"/>
  <c r="CX22" i="1"/>
  <c r="BS28" i="1"/>
  <c r="BS21" i="1"/>
  <c r="BS31" i="1"/>
  <c r="BS34" i="1"/>
  <c r="BS35" i="1"/>
  <c r="BS32" i="1"/>
  <c r="BS27" i="1"/>
  <c r="BS30" i="1"/>
  <c r="BS33" i="1"/>
  <c r="BS26" i="1"/>
  <c r="BS29" i="1"/>
  <c r="BS36" i="1"/>
  <c r="BS22" i="1"/>
  <c r="DJ30" i="1"/>
  <c r="DJ31" i="1"/>
  <c r="DJ21" i="1"/>
  <c r="DJ22" i="1"/>
  <c r="DJ36" i="1"/>
  <c r="DJ35" i="1"/>
  <c r="DJ34" i="1"/>
  <c r="DJ32" i="1"/>
  <c r="DJ29" i="1"/>
  <c r="DJ27" i="1"/>
  <c r="DJ33" i="1"/>
  <c r="DJ26" i="1"/>
  <c r="DJ28" i="1"/>
  <c r="DK32" i="1"/>
  <c r="DK21" i="1"/>
  <c r="DK35" i="1"/>
  <c r="DK34" i="1"/>
  <c r="DK27" i="1"/>
  <c r="DK29" i="1"/>
  <c r="DK30" i="1"/>
  <c r="DK22" i="1"/>
  <c r="DK33" i="1"/>
  <c r="DK26" i="1"/>
  <c r="DK28" i="1"/>
  <c r="DK31" i="1"/>
  <c r="DK36" i="1"/>
  <c r="EM22" i="1"/>
  <c r="EM32" i="1"/>
  <c r="EM34" i="1"/>
  <c r="EM27" i="1"/>
  <c r="EM28" i="1"/>
  <c r="EM36" i="1"/>
  <c r="EM21" i="1"/>
  <c r="EM30" i="1"/>
  <c r="EM29" i="1"/>
  <c r="EM33" i="1"/>
  <c r="EM26" i="1"/>
  <c r="EM35" i="1"/>
  <c r="EM31" i="1"/>
  <c r="DE32" i="1"/>
  <c r="DE34" i="1"/>
  <c r="DE22" i="1"/>
  <c r="DE21" i="1"/>
  <c r="DE26" i="1"/>
  <c r="DE29" i="1"/>
  <c r="DE28" i="1"/>
  <c r="DE27" i="1"/>
  <c r="DE30" i="1"/>
  <c r="DE31" i="1"/>
  <c r="DE33" i="1"/>
  <c r="DE36" i="1"/>
  <c r="DE35" i="1"/>
  <c r="BY33" i="1"/>
  <c r="BY26" i="1"/>
  <c r="BY32" i="1"/>
  <c r="BY34" i="1"/>
  <c r="BY35" i="1"/>
  <c r="BY36" i="1"/>
  <c r="BY21" i="1"/>
  <c r="BY28" i="1"/>
  <c r="BY30" i="1"/>
  <c r="BY29" i="1"/>
  <c r="BY31" i="1"/>
  <c r="BY27" i="1"/>
  <c r="BY22" i="1"/>
  <c r="HO25" i="1"/>
  <c r="HO24" i="1"/>
  <c r="HO23" i="1"/>
  <c r="CZ24" i="1"/>
  <c r="CZ23" i="1"/>
  <c r="CZ25" i="1"/>
  <c r="DH25" i="1"/>
  <c r="DH24" i="1"/>
  <c r="DH23" i="1"/>
  <c r="DG23" i="1"/>
  <c r="DG24" i="1"/>
  <c r="DG25" i="1"/>
  <c r="HS23" i="1"/>
  <c r="HS24" i="1"/>
  <c r="HS25" i="1"/>
  <c r="CV24" i="1"/>
  <c r="CV25" i="1"/>
  <c r="CV23" i="1"/>
  <c r="AH25" i="1"/>
  <c r="AH23" i="1"/>
  <c r="AH24" i="1"/>
  <c r="AK24" i="1"/>
  <c r="AK23" i="1"/>
  <c r="AK25" i="1"/>
  <c r="CX24" i="1"/>
  <c r="CX23" i="1"/>
  <c r="CX25" i="1"/>
  <c r="AV23" i="1"/>
  <c r="AV25" i="1"/>
  <c r="AV24" i="1"/>
  <c r="CH24" i="1"/>
  <c r="CH25" i="1"/>
  <c r="CH23" i="1"/>
  <c r="CT24" i="1"/>
  <c r="CT23" i="1"/>
  <c r="CT25" i="1"/>
  <c r="GV23" i="1"/>
  <c r="GV24" i="1"/>
  <c r="GV25" i="1"/>
  <c r="CY25" i="1"/>
  <c r="CY24" i="1"/>
  <c r="CY23" i="1"/>
  <c r="BA24" i="1"/>
  <c r="BA23" i="1"/>
  <c r="BA25" i="1"/>
  <c r="DF23" i="1"/>
  <c r="DF24" i="1"/>
  <c r="DF25" i="1"/>
  <c r="EF24" i="1"/>
  <c r="EF23" i="1"/>
  <c r="EF25" i="1"/>
  <c r="AS23" i="1"/>
  <c r="AS24" i="1"/>
  <c r="AS25" i="1"/>
  <c r="AJ23" i="1"/>
  <c r="AJ25" i="1"/>
  <c r="AJ24" i="1"/>
  <c r="ET25" i="1"/>
  <c r="ET24" i="1"/>
  <c r="ET23" i="1"/>
  <c r="HU24" i="1"/>
  <c r="HU25" i="1"/>
  <c r="HU23" i="1"/>
  <c r="BS24" i="1"/>
  <c r="BS25" i="1"/>
  <c r="BS23" i="1"/>
  <c r="GO24" i="1"/>
  <c r="GO23" i="1"/>
  <c r="GO25" i="1"/>
  <c r="HC25" i="1"/>
  <c r="HC23" i="1"/>
  <c r="HC24" i="1"/>
  <c r="HR25" i="1"/>
  <c r="HR24" i="1"/>
  <c r="HR23" i="1"/>
  <c r="DI25" i="1"/>
  <c r="DI24" i="1"/>
  <c r="DI23" i="1"/>
  <c r="CR24" i="1"/>
  <c r="CR23" i="1"/>
  <c r="CR25" i="1"/>
  <c r="GQ23" i="1"/>
  <c r="GQ25" i="1"/>
  <c r="GQ24" i="1"/>
  <c r="AR24" i="1"/>
  <c r="AR23" i="1"/>
  <c r="AR25" i="1"/>
  <c r="AW25" i="1"/>
  <c r="AW24" i="1"/>
  <c r="AW23" i="1"/>
  <c r="CG23" i="1"/>
  <c r="CG24" i="1"/>
  <c r="CG25" i="1"/>
  <c r="CP25" i="1"/>
  <c r="CP24" i="1"/>
  <c r="CP23" i="1"/>
  <c r="HK23" i="1"/>
  <c r="HK25" i="1"/>
  <c r="HK24" i="1"/>
  <c r="GP24" i="1"/>
  <c r="GP25" i="1"/>
  <c r="GP23" i="1"/>
  <c r="BQ24" i="1"/>
  <c r="BQ23" i="1"/>
  <c r="BQ25" i="1"/>
  <c r="DE25" i="1"/>
  <c r="DE23" i="1"/>
  <c r="DE24" i="1"/>
  <c r="CQ23" i="1"/>
  <c r="CQ24" i="1"/>
  <c r="CQ25" i="1"/>
  <c r="HP23" i="1"/>
  <c r="HP24" i="1"/>
  <c r="HP25" i="1"/>
  <c r="GS25" i="1"/>
  <c r="GS24" i="1"/>
  <c r="GS23" i="1"/>
  <c r="EX25" i="1"/>
  <c r="EX24" i="1"/>
  <c r="EX23" i="1"/>
  <c r="CI23" i="1"/>
  <c r="CI25" i="1"/>
  <c r="CI24" i="1"/>
  <c r="EW25" i="1"/>
  <c r="EW23" i="1"/>
  <c r="EW24" i="1"/>
  <c r="AU25" i="1"/>
  <c r="AU24" i="1"/>
  <c r="AU23" i="1"/>
  <c r="MM25" i="1"/>
  <c r="MM23" i="1"/>
  <c r="MM24" i="1"/>
  <c r="EM23" i="1"/>
  <c r="EM24" i="1"/>
  <c r="EM25" i="1"/>
  <c r="CS25" i="1"/>
  <c r="CS24" i="1"/>
  <c r="CS23" i="1"/>
  <c r="BX23" i="1"/>
  <c r="BX25" i="1"/>
  <c r="BX24" i="1"/>
  <c r="HE24" i="1"/>
  <c r="HE25" i="1"/>
  <c r="HE23" i="1"/>
  <c r="AI25" i="1"/>
  <c r="AI24" i="1"/>
  <c r="AI23" i="1"/>
  <c r="BE23" i="1"/>
  <c r="BE24" i="1"/>
  <c r="BE25" i="1"/>
  <c r="AT24" i="1"/>
  <c r="AT25" i="1"/>
  <c r="AT23" i="1"/>
  <c r="GT23" i="1"/>
  <c r="GT24" i="1"/>
  <c r="GT25" i="1"/>
  <c r="ES23" i="1"/>
  <c r="ES24" i="1"/>
  <c r="ES25" i="1"/>
  <c r="DJ24" i="1"/>
  <c r="DJ23" i="1"/>
  <c r="DJ25" i="1"/>
  <c r="EL24" i="1"/>
  <c r="EL23" i="1"/>
  <c r="EL25" i="1"/>
  <c r="FH23" i="1"/>
  <c r="FH25" i="1"/>
  <c r="FH24" i="1"/>
  <c r="HQ23" i="1"/>
  <c r="HQ25" i="1"/>
  <c r="HQ24" i="1"/>
  <c r="BD23" i="1"/>
  <c r="BD24" i="1"/>
  <c r="BD25" i="1"/>
  <c r="FD24" i="1"/>
  <c r="FD25" i="1"/>
  <c r="FD23" i="1"/>
  <c r="DK24" i="1"/>
  <c r="DK25" i="1"/>
  <c r="DK23" i="1"/>
  <c r="FC25" i="1"/>
  <c r="FC23" i="1"/>
  <c r="FC24" i="1"/>
  <c r="AY24" i="1"/>
  <c r="AY25" i="1"/>
  <c r="AY23" i="1"/>
  <c r="CU23" i="1"/>
  <c r="CU24" i="1"/>
  <c r="CU25" i="1"/>
  <c r="AL23" i="1"/>
  <c r="AL25" i="1"/>
  <c r="AL24" i="1"/>
  <c r="BY23" i="1"/>
  <c r="BY24" i="1"/>
  <c r="BY25" i="1"/>
  <c r="AZ23" i="1"/>
  <c r="AZ25" i="1"/>
  <c r="AZ24" i="1"/>
  <c r="BB24" i="1"/>
  <c r="BB25" i="1"/>
  <c r="BB23" i="1"/>
  <c r="DR23" i="1"/>
  <c r="DR25" i="1"/>
  <c r="DR24" i="1"/>
  <c r="BW24" i="1"/>
  <c r="BW23" i="1"/>
  <c r="BW25" i="1"/>
  <c r="DA23" i="1"/>
  <c r="DA25" i="1"/>
  <c r="DA24" i="1"/>
  <c r="HF25" i="1"/>
  <c r="HF23" i="1"/>
  <c r="HF24" i="1"/>
  <c r="FI25" i="1"/>
  <c r="FI24" i="1"/>
  <c r="FI23" i="1"/>
  <c r="EG25" i="1"/>
  <c r="EG24" i="1"/>
  <c r="EG23" i="1"/>
  <c r="DB24" i="1"/>
  <c r="DB23" i="1"/>
  <c r="DB25" i="1"/>
  <c r="HT20" i="1"/>
  <c r="BP20" i="1"/>
  <c r="MO20" i="1"/>
  <c r="MN20" i="1"/>
  <c r="HT16" i="1"/>
  <c r="MN16" i="1"/>
  <c r="BP16" i="1"/>
  <c r="MO16" i="1"/>
  <c r="CO9" i="1"/>
  <c r="CN9" i="1"/>
  <c r="CN7" i="1"/>
  <c r="CO7" i="1"/>
  <c r="B24" i="3"/>
  <c r="BO5" i="1"/>
  <c r="MN33" i="1" l="1"/>
  <c r="MN32" i="1"/>
  <c r="MN27" i="1"/>
  <c r="MN28" i="1"/>
  <c r="MN29" i="1"/>
  <c r="MN22" i="1"/>
  <c r="MN35" i="1"/>
  <c r="MN30" i="1"/>
  <c r="MN21" i="1"/>
  <c r="MN36" i="1"/>
  <c r="MN26" i="1"/>
  <c r="MN31" i="1"/>
  <c r="MN34" i="1"/>
  <c r="BP22" i="1"/>
  <c r="BP33" i="1"/>
  <c r="BP21" i="1"/>
  <c r="BP35" i="1"/>
  <c r="BP36" i="1"/>
  <c r="BP30" i="1"/>
  <c r="BP28" i="1"/>
  <c r="BP31" i="1"/>
  <c r="BP34" i="1"/>
  <c r="BP32" i="1"/>
  <c r="BP29" i="1"/>
  <c r="BP27" i="1"/>
  <c r="BP26" i="1"/>
  <c r="HT30" i="1"/>
  <c r="HT36" i="1"/>
  <c r="HT22" i="1"/>
  <c r="HT34" i="1"/>
  <c r="HT26" i="1"/>
  <c r="HT21" i="1"/>
  <c r="HT32" i="1"/>
  <c r="HT33" i="1"/>
  <c r="HT27" i="1"/>
  <c r="HT28" i="1"/>
  <c r="HT29" i="1"/>
  <c r="HT31" i="1"/>
  <c r="HT35" i="1"/>
  <c r="MO22" i="1"/>
  <c r="MO27" i="1"/>
  <c r="MO36" i="1"/>
  <c r="MO35" i="1"/>
  <c r="MO28" i="1"/>
  <c r="MO30" i="1"/>
  <c r="MO26" i="1"/>
  <c r="MO21" i="1"/>
  <c r="MO29" i="1"/>
  <c r="MO34" i="1"/>
  <c r="MO32" i="1"/>
  <c r="MO31" i="1"/>
  <c r="MO33" i="1"/>
  <c r="BP23" i="1"/>
  <c r="BP25" i="1"/>
  <c r="BP24" i="1"/>
  <c r="MN24" i="1"/>
  <c r="MN23" i="1"/>
  <c r="MN25" i="1"/>
  <c r="HT25" i="1"/>
  <c r="HT23" i="1"/>
  <c r="HT24" i="1"/>
  <c r="MO25" i="1"/>
  <c r="MO24" i="1"/>
  <c r="MO23" i="1"/>
  <c r="CN20" i="1"/>
  <c r="CO20" i="1"/>
  <c r="CO16" i="1"/>
  <c r="CN16" i="1"/>
  <c r="BO42" i="1"/>
  <c r="BO6" i="1"/>
  <c r="CO29" i="1" l="1"/>
  <c r="CO35" i="1"/>
  <c r="CO28" i="1"/>
  <c r="CO27" i="1"/>
  <c r="CO26" i="1"/>
  <c r="CO30" i="1"/>
  <c r="CO36" i="1"/>
  <c r="CO31" i="1"/>
  <c r="CO34" i="1"/>
  <c r="CO32" i="1"/>
  <c r="CO33" i="1"/>
  <c r="CO21" i="1"/>
  <c r="CO22" i="1"/>
  <c r="CN29" i="1"/>
  <c r="CN21" i="1"/>
  <c r="CN28" i="1"/>
  <c r="CN36" i="1"/>
  <c r="CN30" i="1"/>
  <c r="CN33" i="1"/>
  <c r="CN22" i="1"/>
  <c r="CN26" i="1"/>
  <c r="CN34" i="1"/>
  <c r="CN31" i="1"/>
  <c r="CN27" i="1"/>
  <c r="CN32" i="1"/>
  <c r="CN35" i="1"/>
  <c r="CO24" i="1"/>
  <c r="CO23" i="1"/>
  <c r="CO25" i="1"/>
  <c r="CN25" i="1"/>
  <c r="CN23" i="1"/>
  <c r="CN24" i="1"/>
  <c r="BO9" i="1"/>
  <c r="BO7" i="1"/>
  <c r="BN5" i="1"/>
  <c r="BO20" i="1" l="1"/>
  <c r="BO16" i="1"/>
  <c r="BN42" i="1"/>
  <c r="BN6" i="1"/>
  <c r="BO29" i="1" l="1"/>
  <c r="BO22" i="1"/>
  <c r="BO33" i="1"/>
  <c r="BO21" i="1"/>
  <c r="BO26" i="1"/>
  <c r="BO36" i="1"/>
  <c r="BO28" i="1"/>
  <c r="BO35" i="1"/>
  <c r="BO32" i="1"/>
  <c r="BO31" i="1"/>
  <c r="BO34" i="1"/>
  <c r="BO30" i="1"/>
  <c r="BO27" i="1"/>
  <c r="BO23" i="1"/>
  <c r="BO24" i="1"/>
  <c r="BO25" i="1"/>
  <c r="BN9" i="1"/>
  <c r="BN7" i="1"/>
  <c r="BM5" i="1"/>
  <c r="BL5" i="1"/>
  <c r="BK5" i="1"/>
  <c r="BJ5" i="1"/>
  <c r="BN20" i="1" l="1"/>
  <c r="BN16" i="1"/>
  <c r="BL42" i="1"/>
  <c r="BJ42" i="1"/>
  <c r="BM42" i="1"/>
  <c r="BK42" i="1"/>
  <c r="BK6" i="1"/>
  <c r="BJ6" i="1"/>
  <c r="BL6" i="1"/>
  <c r="BM6" i="1"/>
  <c r="CW5" i="1"/>
  <c r="MQ5" i="1"/>
  <c r="MP5" i="1"/>
  <c r="HG5" i="1"/>
  <c r="HD5" i="1"/>
  <c r="HJ5" i="1"/>
  <c r="HI5" i="1"/>
  <c r="HH5" i="1"/>
  <c r="EK5" i="1"/>
  <c r="EJ5" i="1"/>
  <c r="EI5" i="1"/>
  <c r="EH5" i="1"/>
  <c r="EE5" i="1"/>
  <c r="ED5" i="1"/>
  <c r="EC5" i="1"/>
  <c r="EB5" i="1"/>
  <c r="EA5" i="1"/>
  <c r="DZ5" i="1"/>
  <c r="DY5" i="1"/>
  <c r="DX5" i="1"/>
  <c r="DV5" i="1"/>
  <c r="DU5" i="1"/>
  <c r="DT5" i="1"/>
  <c r="DS5" i="1"/>
  <c r="FF5" i="1"/>
  <c r="FE5" i="1"/>
  <c r="EV5" i="1"/>
  <c r="EU5" i="1"/>
  <c r="CM5" i="1"/>
  <c r="CL5" i="1"/>
  <c r="CK5" i="1"/>
  <c r="CJ5" i="1"/>
  <c r="CF5" i="1"/>
  <c r="CE5" i="1"/>
  <c r="CD5" i="1"/>
  <c r="CC5" i="1"/>
  <c r="CB5" i="1"/>
  <c r="AQ5" i="1"/>
  <c r="AP5" i="1"/>
  <c r="AO5" i="1"/>
  <c r="AN5" i="1"/>
  <c r="AM5" i="1"/>
  <c r="BC5" i="1"/>
  <c r="AX5" i="1"/>
  <c r="BF5" i="1"/>
  <c r="FD5" i="1"/>
  <c r="DQ5" i="1"/>
  <c r="DP5" i="1"/>
  <c r="DO5" i="1"/>
  <c r="DN5" i="1"/>
  <c r="DM5" i="1"/>
  <c r="DL5" i="1"/>
  <c r="BV5" i="1"/>
  <c r="BU5" i="1"/>
  <c r="BT5" i="1"/>
  <c r="BR5" i="1"/>
  <c r="CA6" i="1"/>
  <c r="BZ6" i="1"/>
  <c r="BI5" i="1"/>
  <c r="BH5" i="1"/>
  <c r="BG5" i="1"/>
  <c r="FA5" i="1"/>
  <c r="EY5" i="1"/>
  <c r="AG5" i="1"/>
  <c r="BN33" i="1" l="1"/>
  <c r="BN31" i="1"/>
  <c r="BN34" i="1"/>
  <c r="BN30" i="1"/>
  <c r="BN29" i="1"/>
  <c r="BN35" i="1"/>
  <c r="BN27" i="1"/>
  <c r="BN32" i="1"/>
  <c r="BN22" i="1"/>
  <c r="BN21" i="1"/>
  <c r="BN28" i="1"/>
  <c r="BN36" i="1"/>
  <c r="BN26" i="1"/>
  <c r="BN23" i="1"/>
  <c r="BN24" i="1"/>
  <c r="BN25" i="1"/>
  <c r="BZ7" i="1"/>
  <c r="CA7" i="1"/>
  <c r="BK9" i="1"/>
  <c r="BK7" i="1"/>
  <c r="BL9" i="1"/>
  <c r="BL7" i="1"/>
  <c r="BM9" i="1"/>
  <c r="BM7" i="1"/>
  <c r="BJ9" i="1"/>
  <c r="BJ7" i="1"/>
  <c r="BI6" i="1"/>
  <c r="BU42" i="1"/>
  <c r="BG6" i="1"/>
  <c r="BR42" i="1"/>
  <c r="BH6" i="1"/>
  <c r="DY42" i="1"/>
  <c r="DX6" i="1"/>
  <c r="DZ42" i="1"/>
  <c r="CW42" i="1"/>
  <c r="EA6" i="1"/>
  <c r="BT42" i="1"/>
  <c r="BV6" i="1"/>
  <c r="DY6" i="1"/>
  <c r="DZ6" i="1"/>
  <c r="BT6" i="1"/>
  <c r="BU6" i="1"/>
  <c r="CW6" i="1"/>
  <c r="BR6" i="1"/>
  <c r="BV42" i="1"/>
  <c r="BI42" i="1"/>
  <c r="CA42" i="1"/>
  <c r="BZ42" i="1"/>
  <c r="CA24" i="1" l="1"/>
  <c r="CA23" i="1"/>
  <c r="CA25" i="1"/>
  <c r="BZ23" i="1"/>
  <c r="BZ24" i="1"/>
  <c r="BZ25" i="1"/>
  <c r="BM20" i="1"/>
  <c r="BJ20" i="1"/>
  <c r="BL20" i="1"/>
  <c r="BK20" i="1"/>
  <c r="BM16" i="1"/>
  <c r="BL16" i="1"/>
  <c r="BK16" i="1"/>
  <c r="BJ16" i="1"/>
  <c r="BI9" i="1"/>
  <c r="BI7" i="1"/>
  <c r="BT9" i="1"/>
  <c r="BT7" i="1"/>
  <c r="DY9" i="1"/>
  <c r="DY7" i="1"/>
  <c r="DZ9" i="1"/>
  <c r="DZ7" i="1"/>
  <c r="BV9" i="1"/>
  <c r="BV7" i="1"/>
  <c r="BG9" i="1"/>
  <c r="BG7" i="1"/>
  <c r="BH9" i="1"/>
  <c r="BH7" i="1"/>
  <c r="CW9" i="1"/>
  <c r="CW7" i="1"/>
  <c r="BU9" i="1"/>
  <c r="BU7" i="1"/>
  <c r="BR9" i="1"/>
  <c r="BR7" i="1"/>
  <c r="EA9" i="1"/>
  <c r="EA7" i="1"/>
  <c r="DX9" i="1"/>
  <c r="DX7" i="1"/>
  <c r="BH42" i="1"/>
  <c r="BG42" i="1"/>
  <c r="BK28" i="1" l="1"/>
  <c r="BK33" i="1"/>
  <c r="BK26" i="1"/>
  <c r="BK21" i="1"/>
  <c r="BK36" i="1"/>
  <c r="BK32" i="1"/>
  <c r="BK31" i="1"/>
  <c r="BK34" i="1"/>
  <c r="BK30" i="1"/>
  <c r="BK22" i="1"/>
  <c r="BK29" i="1"/>
  <c r="BK27" i="1"/>
  <c r="BK35" i="1"/>
  <c r="BL33" i="1"/>
  <c r="BL35" i="1"/>
  <c r="BL22" i="1"/>
  <c r="BL36" i="1"/>
  <c r="BL34" i="1"/>
  <c r="BL31" i="1"/>
  <c r="BL30" i="1"/>
  <c r="BL32" i="1"/>
  <c r="BL29" i="1"/>
  <c r="BL27" i="1"/>
  <c r="BL21" i="1"/>
  <c r="BL26" i="1"/>
  <c r="BL28" i="1"/>
  <c r="BM36" i="1"/>
  <c r="BM34" i="1"/>
  <c r="BM29" i="1"/>
  <c r="BM35" i="1"/>
  <c r="BM32" i="1"/>
  <c r="BM27" i="1"/>
  <c r="BM21" i="1"/>
  <c r="BM30" i="1"/>
  <c r="BM33" i="1"/>
  <c r="BM22" i="1"/>
  <c r="BM31" i="1"/>
  <c r="BM26" i="1"/>
  <c r="BM28" i="1"/>
  <c r="BJ30" i="1"/>
  <c r="BJ22" i="1"/>
  <c r="BJ34" i="1"/>
  <c r="BJ28" i="1"/>
  <c r="BJ33" i="1"/>
  <c r="BJ36" i="1"/>
  <c r="BJ26" i="1"/>
  <c r="BJ31" i="1"/>
  <c r="BJ32" i="1"/>
  <c r="BJ21" i="1"/>
  <c r="BJ29" i="1"/>
  <c r="BJ27" i="1"/>
  <c r="BJ35" i="1"/>
  <c r="BL23" i="1"/>
  <c r="BL25" i="1"/>
  <c r="BL24" i="1"/>
  <c r="BJ25" i="1"/>
  <c r="BJ24" i="1"/>
  <c r="BJ23" i="1"/>
  <c r="BM25" i="1"/>
  <c r="BM24" i="1"/>
  <c r="BM23" i="1"/>
  <c r="BK23" i="1"/>
  <c r="BK25" i="1"/>
  <c r="BK24" i="1"/>
  <c r="BV20" i="1"/>
  <c r="CW20" i="1"/>
  <c r="BH20" i="1"/>
  <c r="BU20" i="1"/>
  <c r="BR20" i="1"/>
  <c r="DY20" i="1"/>
  <c r="BI20" i="1"/>
  <c r="EA20" i="1"/>
  <c r="BG20" i="1"/>
  <c r="DZ20" i="1"/>
  <c r="BT20" i="1"/>
  <c r="DX20" i="1"/>
  <c r="BV16" i="1"/>
  <c r="BG16" i="1"/>
  <c r="BH16" i="1"/>
  <c r="DX16" i="1"/>
  <c r="DY16" i="1"/>
  <c r="EA16" i="1"/>
  <c r="DZ16" i="1"/>
  <c r="BR16" i="1"/>
  <c r="BU16" i="1"/>
  <c r="CW16" i="1"/>
  <c r="BT16" i="1"/>
  <c r="BI16" i="1"/>
  <c r="BG32" i="1" l="1"/>
  <c r="BG26" i="1"/>
  <c r="BG35" i="1"/>
  <c r="BG30" i="1"/>
  <c r="BG29" i="1"/>
  <c r="BG27" i="1"/>
  <c r="BG34" i="1"/>
  <c r="BG21" i="1"/>
  <c r="BG36" i="1"/>
  <c r="BG33" i="1"/>
  <c r="BG22" i="1"/>
  <c r="BG28" i="1"/>
  <c r="BG31" i="1"/>
  <c r="BU33" i="1"/>
  <c r="BU27" i="1"/>
  <c r="BU36" i="1"/>
  <c r="BU22" i="1"/>
  <c r="BU21" i="1"/>
  <c r="BU35" i="1"/>
  <c r="BU31" i="1"/>
  <c r="BU26" i="1"/>
  <c r="BU28" i="1"/>
  <c r="BU30" i="1"/>
  <c r="BU29" i="1"/>
  <c r="BU34" i="1"/>
  <c r="BU32" i="1"/>
  <c r="BI29" i="1"/>
  <c r="BI21" i="1"/>
  <c r="BI27" i="1"/>
  <c r="BI34" i="1"/>
  <c r="BI36" i="1"/>
  <c r="BI33" i="1"/>
  <c r="BI22" i="1"/>
  <c r="BI28" i="1"/>
  <c r="BI26" i="1"/>
  <c r="BI31" i="1"/>
  <c r="BI30" i="1"/>
  <c r="BI32" i="1"/>
  <c r="BI35" i="1"/>
  <c r="BH29" i="1"/>
  <c r="BH21" i="1"/>
  <c r="BH27" i="1"/>
  <c r="BH34" i="1"/>
  <c r="BH33" i="1"/>
  <c r="BH22" i="1"/>
  <c r="BH30" i="1"/>
  <c r="BH28" i="1"/>
  <c r="BH26" i="1"/>
  <c r="BH36" i="1"/>
  <c r="BH31" i="1"/>
  <c r="BH32" i="1"/>
  <c r="BH35" i="1"/>
  <c r="BT34" i="1"/>
  <c r="BT32" i="1"/>
  <c r="BT31" i="1"/>
  <c r="BT27" i="1"/>
  <c r="BT33" i="1"/>
  <c r="BT21" i="1"/>
  <c r="BT29" i="1"/>
  <c r="BT35" i="1"/>
  <c r="BT22" i="1"/>
  <c r="BT26" i="1"/>
  <c r="BT28" i="1"/>
  <c r="BT30" i="1"/>
  <c r="BT36" i="1"/>
  <c r="DZ31" i="1"/>
  <c r="DZ34" i="1"/>
  <c r="DZ28" i="1"/>
  <c r="DZ29" i="1"/>
  <c r="DZ30" i="1"/>
  <c r="DZ27" i="1"/>
  <c r="DZ26" i="1"/>
  <c r="DZ22" i="1"/>
  <c r="DZ32" i="1"/>
  <c r="DZ33" i="1"/>
  <c r="DZ21" i="1"/>
  <c r="DZ35" i="1"/>
  <c r="DZ36" i="1"/>
  <c r="DY22" i="1"/>
  <c r="DY35" i="1"/>
  <c r="DY34" i="1"/>
  <c r="DY27" i="1"/>
  <c r="DY28" i="1"/>
  <c r="DY32" i="1"/>
  <c r="DY30" i="1"/>
  <c r="DY29" i="1"/>
  <c r="DY33" i="1"/>
  <c r="DY21" i="1"/>
  <c r="DY26" i="1"/>
  <c r="DY31" i="1"/>
  <c r="DY36" i="1"/>
  <c r="BR36" i="1"/>
  <c r="BR30" i="1"/>
  <c r="BR35" i="1"/>
  <c r="BR28" i="1"/>
  <c r="BR33" i="1"/>
  <c r="BR34" i="1"/>
  <c r="BR21" i="1"/>
  <c r="BR32" i="1"/>
  <c r="BR22" i="1"/>
  <c r="BR26" i="1"/>
  <c r="BR27" i="1"/>
  <c r="BR31" i="1"/>
  <c r="BR29" i="1"/>
  <c r="CW35" i="1"/>
  <c r="CW28" i="1"/>
  <c r="CW36" i="1"/>
  <c r="CW29" i="1"/>
  <c r="CW33" i="1"/>
  <c r="CW34" i="1"/>
  <c r="CW22" i="1"/>
  <c r="CW31" i="1"/>
  <c r="CW32" i="1"/>
  <c r="CW27" i="1"/>
  <c r="CW26" i="1"/>
  <c r="CW21" i="1"/>
  <c r="CW30" i="1"/>
  <c r="DX35" i="1"/>
  <c r="DX36" i="1"/>
  <c r="DX31" i="1"/>
  <c r="DX30" i="1"/>
  <c r="DX34" i="1"/>
  <c r="DX22" i="1"/>
  <c r="DX32" i="1"/>
  <c r="DX28" i="1"/>
  <c r="DX29" i="1"/>
  <c r="DX27" i="1"/>
  <c r="DX21" i="1"/>
  <c r="DX26" i="1"/>
  <c r="DX33" i="1"/>
  <c r="EA29" i="1"/>
  <c r="EA27" i="1"/>
  <c r="EA36" i="1"/>
  <c r="EA30" i="1"/>
  <c r="EA22" i="1"/>
  <c r="EA33" i="1"/>
  <c r="EA21" i="1"/>
  <c r="EA35" i="1"/>
  <c r="EA26" i="1"/>
  <c r="EA31" i="1"/>
  <c r="EA34" i="1"/>
  <c r="EA32" i="1"/>
  <c r="EA28" i="1"/>
  <c r="BV27" i="1"/>
  <c r="BV29" i="1"/>
  <c r="BV28" i="1"/>
  <c r="BV26" i="1"/>
  <c r="BV33" i="1"/>
  <c r="BV35" i="1"/>
  <c r="BV31" i="1"/>
  <c r="BV30" i="1"/>
  <c r="BV36" i="1"/>
  <c r="BV34" i="1"/>
  <c r="BV32" i="1"/>
  <c r="BV22" i="1"/>
  <c r="BV21" i="1"/>
  <c r="AE20" i="1"/>
  <c r="AE21" i="1" s="1"/>
  <c r="AE22" i="1" s="1"/>
  <c r="AE23" i="1" s="1"/>
  <c r="AE24" i="1" s="1"/>
  <c r="AE25" i="1" s="1"/>
  <c r="AE26" i="1" s="1"/>
  <c r="AE27" i="1" s="1"/>
  <c r="AE28" i="1" s="1"/>
  <c r="AE29" i="1" s="1"/>
  <c r="AE30" i="1" s="1"/>
  <c r="AE31" i="1" s="1"/>
  <c r="AE32" i="1" s="1"/>
  <c r="AE33" i="1" s="1"/>
  <c r="AE34" i="1" s="1"/>
  <c r="AE35" i="1" s="1"/>
  <c r="AE36" i="1" s="1"/>
  <c r="DY23" i="1"/>
  <c r="DY24" i="1"/>
  <c r="DY25" i="1"/>
  <c r="BT25" i="1"/>
  <c r="BT24" i="1"/>
  <c r="BT23" i="1"/>
  <c r="DX25" i="1"/>
  <c r="DX24" i="1"/>
  <c r="DX23" i="1"/>
  <c r="BI23" i="1"/>
  <c r="BI25" i="1"/>
  <c r="BI24" i="1"/>
  <c r="CW25" i="1"/>
  <c r="CW23" i="1"/>
  <c r="CW24" i="1"/>
  <c r="BV25" i="1"/>
  <c r="BV23" i="1"/>
  <c r="BV24" i="1"/>
  <c r="DZ23" i="1"/>
  <c r="DZ25" i="1"/>
  <c r="DZ24" i="1"/>
  <c r="BU23" i="1"/>
  <c r="BU25" i="1"/>
  <c r="BU24" i="1"/>
  <c r="BR23" i="1"/>
  <c r="BR24" i="1"/>
  <c r="BR25" i="1"/>
  <c r="BG23" i="1"/>
  <c r="BG24" i="1"/>
  <c r="BG25" i="1"/>
  <c r="EA25" i="1"/>
  <c r="EA24" i="1"/>
  <c r="EA23" i="1"/>
  <c r="BH23" i="1"/>
  <c r="BH25" i="1"/>
  <c r="BH24" i="1"/>
  <c r="AE16" i="1"/>
  <c r="DS42" i="1"/>
  <c r="EK42" i="1"/>
  <c r="C44" i="3"/>
  <c r="C43" i="3"/>
  <c r="C42" i="3"/>
  <c r="C29" i="3"/>
  <c r="C28" i="3"/>
  <c r="C27" i="3"/>
  <c r="C25" i="3"/>
  <c r="C24" i="3"/>
  <c r="AF21" i="1" l="1"/>
  <c r="AF17" i="1"/>
  <c r="AF18" i="1"/>
  <c r="AF16" i="1"/>
  <c r="AF19" i="1"/>
  <c r="DS6" i="1"/>
  <c r="EK6" i="1"/>
  <c r="B25" i="3"/>
  <c r="B44" i="3"/>
  <c r="B43" i="3"/>
  <c r="B42" i="3"/>
  <c r="B29" i="3"/>
  <c r="B27" i="3"/>
  <c r="B28" i="3"/>
  <c r="AQ42" i="1"/>
  <c r="AF22" i="1" l="1"/>
  <c r="DS9" i="1"/>
  <c r="DS7" i="1"/>
  <c r="EK9" i="1"/>
  <c r="EK7" i="1"/>
  <c r="AQ6" i="1"/>
  <c r="DS20" i="1" l="1"/>
  <c r="EK20" i="1"/>
  <c r="DS16" i="1"/>
  <c r="EK16" i="1"/>
  <c r="AQ7" i="1"/>
  <c r="AQ20" i="1" s="1"/>
  <c r="AQ35" i="1" l="1"/>
  <c r="AQ30" i="1"/>
  <c r="AQ33" i="1"/>
  <c r="AQ31" i="1"/>
  <c r="AQ21" i="1"/>
  <c r="AQ26" i="1"/>
  <c r="AQ34" i="1"/>
  <c r="AQ32" i="1"/>
  <c r="AQ22" i="1"/>
  <c r="AQ27" i="1"/>
  <c r="AQ29" i="1"/>
  <c r="AQ28" i="1"/>
  <c r="AQ36" i="1"/>
  <c r="EK33" i="1"/>
  <c r="EK35" i="1"/>
  <c r="EK36" i="1"/>
  <c r="EK32" i="1"/>
  <c r="EK29" i="1"/>
  <c r="EK34" i="1"/>
  <c r="EK27" i="1"/>
  <c r="EK22" i="1"/>
  <c r="EK26" i="1"/>
  <c r="EK28" i="1"/>
  <c r="EK30" i="1"/>
  <c r="EK31" i="1"/>
  <c r="EK21" i="1"/>
  <c r="DS27" i="1"/>
  <c r="DS30" i="1"/>
  <c r="DS35" i="1"/>
  <c r="DS28" i="1"/>
  <c r="DS36" i="1"/>
  <c r="DS33" i="1"/>
  <c r="DS29" i="1"/>
  <c r="DS21" i="1"/>
  <c r="DS22" i="1"/>
  <c r="DS34" i="1"/>
  <c r="DS26" i="1"/>
  <c r="DS31" i="1"/>
  <c r="DS32" i="1"/>
  <c r="AF28" i="1"/>
  <c r="AF26" i="1"/>
  <c r="AF27" i="1"/>
  <c r="AQ24" i="1"/>
  <c r="AQ23" i="1"/>
  <c r="AQ25" i="1"/>
  <c r="EK23" i="1"/>
  <c r="EK25" i="1"/>
  <c r="EK24" i="1"/>
  <c r="DS23" i="1"/>
  <c r="DS24" i="1"/>
  <c r="DS25" i="1"/>
  <c r="CF42" i="1"/>
  <c r="CE42" i="1"/>
  <c r="FE42" i="1"/>
  <c r="FF42" i="1"/>
  <c r="AF33" i="1" l="1"/>
  <c r="AF29" i="1"/>
  <c r="AF34" i="1"/>
  <c r="AF30" i="1"/>
  <c r="AF32" i="1"/>
  <c r="AF31" i="1"/>
  <c r="CE6" i="1"/>
  <c r="CF6" i="1"/>
  <c r="FE6" i="1"/>
  <c r="FF6" i="1"/>
  <c r="AF36" i="1" l="1"/>
  <c r="AF35" i="1"/>
  <c r="FF9" i="1"/>
  <c r="CF7" i="1"/>
  <c r="CE7" i="1"/>
  <c r="FE9" i="1"/>
  <c r="FE7" i="1"/>
  <c r="FF7" i="1"/>
  <c r="CF9" i="1"/>
  <c r="CE9" i="1"/>
  <c r="CM6" i="1"/>
  <c r="CF20" i="1" l="1"/>
  <c r="CE20" i="1"/>
  <c r="FE20" i="1"/>
  <c r="FF20" i="1"/>
  <c r="FF16" i="1"/>
  <c r="FE16" i="1"/>
  <c r="CE16" i="1"/>
  <c r="CF16" i="1"/>
  <c r="CM9" i="1"/>
  <c r="CM7" i="1"/>
  <c r="FE36" i="1" l="1"/>
  <c r="FE31" i="1"/>
  <c r="FE35" i="1"/>
  <c r="FE34" i="1"/>
  <c r="FE28" i="1"/>
  <c r="FE29" i="1"/>
  <c r="FE27" i="1"/>
  <c r="FE30" i="1"/>
  <c r="FE21" i="1"/>
  <c r="FE32" i="1"/>
  <c r="FE22" i="1"/>
  <c r="FE26" i="1"/>
  <c r="FE33" i="1"/>
  <c r="CE34" i="1"/>
  <c r="CE21" i="1"/>
  <c r="CE32" i="1"/>
  <c r="CE29" i="1"/>
  <c r="CE27" i="1"/>
  <c r="CE35" i="1"/>
  <c r="CE22" i="1"/>
  <c r="CE33" i="1"/>
  <c r="CE31" i="1"/>
  <c r="CE26" i="1"/>
  <c r="CE28" i="1"/>
  <c r="CE30" i="1"/>
  <c r="CE36" i="1"/>
  <c r="FF33" i="1"/>
  <c r="FF35" i="1"/>
  <c r="FF32" i="1"/>
  <c r="FF34" i="1"/>
  <c r="FF31" i="1"/>
  <c r="FF29" i="1"/>
  <c r="FF21" i="1"/>
  <c r="FF27" i="1"/>
  <c r="FF30" i="1"/>
  <c r="FF26" i="1"/>
  <c r="FF28" i="1"/>
  <c r="FF22" i="1"/>
  <c r="FF36" i="1"/>
  <c r="CF30" i="1"/>
  <c r="CF27" i="1"/>
  <c r="CF35" i="1"/>
  <c r="CF32" i="1"/>
  <c r="CF36" i="1"/>
  <c r="CF21" i="1"/>
  <c r="CF22" i="1"/>
  <c r="CF33" i="1"/>
  <c r="CF31" i="1"/>
  <c r="CF26" i="1"/>
  <c r="CF28" i="1"/>
  <c r="CF34" i="1"/>
  <c r="CF29" i="1"/>
  <c r="FE24" i="1"/>
  <c r="FE25" i="1"/>
  <c r="FE23" i="1"/>
  <c r="CE23" i="1"/>
  <c r="CE24" i="1"/>
  <c r="CE25" i="1"/>
  <c r="FF24" i="1"/>
  <c r="FF23" i="1"/>
  <c r="FF25" i="1"/>
  <c r="CF23" i="1"/>
  <c r="CF25" i="1"/>
  <c r="CF24" i="1"/>
  <c r="CM20" i="1"/>
  <c r="CM16" i="1"/>
  <c r="AP42" i="1"/>
  <c r="CM32" i="1" l="1"/>
  <c r="CM35" i="1"/>
  <c r="CM26" i="1"/>
  <c r="CM36" i="1"/>
  <c r="CM30" i="1"/>
  <c r="CM29" i="1"/>
  <c r="CM28" i="1"/>
  <c r="CM21" i="1"/>
  <c r="CM33" i="1"/>
  <c r="CM22" i="1"/>
  <c r="CM34" i="1"/>
  <c r="CM31" i="1"/>
  <c r="CM27" i="1"/>
  <c r="CM24" i="1"/>
  <c r="CM23" i="1"/>
  <c r="CM25" i="1"/>
  <c r="AP6" i="1"/>
  <c r="MQ42" i="1"/>
  <c r="HI42" i="1"/>
  <c r="AX42" i="1"/>
  <c r="AP7" i="1" l="1"/>
  <c r="AP20" i="1" s="1"/>
  <c r="MQ6" i="1"/>
  <c r="HI6" i="1"/>
  <c r="AX6" i="1"/>
  <c r="AP28" i="1" l="1"/>
  <c r="AP27" i="1"/>
  <c r="AP35" i="1"/>
  <c r="AP31" i="1"/>
  <c r="AP29" i="1"/>
  <c r="AP21" i="1"/>
  <c r="AP26" i="1"/>
  <c r="AP33" i="1"/>
  <c r="AP36" i="1"/>
  <c r="AP30" i="1"/>
  <c r="AP34" i="1"/>
  <c r="AP32" i="1"/>
  <c r="AP22" i="1"/>
  <c r="AP25" i="1"/>
  <c r="AP23" i="1"/>
  <c r="AP24" i="1"/>
  <c r="HI9" i="1"/>
  <c r="AX9" i="1"/>
  <c r="AX7" i="1"/>
  <c r="MQ9" i="1"/>
  <c r="MQ7" i="1"/>
  <c r="HJ6" i="1"/>
  <c r="HH6" i="1"/>
  <c r="DW5" i="1"/>
  <c r="AO42" i="1"/>
  <c r="AN42" i="1"/>
  <c r="AM42" i="1"/>
  <c r="BC6" i="1"/>
  <c r="AX20" i="1" l="1"/>
  <c r="MQ20" i="1"/>
  <c r="HI20" i="1"/>
  <c r="MQ16" i="1"/>
  <c r="AX16" i="1"/>
  <c r="HI16" i="1"/>
  <c r="HH9" i="1"/>
  <c r="HJ9" i="1"/>
  <c r="BC9" i="1"/>
  <c r="BC7" i="1"/>
  <c r="DL9" i="1"/>
  <c r="HI34" i="1" l="1"/>
  <c r="HI27" i="1"/>
  <c r="HI35" i="1"/>
  <c r="HI32" i="1"/>
  <c r="HI29" i="1"/>
  <c r="HI21" i="1"/>
  <c r="HI22" i="1"/>
  <c r="HI33" i="1"/>
  <c r="HI26" i="1"/>
  <c r="HI30" i="1"/>
  <c r="HI31" i="1"/>
  <c r="HI28" i="1"/>
  <c r="HI36" i="1"/>
  <c r="MQ30" i="1"/>
  <c r="MQ28" i="1"/>
  <c r="MQ29" i="1"/>
  <c r="MQ26" i="1"/>
  <c r="MQ36" i="1"/>
  <c r="MQ32" i="1"/>
  <c r="MQ35" i="1"/>
  <c r="MQ34" i="1"/>
  <c r="MQ22" i="1"/>
  <c r="MQ21" i="1"/>
  <c r="MQ31" i="1"/>
  <c r="MQ27" i="1"/>
  <c r="MQ33" i="1"/>
  <c r="AX28" i="1"/>
  <c r="AX31" i="1"/>
  <c r="AX30" i="1"/>
  <c r="AX35" i="1"/>
  <c r="AX22" i="1"/>
  <c r="AX26" i="1"/>
  <c r="AX27" i="1"/>
  <c r="AX34" i="1"/>
  <c r="AX36" i="1"/>
  <c r="AX21" i="1"/>
  <c r="AX32" i="1"/>
  <c r="AX33" i="1"/>
  <c r="AX29" i="1"/>
  <c r="HI23" i="1"/>
  <c r="HI24" i="1"/>
  <c r="HI25" i="1"/>
  <c r="MQ25" i="1"/>
  <c r="MQ23" i="1"/>
  <c r="MQ24" i="1"/>
  <c r="AX23" i="1"/>
  <c r="AX25" i="1"/>
  <c r="AX24" i="1"/>
  <c r="BC20" i="1"/>
  <c r="HH20" i="1"/>
  <c r="HJ20" i="1"/>
  <c r="DL16" i="1"/>
  <c r="BC16" i="1"/>
  <c r="HH16" i="1"/>
  <c r="HJ16" i="1"/>
  <c r="EC6" i="1"/>
  <c r="EC42" i="1"/>
  <c r="EB42" i="1"/>
  <c r="EB6" i="1"/>
  <c r="BC27" i="1" l="1"/>
  <c r="BC36" i="1"/>
  <c r="BC33" i="1"/>
  <c r="BC22" i="1"/>
  <c r="BC26" i="1"/>
  <c r="BC29" i="1"/>
  <c r="BC32" i="1"/>
  <c r="BC31" i="1"/>
  <c r="BC30" i="1"/>
  <c r="BC35" i="1"/>
  <c r="BC34" i="1"/>
  <c r="BC28" i="1"/>
  <c r="BC21" i="1"/>
  <c r="HH30" i="1"/>
  <c r="HH29" i="1"/>
  <c r="HH32" i="1"/>
  <c r="HH31" i="1"/>
  <c r="HH27" i="1"/>
  <c r="HH28" i="1"/>
  <c r="HH35" i="1"/>
  <c r="HH22" i="1"/>
  <c r="HH21" i="1"/>
  <c r="HH34" i="1"/>
  <c r="HH33" i="1"/>
  <c r="HH36" i="1"/>
  <c r="HH26" i="1"/>
  <c r="HJ35" i="1"/>
  <c r="HJ27" i="1"/>
  <c r="HJ29" i="1"/>
  <c r="HJ33" i="1"/>
  <c r="HJ22" i="1"/>
  <c r="HJ26" i="1"/>
  <c r="HJ21" i="1"/>
  <c r="HJ28" i="1"/>
  <c r="HJ34" i="1"/>
  <c r="HJ36" i="1"/>
  <c r="HJ30" i="1"/>
  <c r="HJ31" i="1"/>
  <c r="HJ32" i="1"/>
  <c r="HH25" i="1"/>
  <c r="HH24" i="1"/>
  <c r="HH23" i="1"/>
  <c r="HJ25" i="1"/>
  <c r="HJ23" i="1"/>
  <c r="HJ24" i="1"/>
  <c r="BC23" i="1"/>
  <c r="BC25" i="1"/>
  <c r="BC24" i="1"/>
  <c r="AF20" i="1"/>
  <c r="EC9" i="1"/>
  <c r="EC7" i="1"/>
  <c r="EB9" i="1"/>
  <c r="EB7" i="1"/>
  <c r="CL6" i="1"/>
  <c r="CK6" i="1"/>
  <c r="CJ6" i="1"/>
  <c r="EC20" i="1" l="1"/>
  <c r="EB20" i="1"/>
  <c r="EB16" i="1"/>
  <c r="EC16" i="1"/>
  <c r="CJ7" i="1"/>
  <c r="CL9" i="1"/>
  <c r="CL7" i="1"/>
  <c r="CK9" i="1"/>
  <c r="CK7" i="1"/>
  <c r="CC42" i="1"/>
  <c r="EB33" i="1" l="1"/>
  <c r="EB22" i="1"/>
  <c r="EB36" i="1"/>
  <c r="EB35" i="1"/>
  <c r="EB21" i="1"/>
  <c r="EB28" i="1"/>
  <c r="EB31" i="1"/>
  <c r="EB34" i="1"/>
  <c r="EB32" i="1"/>
  <c r="EB29" i="1"/>
  <c r="EB27" i="1"/>
  <c r="EB26" i="1"/>
  <c r="EB30" i="1"/>
  <c r="EC21" i="1"/>
  <c r="EC36" i="1"/>
  <c r="EC28" i="1"/>
  <c r="EC33" i="1"/>
  <c r="EC34" i="1"/>
  <c r="EC31" i="1"/>
  <c r="EC26" i="1"/>
  <c r="EC32" i="1"/>
  <c r="EC27" i="1"/>
  <c r="EC29" i="1"/>
  <c r="EC30" i="1"/>
  <c r="EC22" i="1"/>
  <c r="EC35" i="1"/>
  <c r="EB23" i="1"/>
  <c r="EB24" i="1"/>
  <c r="EB25" i="1"/>
  <c r="CJ23" i="1"/>
  <c r="CJ24" i="1"/>
  <c r="CJ25" i="1"/>
  <c r="EC25" i="1"/>
  <c r="EC23" i="1"/>
  <c r="EC24" i="1"/>
  <c r="AF23" i="1"/>
  <c r="CL20" i="1"/>
  <c r="CK20" i="1"/>
  <c r="CK16" i="1"/>
  <c r="CL16" i="1"/>
  <c r="CB42" i="1"/>
  <c r="CB6" i="1"/>
  <c r="CD42" i="1"/>
  <c r="CD6" i="1"/>
  <c r="CC6" i="1"/>
  <c r="DN6" i="1"/>
  <c r="CK32" i="1" l="1"/>
  <c r="CK27" i="1"/>
  <c r="CK31" i="1"/>
  <c r="CK28" i="1"/>
  <c r="CK35" i="1"/>
  <c r="CK22" i="1"/>
  <c r="CK29" i="1"/>
  <c r="CK30" i="1"/>
  <c r="CK21" i="1"/>
  <c r="CK36" i="1"/>
  <c r="CK33" i="1"/>
  <c r="CK26" i="1"/>
  <c r="CK34" i="1"/>
  <c r="CL31" i="1"/>
  <c r="CL28" i="1"/>
  <c r="CL30" i="1"/>
  <c r="CL35" i="1"/>
  <c r="CL29" i="1"/>
  <c r="CL34" i="1"/>
  <c r="CL21" i="1"/>
  <c r="CL33" i="1"/>
  <c r="CL26" i="1"/>
  <c r="CL22" i="1"/>
  <c r="CL32" i="1"/>
  <c r="CL27" i="1"/>
  <c r="CL36" i="1"/>
  <c r="CK25" i="1"/>
  <c r="CK24" i="1"/>
  <c r="CK23" i="1"/>
  <c r="CL25" i="1"/>
  <c r="CL23" i="1"/>
  <c r="CL24" i="1"/>
  <c r="AF24" i="1"/>
  <c r="AF25" i="1"/>
  <c r="CC9" i="1"/>
  <c r="CD9" i="1"/>
  <c r="CC7" i="1"/>
  <c r="CD7" i="1"/>
  <c r="CB7" i="1"/>
  <c r="CB16" i="1"/>
  <c r="DN9" i="1"/>
  <c r="DN7" i="1"/>
  <c r="DM6" i="1"/>
  <c r="DL42" i="1"/>
  <c r="DM42" i="1"/>
  <c r="DN42" i="1"/>
  <c r="AF39" i="1" l="1"/>
  <c r="CB23" i="1"/>
  <c r="CB25" i="1"/>
  <c r="CB24" i="1"/>
  <c r="AF38" i="1"/>
  <c r="AF40" i="1"/>
  <c r="AF37" i="1"/>
  <c r="AF41" i="1"/>
  <c r="DN20" i="1"/>
  <c r="CD20" i="1"/>
  <c r="CC20" i="1"/>
  <c r="CC16" i="1"/>
  <c r="DN16" i="1"/>
  <c r="CD16" i="1"/>
  <c r="DM9" i="1"/>
  <c r="DM7" i="1"/>
  <c r="BC42" i="1"/>
  <c r="EJ42" i="1"/>
  <c r="EJ6" i="1"/>
  <c r="DW42" i="1"/>
  <c r="DW6" i="1"/>
  <c r="EE42" i="1"/>
  <c r="EE6" i="1"/>
  <c r="ED42" i="1"/>
  <c r="ED6" i="1"/>
  <c r="DU42" i="1"/>
  <c r="DU6" i="1"/>
  <c r="EI42" i="1"/>
  <c r="EI6" i="1"/>
  <c r="DT42" i="1"/>
  <c r="DT6" i="1"/>
  <c r="EH42" i="1"/>
  <c r="EH6" i="1"/>
  <c r="DV42" i="1"/>
  <c r="DV6" i="1"/>
  <c r="CC21" i="1" l="1"/>
  <c r="CC29" i="1"/>
  <c r="CC34" i="1"/>
  <c r="CC27" i="1"/>
  <c r="CC28" i="1"/>
  <c r="CC30" i="1"/>
  <c r="CC35" i="1"/>
  <c r="CC36" i="1"/>
  <c r="CC22" i="1"/>
  <c r="CC32" i="1"/>
  <c r="CC33" i="1"/>
  <c r="CC31" i="1"/>
  <c r="CC26" i="1"/>
  <c r="CD28" i="1"/>
  <c r="CD29" i="1"/>
  <c r="CD34" i="1"/>
  <c r="CD30" i="1"/>
  <c r="CD27" i="1"/>
  <c r="CD36" i="1"/>
  <c r="CD35" i="1"/>
  <c r="CD22" i="1"/>
  <c r="CD32" i="1"/>
  <c r="CD26" i="1"/>
  <c r="CD21" i="1"/>
  <c r="CD33" i="1"/>
  <c r="CD31" i="1"/>
  <c r="DN21" i="1"/>
  <c r="DN32" i="1"/>
  <c r="DN34" i="1"/>
  <c r="DN29" i="1"/>
  <c r="DN33" i="1"/>
  <c r="DN36" i="1"/>
  <c r="DN27" i="1"/>
  <c r="DN28" i="1"/>
  <c r="DN26" i="1"/>
  <c r="DN31" i="1"/>
  <c r="DN30" i="1"/>
  <c r="DN22" i="1"/>
  <c r="DN35" i="1"/>
  <c r="CC24" i="1"/>
  <c r="CC23" i="1"/>
  <c r="CC25" i="1"/>
  <c r="CD23" i="1"/>
  <c r="CD25" i="1"/>
  <c r="CD24" i="1"/>
  <c r="DN24" i="1"/>
  <c r="DN23" i="1"/>
  <c r="DN25" i="1"/>
  <c r="DM20" i="1"/>
  <c r="DM16" i="1"/>
  <c r="EI9" i="1"/>
  <c r="EI7" i="1"/>
  <c r="EJ9" i="1"/>
  <c r="EJ7" i="1"/>
  <c r="DU9" i="1"/>
  <c r="DU7" i="1"/>
  <c r="ED9" i="1"/>
  <c r="ED7" i="1"/>
  <c r="DT9" i="1"/>
  <c r="DT7" i="1"/>
  <c r="EE9" i="1"/>
  <c r="EE7" i="1"/>
  <c r="EH9" i="1"/>
  <c r="EH7" i="1"/>
  <c r="DV9" i="1"/>
  <c r="DV7" i="1"/>
  <c r="DW9" i="1"/>
  <c r="DW7" i="1"/>
  <c r="DM35" i="1" l="1"/>
  <c r="DM22" i="1"/>
  <c r="DM33" i="1"/>
  <c r="DM21" i="1"/>
  <c r="DM34" i="1"/>
  <c r="DM36" i="1"/>
  <c r="DM27" i="1"/>
  <c r="DM32" i="1"/>
  <c r="DM29" i="1"/>
  <c r="DM31" i="1"/>
  <c r="DM28" i="1"/>
  <c r="DM26" i="1"/>
  <c r="DM30" i="1"/>
  <c r="DM24" i="1"/>
  <c r="DM23" i="1"/>
  <c r="DM25" i="1"/>
  <c r="DV20" i="1"/>
  <c r="EE20" i="1"/>
  <c r="EJ20" i="1"/>
  <c r="DU20" i="1"/>
  <c r="DW20" i="1"/>
  <c r="EH20" i="1"/>
  <c r="DT20" i="1"/>
  <c r="ED20" i="1"/>
  <c r="EI20" i="1"/>
  <c r="EE16" i="1"/>
  <c r="ED16" i="1"/>
  <c r="DV16" i="1"/>
  <c r="EH16" i="1"/>
  <c r="DT16" i="1"/>
  <c r="DU16" i="1"/>
  <c r="EJ16" i="1"/>
  <c r="DW16" i="1"/>
  <c r="EI16" i="1"/>
  <c r="AO6" i="1"/>
  <c r="AN6" i="1"/>
  <c r="DV30" i="1" l="1"/>
  <c r="DV31" i="1"/>
  <c r="DV33" i="1"/>
  <c r="DV34" i="1"/>
  <c r="DV26" i="1"/>
  <c r="DV36" i="1"/>
  <c r="DV28" i="1"/>
  <c r="DV32" i="1"/>
  <c r="DV21" i="1"/>
  <c r="DV29" i="1"/>
  <c r="DV27" i="1"/>
  <c r="DV22" i="1"/>
  <c r="DV35" i="1"/>
  <c r="EH26" i="1"/>
  <c r="EH28" i="1"/>
  <c r="EH29" i="1"/>
  <c r="EH31" i="1"/>
  <c r="EH21" i="1"/>
  <c r="EH33" i="1"/>
  <c r="EH35" i="1"/>
  <c r="EH36" i="1"/>
  <c r="EH30" i="1"/>
  <c r="EH34" i="1"/>
  <c r="EH32" i="1"/>
  <c r="EH22" i="1"/>
  <c r="EH27" i="1"/>
  <c r="DW33" i="1"/>
  <c r="DW32" i="1"/>
  <c r="DW28" i="1"/>
  <c r="DW36" i="1"/>
  <c r="DW30" i="1"/>
  <c r="DW26" i="1"/>
  <c r="DW31" i="1"/>
  <c r="DW34" i="1"/>
  <c r="DW22" i="1"/>
  <c r="DW29" i="1"/>
  <c r="DW27" i="1"/>
  <c r="DW21" i="1"/>
  <c r="DW35" i="1"/>
  <c r="EI35" i="1"/>
  <c r="EI29" i="1"/>
  <c r="EI21" i="1"/>
  <c r="EI30" i="1"/>
  <c r="EI33" i="1"/>
  <c r="EI34" i="1"/>
  <c r="EI32" i="1"/>
  <c r="EI26" i="1"/>
  <c r="EI28" i="1"/>
  <c r="EI22" i="1"/>
  <c r="EI27" i="1"/>
  <c r="EI36" i="1"/>
  <c r="EI31" i="1"/>
  <c r="DU21" i="1"/>
  <c r="DU22" i="1"/>
  <c r="DU36" i="1"/>
  <c r="DU33" i="1"/>
  <c r="DU34" i="1"/>
  <c r="DU27" i="1"/>
  <c r="DU26" i="1"/>
  <c r="DU30" i="1"/>
  <c r="DU31" i="1"/>
  <c r="DU32" i="1"/>
  <c r="DU28" i="1"/>
  <c r="DU29" i="1"/>
  <c r="DU35" i="1"/>
  <c r="EE26" i="1"/>
  <c r="EE34" i="1"/>
  <c r="EE35" i="1"/>
  <c r="EE31" i="1"/>
  <c r="EE36" i="1"/>
  <c r="EE32" i="1"/>
  <c r="EE33" i="1"/>
  <c r="EE27" i="1"/>
  <c r="EE28" i="1"/>
  <c r="EE29" i="1"/>
  <c r="EE22" i="1"/>
  <c r="EE21" i="1"/>
  <c r="EE30" i="1"/>
  <c r="DT34" i="1"/>
  <c r="DT30" i="1"/>
  <c r="DT29" i="1"/>
  <c r="DT21" i="1"/>
  <c r="DT36" i="1"/>
  <c r="DT33" i="1"/>
  <c r="DT26" i="1"/>
  <c r="DT31" i="1"/>
  <c r="DT22" i="1"/>
  <c r="DT27" i="1"/>
  <c r="DT28" i="1"/>
  <c r="DT32" i="1"/>
  <c r="DT35" i="1"/>
  <c r="EJ33" i="1"/>
  <c r="EJ35" i="1"/>
  <c r="EJ27" i="1"/>
  <c r="EJ26" i="1"/>
  <c r="EJ29" i="1"/>
  <c r="EJ31" i="1"/>
  <c r="EJ32" i="1"/>
  <c r="EJ34" i="1"/>
  <c r="EJ22" i="1"/>
  <c r="EJ28" i="1"/>
  <c r="EJ21" i="1"/>
  <c r="EJ30" i="1"/>
  <c r="EJ36" i="1"/>
  <c r="ED36" i="1"/>
  <c r="ED31" i="1"/>
  <c r="ED32" i="1"/>
  <c r="ED27" i="1"/>
  <c r="ED35" i="1"/>
  <c r="ED28" i="1"/>
  <c r="ED34" i="1"/>
  <c r="ED33" i="1"/>
  <c r="ED26" i="1"/>
  <c r="ED22" i="1"/>
  <c r="ED30" i="1"/>
  <c r="ED29" i="1"/>
  <c r="ED21" i="1"/>
  <c r="EI25" i="1"/>
  <c r="EI24" i="1"/>
  <c r="EI23" i="1"/>
  <c r="EJ24" i="1"/>
  <c r="EJ23" i="1"/>
  <c r="EJ25" i="1"/>
  <c r="DT24" i="1"/>
  <c r="DT25" i="1"/>
  <c r="DT23" i="1"/>
  <c r="DW23" i="1"/>
  <c r="DW24" i="1"/>
  <c r="DW25" i="1"/>
  <c r="EE25" i="1"/>
  <c r="EE23" i="1"/>
  <c r="EE24" i="1"/>
  <c r="ED24" i="1"/>
  <c r="ED25" i="1"/>
  <c r="ED23" i="1"/>
  <c r="EH24" i="1"/>
  <c r="EH23" i="1"/>
  <c r="EH25" i="1"/>
  <c r="DU23" i="1"/>
  <c r="DU24" i="1"/>
  <c r="DU25" i="1"/>
  <c r="DV23" i="1"/>
  <c r="DV25" i="1"/>
  <c r="DV24" i="1"/>
  <c r="AN7" i="1"/>
  <c r="AN20" i="1" s="1"/>
  <c r="AO7" i="1"/>
  <c r="AO20" i="1" s="1"/>
  <c r="EY42" i="1"/>
  <c r="AN31" i="1" l="1"/>
  <c r="AN34" i="1"/>
  <c r="AN32" i="1"/>
  <c r="AN27" i="1"/>
  <c r="AN35" i="1"/>
  <c r="AN29" i="1"/>
  <c r="AN33" i="1"/>
  <c r="AN22" i="1"/>
  <c r="AN26" i="1"/>
  <c r="AN21" i="1"/>
  <c r="AN30" i="1"/>
  <c r="AN28" i="1"/>
  <c r="AN36" i="1"/>
  <c r="AO32" i="1"/>
  <c r="AO33" i="1"/>
  <c r="AO28" i="1"/>
  <c r="AO22" i="1"/>
  <c r="AO31" i="1"/>
  <c r="AO36" i="1"/>
  <c r="AO35" i="1"/>
  <c r="AO27" i="1"/>
  <c r="AO29" i="1"/>
  <c r="AO26" i="1"/>
  <c r="AO30" i="1"/>
  <c r="AO21" i="1"/>
  <c r="AO34" i="1"/>
  <c r="AO23" i="1"/>
  <c r="AO25" i="1"/>
  <c r="AO24" i="1"/>
  <c r="AN25" i="1"/>
  <c r="AN23" i="1"/>
  <c r="AN24" i="1"/>
  <c r="AM6" i="1"/>
  <c r="AM7" i="1" l="1"/>
  <c r="AM20" i="1" s="1"/>
  <c r="AM35" i="1" l="1"/>
  <c r="AM28" i="1"/>
  <c r="AM29" i="1"/>
  <c r="AM31" i="1"/>
  <c r="AM30" i="1"/>
  <c r="AM34" i="1"/>
  <c r="AM33" i="1"/>
  <c r="AM32" i="1"/>
  <c r="AM27" i="1"/>
  <c r="AM22" i="1"/>
  <c r="AM26" i="1"/>
  <c r="AM21" i="1"/>
  <c r="AM36" i="1"/>
  <c r="AM23" i="1"/>
  <c r="AM24" i="1"/>
  <c r="AM25" i="1"/>
  <c r="FD42" i="1"/>
  <c r="EV6" i="1"/>
  <c r="EU6" i="1"/>
  <c r="EU9" i="1" l="1"/>
  <c r="EU7" i="1"/>
  <c r="EV9" i="1"/>
  <c r="EV7" i="1"/>
  <c r="EV42" i="1"/>
  <c r="EU42" i="1"/>
  <c r="EU20" i="1" l="1"/>
  <c r="EV20" i="1"/>
  <c r="EU16" i="1"/>
  <c r="EV16" i="1"/>
  <c r="HH42" i="1"/>
  <c r="EV26" i="1" l="1"/>
  <c r="EV36" i="1"/>
  <c r="EV35" i="1"/>
  <c r="EV28" i="1"/>
  <c r="EV31" i="1"/>
  <c r="EV22" i="1"/>
  <c r="EV32" i="1"/>
  <c r="EV29" i="1"/>
  <c r="EV34" i="1"/>
  <c r="EV21" i="1"/>
  <c r="EV30" i="1"/>
  <c r="EV27" i="1"/>
  <c r="EV33" i="1"/>
  <c r="EU33" i="1"/>
  <c r="EU35" i="1"/>
  <c r="EU22" i="1"/>
  <c r="EU30" i="1"/>
  <c r="EU36" i="1"/>
  <c r="EU31" i="1"/>
  <c r="EU29" i="1"/>
  <c r="EU26" i="1"/>
  <c r="EU28" i="1"/>
  <c r="EU34" i="1"/>
  <c r="EU32" i="1"/>
  <c r="EU21" i="1"/>
  <c r="EU27" i="1"/>
  <c r="EV23" i="1"/>
  <c r="EV24" i="1"/>
  <c r="EV25" i="1"/>
  <c r="EU24" i="1"/>
  <c r="EU25" i="1"/>
  <c r="EU23" i="1"/>
  <c r="BF6" i="1"/>
  <c r="BF9" i="1" l="1"/>
  <c r="BF7" i="1"/>
  <c r="BF42" i="1"/>
  <c r="DO6" i="1"/>
  <c r="DP6" i="1"/>
  <c r="HD6" i="1"/>
  <c r="HG6" i="1"/>
  <c r="MP6" i="1"/>
  <c r="AG6" i="1"/>
  <c r="BF20" i="1" l="1"/>
  <c r="BF16" i="1"/>
  <c r="HG9" i="1"/>
  <c r="HG7" i="1"/>
  <c r="MP9" i="1"/>
  <c r="MP7" i="1"/>
  <c r="DO9" i="1"/>
  <c r="DO7" i="1"/>
  <c r="DP9" i="1"/>
  <c r="DP7" i="1"/>
  <c r="AG7" i="1"/>
  <c r="HD9" i="1"/>
  <c r="HD7" i="1"/>
  <c r="DO42" i="1"/>
  <c r="HG42" i="1"/>
  <c r="DP42" i="1"/>
  <c r="HD42" i="1"/>
  <c r="HJ42" i="1"/>
  <c r="DQ42" i="1"/>
  <c r="FA42" i="1"/>
  <c r="AG42" i="1"/>
  <c r="MP42" i="1"/>
  <c r="BF27" i="1" l="1"/>
  <c r="BF30" i="1"/>
  <c r="BF32" i="1"/>
  <c r="BF31" i="1"/>
  <c r="BF28" i="1"/>
  <c r="BF35" i="1"/>
  <c r="BF34" i="1"/>
  <c r="BF29" i="1"/>
  <c r="BF21" i="1"/>
  <c r="BF36" i="1"/>
  <c r="BF33" i="1"/>
  <c r="BF22" i="1"/>
  <c r="BF26" i="1"/>
  <c r="AG25" i="1"/>
  <c r="AG24" i="1"/>
  <c r="AG23" i="1"/>
  <c r="BF25" i="1"/>
  <c r="BF24" i="1"/>
  <c r="BF23" i="1"/>
  <c r="DO20" i="1"/>
  <c r="HD20" i="1"/>
  <c r="MP20" i="1"/>
  <c r="DP20" i="1"/>
  <c r="HG20" i="1"/>
  <c r="AG16" i="1"/>
  <c r="DP16" i="1"/>
  <c r="MP16" i="1"/>
  <c r="DO16" i="1"/>
  <c r="HG16" i="1"/>
  <c r="HD16" i="1"/>
  <c r="HG26" i="1" l="1"/>
  <c r="HG32" i="1"/>
  <c r="HG30" i="1"/>
  <c r="HG29" i="1"/>
  <c r="HG28" i="1"/>
  <c r="HG31" i="1"/>
  <c r="HG35" i="1"/>
  <c r="HG22" i="1"/>
  <c r="HG27" i="1"/>
  <c r="HG21" i="1"/>
  <c r="HG36" i="1"/>
  <c r="HG34" i="1"/>
  <c r="HG33" i="1"/>
  <c r="MP30" i="1"/>
  <c r="MP28" i="1"/>
  <c r="MP33" i="1"/>
  <c r="MP36" i="1"/>
  <c r="MP35" i="1"/>
  <c r="MP26" i="1"/>
  <c r="MP34" i="1"/>
  <c r="MP32" i="1"/>
  <c r="MP29" i="1"/>
  <c r="MP21" i="1"/>
  <c r="MP22" i="1"/>
  <c r="MP31" i="1"/>
  <c r="MP27" i="1"/>
  <c r="DO27" i="1"/>
  <c r="DO31" i="1"/>
  <c r="DO33" i="1"/>
  <c r="DO30" i="1"/>
  <c r="DO21" i="1"/>
  <c r="DO36" i="1"/>
  <c r="DO29" i="1"/>
  <c r="DO26" i="1"/>
  <c r="DO32" i="1"/>
  <c r="DO28" i="1"/>
  <c r="DO34" i="1"/>
  <c r="DO22" i="1"/>
  <c r="DO35" i="1"/>
  <c r="DP35" i="1"/>
  <c r="DP34" i="1"/>
  <c r="DP26" i="1"/>
  <c r="DP36" i="1"/>
  <c r="DP27" i="1"/>
  <c r="DP28" i="1"/>
  <c r="DP32" i="1"/>
  <c r="DP31" i="1"/>
  <c r="DP22" i="1"/>
  <c r="DP29" i="1"/>
  <c r="DP30" i="1"/>
  <c r="DP21" i="1"/>
  <c r="DP33" i="1"/>
  <c r="HD34" i="1"/>
  <c r="HD21" i="1"/>
  <c r="HD27" i="1"/>
  <c r="HD29" i="1"/>
  <c r="HD32" i="1"/>
  <c r="HD33" i="1"/>
  <c r="HD28" i="1"/>
  <c r="HD26" i="1"/>
  <c r="HD31" i="1"/>
  <c r="HD30" i="1"/>
  <c r="HD22" i="1"/>
  <c r="HD35" i="1"/>
  <c r="HD36" i="1"/>
  <c r="HG25" i="1"/>
  <c r="HG24" i="1"/>
  <c r="HG23" i="1"/>
  <c r="DP23" i="1"/>
  <c r="DP24" i="1"/>
  <c r="DP25" i="1"/>
  <c r="DO25" i="1"/>
  <c r="DO24" i="1"/>
  <c r="DO23" i="1"/>
  <c r="MP23" i="1"/>
  <c r="MP25" i="1"/>
  <c r="MP24" i="1"/>
  <c r="HD24" i="1"/>
  <c r="HD23" i="1"/>
  <c r="HD25" i="1"/>
  <c r="A4" i="1"/>
  <c r="EP9" i="1" l="1"/>
  <c r="EP7" i="1"/>
  <c r="EP16" i="1" l="1"/>
  <c r="EO7" i="1"/>
  <c r="EO9" i="1"/>
  <c r="EO16" i="1" l="1"/>
  <c r="B3" i="1" l="1"/>
  <c r="D4" i="1" l="1"/>
  <c r="E4" i="1"/>
  <c r="F4" i="1"/>
  <c r="AF42" i="1" l="1"/>
  <c r="AF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E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N2" authorId="2" shapeId="0" xr:uid="{554E48CD-A8C7-4620-B1E8-97EB14397C5C}">
      <text>
        <r>
          <rPr>
            <b/>
            <sz val="9"/>
            <color indexed="81"/>
            <rFont val="Tahoma"/>
            <family val="2"/>
          </rPr>
          <t>John:</t>
        </r>
        <r>
          <rPr>
            <sz val="9"/>
            <color indexed="81"/>
            <rFont val="Tahoma"/>
            <family val="2"/>
          </rPr>
          <t xml:space="preserve">
Set to 0 to optimise
Set to 6 to exclude mating ewe lambs</t>
        </r>
      </text>
    </comment>
    <comment ref="AA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B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E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H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AS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AT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U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Q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P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R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CW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X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Y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Z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A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B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C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D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E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H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I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J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K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Y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B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C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H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I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J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L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M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N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W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X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B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C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D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E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FF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G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H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I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J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K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R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Y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Z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O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P2" authorId="0" shapeId="0" xr:uid="{CBD300F2-C140-49FF-A3D1-19531521668F}">
      <text>
        <r>
          <rPr>
            <b/>
            <sz val="9"/>
            <color indexed="81"/>
            <rFont val="Tahoma"/>
            <family val="2"/>
          </rPr>
          <t>Michael Young:</t>
        </r>
        <r>
          <rPr>
            <sz val="9"/>
            <color indexed="81"/>
            <rFont val="Tahoma"/>
            <family val="2"/>
          </rPr>
          <t xml:space="preserve">
min dams</t>
        </r>
      </text>
    </comment>
    <comment ref="GQ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R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adults can be entered as d[2:3]</t>
        </r>
      </text>
    </comment>
    <comment ref="GT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U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GX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Y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Z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A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B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HC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D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E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F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G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L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M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N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O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Q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R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S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T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U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V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W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MM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E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Q3" authorId="2" shapeId="0" xr:uid="{B954CDF6-1ABF-48D4-9FEA-F3C077148276}">
      <text>
        <r>
          <rPr>
            <b/>
            <sz val="9"/>
            <color indexed="81"/>
            <rFont val="Tahoma"/>
            <family val="2"/>
          </rPr>
          <t>John:</t>
        </r>
        <r>
          <rPr>
            <sz val="9"/>
            <color indexed="81"/>
            <rFont val="Tahoma"/>
            <family val="2"/>
          </rPr>
          <t xml:space="preserve">
Pasture type</t>
        </r>
      </text>
    </comment>
    <comment ref="HR3" authorId="2" shapeId="0" xr:uid="{3DA988A2-87E9-45A7-B00D-99AF0DC99125}">
      <text>
        <r>
          <rPr>
            <b/>
            <sz val="9"/>
            <color indexed="81"/>
            <rFont val="Tahoma"/>
            <family val="2"/>
          </rPr>
          <t>John:</t>
        </r>
        <r>
          <rPr>
            <sz val="9"/>
            <color indexed="81"/>
            <rFont val="Tahoma"/>
            <family val="2"/>
          </rPr>
          <t xml:space="preserve">
Pasture type</t>
        </r>
      </text>
    </comment>
    <comment ref="HS3" authorId="2" shapeId="0" xr:uid="{B1BA6188-A345-4BB4-9DCF-724ACC79178E}">
      <text>
        <r>
          <rPr>
            <b/>
            <sz val="9"/>
            <color indexed="81"/>
            <rFont val="Tahoma"/>
            <family val="2"/>
          </rPr>
          <t>John:</t>
        </r>
        <r>
          <rPr>
            <sz val="9"/>
            <color indexed="81"/>
            <rFont val="Tahoma"/>
            <family val="2"/>
          </rPr>
          <t xml:space="preserve">
Pasture type</t>
        </r>
      </text>
    </comment>
    <comment ref="HT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E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F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Q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AT4" authorId="0" shapeId="0" xr:uid="{233C0881-C2E6-46E8-9B55-F380130374E3}">
      <text>
        <r>
          <rPr>
            <sz val="9"/>
            <color indexed="81"/>
            <rFont val="Tahoma"/>
            <family val="2"/>
          </rPr>
          <t>LTW Pad level scalar for singles</t>
        </r>
      </text>
    </comment>
    <comment ref="AU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Michael Young:</t>
        </r>
        <r>
          <rPr>
            <sz val="9"/>
            <color indexed="81"/>
            <rFont val="Tahoma"/>
            <family val="2"/>
          </rPr>
          <t xml:space="preserve">
1:2 is weaning </t>
        </r>
      </text>
    </comment>
    <comment ref="BS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BU4" authorId="0" shapeId="0" xr:uid="{513F7AEA-C2A1-457F-B2C9-E7D72D003C9B}">
      <text>
        <r>
          <rPr>
            <b/>
            <sz val="9"/>
            <color indexed="81"/>
            <rFont val="Tahoma"/>
            <family val="2"/>
          </rPr>
          <t>Michael Young:</t>
        </r>
        <r>
          <rPr>
            <sz val="9"/>
            <color indexed="81"/>
            <rFont val="Tahoma"/>
            <family val="2"/>
          </rPr>
          <t xml:space="preserve">
3:4 is season start FVP</t>
        </r>
      </text>
    </comment>
    <comment ref="BZ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A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B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C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D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W4" authorId="2" shapeId="0" xr:uid="{2264C0C6-E70D-43D3-B87A-30EDC2A40F34}">
      <text>
        <r>
          <rPr>
            <b/>
            <sz val="9"/>
            <color indexed="81"/>
            <rFont val="Tahoma"/>
            <family val="2"/>
          </rPr>
          <t>John:</t>
        </r>
        <r>
          <rPr>
            <sz val="9"/>
            <color indexed="81"/>
            <rFont val="Tahoma"/>
            <family val="2"/>
          </rPr>
          <t xml:space="preserve">
All dams</t>
        </r>
      </text>
    </comment>
    <comment ref="CX4" authorId="2" shapeId="0" xr:uid="{0C26DBE4-BD27-4C07-A035-AB2C76262933}">
      <text>
        <r>
          <rPr>
            <b/>
            <sz val="9"/>
            <color indexed="81"/>
            <rFont val="Tahoma"/>
            <family val="2"/>
          </rPr>
          <t>John:</t>
        </r>
        <r>
          <rPr>
            <sz val="9"/>
            <color indexed="81"/>
            <rFont val="Tahoma"/>
            <family val="2"/>
          </rPr>
          <t xml:space="preserve">
All offspring</t>
        </r>
      </text>
    </comment>
    <comment ref="CY4" authorId="2" shapeId="0" xr:uid="{ACD28C0C-AE68-4BD9-9EED-7DD6A7DC9B99}">
      <text>
        <r>
          <rPr>
            <b/>
            <sz val="9"/>
            <color indexed="81"/>
            <rFont val="Tahoma"/>
            <family val="2"/>
          </rPr>
          <t>John:</t>
        </r>
        <r>
          <rPr>
            <sz val="9"/>
            <color indexed="81"/>
            <rFont val="Tahoma"/>
            <family val="2"/>
          </rPr>
          <t xml:space="preserve">
All dams</t>
        </r>
      </text>
    </comment>
    <comment ref="CZ4" authorId="2" shapeId="0" xr:uid="{92936E11-8E13-4370-BA01-5A7C64DCB7E6}">
      <text>
        <r>
          <rPr>
            <b/>
            <sz val="9"/>
            <color indexed="81"/>
            <rFont val="Tahoma"/>
            <family val="2"/>
          </rPr>
          <t>John:</t>
        </r>
        <r>
          <rPr>
            <sz val="9"/>
            <color indexed="81"/>
            <rFont val="Tahoma"/>
            <family val="2"/>
          </rPr>
          <t xml:space="preserve">
All offspring</t>
        </r>
      </text>
    </comment>
    <comment ref="DA4" authorId="2" shapeId="0" xr:uid="{47717A62-9B44-40A0-AE13-768647E9BB65}">
      <text>
        <r>
          <rPr>
            <b/>
            <sz val="9"/>
            <color indexed="81"/>
            <rFont val="Tahoma"/>
            <family val="2"/>
          </rPr>
          <t>John:</t>
        </r>
        <r>
          <rPr>
            <sz val="9"/>
            <color indexed="81"/>
            <rFont val="Tahoma"/>
            <family val="2"/>
          </rPr>
          <t xml:space="preserve">
All dams</t>
        </r>
      </text>
    </comment>
    <comment ref="DB4" authorId="2" shapeId="0" xr:uid="{824A4D46-16F9-434D-92A9-93CDBAFCFE8D}">
      <text>
        <r>
          <rPr>
            <b/>
            <sz val="9"/>
            <color indexed="81"/>
            <rFont val="Tahoma"/>
            <family val="2"/>
          </rPr>
          <t>John:</t>
        </r>
        <r>
          <rPr>
            <sz val="9"/>
            <color indexed="81"/>
            <rFont val="Tahoma"/>
            <family val="2"/>
          </rPr>
          <t xml:space="preserve">
All offspring</t>
        </r>
      </text>
    </comment>
    <comment ref="DC4" authorId="2" shapeId="0" xr:uid="{5F8D7599-9B1B-4CCD-8F76-B4A1DF99C4FD}">
      <text>
        <r>
          <rPr>
            <b/>
            <sz val="9"/>
            <color indexed="81"/>
            <rFont val="Tahoma"/>
            <family val="2"/>
          </rPr>
          <t>John:</t>
        </r>
        <r>
          <rPr>
            <sz val="9"/>
            <color indexed="81"/>
            <rFont val="Tahoma"/>
            <family val="2"/>
          </rPr>
          <t xml:space="preserve">
aStd - weanage
</t>
        </r>
      </text>
    </comment>
    <comment ref="DD4" authorId="2" shapeId="0" xr:uid="{5A621710-7CA6-4398-BEAD-82F155DBF4A7}">
      <text>
        <r>
          <rPr>
            <b/>
            <sz val="9"/>
            <color indexed="81"/>
            <rFont val="Tahoma"/>
            <family val="2"/>
          </rPr>
          <t>John:</t>
        </r>
        <r>
          <rPr>
            <sz val="9"/>
            <color indexed="81"/>
            <rFont val="Tahoma"/>
            <family val="2"/>
          </rPr>
          <t xml:space="preserve">
aStd - weanage
</t>
        </r>
      </text>
    </comment>
    <comment ref="DE4" authorId="2" shapeId="0" xr:uid="{1FD324B5-731F-4818-8775-5AB906AD49E4}">
      <text>
        <r>
          <rPr>
            <b/>
            <sz val="9"/>
            <color indexed="81"/>
            <rFont val="Tahoma"/>
            <family val="2"/>
          </rPr>
          <t>John:</t>
        </r>
        <r>
          <rPr>
            <sz val="9"/>
            <color indexed="81"/>
            <rFont val="Tahoma"/>
            <family val="2"/>
          </rPr>
          <t xml:space="preserve">
Undifferentiated dams</t>
        </r>
      </text>
    </comment>
    <comment ref="DF4" authorId="2" shapeId="0" xr:uid="{2CCD5A21-A028-4D5C-859A-15011590E0D3}">
      <text>
        <r>
          <rPr>
            <b/>
            <sz val="9"/>
            <color indexed="81"/>
            <rFont val="Tahoma"/>
            <family val="2"/>
          </rPr>
          <t>John:</t>
        </r>
        <r>
          <rPr>
            <sz val="9"/>
            <color indexed="81"/>
            <rFont val="Tahoma"/>
            <family val="2"/>
          </rPr>
          <t xml:space="preserve">
Dry dams </t>
        </r>
      </text>
    </comment>
    <comment ref="DG4" authorId="2" shapeId="0" xr:uid="{CDF6E461-6EFD-4268-BC12-71BD89FEFDD2}">
      <text>
        <r>
          <rPr>
            <b/>
            <sz val="9"/>
            <color indexed="81"/>
            <rFont val="Tahoma"/>
            <family val="2"/>
          </rPr>
          <t>John:</t>
        </r>
        <r>
          <rPr>
            <sz val="9"/>
            <color indexed="81"/>
            <rFont val="Tahoma"/>
            <family val="2"/>
          </rPr>
          <t xml:space="preserve">
Pregnant dams</t>
        </r>
      </text>
    </comment>
    <comment ref="DH4" authorId="2" shapeId="0" xr:uid="{83A44181-CA52-4FE1-8F1C-722C4F31CE68}">
      <text>
        <r>
          <rPr>
            <b/>
            <sz val="9"/>
            <color indexed="81"/>
            <rFont val="Tahoma"/>
            <family val="2"/>
          </rPr>
          <t>John:</t>
        </r>
        <r>
          <rPr>
            <sz val="9"/>
            <color indexed="81"/>
            <rFont val="Tahoma"/>
            <family val="2"/>
          </rPr>
          <t xml:space="preserve">
Single dams</t>
        </r>
      </text>
    </comment>
    <comment ref="DI4" authorId="2" shapeId="0" xr:uid="{4B55BEE9-662E-40B1-815B-DE633A72AFC3}">
      <text>
        <r>
          <rPr>
            <b/>
            <sz val="9"/>
            <color indexed="81"/>
            <rFont val="Tahoma"/>
            <family val="2"/>
          </rPr>
          <t>John:</t>
        </r>
        <r>
          <rPr>
            <sz val="9"/>
            <color indexed="81"/>
            <rFont val="Tahoma"/>
            <family val="2"/>
          </rPr>
          <t xml:space="preserve">
Multiple dams</t>
        </r>
      </text>
    </comment>
    <comment ref="DJ4" authorId="2" shapeId="0" xr:uid="{AEB5DD46-8F1F-4D43-AE86-2A2726BC7ED2}">
      <text>
        <r>
          <rPr>
            <b/>
            <sz val="9"/>
            <color indexed="81"/>
            <rFont val="Tahoma"/>
            <family val="2"/>
          </rPr>
          <t>John:</t>
        </r>
        <r>
          <rPr>
            <sz val="9"/>
            <color indexed="81"/>
            <rFont val="Tahoma"/>
            <family val="2"/>
          </rPr>
          <t xml:space="preserve">
Twin dams</t>
        </r>
      </text>
    </comment>
    <comment ref="DK4" authorId="2" shapeId="0" xr:uid="{070358F4-7D23-4E95-A2AB-E657991D714C}">
      <text>
        <r>
          <rPr>
            <b/>
            <sz val="9"/>
            <color indexed="81"/>
            <rFont val="Tahoma"/>
            <family val="2"/>
          </rPr>
          <t>John:</t>
        </r>
        <r>
          <rPr>
            <sz val="9"/>
            <color indexed="81"/>
            <rFont val="Tahoma"/>
            <family val="2"/>
          </rPr>
          <t xml:space="preserve">
Triplet dams</t>
        </r>
      </text>
    </comment>
    <comment ref="DO4" authorId="2" shapeId="0" xr:uid="{EDBA936A-EB3F-47A4-A727-C6F9EF60B6FA}">
      <text>
        <r>
          <rPr>
            <b/>
            <sz val="9"/>
            <color indexed="81"/>
            <rFont val="Tahoma"/>
            <family val="2"/>
          </rPr>
          <t>John:</t>
        </r>
        <r>
          <rPr>
            <sz val="9"/>
            <color indexed="81"/>
            <rFont val="Tahoma"/>
            <family val="2"/>
          </rPr>
          <t xml:space="preserve">
Include BBB</t>
        </r>
      </text>
    </comment>
    <comment ref="DP4" authorId="2" shapeId="0" xr:uid="{8D9B30BF-7807-4CA4-8B4F-461542872E18}">
      <text>
        <r>
          <rPr>
            <b/>
            <sz val="9"/>
            <color indexed="81"/>
            <rFont val="Tahoma"/>
            <family val="2"/>
          </rPr>
          <t>John:</t>
        </r>
        <r>
          <rPr>
            <sz val="9"/>
            <color indexed="81"/>
            <rFont val="Tahoma"/>
            <family val="2"/>
          </rPr>
          <t xml:space="preserve">
Include BBM</t>
        </r>
      </text>
    </comment>
    <comment ref="DQ4" authorId="2" shapeId="0" xr:uid="{EA5FCC71-3412-4D05-9092-E3A7BA334AF5}">
      <text>
        <r>
          <rPr>
            <b/>
            <sz val="9"/>
            <color indexed="81"/>
            <rFont val="Tahoma"/>
            <family val="2"/>
          </rPr>
          <t>John:</t>
        </r>
        <r>
          <rPr>
            <sz val="9"/>
            <color indexed="81"/>
            <rFont val="Tahoma"/>
            <family val="2"/>
          </rPr>
          <t xml:space="preserve">
Include BBT</t>
        </r>
      </text>
    </comment>
    <comment ref="DR4" authorId="2" shapeId="0" xr:uid="{FBB5830A-BD65-4BB9-B2EA-685EBA0BC799}">
      <text>
        <r>
          <rPr>
            <b/>
            <sz val="9"/>
            <color indexed="81"/>
            <rFont val="Tahoma"/>
            <family val="2"/>
          </rPr>
          <t>John:</t>
        </r>
        <r>
          <rPr>
            <sz val="9"/>
            <color indexed="81"/>
            <rFont val="Tahoma"/>
            <family val="2"/>
          </rPr>
          <t xml:space="preserve">
Include BMT</t>
        </r>
      </text>
    </comment>
    <comment ref="DU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B4" authorId="2" shapeId="0" xr:uid="{FB130362-2347-4565-9BB7-6EAC49766174}">
      <text>
        <r>
          <rPr>
            <b/>
            <sz val="9"/>
            <color indexed="81"/>
            <rFont val="Tahoma"/>
            <family val="2"/>
          </rPr>
          <t>John:</t>
        </r>
        <r>
          <rPr>
            <sz val="9"/>
            <color indexed="81"/>
            <rFont val="Tahoma"/>
            <family val="2"/>
          </rPr>
          <t xml:space="preserve">
CSIRO lamb survival of multiples</t>
        </r>
      </text>
    </comment>
    <comment ref="EC4" authorId="2" shapeId="0" xr:uid="{2B3A8A1C-102C-4B66-A431-BD7DAEF939AB}">
      <text>
        <r>
          <rPr>
            <b/>
            <sz val="9"/>
            <color indexed="81"/>
            <rFont val="Tahoma"/>
            <family val="2"/>
          </rPr>
          <t>John:</t>
        </r>
        <r>
          <rPr>
            <sz val="9"/>
            <color indexed="81"/>
            <rFont val="Tahoma"/>
            <family val="2"/>
          </rPr>
          <t xml:space="preserve">
LTW lamb survival of multiples</t>
        </r>
      </text>
    </comment>
    <comment ref="EF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G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H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I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J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N4" authorId="2" shapeId="0" xr:uid="{32F4DA07-C1F5-49CA-A47F-89BD263E5FCE}">
      <text>
        <r>
          <rPr>
            <b/>
            <sz val="9"/>
            <color indexed="81"/>
            <rFont val="Tahoma"/>
            <family val="2"/>
          </rPr>
          <t>John:</t>
        </r>
        <r>
          <rPr>
            <sz val="9"/>
            <color indexed="81"/>
            <rFont val="Tahoma"/>
            <family val="2"/>
          </rPr>
          <t xml:space="preserve">
Adjust repro rate of ewe lambs</t>
        </r>
      </text>
    </comment>
    <comment ref="EO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P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EQ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R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X4" authorId="0" shapeId="0" xr:uid="{75BF48CE-723C-411B-9631-014B4D886458}">
      <text>
        <r>
          <rPr>
            <b/>
            <sz val="9"/>
            <color indexed="81"/>
            <rFont val="Tahoma"/>
            <family val="2"/>
          </rPr>
          <t>Michael Young:</t>
        </r>
        <r>
          <rPr>
            <sz val="9"/>
            <color indexed="81"/>
            <rFont val="Tahoma"/>
            <family val="2"/>
          </rPr>
          <t xml:space="preserve">
All pastures</t>
        </r>
      </text>
    </comment>
    <comment ref="EY4" authorId="2" shapeId="0" xr:uid="{90C07E8A-2A5C-4510-B26D-109EE346383F}">
      <text>
        <r>
          <rPr>
            <b/>
            <sz val="9"/>
            <color indexed="81"/>
            <rFont val="Tahoma"/>
            <family val="2"/>
          </rPr>
          <t>John:</t>
        </r>
        <r>
          <rPr>
            <sz val="9"/>
            <color indexed="81"/>
            <rFont val="Tahoma"/>
            <family val="2"/>
          </rPr>
          <t xml:space="preserve">
Autumn lambing included</t>
        </r>
      </text>
    </comment>
    <comment ref="EZ4" authorId="2" shapeId="0" xr:uid="{DDC4B732-0724-4618-967C-94830644C7C0}">
      <text>
        <r>
          <rPr>
            <b/>
            <sz val="9"/>
            <color indexed="81"/>
            <rFont val="Tahoma"/>
            <family val="2"/>
          </rPr>
          <t>John:</t>
        </r>
        <r>
          <rPr>
            <sz val="9"/>
            <color indexed="81"/>
            <rFont val="Tahoma"/>
            <family val="2"/>
          </rPr>
          <t xml:space="preserve">
Winter lambing included</t>
        </r>
      </text>
    </comment>
    <comment ref="FA4" authorId="2" shapeId="0" xr:uid="{E5BCC9AA-3746-43B7-A671-B947067682D5}">
      <text>
        <r>
          <rPr>
            <b/>
            <sz val="9"/>
            <color indexed="81"/>
            <rFont val="Tahoma"/>
            <family val="2"/>
          </rPr>
          <t>John:</t>
        </r>
        <r>
          <rPr>
            <sz val="9"/>
            <color indexed="81"/>
            <rFont val="Tahoma"/>
            <family val="2"/>
          </rPr>
          <t xml:space="preserve">
Spring lambing included</t>
        </r>
      </text>
    </comment>
    <comment ref="FB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C4" authorId="2" shapeId="0" xr:uid="{F6A63D6B-CC6D-44BF-9483-ED1A61E96B2D}">
      <text>
        <r>
          <rPr>
            <b/>
            <sz val="9"/>
            <color indexed="81"/>
            <rFont val="Tahoma"/>
            <family val="2"/>
          </rPr>
          <t>John:</t>
        </r>
        <r>
          <rPr>
            <sz val="9"/>
            <color indexed="81"/>
            <rFont val="Tahoma"/>
            <family val="2"/>
          </rPr>
          <t xml:space="preserve">
Ewe lambs for all genotypes</t>
        </r>
      </text>
    </comment>
    <comment ref="FD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G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I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K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FR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FZ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GR4" authorId="0" shapeId="0" xr:uid="{569FFFC0-44C8-4540-9696-D8C9EDE4FC16}">
      <text>
        <r>
          <rPr>
            <b/>
            <sz val="9"/>
            <color indexed="81"/>
            <rFont val="Tahoma"/>
            <family val="2"/>
          </rPr>
          <t>Young:</t>
        </r>
        <r>
          <rPr>
            <sz val="9"/>
            <color indexed="81"/>
            <rFont val="Tahoma"/>
            <family val="2"/>
          </rPr>
          <t xml:space="preserve">
No offspring of yearlings (d[0:1]) can be retained (t[0:1])  i.e. all must be sold as lambs (or suckers)</t>
        </r>
      </text>
    </comment>
    <comment ref="GS4" authorId="0" shapeId="0" xr:uid="{50F4BCB2-3740-4268-8C48-F855F5033DBB}">
      <text>
        <r>
          <rPr>
            <b/>
            <sz val="9"/>
            <color indexed="81"/>
            <rFont val="Tahoma"/>
            <family val="2"/>
          </rPr>
          <t>Young:</t>
        </r>
        <r>
          <rPr>
            <sz val="9"/>
            <color indexed="81"/>
            <rFont val="Tahoma"/>
            <family val="2"/>
          </rPr>
          <t xml:space="preserve">
All offspring</t>
        </r>
      </text>
    </comment>
    <comment ref="GU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V4" authorId="0" shapeId="0" xr:uid="{45011FBE-C7D8-4383-8F68-AFF71A3E23F7}">
      <text>
        <r>
          <rPr>
            <b/>
            <sz val="9"/>
            <color indexed="81"/>
            <rFont val="Tahoma"/>
            <family val="2"/>
          </rPr>
          <t xml:space="preserve">John:
</t>
        </r>
        <r>
          <rPr>
            <sz val="9"/>
            <color indexed="81"/>
            <rFont val="Tahoma"/>
            <family val="2"/>
          </rPr>
          <t>1:2, : is maidens of all genotypes</t>
        </r>
      </text>
    </comment>
    <comment ref="GW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Y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Z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A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B4" authorId="0" shapeId="0" xr:uid="{09123EFE-EAA3-4E30-A194-BEE23D05C546}">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C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D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E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F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G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O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Q4" authorId="2" shapeId="0" xr:uid="{9FF18E70-2FD1-43CB-8641-ADCD53C9CB5A}">
      <text>
        <r>
          <rPr>
            <b/>
            <sz val="9"/>
            <color indexed="81"/>
            <rFont val="Tahoma"/>
            <family val="2"/>
          </rPr>
          <t>John:</t>
        </r>
        <r>
          <rPr>
            <sz val="9"/>
            <color indexed="81"/>
            <rFont val="Tahoma"/>
            <family val="2"/>
          </rPr>
          <t xml:space="preserve">
Feed period 1</t>
        </r>
      </text>
    </comment>
    <comment ref="HR4" authorId="2" shapeId="0" xr:uid="{6675EA85-5679-483A-BADA-32EA95612E0C}">
      <text>
        <r>
          <rPr>
            <b/>
            <sz val="9"/>
            <color indexed="81"/>
            <rFont val="Tahoma"/>
            <family val="2"/>
          </rPr>
          <t>John:</t>
        </r>
        <r>
          <rPr>
            <sz val="9"/>
            <color indexed="81"/>
            <rFont val="Tahoma"/>
            <family val="2"/>
          </rPr>
          <t xml:space="preserve">
Feed period 4</t>
        </r>
      </text>
    </comment>
    <comment ref="HS4" authorId="2" shapeId="0" xr:uid="{CFBA63DF-C67F-4815-B1B2-876471F6D252}">
      <text>
        <r>
          <rPr>
            <b/>
            <sz val="9"/>
            <color indexed="81"/>
            <rFont val="Tahoma"/>
            <family val="2"/>
          </rPr>
          <t>John:</t>
        </r>
        <r>
          <rPr>
            <sz val="9"/>
            <color indexed="81"/>
            <rFont val="Tahoma"/>
            <family val="2"/>
          </rPr>
          <t xml:space="preserve">
Feed period 5</t>
        </r>
      </text>
    </comment>
    <comment ref="HT4" authorId="2" shapeId="0" xr:uid="{267F6D08-8FFA-494E-9D25-06DFE013C866}">
      <text>
        <r>
          <rPr>
            <b/>
            <sz val="9"/>
            <color indexed="81"/>
            <rFont val="Tahoma"/>
            <family val="2"/>
          </rPr>
          <t>John:</t>
        </r>
        <r>
          <rPr>
            <sz val="9"/>
            <color indexed="81"/>
            <rFont val="Tahoma"/>
            <family val="2"/>
          </rPr>
          <t xml:space="preserve">
Feed period 6</t>
        </r>
      </text>
    </comment>
    <comment ref="AE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E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DC7" authorId="2" shapeId="0" xr:uid="{E9FD2C71-2F8A-4F3A-8995-79F7532993CD}">
      <text>
        <r>
          <rPr>
            <b/>
            <sz val="9"/>
            <color indexed="81"/>
            <rFont val="Tahoma"/>
            <family val="2"/>
          </rPr>
          <t>John:</t>
        </r>
        <r>
          <rPr>
            <sz val="9"/>
            <color indexed="81"/>
            <rFont val="Tahoma"/>
            <family val="2"/>
          </rPr>
          <t xml:space="preserve">
For the EL analysis the weanage adjustment is active for all periods, not just after weaning</t>
        </r>
      </text>
    </comment>
    <comment ref="AE17"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9"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9" authorId="2" shapeId="0" xr:uid="{EF997EAD-7964-4712-A1DB-C6367DEC1739}">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t>
        </r>
      </text>
    </comment>
    <comment ref="J19" authorId="2" shapeId="0" xr:uid="{B000A5FE-E029-49D5-98A6-CAB2523036F6}">
      <text>
        <r>
          <rPr>
            <b/>
            <sz val="9"/>
            <color indexed="81"/>
            <rFont val="Tahoma"/>
            <family val="2"/>
          </rPr>
          <t>John:</t>
        </r>
        <r>
          <rPr>
            <sz val="9"/>
            <color indexed="81"/>
            <rFont val="Tahoma"/>
            <family val="2"/>
          </rPr>
          <t xml:space="preserve">
Use 0 to optimise the dam numbers</t>
        </r>
      </text>
    </comment>
    <comment ref="AE20" authorId="2" shapeId="0" xr:uid="{CBE3915B-37F6-4ECA-A151-FA7CB00D15C0}">
      <text>
        <r>
          <rPr>
            <sz val="9"/>
            <color indexed="81"/>
            <rFont val="Tahoma"/>
            <family val="2"/>
          </rPr>
          <t>Make changes to SA variables to define the standard model for this experiment</t>
        </r>
      </text>
    </comment>
    <comment ref="AE4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Y4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9"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9"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29" authorId="1" shapeId="0" xr:uid="{F80D9B14-E1EE-4DA9-B796-86C8BC0913C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29" authorId="1" shapeId="0" xr:uid="{A4F2F80F-6F49-4E73-919B-627FD4BFE1C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29" authorId="1" shapeId="0" xr:uid="{B5A0B7DF-DD69-4393-8AB4-5CDE08B8F24F}">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33"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34"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G40"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44"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C75" authorId="0" shapeId="0" xr:uid="{014F0FDB-FDD5-4EA1-A56A-0072593AC843}">
      <text>
        <r>
          <rPr>
            <b/>
            <sz val="9"/>
            <color indexed="81"/>
            <rFont val="Tahoma"/>
            <family val="2"/>
          </rPr>
          <t>John:</t>
        </r>
        <r>
          <rPr>
            <sz val="9"/>
            <color indexed="81"/>
            <rFont val="Tahoma"/>
            <family val="2"/>
          </rPr>
          <t xml:space="preserve">
Fine wool merino</t>
        </r>
      </text>
    </comment>
    <comment ref="D75" authorId="0" shapeId="0" xr:uid="{9EA1FDE4-1DB1-4F34-8986-9D4193402830}">
      <text>
        <r>
          <rPr>
            <b/>
            <sz val="9"/>
            <color indexed="81"/>
            <rFont val="Tahoma"/>
            <family val="2"/>
          </rPr>
          <t>John:</t>
        </r>
        <r>
          <rPr>
            <sz val="9"/>
            <color indexed="81"/>
            <rFont val="Tahoma"/>
            <family val="2"/>
          </rPr>
          <t xml:space="preserve">
BBB</t>
        </r>
      </text>
    </comment>
    <comment ref="E75" authorId="0" shapeId="0" xr:uid="{E378D495-5FF2-4AAB-976A-26AA53FE3729}">
      <text>
        <r>
          <rPr>
            <b/>
            <sz val="9"/>
            <color indexed="81"/>
            <rFont val="Tahoma"/>
            <family val="2"/>
          </rPr>
          <t>John:</t>
        </r>
        <r>
          <rPr>
            <sz val="9"/>
            <color indexed="81"/>
            <rFont val="Tahoma"/>
            <family val="2"/>
          </rPr>
          <t xml:space="preserve">
Sell 0 to 8mths</t>
        </r>
      </text>
    </comment>
    <comment ref="G75" authorId="0" shapeId="0" xr:uid="{A1C3EF3F-36E5-4687-A555-CC19315BD6D9}">
      <text>
        <r>
          <rPr>
            <b/>
            <sz val="9"/>
            <color indexed="81"/>
            <rFont val="Tahoma"/>
            <family val="2"/>
          </rPr>
          <t>John:</t>
        </r>
        <r>
          <rPr>
            <sz val="9"/>
            <color indexed="81"/>
            <rFont val="Tahoma"/>
            <family val="2"/>
          </rPr>
          <t xml:space="preserve">
Sell any age (hopefully as a lamb)</t>
        </r>
      </text>
    </comment>
    <comment ref="H75" authorId="0" shapeId="0" xr:uid="{D227A50A-C45D-49E0-A87C-ED44794219D7}">
      <text>
        <r>
          <rPr>
            <b/>
            <sz val="9"/>
            <color indexed="81"/>
            <rFont val="Tahoma"/>
            <family val="2"/>
          </rPr>
          <t>John:</t>
        </r>
        <r>
          <rPr>
            <sz val="9"/>
            <color indexed="81"/>
            <rFont val="Tahoma"/>
            <family val="2"/>
          </rPr>
          <t xml:space="preserve">
Sell CFA at 5.5yo</t>
        </r>
      </text>
    </comment>
    <comment ref="C76" authorId="0" shapeId="0" xr:uid="{7FC65395-37C8-4580-A0A6-0F84045D51D7}">
      <text>
        <r>
          <rPr>
            <b/>
            <sz val="9"/>
            <color indexed="81"/>
            <rFont val="Tahoma"/>
            <family val="2"/>
          </rPr>
          <t>John:</t>
        </r>
        <r>
          <rPr>
            <sz val="9"/>
            <color indexed="81"/>
            <rFont val="Tahoma"/>
            <family val="2"/>
          </rPr>
          <t xml:space="preserve">
Medium merino</t>
        </r>
      </text>
    </comment>
    <comment ref="E76" authorId="0" shapeId="0" xr:uid="{9D73BC55-DA58-4218-9902-23F91524FF68}">
      <text>
        <r>
          <rPr>
            <b/>
            <sz val="9"/>
            <color indexed="81"/>
            <rFont val="Tahoma"/>
            <family val="2"/>
          </rPr>
          <t>John:</t>
        </r>
        <r>
          <rPr>
            <sz val="9"/>
            <color indexed="81"/>
            <rFont val="Tahoma"/>
            <family val="2"/>
          </rPr>
          <t xml:space="preserve">
Sell 8 to 15 mths</t>
        </r>
      </text>
    </comment>
    <comment ref="G76" authorId="0" shapeId="0" xr:uid="{FF193044-FE2E-4D11-8B22-F9877CB5D8EB}">
      <text>
        <r>
          <rPr>
            <b/>
            <sz val="9"/>
            <color indexed="81"/>
            <rFont val="Tahoma"/>
            <family val="2"/>
          </rPr>
          <t xml:space="preserve">John:
</t>
        </r>
        <r>
          <rPr>
            <sz val="9"/>
            <color indexed="81"/>
            <rFont val="Tahoma"/>
            <family val="2"/>
          </rPr>
          <t>Can't sell till hogget shearing</t>
        </r>
      </text>
    </comment>
    <comment ref="H76" authorId="0" shapeId="0" xr:uid="{8EC1AAC6-6822-4E16-873A-F451FFC9136C}">
      <text>
        <r>
          <rPr>
            <b/>
            <sz val="9"/>
            <color indexed="81"/>
            <rFont val="Tahoma"/>
            <family val="2"/>
          </rPr>
          <t>John:</t>
        </r>
        <r>
          <rPr>
            <sz val="9"/>
            <color indexed="81"/>
            <rFont val="Tahoma"/>
            <family val="2"/>
          </rPr>
          <t xml:space="preserve">
Sell CFA at 6.5yo</t>
        </r>
      </text>
    </comment>
    <comment ref="D77" authorId="0" shapeId="0" xr:uid="{10B08A1C-74D4-4D5E-A000-55C242B7BD88}">
      <text>
        <r>
          <rPr>
            <b/>
            <sz val="9"/>
            <color indexed="81"/>
            <rFont val="Tahoma"/>
            <family val="2"/>
          </rPr>
          <t>John:</t>
        </r>
        <r>
          <rPr>
            <sz val="9"/>
            <color indexed="81"/>
            <rFont val="Tahoma"/>
            <family val="2"/>
          </rPr>
          <t xml:space="preserve">
BBT</t>
        </r>
      </text>
    </comment>
    <comment ref="E77" authorId="0" shapeId="0" xr:uid="{CB4A7F6D-2A61-489B-A812-5E022AE01895}">
      <text>
        <r>
          <rPr>
            <b/>
            <sz val="9"/>
            <color indexed="81"/>
            <rFont val="Tahoma"/>
            <family val="2"/>
          </rPr>
          <t>John:</t>
        </r>
        <r>
          <rPr>
            <sz val="9"/>
            <color indexed="81"/>
            <rFont val="Tahoma"/>
            <family val="2"/>
          </rPr>
          <t xml:space="preserve">
Sell 15 mths to 21 mths</t>
        </r>
      </text>
    </comment>
    <comment ref="C78" authorId="0" shapeId="0" xr:uid="{252D0767-43F3-42C0-9FDD-C015A92C6765}">
      <text>
        <r>
          <rPr>
            <b/>
            <sz val="9"/>
            <color indexed="81"/>
            <rFont val="Tahoma"/>
            <family val="2"/>
          </rPr>
          <t>John:</t>
        </r>
        <r>
          <rPr>
            <sz val="9"/>
            <color indexed="81"/>
            <rFont val="Tahoma"/>
            <family val="2"/>
          </rPr>
          <t xml:space="preserve">
Maternal</t>
        </r>
      </text>
    </comment>
    <comment ref="E78" authorId="0" shapeId="0" xr:uid="{88B62854-AC40-4D74-8947-14A0BFD28ECD}">
      <text>
        <r>
          <rPr>
            <b/>
            <sz val="9"/>
            <color indexed="81"/>
            <rFont val="Tahoma"/>
            <family val="2"/>
          </rPr>
          <t>John:</t>
        </r>
        <r>
          <rPr>
            <sz val="9"/>
            <color indexed="81"/>
            <rFont val="Tahoma"/>
            <family val="2"/>
          </rPr>
          <t xml:space="preserve">
Sell older</t>
        </r>
      </text>
    </comment>
    <comment ref="L79"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R80"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R81"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PS feed calibration</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3"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3"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3"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3"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3"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3"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3"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1"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1"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1"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1"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1"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1"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<sst xmlns="http://schemas.openxmlformats.org/spreadsheetml/2006/main" count="7296" uniqueCount="1071">
  <si>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</si>
  <si>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</si>
  <si>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</si>
  <si>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</si>
  <si>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</si>
  <si>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</si>
  <si>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</si>
  <si>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</si>
  <si>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</si>
  <si>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</si>
  <si>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</si>
  <si>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</si>
  <si>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</si>
  <si>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</si>
  <si>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</si>
  <si>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</si>
  <si>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</si>
  <si>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</si>
  <si>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</si>
  <si>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</si>
  <si>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</si>
  <si>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</si>
  <si>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</si>
  <si>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</si>
  <si>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</si>
  <si>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</si>
  <si>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</si>
  <si>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</si>
  <si>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</si>
  <si>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</si>
  <si>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</si>
  <si>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</si>
  <si>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</si>
  <si>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</si>
  <si>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</si>
  <si>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</si>
  <si>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</si>
  <si>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</si>
  <si>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</si>
  <si>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</si>
  <si>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</si>
  <si>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</si>
  <si>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</si>
  <si>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</si>
  <si>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</si>
  <si>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</si>
  <si>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</si>
  <si>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</si>
  <si>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</si>
  <si>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</si>
  <si>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</si>
  <si>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</si>
  <si>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</si>
  <si>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</si>
  <si>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</si>
  <si>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</si>
  <si>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</si>
  <si>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</si>
  <si>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</si>
  <si>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</si>
  <si>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</si>
  <si>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</si>
  <si>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</si>
  <si>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</si>
  <si>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</si>
  <si>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</si>
  <si>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</si>
  <si>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</si>
  <si>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</si>
  <si>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</si>
  <si>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</si>
  <si>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</si>
  <si>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</si>
  <si>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</si>
  <si>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</si>
  <si>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</si>
  <si>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</si>
  <si>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</si>
  <si>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</si>
  <si>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</si>
  <si>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</si>
  <si>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</si>
  <si>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</si>
  <si>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</si>
  <si>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</si>
  <si>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</si>
  <si>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</si>
  <si>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</si>
  <si>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</si>
  <si>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</si>
  <si>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</si>
  <si>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</si>
  <si>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</si>
  <si>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</si>
  <si>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</si>
  <si>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</si>
  <si>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</si>
  <si>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</si>
  <si>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</si>
  <si>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</si>
  <si>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</si>
  <si>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</si>
  <si>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</si>
  <si>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</si>
  <si>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</si>
  <si>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</si>
  <si>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</si>
  <si>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</si>
  <si>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</si>
  <si>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</si>
  <si>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</si>
  <si>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</si>
  <si>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</si>
  <si>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</si>
  <si>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</si>
  <si>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</si>
  <si>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</si>
  <si>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</si>
  <si>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</si>
  <si>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</si>
  <si>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</si>
  <si>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</si>
  <si>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</si>
  <si>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</si>
  <si>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</si>
  <si>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</si>
  <si>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</si>
  <si>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</si>
  <si>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</si>
  <si>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</si>
  <si>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</si>
  <si>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</si>
  <si>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</si>
  <si>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</si>
  <si>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</si>
  <si>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</si>
  <si>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</si>
  <si>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</si>
  <si>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</si>
  <si>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</si>
  <si>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</si>
  <si>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</si>
  <si>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</si>
  <si>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</si>
  <si>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</si>
  <si>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</si>
  <si>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</si>
  <si>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</si>
  <si>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</si>
  <si>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</si>
  <si>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</si>
  <si>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</si>
  <si>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</si>
  <si>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</si>
  <si>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</si>
  <si>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</si>
  <si>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</si>
  <si>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</si>
  <si>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</si>
  <si>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</si>
  <si>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</si>
  <si>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</si>
  <si>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</si>
  <si>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</si>
  <si>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</si>
  <si>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</si>
  <si>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</si>
  <si>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</si>
  <si>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</si>
  <si>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</si>
  <si>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</si>
  <si>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</si>
  <si>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</si>
  <si>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</si>
  <si>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</si>
  <si>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</si>
  <si>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</si>
  <si>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</si>
  <si>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</si>
  <si>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</si>
  <si>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</si>
  <si>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</si>
  <si>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</si>
  <si>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</si>
  <si>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</si>
  <si>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</si>
  <si>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</si>
  <si>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</si>
  <si>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</si>
  <si>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</si>
  <si>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</si>
  <si>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</si>
  <si>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</si>
  <si>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</si>
  <si>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</si>
  <si>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</si>
  <si>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</si>
  <si>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</si>
  <si>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</si>
  <si>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</si>
  <si>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</si>
  <si>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</si>
  <si>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</si>
  <si>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</si>
  <si>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</si>
  <si>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</si>
  <si>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</si>
  <si>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</si>
  <si>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</si>
  <si>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</si>
  <si>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</si>
  <si>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</si>
  <si>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</si>
  <si>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</si>
  <si>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</si>
  <si>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</si>
  <si>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</si>
  <si>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</si>
  <si>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</si>
  <si>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</si>
  <si>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</si>
  <si>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</si>
  <si>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</si>
  <si>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</si>
  <si>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</si>
  <si>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</si>
  <si>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</si>
  <si>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</si>
  <si>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</si>
  <si>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</si>
  <si>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</si>
  <si>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</si>
  <si>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</si>
  <si>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</si>
  <si>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</si>
  <si>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</si>
  <si>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</si>
  <si>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</si>
  <si>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</si>
  <si>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</si>
  <si>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</si>
  <si>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</si>
  <si>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</si>
  <si>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</si>
  <si>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</si>
  <si>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</si>
  <si>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</si>
  <si>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</si>
  <si>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</si>
  <si>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</si>
  <si>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</si>
  <si>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</si>
  <si>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</si>
  <si>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</si>
  <si>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</si>
  <si>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</si>
  <si>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</si>
  <si>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</si>
  <si>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</si>
  <si>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</si>
  <si>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</si>
  <si>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</si>
  <si>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</si>
  <si>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</si>
  <si>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</si>
  <si>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</si>
  <si>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</si>
  <si>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</si>
  <si>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</si>
  <si>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</si>
  <si>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</si>
  <si>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</si>
  <si>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</si>
  <si>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</si>
  <si>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</si>
  <si>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</si>
  <si>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</si>
  <si>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</si>
  <si>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</si>
  <si>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</si>
  <si>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</si>
  <si>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</si>
  <si>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</si>
  <si>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</si>
  <si>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</si>
  <si>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</si>
  <si>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</si>
  <si>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</si>
  <si>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</si>
  <si>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</si>
  <si>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</si>
  <si>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</si>
  <si>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</si>
  <si>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</si>
  <si>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</si>
  <si>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</si>
  <si>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</si>
  <si>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</si>
  <si>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</si>
  <si>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</si>
  <si>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</si>
  <si>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</si>
  <si>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</si>
  <si>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</si>
  <si>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</si>
  <si>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</si>
  <si>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</si>
  <si>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</si>
  <si>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</si>
  <si>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</si>
  <si>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</si>
  <si>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</si>
  <si>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</si>
  <si>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</si>
  <si>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</si>
  <si>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</si>
  <si>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</si>
  <si>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</si>
  <si>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</si>
  <si>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</si>
  <si>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</si>
  <si>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</si>
  <si>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</si>
  <si>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</si>
  <si>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</si>
  <si>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</si>
  <si>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</si>
  <si>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</si>
  <si>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</si>
  <si>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</si>
  <si>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</si>
  <si>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</si>
  <si>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</si>
  <si>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</si>
  <si>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</si>
  <si>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</si>
  <si>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</si>
  <si>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</si>
  <si>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</si>
  <si>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</si>
  <si>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</si>
  <si>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</si>
  <si>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</si>
  <si>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</si>
  <si>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</si>
  <si>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</si>
  <si>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</si>
  <si>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</si>
  <si>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</si>
  <si>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</si>
  <si>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</si>
  <si>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</si>
  <si>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</si>
  <si>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</si>
  <si>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</si>
  <si>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</si>
  <si>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</si>
  <si>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</si>
  <si>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</si>
  <si>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</si>
  <si>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</si>
  <si>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</si>
  <si>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</si>
  <si>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</si>
  <si>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</si>
  <si>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</si>
  <si>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</si>
  <si>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</si>
  <si>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</si>
  <si>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</si>
  <si>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</si>
  <si>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</si>
  <si>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</si>
  <si>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</si>
  <si>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</si>
  <si>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</si>
  <si>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</si>
  <si>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</si>
  <si>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</si>
  <si>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</si>
  <si>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</si>
  <si>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</si>
  <si>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</si>
  <si>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</si>
  <si>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</si>
  <si>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</si>
  <si>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</si>
  <si>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</si>
  <si>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</si>
  <si>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</si>
  <si>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</si>
  <si>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</si>
  <si>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</si>
  <si>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</si>
  <si>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</si>
  <si>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</si>
  <si>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</si>
  <si>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</si>
  <si>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</si>
  <si>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</si>
  <si>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</si>
  <si>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</si>
  <si>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</si>
  <si>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</si>
  <si>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</si>
  <si>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</si>
  <si>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</si>
  <si>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</si>
  <si>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</si>
  <si>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</si>
  <si>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</si>
  <si>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</si>
  <si>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</si>
  <si>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</si>
  <si>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</si>
  <si>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</si>
  <si>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</si>
  <si>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</si>
  <si>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</si>
  <si>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</si>
  <si>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</si>
  <si>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</si>
  <si>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</si>
  <si>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</si>
  <si>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</si>
  <si>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</si>
  <si>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</si>
  <si>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</si>
  <si>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</si>
  <si>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</si>
  <si>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</si>
  <si>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</si>
  <si>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</si>
  <si>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</si>
  <si>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</si>
  <si>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</si>
  <si>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</si>
  <si>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</si>
  <si>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</si>
  <si>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</si>
  <si>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</si>
  <si>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</si>
  <si>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</si>
  <si>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</si>
  <si>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</si>
  <si>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</si>
  <si>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</si>
  <si>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</si>
  <si>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</si>
  <si>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</si>
  <si>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</si>
  <si>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</si>
  <si>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</si>
  <si>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</si>
  <si>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</si>
  <si>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</si>
  <si>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</si>
  <si>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</si>
  <si>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</si>
  <si>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</si>
  <si>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</si>
  <si>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</si>
  <si>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</si>
  <si>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</si>
  <si>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</si>
  <si>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</si>
  <si>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</si>
  <si>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</si>
  <si>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</si>
  <si>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</si>
  <si>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</si>
  <si>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</si>
  <si>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</si>
  <si>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</si>
  <si>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</si>
  <si>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</si>
  <si>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</si>
  <si>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</si>
  <si>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</si>
  <si>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</si>
  <si>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</si>
  <si>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</si>
  <si>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</si>
  <si>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</si>
  <si>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</si>
  <si>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</si>
  <si>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</si>
  <si>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</si>
  <si>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</si>
  <si>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</si>
  <si>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</si>
  <si>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</si>
  <si>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</si>
  <si>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</si>
  <si>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</si>
  <si>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</si>
  <si>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</si>
  <si>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</si>
  <si>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</si>
  <si>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</si>
  <si>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</si>
  <si>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</si>
  <si>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</si>
  <si>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</si>
  <si>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</si>
  <si>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</si>
  <si>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</si>
  <si>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</si>
  <si>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</si>
  <si>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</si>
  <si>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</si>
  <si>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</si>
  <si>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</si>
  <si>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</si>
  <si>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</si>
  <si>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</si>
  <si>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</si>
  <si>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</si>
  <si>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</si>
  <si>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</si>
  <si>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</si>
  <si>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</si>
  <si>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</si>
  <si>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</si>
  <si>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</si>
  <si>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</si>
  <si>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</si>
  <si>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</si>
  <si>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</si>
  <si>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</si>
  <si>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</si>
  <si>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</si>
  <si>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</si>
  <si>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</si>
  <si>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</si>
  <si>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</si>
  <si>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</si>
  <si>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</si>
  <si>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</si>
  <si>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</si>
  <si>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</si>
  <si>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</si>
  <si>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</si>
  <si>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</si>
  <si>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</si>
  <si>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</si>
  <si>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</si>
  <si>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</si>
  <si>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</si>
  <si>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</si>
  <si>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</si>
  <si>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</si>
  <si>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</si>
  <si>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</si>
  <si>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</si>
  <si>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</si>
  <si>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</si>
  <si>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</si>
  <si>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</si>
  <si>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</si>
  <si>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</si>
  <si>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</si>
  <si>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</si>
  <si>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</si>
  <si>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</si>
  <si>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</si>
  <si>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</si>
  <si>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</si>
  <si>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</si>
  <si>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</si>
  <si>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</si>
  <si>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</si>
  <si>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</si>
  <si>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</si>
  <si>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</si>
  <si>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</si>
  <si>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</si>
  <si>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</si>
  <si>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</si>
  <si>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</si>
  <si>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</si>
  <si>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</si>
  <si>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</si>
  <si>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</si>
  <si>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</si>
  <si>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</si>
  <si>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</si>
  <si>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</si>
  <si>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</si>
  <si>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</si>
  <si>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</si>
  <si>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</si>
  <si>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</si>
  <si>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</si>
  <si>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</si>
  <si>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</si>
  <si>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</si>
  <si>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</si>
  <si>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</si>
  <si>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</si>
  <si>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</si>
  <si>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</si>
  <si>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</si>
  <si>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</si>
  <si>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</si>
  <si>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</si>
  <si>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</si>
  <si>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</si>
  <si>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</si>
  <si>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</si>
  <si>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</si>
  <si>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</si>
  <si>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</si>
  <si>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</si>
  <si>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</si>
  <si>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</si>
  <si>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</si>
  <si>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</si>
  <si>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</si>
  <si>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</si>
  <si>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</si>
  <si>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</si>
  <si>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</si>
  <si>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</si>
  <si>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</si>
  <si>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</si>
  <si>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</si>
  <si>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</si>
  <si>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</si>
  <si>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</si>
  <si>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</si>
  <si>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</si>
  <si>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</si>
  <si>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</si>
  <si>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</si>
  <si>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</si>
  <si>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</si>
  <si>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</si>
  <si>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</si>
  <si>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</si>
  <si>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</si>
  <si>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</si>
  <si>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</si>
  <si>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</si>
  <si>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</si>
  <si>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</si>
  <si>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</si>
  <si>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</si>
  <si>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</si>
  <si>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</si>
  <si>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</si>
  <si>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</si>
  <si>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</si>
  <si>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</si>
  <si>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</si>
  <si>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</si>
  <si>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</si>
  <si>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</si>
  <si>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</si>
  <si>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</si>
  <si>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</si>
  <si>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</si>
  <si>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</si>
  <si>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</si>
  <si>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</si>
  <si>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</si>
  <si>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</si>
  <si>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</si>
  <si>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</si>
  <si>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</si>
  <si>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</si>
  <si>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</si>
  <si>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</si>
  <si>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</si>
  <si>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</si>
  <si>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</si>
  <si>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</si>
  <si>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</si>
  <si>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</si>
  <si>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</si>
  <si>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</si>
  <si>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</si>
  <si>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</si>
  <si>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</si>
  <si>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</si>
  <si>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</si>
  <si>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</si>
  <si>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</si>
  <si>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</si>
  <si>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</si>
  <si>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</si>
  <si>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</si>
  <si>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</si>
  <si>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</si>
  <si>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</si>
  <si>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</si>
  <si>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</si>
  <si>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</si>
  <si>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</si>
  <si>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</si>
  <si>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</si>
  <si>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</si>
  <si>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</si>
  <si>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</si>
  <si>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</si>
  <si>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</si>
  <si>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</si>
  <si>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</si>
  <si>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</si>
  <si>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</si>
  <si>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</si>
  <si>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</si>
  <si>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</si>
  <si>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</si>
  <si>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</si>
  <si>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</si>
  <si>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</si>
  <si>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</si>
  <si>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</si>
  <si>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</si>
  <si>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</si>
  <si>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</si>
  <si>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</si>
  <si>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</si>
  <si>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</si>
  <si>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</si>
  <si>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</si>
  <si>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</si>
  <si>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</si>
  <si>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</si>
  <si>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</si>
  <si>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</si>
  <si>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</si>
  <si>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</si>
  <si>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</si>
  <si>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</si>
  <si>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</si>
  <si>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</si>
  <si>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</si>
  <si>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</si>
  <si>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</si>
  <si>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</si>
  <si>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</si>
  <si>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</si>
  <si>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</si>
  <si>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</si>
  <si>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</si>
  <si>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</si>
  <si>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</si>
  <si>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</si>
  <si>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</si>
  <si>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</si>
  <si>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</si>
  <si>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</si>
  <si>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</si>
  <si>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</si>
  <si>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</si>
  <si>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</si>
  <si>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</si>
  <si>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</si>
  <si>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</si>
  <si>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</si>
  <si>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</si>
  <si>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</si>
  <si>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</si>
  <si>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</si>
  <si>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</si>
  <si>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</si>
  <si>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</si>
  <si>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</si>
  <si>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</si>
  <si>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</si>
  <si>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</si>
  <si>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</si>
  <si>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</si>
  <si>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</si>
  <si>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</si>
  <si>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</si>
  <si>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</si>
  <si>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</si>
  <si>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</si>
  <si>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</si>
  <si>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</si>
  <si>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</si>
  <si>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</si>
  <si>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</si>
  <si>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</si>
  <si>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</si>
  <si>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</si>
  <si>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</si>
  <si>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</si>
  <si>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</si>
  <si>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</si>
  <si>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</si>
  <si>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</si>
  <si>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</si>
  <si>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</si>
  <si>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</si>
  <si>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</si>
  <si>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</si>
  <si>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</si>
  <si>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</si>
  <si>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</si>
  <si>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</si>
  <si>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</si>
  <si>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</si>
  <si>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</si>
  <si>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</si>
  <si>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</si>
  <si>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</si>
  <si>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</si>
  <si>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</si>
  <si>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</si>
  <si>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</si>
  <si>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</si>
  <si>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</si>
  <si>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</si>
  <si>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</si>
  <si>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</si>
  <si>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</si>
  <si>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</si>
  <si>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</si>
  <si>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</si>
  <si>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</si>
  <si>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</si>
  <si>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</si>
  <si>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</si>
  <si>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</si>
  <si>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</si>
  <si>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</si>
  <si>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</si>
  <si>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</si>
  <si>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</si>
  <si>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</si>
  <si>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</si>
  <si>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</si>
  <si>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</si>
  <si>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</si>
  <si>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</si>
  <si>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</si>
  <si>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</si>
  <si>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</si>
  <si>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</si>
  <si>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</si>
  <si>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</si>
  <si>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</si>
  <si>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</si>
  <si>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</si>
  <si>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</si>
  <si>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</si>
  <si>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</si>
  <si>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</si>
  <si>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</si>
  <si>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</si>
  <si>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</si>
  <si>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</si>
  <si>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</si>
  <si>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</si>
  <si>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</si>
  <si>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</si>
  <si>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</si>
  <si>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</si>
  <si>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</si>
  <si>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</si>
  <si>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</si>
  <si>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</si>
  <si>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</si>
  <si>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</si>
  <si>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</si>
  <si>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</si>
  <si>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</si>
  <si>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</si>
  <si>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</si>
  <si>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</si>
  <si>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</si>
  <si>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</si>
  <si>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</si>
  <si>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</si>
  <si>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</si>
  <si>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</si>
  <si>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</si>
  <si>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</si>
  <si>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</si>
  <si>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</si>
  <si>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</si>
  <si>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</si>
  <si>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</si>
  <si>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</si>
  <si>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</si>
  <si>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</si>
  <si>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</si>
  <si>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</si>
  <si>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</si>
  <si>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</si>
  <si>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</si>
  <si>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</si>
  <si>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</si>
  <si>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</si>
  <si>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</si>
  <si>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</si>
  <si>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</si>
  <si>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</si>
  <si>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</si>
  <si>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</si>
  <si>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</si>
  <si>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</si>
  <si>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</si>
  <si>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</si>
  <si>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</si>
  <si>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</si>
  <si>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</si>
  <si>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</si>
  <si>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</si>
  <si>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</si>
  <si>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</si>
  <si>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</si>
  <si>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</si>
  <si>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</si>
  <si>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</si>
  <si>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</si>
  <si>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</si>
  <si>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</si>
  <si>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</si>
  <si>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</si>
  <si>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</si>
  <si>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</si>
  <si>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</si>
  <si>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</si>
  <si>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</si>
  <si>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</si>
  <si>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</si>
  <si>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</si>
  <si>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</si>
  <si>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</si>
  <si>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</si>
  <si>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</si>
  <si>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</si>
  <si>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</si>
  <si>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</si>
  <si>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</si>
  <si>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</si>
  <si>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</si>
  <si>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</si>
  <si>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</si>
  <si>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</si>
  <si>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</si>
  <si>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Genotype, Flock Structure &amp; Grazing Intensity</t>
  </si>
  <si>
    <t>Fine</t>
  </si>
  <si>
    <t>Medium</t>
  </si>
  <si>
    <t>Maternal</t>
  </si>
  <si>
    <t>BBB</t>
  </si>
  <si>
    <t>BBT</t>
  </si>
  <si>
    <t>Lamb</t>
  </si>
  <si>
    <t>Hgt</t>
  </si>
  <si>
    <t>Yearling</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</si>
  <si>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</si>
  <si>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</si>
  <si>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</si>
  <si>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</si>
  <si>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</si>
  <si>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</si>
  <si>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</si>
  <si>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</si>
  <si>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</si>
  <si>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</si>
  <si>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</si>
  <si>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t>
  </si>
  <si>
    <t>r2_ik0g1</t>
  </si>
  <si>
    <t>:,1:2,:</t>
  </si>
  <si>
    <t>r2_ik0g3</t>
  </si>
  <si>
    <t>19:20,:</t>
  </si>
  <si>
    <t>Quick test repeat with steady state</t>
  </si>
  <si>
    <t>Quick test repeat (with r2k0)</t>
  </si>
  <si>
    <t>Quick test repeat (with genotype)</t>
  </si>
  <si>
    <t>Quick test repeat (bnd_dam_up)</t>
  </si>
  <si>
    <t>Quick test repeat (other flk str)</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</si>
  <si>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</si>
  <si>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</si>
  <si>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</si>
  <si>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</si>
  <si>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</si>
  <si>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</si>
  <si>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Quick test repeat (other flk str except wether age)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</si>
  <si>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</si>
  <si>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</si>
  <si>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</si>
  <si>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</si>
  <si>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</si>
  <si>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</si>
  <si>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</si>
  <si>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</si>
  <si>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</si>
  <si>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</si>
  <si>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</si>
  <si>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</si>
  <si>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</si>
  <si>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</si>
  <si>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</si>
  <si>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</si>
  <si>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</si>
  <si>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</si>
  <si>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</si>
  <si>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</si>
  <si>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</si>
  <si>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</si>
  <si>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GI (BBT)</t>
  </si>
  <si>
    <t>Grazing Intensity (BBB)</t>
  </si>
  <si>
    <t>GI - Great Southern BBB</t>
  </si>
  <si>
    <t>GI - Great Southern BBT</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</si>
  <si>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</si>
  <si>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</si>
  <si>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</si>
  <si>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</si>
  <si>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</si>
  <si>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</si>
  <si>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</si>
  <si>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</si>
  <si>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</si>
  <si>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</si>
  <si>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</si>
  <si>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</si>
  <si>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</si>
  <si>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</si>
  <si>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</si>
  <si>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</si>
  <si>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</si>
  <si>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</si>
  <si>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</si>
  <si>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</si>
  <si>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</si>
  <si>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</si>
  <si>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</si>
  <si>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</si>
  <si>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</si>
  <si>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</si>
  <si>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GI - SW Victoria BBB</t>
  </si>
  <si>
    <t>GI - SW Victoria BBT</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</si>
  <si>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</si>
  <si>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</si>
  <si>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</si>
  <si>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</si>
  <si>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</si>
  <si>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</si>
  <si>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</si>
  <si>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</si>
  <si>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</si>
  <si>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</si>
  <si>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</si>
  <si>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Check that the a</t>
  </si>
  <si>
    <t>date_born1st_iog</t>
  </si>
  <si>
    <t>drys_retained_estpropn_o</t>
  </si>
  <si>
    <t>[1]</t>
  </si>
  <si>
    <t>[2]</t>
  </si>
  <si>
    <t>[3]</t>
  </si>
  <si>
    <t>Region (SWVic, GSM, CWM) &amp; Prodn calibration</t>
  </si>
  <si>
    <t>Currently the other dry management options are not connected into the Experiment</t>
  </si>
  <si>
    <t>Ewe Lambs Mating age</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</si>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</sst>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 hh:mm"/>
    <numFmt numFmtId="165" formatCode="0.0%"/>
    <numFmt numFmtId="166" formatCode="&quot;v[&quot;0&quot;]&quot;"/>
    <numFmt numFmtId="167" formatCode="&quot;LMU[&quot;0&quot;]&quot;"/>
    <numFmt numFmtId="168" formatCode="&quot;[&quot;0&quot;]&quot;"/>
  </numFmts>
  <fonts count="3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s>
  <fills count="2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s>
  <borders count="43">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9">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cellStyleXfs>
  <cellXfs count="19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0" fontId="0" fillId="2" borderId="0" xfId="0"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0" fillId="2" borderId="0" xfId="0" applyFont="1" applyFill="1"/>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2" borderId="0" xfId="0" applyNumberFormat="1" applyFont="1" applyFill="1" applyAlignment="1">
      <alignment horizontal="right" indent="2"/>
    </xf>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5" fillId="0" borderId="0" xfId="0" applyFont="1"/>
    <xf numFmtId="0" fontId="5" fillId="14" borderId="8" xfId="11">
      <protection locked="0"/>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166" fontId="16" fillId="0" borderId="0" xfId="0" applyNumberFormat="1" applyFont="1" applyAlignment="1">
      <alignment horizontal="center"/>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cellXfs>
  <cellStyles count="19">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89">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FEBAC9"/>
      <color rgb="FFDA4472"/>
      <color rgb="FF0000CC"/>
      <color rgb="FFF1F7ED"/>
      <color rgb="FFFFC7C8"/>
      <color rgb="FFF86446"/>
      <color rgb="FFFFD966"/>
      <color rgb="FFF2F2F4"/>
      <color rgb="FFE6E6E6"/>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28575</xdr:colOff>
      <xdr:row>86</xdr:row>
      <xdr:rowOff>29633</xdr:rowOff>
    </xdr:from>
    <xdr:to>
      <xdr:col>8</xdr:col>
      <xdr:colOff>409575</xdr:colOff>
      <xdr:row>86</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50</xdr:row>
      <xdr:rowOff>19050</xdr:rowOff>
    </xdr:from>
    <xdr:to>
      <xdr:col>6</xdr:col>
      <xdr:colOff>409575</xdr:colOff>
      <xdr:row>50</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57151</xdr:rowOff>
    </xdr:from>
    <xdr:to>
      <xdr:col>21</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MR46"/>
  <sheetViews>
    <sheetView tabSelected="1" zoomScale="85" zoomScaleNormal="85" workbookViewId="0">
      <pane xSplit="32" ySplit="19" topLeftCell="EZ20" activePane="bottomRight" state="frozen"/>
      <selection pane="topRight" activeCell="AF1" sqref="AF1"/>
      <selection pane="bottomLeft" activeCell="A20" sqref="A20"/>
      <selection pane="bottomRight" activeCell="D10" sqref="D10"/>
    </sheetView>
  </sheetViews>
  <sheetFormatPr defaultRowHeight="15" outlineLevelRow="1" outlineLevelCol="3"/>
  <cols>
    <col min="1" max="1" width="8.140625" customWidth="1"/>
    <col min="2" max="2" width="5.85546875" customWidth="1"/>
    <col min="4" max="4" width="10.5703125" customWidth="1"/>
    <col min="7" max="30" width="3.85546875" customWidth="1" outlineLevel="1"/>
    <col min="31" max="31" width="58" style="3" customWidth="1"/>
    <col min="32" max="32" width="6.140625" customWidth="1"/>
    <col min="33" max="69" width="6.28515625" customWidth="1" outlineLevel="3"/>
    <col min="70" max="115" width="6.28515625" customWidth="1" outlineLevel="2"/>
    <col min="116" max="148" width="6.28515625" customWidth="1" outlineLevel="1"/>
    <col min="149" max="165" width="6.28515625" customWidth="1"/>
    <col min="166" max="166" width="5.7109375" customWidth="1"/>
    <col min="167" max="167" width="6.28515625" customWidth="1"/>
    <col min="168" max="179" width="6.28515625" hidden="1" customWidth="1" outlineLevel="1"/>
    <col min="180" max="180" width="6.28515625" customWidth="1" collapsed="1"/>
    <col min="181" max="183" width="6.28515625" customWidth="1"/>
    <col min="184" max="195" width="6.28515625" hidden="1" customWidth="1" outlineLevel="1"/>
    <col min="196" max="196" width="6.28515625" customWidth="1" collapsed="1"/>
    <col min="197" max="230" width="6.28515625" customWidth="1"/>
    <col min="231" max="260" width="6.28515625" hidden="1" customWidth="1" outlineLevel="1"/>
    <col min="261" max="261" width="6.28515625" customWidth="1" collapsed="1"/>
    <col min="262" max="275" width="6.28515625" hidden="1" customWidth="1" outlineLevel="1"/>
    <col min="276" max="276" width="6.28515625" customWidth="1" collapsed="1"/>
    <col min="277" max="305" width="6.28515625" customWidth="1"/>
    <col min="306" max="350" width="6.28515625" hidden="1" customWidth="1" outlineLevel="1"/>
    <col min="351" max="351" width="6.28515625" customWidth="1" collapsed="1"/>
    <col min="352" max="355" width="6.28515625" customWidth="1"/>
    <col min="356" max="356" width="2.85546875" customWidth="1"/>
  </cols>
  <sheetData>
    <row r="1" spans="1:356"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24" t="s">
        <v>1</v>
      </c>
      <c r="AF1" s="8" t="s">
        <v>18</v>
      </c>
      <c r="AG1" s="4" t="s">
        <v>10</v>
      </c>
      <c r="AH1" s="4" t="s">
        <v>10</v>
      </c>
      <c r="AI1" s="4" t="s">
        <v>10</v>
      </c>
      <c r="AJ1" s="4" t="s">
        <v>10</v>
      </c>
      <c r="AK1" s="4" t="s">
        <v>10</v>
      </c>
      <c r="AL1" s="4" t="s">
        <v>10</v>
      </c>
      <c r="AM1" s="4" t="s">
        <v>10</v>
      </c>
      <c r="AN1" s="4" t="s">
        <v>10</v>
      </c>
      <c r="AO1" s="4" t="s">
        <v>10</v>
      </c>
      <c r="AP1" s="4" t="s">
        <v>10</v>
      </c>
      <c r="AQ1" s="4" t="s">
        <v>10</v>
      </c>
      <c r="AR1" s="1" t="s">
        <v>0</v>
      </c>
      <c r="AS1" s="1" t="s">
        <v>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9</v>
      </c>
      <c r="CQ1" s="4" t="s">
        <v>9</v>
      </c>
      <c r="CR1" s="4" t="s">
        <v>9</v>
      </c>
      <c r="CS1" s="4" t="s">
        <v>9</v>
      </c>
      <c r="CT1" s="4" t="s">
        <v>9</v>
      </c>
      <c r="CU1" s="4" t="s">
        <v>9</v>
      </c>
      <c r="CV1" s="4" t="s">
        <v>9</v>
      </c>
      <c r="CW1" s="4" t="s">
        <v>9</v>
      </c>
      <c r="CX1" s="4" t="s">
        <v>9</v>
      </c>
      <c r="CY1" s="4" t="s">
        <v>9</v>
      </c>
      <c r="CZ1" s="4" t="s">
        <v>9</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9</v>
      </c>
      <c r="DT1" s="4" t="s">
        <v>10</v>
      </c>
      <c r="DU1" s="4" t="s">
        <v>0</v>
      </c>
      <c r="DV1" s="4" t="s">
        <v>11</v>
      </c>
      <c r="DW1" s="4" t="s">
        <v>0</v>
      </c>
      <c r="DX1" s="4" t="s">
        <v>0</v>
      </c>
      <c r="DY1" s="4" t="s">
        <v>0</v>
      </c>
      <c r="DZ1" s="4" t="s">
        <v>11</v>
      </c>
      <c r="EA1" s="4" t="s">
        <v>11</v>
      </c>
      <c r="EB1" s="4" t="s">
        <v>9</v>
      </c>
      <c r="EC1" s="4" t="s">
        <v>9</v>
      </c>
      <c r="ED1" s="4" t="s">
        <v>0</v>
      </c>
      <c r="EE1" s="4" t="s">
        <v>9</v>
      </c>
      <c r="EF1" s="4" t="s">
        <v>9</v>
      </c>
      <c r="EG1" s="4" t="s">
        <v>9</v>
      </c>
      <c r="EH1" s="4" t="s">
        <v>9</v>
      </c>
      <c r="EI1" s="4" t="s">
        <v>9</v>
      </c>
      <c r="EJ1" s="4" t="s">
        <v>11</v>
      </c>
      <c r="EK1" s="4" t="s">
        <v>11</v>
      </c>
      <c r="EL1" s="1" t="s">
        <v>0</v>
      </c>
      <c r="EM1" s="1" t="s">
        <v>9</v>
      </c>
      <c r="EN1" s="1" t="s">
        <v>9</v>
      </c>
      <c r="EO1" s="1" t="s">
        <v>9</v>
      </c>
      <c r="EP1" s="1" t="s">
        <v>9</v>
      </c>
      <c r="EQ1" s="1" t="s">
        <v>9</v>
      </c>
      <c r="ER1" s="1" t="s">
        <v>9</v>
      </c>
      <c r="ES1" s="1" t="s">
        <v>9</v>
      </c>
      <c r="ET1" s="1" t="s">
        <v>9</v>
      </c>
      <c r="EU1" s="4" t="s">
        <v>10</v>
      </c>
      <c r="EV1" s="4" t="s">
        <v>10</v>
      </c>
      <c r="EW1" s="4" t="s">
        <v>10</v>
      </c>
      <c r="EX1" s="4" t="s">
        <v>10</v>
      </c>
      <c r="EY1" s="4" t="s">
        <v>10</v>
      </c>
      <c r="EZ1" s="4" t="s">
        <v>10</v>
      </c>
      <c r="FA1" s="4" t="s">
        <v>10</v>
      </c>
      <c r="FB1" s="1" t="s">
        <v>9</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4" t="s">
        <v>10</v>
      </c>
      <c r="GX1" s="4" t="s">
        <v>10</v>
      </c>
      <c r="GY1" s="4" t="s">
        <v>10</v>
      </c>
      <c r="GZ1" s="4" t="s">
        <v>10</v>
      </c>
      <c r="HA1" s="4" t="s">
        <v>10</v>
      </c>
      <c r="HB1" s="4" t="s">
        <v>10</v>
      </c>
      <c r="HC1" s="4" t="s">
        <v>0</v>
      </c>
      <c r="HD1" s="4" t="s">
        <v>9</v>
      </c>
      <c r="HE1" s="4" t="s">
        <v>0</v>
      </c>
      <c r="HF1" s="4" t="s">
        <v>0</v>
      </c>
      <c r="HG1" s="4" t="s">
        <v>9</v>
      </c>
      <c r="HH1" s="4" t="s">
        <v>10</v>
      </c>
      <c r="HI1" s="4" t="s">
        <v>10</v>
      </c>
      <c r="HJ1" s="4" t="s">
        <v>10</v>
      </c>
      <c r="HK1" s="4" t="s">
        <v>10</v>
      </c>
      <c r="HL1" s="4" t="s">
        <v>0</v>
      </c>
      <c r="HM1" s="4" t="s">
        <v>0</v>
      </c>
      <c r="HN1" s="4" t="s">
        <v>0</v>
      </c>
      <c r="HO1" s="4" t="s">
        <v>0</v>
      </c>
      <c r="HP1" s="4" t="s">
        <v>0</v>
      </c>
      <c r="HQ1" s="1" t="s">
        <v>0</v>
      </c>
      <c r="HR1" s="1" t="s">
        <v>0</v>
      </c>
      <c r="HS1" s="1" t="s">
        <v>0</v>
      </c>
      <c r="HT1" s="1" t="s">
        <v>0</v>
      </c>
      <c r="HU1" s="4" t="s">
        <v>0</v>
      </c>
      <c r="HV1" s="1" t="s">
        <v>10</v>
      </c>
      <c r="HW1" s="1" t="s">
        <v>10</v>
      </c>
      <c r="HX1" s="1" t="s">
        <v>10</v>
      </c>
      <c r="HY1" s="1" t="s">
        <v>10</v>
      </c>
      <c r="HZ1" s="1" t="s">
        <v>10</v>
      </c>
      <c r="IA1" s="1" t="s">
        <v>10</v>
      </c>
      <c r="IB1" s="1" t="s">
        <v>10</v>
      </c>
      <c r="IC1" s="1" t="s">
        <v>10</v>
      </c>
      <c r="ID1" s="1" t="s">
        <v>10</v>
      </c>
      <c r="IE1" s="1" t="s">
        <v>10</v>
      </c>
      <c r="IF1" s="1" t="s">
        <v>10</v>
      </c>
      <c r="IG1" s="1" t="s">
        <v>10</v>
      </c>
      <c r="IH1" s="1" t="s">
        <v>10</v>
      </c>
      <c r="II1" s="1" t="s">
        <v>10</v>
      </c>
      <c r="IJ1" s="1" t="s">
        <v>10</v>
      </c>
      <c r="IK1" s="1" t="s">
        <v>10</v>
      </c>
      <c r="IL1" s="1" t="s">
        <v>10</v>
      </c>
      <c r="IM1" s="1" t="s">
        <v>10</v>
      </c>
      <c r="IN1" s="1" t="s">
        <v>10</v>
      </c>
      <c r="IO1" s="1" t="s">
        <v>10</v>
      </c>
      <c r="IP1" s="1" t="s">
        <v>10</v>
      </c>
      <c r="IQ1" s="1" t="s">
        <v>10</v>
      </c>
      <c r="IR1" s="1" t="s">
        <v>10</v>
      </c>
      <c r="IS1" s="1" t="s">
        <v>10</v>
      </c>
      <c r="IT1" s="1" t="s">
        <v>10</v>
      </c>
      <c r="IU1" s="1" t="s">
        <v>10</v>
      </c>
      <c r="IV1" s="1" t="s">
        <v>10</v>
      </c>
      <c r="IW1" s="1" t="s">
        <v>10</v>
      </c>
      <c r="IX1" s="1" t="s">
        <v>10</v>
      </c>
      <c r="IY1" s="1" t="s">
        <v>10</v>
      </c>
      <c r="IZ1" s="1" t="s">
        <v>10</v>
      </c>
      <c r="JA1" s="1" t="s">
        <v>10</v>
      </c>
      <c r="JB1" s="1" t="s">
        <v>10</v>
      </c>
      <c r="JC1" s="1" t="s">
        <v>10</v>
      </c>
      <c r="JD1" s="1" t="s">
        <v>10</v>
      </c>
      <c r="JE1" s="1" t="s">
        <v>10</v>
      </c>
      <c r="JF1" s="1" t="s">
        <v>10</v>
      </c>
      <c r="JG1" s="1" t="s">
        <v>10</v>
      </c>
      <c r="JH1" s="1" t="s">
        <v>10</v>
      </c>
      <c r="JI1" s="1" t="s">
        <v>10</v>
      </c>
      <c r="JJ1" s="1" t="s">
        <v>10</v>
      </c>
      <c r="JK1" s="1" t="s">
        <v>10</v>
      </c>
      <c r="JL1" s="1" t="s">
        <v>10</v>
      </c>
      <c r="JM1" s="1" t="s">
        <v>10</v>
      </c>
      <c r="JN1" s="1" t="s">
        <v>10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4" t="s">
        <v>0</v>
      </c>
      <c r="MN1" s="1" t="s">
        <v>10</v>
      </c>
      <c r="MO1" s="1" t="s">
        <v>10</v>
      </c>
      <c r="MP1" s="1" t="s">
        <v>83</v>
      </c>
      <c r="MQ1" s="1" t="s">
        <v>83</v>
      </c>
      <c r="MR1" s="8" t="s">
        <v>18</v>
      </c>
    </row>
    <row r="2" spans="1:356" s="2" customFormat="1" ht="84.75" customHeight="1">
      <c r="A2" s="112"/>
      <c r="B2" s="112"/>
      <c r="C2" s="113" t="s">
        <v>70</v>
      </c>
      <c r="D2" s="112"/>
      <c r="E2" s="112"/>
      <c r="F2" s="112"/>
      <c r="G2" s="37" t="s">
        <v>604</v>
      </c>
      <c r="H2" s="37" t="s">
        <v>918</v>
      </c>
      <c r="I2" s="37" t="s">
        <v>898</v>
      </c>
      <c r="J2" s="37" t="s">
        <v>899</v>
      </c>
      <c r="K2" s="37" t="s">
        <v>936</v>
      </c>
      <c r="L2" s="37" t="s">
        <v>937</v>
      </c>
      <c r="M2" s="37" t="s">
        <v>938</v>
      </c>
      <c r="N2" s="37" t="s">
        <v>891</v>
      </c>
      <c r="O2" s="37" t="s">
        <v>892</v>
      </c>
      <c r="P2" s="37" t="s">
        <v>893</v>
      </c>
      <c r="Q2" s="37" t="s">
        <v>894</v>
      </c>
      <c r="R2" s="37" t="s">
        <v>895</v>
      </c>
      <c r="S2" s="37" t="s">
        <v>896</v>
      </c>
      <c r="T2" s="37" t="s">
        <v>897</v>
      </c>
      <c r="U2" s="37" t="s">
        <v>903</v>
      </c>
      <c r="V2" s="37" t="s">
        <v>904</v>
      </c>
      <c r="W2" s="37" t="s">
        <v>905</v>
      </c>
      <c r="X2" s="37" t="s">
        <v>906</v>
      </c>
      <c r="Y2" s="37" t="s">
        <v>907</v>
      </c>
      <c r="Z2" s="37" t="s">
        <v>908</v>
      </c>
      <c r="AA2" s="37" t="s">
        <v>1022</v>
      </c>
      <c r="AB2" s="37" t="s">
        <v>901</v>
      </c>
      <c r="AC2" s="37" t="s">
        <v>900</v>
      </c>
      <c r="AD2" s="37" t="s">
        <v>902</v>
      </c>
      <c r="AE2" s="114" t="s">
        <v>2</v>
      </c>
      <c r="AF2" s="43"/>
      <c r="AG2" s="156" t="s">
        <v>23</v>
      </c>
      <c r="AH2" s="156" t="s">
        <v>733</v>
      </c>
      <c r="AI2" s="156" t="s">
        <v>877</v>
      </c>
      <c r="AJ2" s="156" t="s">
        <v>874</v>
      </c>
      <c r="AK2" s="156" t="s">
        <v>875</v>
      </c>
      <c r="AL2" s="156" t="s">
        <v>876</v>
      </c>
      <c r="AM2" s="156" t="s">
        <v>696</v>
      </c>
      <c r="AN2" s="156" t="s">
        <v>25</v>
      </c>
      <c r="AO2" s="156" t="s">
        <v>26</v>
      </c>
      <c r="AP2" s="156" t="s">
        <v>516</v>
      </c>
      <c r="AQ2" s="156" t="s">
        <v>201</v>
      </c>
      <c r="AR2" s="156" t="s">
        <v>383</v>
      </c>
      <c r="AS2" s="156" t="s">
        <v>384</v>
      </c>
      <c r="AT2" s="156" t="s">
        <v>29</v>
      </c>
      <c r="AU2" s="156" t="s">
        <v>29</v>
      </c>
      <c r="AV2" s="156" t="s">
        <v>805</v>
      </c>
      <c r="AW2" s="156" t="s">
        <v>22</v>
      </c>
      <c r="AX2" s="156" t="s">
        <v>22</v>
      </c>
      <c r="AY2" s="156" t="s">
        <v>22</v>
      </c>
      <c r="AZ2" s="156" t="s">
        <v>21</v>
      </c>
      <c r="BA2" s="156" t="s">
        <v>21</v>
      </c>
      <c r="BB2" s="156" t="s">
        <v>21</v>
      </c>
      <c r="BC2" s="156" t="s">
        <v>21</v>
      </c>
      <c r="BD2" s="156" t="s">
        <v>20</v>
      </c>
      <c r="BE2" s="156" t="s">
        <v>20</v>
      </c>
      <c r="BF2" s="156" t="s">
        <v>13</v>
      </c>
      <c r="BG2" s="156" t="s">
        <v>242</v>
      </c>
      <c r="BH2" s="156" t="s">
        <v>243</v>
      </c>
      <c r="BI2" s="156" t="s">
        <v>244</v>
      </c>
      <c r="BJ2" s="156" t="s">
        <v>244</v>
      </c>
      <c r="BK2" s="156" t="s">
        <v>244</v>
      </c>
      <c r="BL2" s="156" t="s">
        <v>244</v>
      </c>
      <c r="BM2" s="156" t="s">
        <v>244</v>
      </c>
      <c r="BN2" s="156" t="s">
        <v>244</v>
      </c>
      <c r="BO2" s="156" t="s">
        <v>244</v>
      </c>
      <c r="BP2" s="156" t="s">
        <v>244</v>
      </c>
      <c r="BQ2" s="156" t="s">
        <v>856</v>
      </c>
      <c r="BR2" s="156" t="s">
        <v>245</v>
      </c>
      <c r="BS2" s="156" t="s">
        <v>245</v>
      </c>
      <c r="BT2" s="156" t="s">
        <v>246</v>
      </c>
      <c r="BU2" s="156" t="s">
        <v>247</v>
      </c>
      <c r="BV2" s="156" t="s">
        <v>248</v>
      </c>
      <c r="BW2" s="156" t="s">
        <v>350</v>
      </c>
      <c r="BX2" s="156" t="s">
        <v>351</v>
      </c>
      <c r="BY2" s="156" t="s">
        <v>677</v>
      </c>
      <c r="BZ2" s="156" t="s">
        <v>240</v>
      </c>
      <c r="CA2" s="156" t="s">
        <v>241</v>
      </c>
      <c r="CB2" s="156" t="s">
        <v>36</v>
      </c>
      <c r="CC2" s="156" t="s">
        <v>36</v>
      </c>
      <c r="CD2" s="156" t="s">
        <v>36</v>
      </c>
      <c r="CE2" s="156" t="s">
        <v>36</v>
      </c>
      <c r="CF2" s="156" t="s">
        <v>36</v>
      </c>
      <c r="CG2" s="156" t="s">
        <v>36</v>
      </c>
      <c r="CH2" s="156" t="s">
        <v>36</v>
      </c>
      <c r="CI2" s="156" t="s">
        <v>36</v>
      </c>
      <c r="CJ2" s="156" t="s">
        <v>38</v>
      </c>
      <c r="CK2" s="156" t="s">
        <v>38</v>
      </c>
      <c r="CL2" s="156" t="s">
        <v>38</v>
      </c>
      <c r="CM2" s="156" t="s">
        <v>38</v>
      </c>
      <c r="CN2" s="156" t="s">
        <v>38</v>
      </c>
      <c r="CO2" s="156" t="s">
        <v>38</v>
      </c>
      <c r="CP2" s="156" t="s">
        <v>569</v>
      </c>
      <c r="CQ2" s="156" t="s">
        <v>569</v>
      </c>
      <c r="CR2" s="156" t="s">
        <v>568</v>
      </c>
      <c r="CS2" s="156" t="s">
        <v>568</v>
      </c>
      <c r="CT2" s="156" t="s">
        <v>568</v>
      </c>
      <c r="CU2" s="156" t="s">
        <v>568</v>
      </c>
      <c r="CV2" s="156" t="s">
        <v>568</v>
      </c>
      <c r="CW2" s="156" t="s">
        <v>254</v>
      </c>
      <c r="CX2" s="156" t="s">
        <v>319</v>
      </c>
      <c r="CY2" s="156" t="s">
        <v>539</v>
      </c>
      <c r="CZ2" s="156" t="s">
        <v>741</v>
      </c>
      <c r="DA2" s="156" t="s">
        <v>254</v>
      </c>
      <c r="DB2" s="156" t="s">
        <v>319</v>
      </c>
      <c r="DC2" s="156" t="s">
        <v>967</v>
      </c>
      <c r="DD2" s="156" t="s">
        <v>969</v>
      </c>
      <c r="DE2" s="156" t="s">
        <v>539</v>
      </c>
      <c r="DF2" s="156" t="s">
        <v>539</v>
      </c>
      <c r="DG2" s="156" t="s">
        <v>539</v>
      </c>
      <c r="DH2" s="156" t="s">
        <v>539</v>
      </c>
      <c r="DI2" s="156" t="s">
        <v>539</v>
      </c>
      <c r="DJ2" s="156" t="s">
        <v>539</v>
      </c>
      <c r="DK2" s="156" t="s">
        <v>539</v>
      </c>
      <c r="DL2" s="156" t="s">
        <v>35</v>
      </c>
      <c r="DM2" s="156" t="s">
        <v>35</v>
      </c>
      <c r="DN2" s="156" t="s">
        <v>35</v>
      </c>
      <c r="DO2" s="156" t="s">
        <v>15</v>
      </c>
      <c r="DP2" s="156" t="s">
        <v>15</v>
      </c>
      <c r="DQ2" s="156" t="s">
        <v>15</v>
      </c>
      <c r="DR2" s="156" t="s">
        <v>15</v>
      </c>
      <c r="DS2" s="156" t="s">
        <v>216</v>
      </c>
      <c r="DT2" s="156" t="s">
        <v>28</v>
      </c>
      <c r="DU2" s="156" t="s">
        <v>171</v>
      </c>
      <c r="DV2" s="156" t="s">
        <v>77</v>
      </c>
      <c r="DW2" s="156" t="s">
        <v>32</v>
      </c>
      <c r="DX2" s="156" t="s">
        <v>168</v>
      </c>
      <c r="DY2" s="156" t="s">
        <v>249</v>
      </c>
      <c r="DZ2" s="156" t="s">
        <v>250</v>
      </c>
      <c r="EA2" s="156" t="s">
        <v>251</v>
      </c>
      <c r="EB2" s="156" t="s">
        <v>29</v>
      </c>
      <c r="EC2" s="156" t="s">
        <v>29</v>
      </c>
      <c r="ED2" s="156" t="s">
        <v>30</v>
      </c>
      <c r="EE2" s="156" t="s">
        <v>31</v>
      </c>
      <c r="EF2" s="156" t="s">
        <v>29</v>
      </c>
      <c r="EG2" s="156" t="s">
        <v>29</v>
      </c>
      <c r="EH2" s="156" t="s">
        <v>29</v>
      </c>
      <c r="EI2" s="156" t="s">
        <v>29</v>
      </c>
      <c r="EJ2" s="156" t="s">
        <v>33</v>
      </c>
      <c r="EK2" s="156" t="s">
        <v>208</v>
      </c>
      <c r="EL2" s="156" t="s">
        <v>391</v>
      </c>
      <c r="EM2" s="156" t="s">
        <v>391</v>
      </c>
      <c r="EN2" s="156" t="s">
        <v>432</v>
      </c>
      <c r="EO2" s="156" t="s">
        <v>432</v>
      </c>
      <c r="EP2" s="156" t="s">
        <v>432</v>
      </c>
      <c r="EQ2" s="156" t="s">
        <v>432</v>
      </c>
      <c r="ER2" s="156" t="s">
        <v>432</v>
      </c>
      <c r="ES2" s="156" t="s">
        <v>386</v>
      </c>
      <c r="ET2" s="156" t="s">
        <v>386</v>
      </c>
      <c r="EU2" s="156" t="s">
        <v>17</v>
      </c>
      <c r="EV2" s="156" t="s">
        <v>16</v>
      </c>
      <c r="EW2" s="156" t="s">
        <v>296</v>
      </c>
      <c r="EX2" s="156" t="s">
        <v>297</v>
      </c>
      <c r="EY2" s="156" t="s">
        <v>14</v>
      </c>
      <c r="EZ2" s="156" t="s">
        <v>14</v>
      </c>
      <c r="FA2" s="156" t="s">
        <v>14</v>
      </c>
      <c r="FB2" s="156" t="s">
        <v>1049</v>
      </c>
      <c r="FC2" s="156" t="s">
        <v>19</v>
      </c>
      <c r="FD2" s="156" t="s">
        <v>19</v>
      </c>
      <c r="FE2" s="156" t="s">
        <v>762</v>
      </c>
      <c r="FF2" s="156" t="s">
        <v>882</v>
      </c>
      <c r="FG2" s="156" t="s">
        <v>1065</v>
      </c>
      <c r="FH2" s="156" t="s">
        <v>375</v>
      </c>
      <c r="FI2" s="156" t="s">
        <v>376</v>
      </c>
      <c r="FJ2" s="156" t="s">
        <v>878</v>
      </c>
      <c r="FK2" s="156" t="s">
        <v>985</v>
      </c>
      <c r="FL2" s="156" t="s">
        <v>985</v>
      </c>
      <c r="FM2" s="156" t="s">
        <v>985</v>
      </c>
      <c r="FN2" s="156" t="s">
        <v>985</v>
      </c>
      <c r="FO2" s="156" t="s">
        <v>985</v>
      </c>
      <c r="FP2" s="156" t="s">
        <v>985</v>
      </c>
      <c r="FQ2" s="156" t="s">
        <v>985</v>
      </c>
      <c r="FR2" s="156" t="s">
        <v>985</v>
      </c>
      <c r="FS2" s="156" t="s">
        <v>985</v>
      </c>
      <c r="FT2" s="156" t="s">
        <v>985</v>
      </c>
      <c r="FU2" s="156" t="s">
        <v>985</v>
      </c>
      <c r="FV2" s="156" t="s">
        <v>985</v>
      </c>
      <c r="FW2" s="156" t="s">
        <v>985</v>
      </c>
      <c r="FX2" s="156" t="s">
        <v>985</v>
      </c>
      <c r="FY2" s="156" t="s">
        <v>879</v>
      </c>
      <c r="FZ2" s="156" t="s">
        <v>986</v>
      </c>
      <c r="GA2" s="156" t="s">
        <v>986</v>
      </c>
      <c r="GB2" s="156" t="s">
        <v>986</v>
      </c>
      <c r="GC2" s="156" t="s">
        <v>986</v>
      </c>
      <c r="GD2" s="156" t="s">
        <v>986</v>
      </c>
      <c r="GE2" s="156" t="s">
        <v>986</v>
      </c>
      <c r="GF2" s="156" t="s">
        <v>986</v>
      </c>
      <c r="GG2" s="156" t="s">
        <v>986</v>
      </c>
      <c r="GH2" s="156" t="s">
        <v>986</v>
      </c>
      <c r="GI2" s="156" t="s">
        <v>986</v>
      </c>
      <c r="GJ2" s="156" t="s">
        <v>986</v>
      </c>
      <c r="GK2" s="156" t="s">
        <v>986</v>
      </c>
      <c r="GL2" s="156" t="s">
        <v>986</v>
      </c>
      <c r="GM2" s="156" t="s">
        <v>986</v>
      </c>
      <c r="GN2" s="156" t="s">
        <v>986</v>
      </c>
      <c r="GO2" s="156" t="s">
        <v>883</v>
      </c>
      <c r="GP2" s="156" t="s">
        <v>887</v>
      </c>
      <c r="GQ2" s="156" t="s">
        <v>884</v>
      </c>
      <c r="GR2" s="156" t="s">
        <v>886</v>
      </c>
      <c r="GS2" s="156" t="s">
        <v>886</v>
      </c>
      <c r="GT2" s="156" t="s">
        <v>417</v>
      </c>
      <c r="GU2" s="156" t="s">
        <v>324</v>
      </c>
      <c r="GV2" s="156" t="s">
        <v>324</v>
      </c>
      <c r="GW2" s="156" t="s">
        <v>1064</v>
      </c>
      <c r="GX2" s="156" t="s">
        <v>418</v>
      </c>
      <c r="GY2" s="156" t="s">
        <v>366</v>
      </c>
      <c r="GZ2" s="156" t="s">
        <v>889</v>
      </c>
      <c r="HA2" s="156" t="s">
        <v>300</v>
      </c>
      <c r="HB2" s="156" t="s">
        <v>301</v>
      </c>
      <c r="HC2" s="156" t="s">
        <v>218</v>
      </c>
      <c r="HD2" s="156" t="s">
        <v>218</v>
      </c>
      <c r="HE2" s="156" t="s">
        <v>622</v>
      </c>
      <c r="HF2" s="156" t="s">
        <v>217</v>
      </c>
      <c r="HG2" s="156" t="s">
        <v>217</v>
      </c>
      <c r="HH2" s="156" t="s">
        <v>80</v>
      </c>
      <c r="HI2" s="156" t="s">
        <v>120</v>
      </c>
      <c r="HJ2" s="156" t="s">
        <v>81</v>
      </c>
      <c r="HK2" s="156" t="s">
        <v>380</v>
      </c>
      <c r="HL2" s="156" t="s">
        <v>915</v>
      </c>
      <c r="HM2" s="156" t="s">
        <v>916</v>
      </c>
      <c r="HN2" s="156" t="s">
        <v>917</v>
      </c>
      <c r="HO2" s="156" t="s">
        <v>689</v>
      </c>
      <c r="HP2" s="156" t="s">
        <v>377</v>
      </c>
      <c r="HQ2" s="156" t="s">
        <v>275</v>
      </c>
      <c r="HR2" s="156" t="s">
        <v>275</v>
      </c>
      <c r="HS2" s="156" t="s">
        <v>275</v>
      </c>
      <c r="HT2" s="156" t="s">
        <v>275</v>
      </c>
      <c r="HU2" s="156" t="s">
        <v>840</v>
      </c>
      <c r="HV2" s="156" t="s">
        <v>1016</v>
      </c>
      <c r="HW2" s="156" t="s">
        <v>1011</v>
      </c>
      <c r="HX2" s="156" t="s">
        <v>1011</v>
      </c>
      <c r="HY2" s="156" t="s">
        <v>1011</v>
      </c>
      <c r="HZ2" s="156" t="s">
        <v>1011</v>
      </c>
      <c r="IA2" s="156" t="s">
        <v>1011</v>
      </c>
      <c r="IB2" s="156" t="s">
        <v>1011</v>
      </c>
      <c r="IC2" s="156" t="s">
        <v>1011</v>
      </c>
      <c r="ID2" s="156" t="s">
        <v>1011</v>
      </c>
      <c r="IE2" s="156" t="s">
        <v>1011</v>
      </c>
      <c r="IF2" s="156" t="s">
        <v>1011</v>
      </c>
      <c r="IG2" s="156" t="s">
        <v>1011</v>
      </c>
      <c r="IH2" s="156" t="s">
        <v>1011</v>
      </c>
      <c r="II2" s="156" t="s">
        <v>1011</v>
      </c>
      <c r="IJ2" s="156" t="s">
        <v>1011</v>
      </c>
      <c r="IK2" s="156" t="s">
        <v>1011</v>
      </c>
      <c r="IL2" s="156" t="s">
        <v>1011</v>
      </c>
      <c r="IM2" s="156" t="s">
        <v>1011</v>
      </c>
      <c r="IN2" s="156" t="s">
        <v>1011</v>
      </c>
      <c r="IO2" s="156" t="s">
        <v>1011</v>
      </c>
      <c r="IP2" s="156" t="s">
        <v>1011</v>
      </c>
      <c r="IQ2" s="156" t="s">
        <v>1011</v>
      </c>
      <c r="IR2" s="156" t="s">
        <v>1011</v>
      </c>
      <c r="IS2" s="156" t="s">
        <v>1011</v>
      </c>
      <c r="IT2" s="156" t="s">
        <v>1011</v>
      </c>
      <c r="IU2" s="156" t="s">
        <v>1011</v>
      </c>
      <c r="IV2" s="156" t="s">
        <v>1011</v>
      </c>
      <c r="IW2" s="156" t="s">
        <v>1011</v>
      </c>
      <c r="IX2" s="156" t="s">
        <v>1011</v>
      </c>
      <c r="IY2" s="156" t="s">
        <v>1011</v>
      </c>
      <c r="IZ2" s="156" t="s">
        <v>1011</v>
      </c>
      <c r="JA2" s="156" t="s">
        <v>1011</v>
      </c>
      <c r="JB2" s="156" t="s">
        <v>1011</v>
      </c>
      <c r="JC2" s="156" t="s">
        <v>1011</v>
      </c>
      <c r="JD2" s="156" t="s">
        <v>1011</v>
      </c>
      <c r="JE2" s="156" t="s">
        <v>1011</v>
      </c>
      <c r="JF2" s="156" t="s">
        <v>1011</v>
      </c>
      <c r="JG2" s="156" t="s">
        <v>1011</v>
      </c>
      <c r="JH2" s="156" t="s">
        <v>1011</v>
      </c>
      <c r="JI2" s="156" t="s">
        <v>1011</v>
      </c>
      <c r="JJ2" s="156" t="s">
        <v>1011</v>
      </c>
      <c r="JK2" s="156" t="s">
        <v>1011</v>
      </c>
      <c r="JL2" s="156" t="s">
        <v>1011</v>
      </c>
      <c r="JM2" s="156" t="s">
        <v>1011</v>
      </c>
      <c r="JN2" s="156" t="s">
        <v>1011</v>
      </c>
      <c r="JO2" s="156" t="s">
        <v>1011</v>
      </c>
      <c r="JP2" s="156" t="s">
        <v>1011</v>
      </c>
      <c r="JQ2" s="156" t="s">
        <v>1011</v>
      </c>
      <c r="JR2" s="156" t="s">
        <v>1011</v>
      </c>
      <c r="JS2" s="156" t="s">
        <v>1011</v>
      </c>
      <c r="JT2" s="156" t="s">
        <v>1011</v>
      </c>
      <c r="JU2" s="156" t="s">
        <v>1011</v>
      </c>
      <c r="JV2" s="156" t="s">
        <v>1011</v>
      </c>
      <c r="JW2" s="156" t="s">
        <v>1011</v>
      </c>
      <c r="JX2" s="156" t="s">
        <v>1011</v>
      </c>
      <c r="JY2" s="156" t="s">
        <v>1011</v>
      </c>
      <c r="JZ2" s="156" t="s">
        <v>1011</v>
      </c>
      <c r="KA2" s="156" t="s">
        <v>1011</v>
      </c>
      <c r="KB2" s="156" t="s">
        <v>1011</v>
      </c>
      <c r="KC2" s="156" t="s">
        <v>1011</v>
      </c>
      <c r="KD2" s="156" t="s">
        <v>1011</v>
      </c>
      <c r="KE2" s="156" t="s">
        <v>1011</v>
      </c>
      <c r="KF2" s="156" t="s">
        <v>1011</v>
      </c>
      <c r="KG2" s="156" t="s">
        <v>1011</v>
      </c>
      <c r="KH2" s="156" t="s">
        <v>1011</v>
      </c>
      <c r="KI2" s="156" t="s">
        <v>1011</v>
      </c>
      <c r="KJ2" s="156" t="s">
        <v>1011</v>
      </c>
      <c r="KK2" s="156" t="s">
        <v>1011</v>
      </c>
      <c r="KL2" s="156" t="s">
        <v>1011</v>
      </c>
      <c r="KM2" s="156" t="s">
        <v>1011</v>
      </c>
      <c r="KN2" s="156" t="s">
        <v>1011</v>
      </c>
      <c r="KO2" s="156" t="s">
        <v>1011</v>
      </c>
      <c r="KP2" s="156" t="s">
        <v>1011</v>
      </c>
      <c r="KQ2" s="156" t="s">
        <v>1011</v>
      </c>
      <c r="KR2" s="156" t="s">
        <v>1011</v>
      </c>
      <c r="KS2" s="156" t="s">
        <v>1011</v>
      </c>
      <c r="KT2" s="156" t="s">
        <v>1011</v>
      </c>
      <c r="KU2" s="156" t="s">
        <v>1011</v>
      </c>
      <c r="KV2" s="156" t="s">
        <v>1011</v>
      </c>
      <c r="KW2" s="156" t="s">
        <v>1011</v>
      </c>
      <c r="KX2" s="156" t="s">
        <v>1011</v>
      </c>
      <c r="KY2" s="156" t="s">
        <v>1011</v>
      </c>
      <c r="KZ2" s="156" t="s">
        <v>1011</v>
      </c>
      <c r="LA2" s="156" t="s">
        <v>1011</v>
      </c>
      <c r="LB2" s="156" t="s">
        <v>1011</v>
      </c>
      <c r="LC2" s="156" t="s">
        <v>1011</v>
      </c>
      <c r="LD2" s="156" t="s">
        <v>1011</v>
      </c>
      <c r="LE2" s="156" t="s">
        <v>1011</v>
      </c>
      <c r="LF2" s="156" t="s">
        <v>1011</v>
      </c>
      <c r="LG2" s="156" t="s">
        <v>1011</v>
      </c>
      <c r="LH2" s="156" t="s">
        <v>1011</v>
      </c>
      <c r="LI2" s="156" t="s">
        <v>1011</v>
      </c>
      <c r="LJ2" s="156" t="s">
        <v>1011</v>
      </c>
      <c r="LK2" s="156" t="s">
        <v>1011</v>
      </c>
      <c r="LL2" s="156" t="s">
        <v>1011</v>
      </c>
      <c r="LM2" s="156" t="s">
        <v>1011</v>
      </c>
      <c r="LN2" s="156" t="s">
        <v>1011</v>
      </c>
      <c r="LO2" s="156" t="s">
        <v>1011</v>
      </c>
      <c r="LP2" s="156" t="s">
        <v>1011</v>
      </c>
      <c r="LQ2" s="156" t="s">
        <v>1011</v>
      </c>
      <c r="LR2" s="156" t="s">
        <v>1011</v>
      </c>
      <c r="LS2" s="156" t="s">
        <v>1011</v>
      </c>
      <c r="LT2" s="156" t="s">
        <v>1011</v>
      </c>
      <c r="LU2" s="156" t="s">
        <v>1011</v>
      </c>
      <c r="LV2" s="156" t="s">
        <v>1011</v>
      </c>
      <c r="LW2" s="156" t="s">
        <v>1011</v>
      </c>
      <c r="LX2" s="156" t="s">
        <v>1011</v>
      </c>
      <c r="LY2" s="156" t="s">
        <v>1011</v>
      </c>
      <c r="LZ2" s="156" t="s">
        <v>1011</v>
      </c>
      <c r="MA2" s="156" t="s">
        <v>1011</v>
      </c>
      <c r="MB2" s="156" t="s">
        <v>1011</v>
      </c>
      <c r="MC2" s="156" t="s">
        <v>1011</v>
      </c>
      <c r="MD2" s="156" t="s">
        <v>1011</v>
      </c>
      <c r="ME2" s="156" t="s">
        <v>1011</v>
      </c>
      <c r="MF2" s="156" t="s">
        <v>1011</v>
      </c>
      <c r="MG2" s="156" t="s">
        <v>1011</v>
      </c>
      <c r="MH2" s="156" t="s">
        <v>1011</v>
      </c>
      <c r="MI2" s="156" t="s">
        <v>1011</v>
      </c>
      <c r="MJ2" s="156" t="s">
        <v>1011</v>
      </c>
      <c r="MK2" s="156" t="s">
        <v>1011</v>
      </c>
      <c r="ML2" s="156" t="s">
        <v>1011</v>
      </c>
      <c r="MM2" s="156" t="s">
        <v>525</v>
      </c>
      <c r="MN2" s="156"/>
      <c r="MO2" s="156"/>
      <c r="MP2" s="156"/>
      <c r="MQ2" s="156"/>
      <c r="MR2" s="157" t="s">
        <v>197</v>
      </c>
    </row>
    <row r="3" spans="1:356" s="2" customFormat="1" ht="42" customHeight="1">
      <c r="A3" s="90"/>
      <c r="B3" s="89">
        <f>COUNTIFS($C$5:$C$42,$A3,$D$5:$D$42,TRUE)</f>
        <v>2</v>
      </c>
      <c r="C3" s="113" t="s">
        <v>70</v>
      </c>
      <c r="D3" s="112"/>
      <c r="E3" s="112"/>
      <c r="F3" s="112"/>
      <c r="G3" s="43"/>
      <c r="H3" s="43"/>
      <c r="I3" s="43"/>
      <c r="J3" s="43"/>
      <c r="K3" s="43"/>
      <c r="L3" s="43"/>
      <c r="M3" s="43"/>
      <c r="N3" s="43"/>
      <c r="O3" s="43"/>
      <c r="P3" s="43"/>
      <c r="Q3" s="43"/>
      <c r="R3" s="43"/>
      <c r="S3" s="43"/>
      <c r="T3" s="43"/>
      <c r="U3" s="43"/>
      <c r="V3" s="43"/>
      <c r="W3" s="43"/>
      <c r="X3" s="43"/>
      <c r="Y3" s="43"/>
      <c r="Z3" s="43"/>
      <c r="AA3" s="43"/>
      <c r="AB3" s="43"/>
      <c r="AC3" s="43"/>
      <c r="AD3" s="43"/>
      <c r="AE3" s="114" t="s">
        <v>3</v>
      </c>
      <c r="AF3" s="37"/>
      <c r="AG3" s="37"/>
      <c r="AH3" s="37"/>
      <c r="AI3" s="37"/>
      <c r="AJ3" s="37"/>
      <c r="AK3" s="37"/>
      <c r="AL3" s="37"/>
      <c r="AM3" s="37"/>
      <c r="AN3" s="37"/>
      <c r="AO3" s="37"/>
      <c r="AP3" s="37"/>
      <c r="AQ3" s="37"/>
      <c r="AR3" s="116"/>
      <c r="AS3" s="116"/>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116"/>
      <c r="CQ3" s="116"/>
      <c r="CR3" s="116"/>
      <c r="CS3" s="116"/>
      <c r="CT3" s="116"/>
      <c r="CU3" s="116"/>
      <c r="CV3" s="116"/>
      <c r="CW3" s="116"/>
      <c r="CX3" s="116"/>
      <c r="CY3" s="116"/>
      <c r="CZ3" s="116"/>
      <c r="DA3" s="116"/>
      <c r="DB3" s="116"/>
      <c r="DC3" s="116"/>
      <c r="DD3" s="116"/>
      <c r="DE3" s="116"/>
      <c r="DF3" s="116"/>
      <c r="DG3" s="116"/>
      <c r="DH3" s="116"/>
      <c r="DI3" s="116"/>
      <c r="DJ3" s="116"/>
      <c r="DK3" s="116"/>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116"/>
      <c r="EM3" s="116"/>
      <c r="EN3" s="116"/>
      <c r="EO3" s="116"/>
      <c r="EP3" s="116"/>
      <c r="EQ3" s="116"/>
      <c r="ER3" s="116"/>
      <c r="ES3" s="116"/>
      <c r="ET3" s="116"/>
      <c r="EU3" s="37"/>
      <c r="EV3" s="37"/>
      <c r="EW3" s="116"/>
      <c r="EX3" s="116"/>
      <c r="EY3" s="37"/>
      <c r="EZ3" s="37"/>
      <c r="FA3" s="37"/>
      <c r="FB3" s="116"/>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116"/>
      <c r="GY3" s="116"/>
      <c r="GZ3" s="116"/>
      <c r="HA3" s="116"/>
      <c r="HB3" s="116"/>
      <c r="HC3" s="37"/>
      <c r="HD3" s="37"/>
      <c r="HE3" s="37"/>
      <c r="HF3" s="37"/>
      <c r="HG3" s="37"/>
      <c r="HH3" s="37"/>
      <c r="HI3" s="37"/>
      <c r="HJ3" s="37"/>
      <c r="HK3" s="37"/>
      <c r="HL3" s="116"/>
      <c r="HM3" s="116"/>
      <c r="HN3" s="116"/>
      <c r="HO3" s="37"/>
      <c r="HP3" s="37"/>
      <c r="HQ3" s="116" t="s">
        <v>278</v>
      </c>
      <c r="HR3" s="116" t="s">
        <v>278</v>
      </c>
      <c r="HS3" s="116" t="s">
        <v>278</v>
      </c>
      <c r="HT3" s="116" t="s">
        <v>278</v>
      </c>
      <c r="HU3" s="116" t="s">
        <v>278</v>
      </c>
      <c r="HV3" s="116"/>
      <c r="HW3" s="116"/>
      <c r="HX3" s="116"/>
      <c r="HY3" s="116"/>
      <c r="HZ3" s="116"/>
      <c r="IA3" s="116"/>
      <c r="IB3" s="116"/>
      <c r="IC3" s="116"/>
      <c r="ID3" s="116"/>
      <c r="IE3" s="116"/>
      <c r="IF3" s="116"/>
      <c r="IG3" s="116"/>
      <c r="IH3" s="116"/>
      <c r="II3" s="116"/>
      <c r="IJ3" s="116"/>
      <c r="IK3" s="116"/>
      <c r="IL3" s="116"/>
      <c r="IM3" s="116"/>
      <c r="IN3" s="116"/>
      <c r="IO3" s="116"/>
      <c r="IP3" s="116"/>
      <c r="IQ3" s="116"/>
      <c r="IR3" s="116"/>
      <c r="IS3" s="116"/>
      <c r="IT3" s="116"/>
      <c r="IU3" s="116"/>
      <c r="IV3" s="116"/>
      <c r="IW3" s="116"/>
      <c r="IX3" s="116"/>
      <c r="IY3" s="116"/>
      <c r="IZ3" s="116"/>
      <c r="JA3" s="116"/>
      <c r="JB3" s="116"/>
      <c r="JC3" s="116"/>
      <c r="JD3" s="116"/>
      <c r="JE3" s="116"/>
      <c r="JF3" s="116"/>
      <c r="JG3" s="116"/>
      <c r="JH3" s="116"/>
      <c r="JI3" s="116"/>
      <c r="JJ3" s="116"/>
      <c r="JK3" s="116"/>
      <c r="JL3" s="116"/>
      <c r="JM3" s="116"/>
      <c r="JN3" s="116"/>
      <c r="JO3" s="116"/>
      <c r="JP3" s="116"/>
      <c r="JQ3" s="116"/>
      <c r="JR3" s="116"/>
      <c r="JS3" s="116"/>
      <c r="JT3" s="116"/>
      <c r="JU3" s="116"/>
      <c r="JV3" s="116"/>
      <c r="JW3" s="116"/>
      <c r="JX3" s="116"/>
      <c r="JY3" s="116"/>
      <c r="JZ3" s="116"/>
      <c r="KA3" s="116"/>
      <c r="KB3" s="116"/>
      <c r="KC3" s="116"/>
      <c r="KD3" s="116"/>
      <c r="KE3" s="116"/>
      <c r="KF3" s="116"/>
      <c r="KG3" s="116"/>
      <c r="KH3" s="116"/>
      <c r="KI3" s="116"/>
      <c r="KJ3" s="116"/>
      <c r="KK3" s="116"/>
      <c r="KL3" s="116"/>
      <c r="KM3" s="116"/>
      <c r="KN3" s="116"/>
      <c r="KO3" s="116"/>
      <c r="KP3" s="116"/>
      <c r="KQ3" s="116"/>
      <c r="KR3" s="116"/>
      <c r="KS3" s="116"/>
      <c r="KT3" s="116"/>
      <c r="KU3" s="116"/>
      <c r="KV3" s="116"/>
      <c r="KW3" s="116"/>
      <c r="KX3" s="116"/>
      <c r="KY3" s="116"/>
      <c r="KZ3" s="116"/>
      <c r="LA3" s="116"/>
      <c r="LB3" s="116"/>
      <c r="LC3" s="116"/>
      <c r="LD3" s="116"/>
      <c r="LE3" s="116"/>
      <c r="LF3" s="116"/>
      <c r="LG3" s="116"/>
      <c r="LH3" s="116"/>
      <c r="LI3" s="116"/>
      <c r="LJ3" s="116"/>
      <c r="LK3" s="116"/>
      <c r="LL3" s="116"/>
      <c r="LM3" s="116"/>
      <c r="LN3" s="116"/>
      <c r="LO3" s="116"/>
      <c r="LP3" s="116"/>
      <c r="LQ3" s="116"/>
      <c r="LR3" s="116"/>
      <c r="LS3" s="116"/>
      <c r="LT3" s="116"/>
      <c r="LU3" s="116"/>
      <c r="LV3" s="116"/>
      <c r="LW3" s="116"/>
      <c r="LX3" s="116"/>
      <c r="LY3" s="116"/>
      <c r="LZ3" s="116"/>
      <c r="MA3" s="116"/>
      <c r="MB3" s="116"/>
      <c r="MC3" s="116"/>
      <c r="MD3" s="116"/>
      <c r="ME3" s="116"/>
      <c r="MF3" s="116"/>
      <c r="MG3" s="116"/>
      <c r="MH3" s="116"/>
      <c r="MI3" s="116"/>
      <c r="MJ3" s="116"/>
      <c r="MK3" s="116"/>
      <c r="ML3" s="116"/>
      <c r="MM3" s="116"/>
      <c r="MN3" s="116"/>
      <c r="MO3" s="116"/>
      <c r="MP3" s="116"/>
      <c r="MQ3" s="116"/>
      <c r="MR3" s="115" t="s">
        <v>197</v>
      </c>
    </row>
    <row r="4" spans="1:356" s="2" customFormat="1" ht="65.25" customHeight="1">
      <c r="A4" s="121" t="str">
        <f>"Trial Number
("&amp;COUNT(A$5:A$42)-1&amp;")"</f>
        <v>Trial Number
(36)</v>
      </c>
      <c r="B4" s="121" t="s">
        <v>73</v>
      </c>
      <c r="C4" s="121" t="s">
        <v>69</v>
      </c>
      <c r="D4" s="121" t="str">
        <f>"Run Trials
("&amp;COUNTIFS(D$5:D$42,TRUE)&amp;")
("&amp;TEXT(COUNTIFS(D$5:D$42,TRUE)/(COUNTA($A$5:$A$42)-1),"0.0%)")</f>
        <v>Run Trials
(8)
(22.2%)</v>
      </c>
      <c r="E4" s="122" t="str">
        <f>"Full output
("&amp;TEXT(COUNTIFS($D$5:$D$42,TRUE,E$5:E$42,TRUE)/COUNTIFS($D$5:$D$42,TRUE),"0%)")</f>
        <v>Full output
(50%)</v>
      </c>
      <c r="F4" s="121" t="str">
        <f>"Report
("&amp;TEXT(COUNTIFS(F$5:F$42,TRUE)/(COUNTA(F$5:F$42)-1),"0.0%)")&amp;"
("&amp;TEXT(COUNTIFS(F$5:F$42,TRUE,$D$5:$D$42,TRUE)/COUNTIFS($D$5:$D$42,TRUE),"0%)")</f>
        <v>Report
(28.6%)
(100%)</v>
      </c>
      <c r="G4" s="124" t="s">
        <v>913</v>
      </c>
      <c r="H4" s="124"/>
      <c r="I4" s="124"/>
      <c r="J4" s="124"/>
      <c r="K4" s="124"/>
      <c r="L4" s="124"/>
      <c r="M4" s="124"/>
      <c r="N4" s="124"/>
      <c r="O4" s="124"/>
      <c r="P4" s="124"/>
      <c r="Q4" s="124"/>
      <c r="R4" s="124"/>
      <c r="S4" s="124"/>
      <c r="T4" s="124"/>
      <c r="U4" s="124"/>
      <c r="V4" s="124"/>
      <c r="W4" s="124"/>
      <c r="X4" s="124"/>
      <c r="Y4" s="124"/>
      <c r="Z4" s="124"/>
      <c r="AA4" s="124"/>
      <c r="AB4" s="124"/>
      <c r="AC4" s="124"/>
      <c r="AD4" s="124"/>
      <c r="AE4" s="114" t="s">
        <v>4</v>
      </c>
      <c r="AF4" s="117" t="str">
        <f ca="1">IF(COUNTIFS(AF$5:AF$42,"Dup")&gt;0,"Dup","")</f>
        <v/>
      </c>
      <c r="AG4" s="118"/>
      <c r="AH4" s="118"/>
      <c r="AI4" s="118"/>
      <c r="AJ4" s="118"/>
      <c r="AK4" s="118"/>
      <c r="AL4" s="118"/>
      <c r="AM4" s="118"/>
      <c r="AN4" s="118"/>
      <c r="AO4" s="118"/>
      <c r="AP4" s="118"/>
      <c r="AQ4" s="118"/>
      <c r="AR4" s="118"/>
      <c r="AS4" s="118"/>
      <c r="AT4" s="118" t="s">
        <v>408</v>
      </c>
      <c r="AU4" s="118" t="s">
        <v>704</v>
      </c>
      <c r="AV4" s="118" t="s">
        <v>807</v>
      </c>
      <c r="AW4" s="118" t="s">
        <v>397</v>
      </c>
      <c r="AX4" s="118" t="s">
        <v>113</v>
      </c>
      <c r="AY4" s="118" t="s">
        <v>807</v>
      </c>
      <c r="AZ4" s="118" t="s">
        <v>399</v>
      </c>
      <c r="BA4" s="118" t="s">
        <v>807</v>
      </c>
      <c r="BB4" s="118" t="s">
        <v>398</v>
      </c>
      <c r="BC4" s="118" t="s">
        <v>372</v>
      </c>
      <c r="BD4" s="118" t="s">
        <v>397</v>
      </c>
      <c r="BE4" s="118" t="s">
        <v>807</v>
      </c>
      <c r="BF4" s="118"/>
      <c r="BG4" s="118"/>
      <c r="BH4" s="118"/>
      <c r="BI4" s="118" t="s">
        <v>6</v>
      </c>
      <c r="BJ4" s="118" t="s">
        <v>7</v>
      </c>
      <c r="BK4" s="118" t="s">
        <v>8</v>
      </c>
      <c r="BL4" s="118" t="s">
        <v>175</v>
      </c>
      <c r="BM4" s="118" t="s">
        <v>190</v>
      </c>
      <c r="BN4" s="118" t="s">
        <v>256</v>
      </c>
      <c r="BO4" s="118" t="s">
        <v>258</v>
      </c>
      <c r="BP4" s="118" t="s">
        <v>293</v>
      </c>
      <c r="BQ4" s="118"/>
      <c r="BR4" s="118" t="s">
        <v>7</v>
      </c>
      <c r="BS4" s="118" t="s">
        <v>8</v>
      </c>
      <c r="BT4" s="118"/>
      <c r="BU4" s="118" t="s">
        <v>175</v>
      </c>
      <c r="BV4" s="118"/>
      <c r="BW4" s="118"/>
      <c r="BX4" s="118"/>
      <c r="BY4" s="118" t="s">
        <v>314</v>
      </c>
      <c r="BZ4" s="118"/>
      <c r="CA4" s="118"/>
      <c r="CB4" s="118" t="s">
        <v>6</v>
      </c>
      <c r="CC4" s="118" t="s">
        <v>7</v>
      </c>
      <c r="CD4" s="118" t="s">
        <v>8</v>
      </c>
      <c r="CE4" s="118" t="s">
        <v>175</v>
      </c>
      <c r="CF4" s="118" t="s">
        <v>190</v>
      </c>
      <c r="CG4" s="118" t="s">
        <v>256</v>
      </c>
      <c r="CH4" s="118" t="s">
        <v>258</v>
      </c>
      <c r="CI4" s="118" t="s">
        <v>293</v>
      </c>
      <c r="CJ4" s="118" t="s">
        <v>6</v>
      </c>
      <c r="CK4" s="118" t="s">
        <v>7</v>
      </c>
      <c r="CL4" s="118" t="s">
        <v>8</v>
      </c>
      <c r="CM4" s="118" t="s">
        <v>175</v>
      </c>
      <c r="CN4" s="118" t="s">
        <v>190</v>
      </c>
      <c r="CO4" s="118" t="s">
        <v>256</v>
      </c>
      <c r="CP4" s="119" t="s">
        <v>314</v>
      </c>
      <c r="CQ4" s="119" t="s">
        <v>314</v>
      </c>
      <c r="CR4" s="119" t="s">
        <v>970</v>
      </c>
      <c r="CS4" s="119" t="s">
        <v>966</v>
      </c>
      <c r="CT4" s="119" t="s">
        <v>966</v>
      </c>
      <c r="CU4" s="119" t="s">
        <v>966</v>
      </c>
      <c r="CV4" s="119" t="s">
        <v>966</v>
      </c>
      <c r="CW4" s="118" t="s">
        <v>314</v>
      </c>
      <c r="CX4" s="118" t="s">
        <v>314</v>
      </c>
      <c r="CY4" s="118" t="s">
        <v>742</v>
      </c>
      <c r="CZ4" s="118" t="s">
        <v>314</v>
      </c>
      <c r="DA4" s="118" t="s">
        <v>314</v>
      </c>
      <c r="DB4" s="118" t="s">
        <v>314</v>
      </c>
      <c r="DC4" s="118" t="s">
        <v>968</v>
      </c>
      <c r="DD4" s="118" t="s">
        <v>968</v>
      </c>
      <c r="DE4" s="118" t="s">
        <v>652</v>
      </c>
      <c r="DF4" s="118" t="s">
        <v>542</v>
      </c>
      <c r="DG4" s="118" t="s">
        <v>543</v>
      </c>
      <c r="DH4" s="118" t="s">
        <v>654</v>
      </c>
      <c r="DI4" s="118" t="s">
        <v>655</v>
      </c>
      <c r="DJ4" s="118" t="s">
        <v>683</v>
      </c>
      <c r="DK4" s="118" t="s">
        <v>684</v>
      </c>
      <c r="DL4" s="118" t="s">
        <v>6</v>
      </c>
      <c r="DM4" s="118" t="s">
        <v>7</v>
      </c>
      <c r="DN4" s="118" t="s">
        <v>8</v>
      </c>
      <c r="DO4" s="118" t="s">
        <v>6</v>
      </c>
      <c r="DP4" s="118" t="s">
        <v>7</v>
      </c>
      <c r="DQ4" s="118" t="s">
        <v>8</v>
      </c>
      <c r="DR4" s="118" t="s">
        <v>175</v>
      </c>
      <c r="DS4" s="118"/>
      <c r="DT4" s="118"/>
      <c r="DU4" s="118"/>
      <c r="DV4" s="118"/>
      <c r="DW4" s="118"/>
      <c r="DX4" s="118"/>
      <c r="DY4" s="118"/>
      <c r="DZ4" s="118"/>
      <c r="EA4" s="118"/>
      <c r="EB4" s="118" t="s">
        <v>703</v>
      </c>
      <c r="EC4" s="118" t="s">
        <v>702</v>
      </c>
      <c r="ED4" s="118"/>
      <c r="EE4" s="118"/>
      <c r="EF4" s="118" t="s">
        <v>844</v>
      </c>
      <c r="EG4" s="118" t="s">
        <v>845</v>
      </c>
      <c r="EH4" s="118" t="s">
        <v>34</v>
      </c>
      <c r="EI4" s="118" t="s">
        <v>98</v>
      </c>
      <c r="EJ4" s="118"/>
      <c r="EK4" s="118"/>
      <c r="EL4" s="118"/>
      <c r="EM4" s="118"/>
      <c r="EN4" s="118" t="s">
        <v>914</v>
      </c>
      <c r="EO4" s="118" t="s">
        <v>399</v>
      </c>
      <c r="EP4" s="118" t="s">
        <v>397</v>
      </c>
      <c r="EQ4" s="118" t="s">
        <v>645</v>
      </c>
      <c r="ER4" s="118" t="s">
        <v>433</v>
      </c>
      <c r="ES4" s="118" t="s">
        <v>7</v>
      </c>
      <c r="ET4" s="118" t="s">
        <v>610</v>
      </c>
      <c r="EU4" s="118"/>
      <c r="EV4" s="118"/>
      <c r="EW4" s="118"/>
      <c r="EX4" s="118"/>
      <c r="EY4" s="118" t="s">
        <v>6</v>
      </c>
      <c r="EZ4" s="118" t="s">
        <v>7</v>
      </c>
      <c r="FA4" s="118" t="s">
        <v>8</v>
      </c>
      <c r="FB4" s="118" t="s">
        <v>1047</v>
      </c>
      <c r="FC4" s="118" t="s">
        <v>914</v>
      </c>
      <c r="FD4" s="118" t="s">
        <v>619</v>
      </c>
      <c r="FE4" s="118" t="s">
        <v>763</v>
      </c>
      <c r="FF4" s="118" t="s">
        <v>302</v>
      </c>
      <c r="FG4" s="118" t="s">
        <v>6</v>
      </c>
      <c r="FH4" s="118"/>
      <c r="FI4" s="118"/>
      <c r="FJ4" s="118"/>
      <c r="FK4" s="175" t="str">
        <f t="shared" ref="FK4:FX4" si="0">INDEX(GI_index,1,FK$18)</f>
        <v>2:3,1:2,0:1</v>
      </c>
      <c r="FL4" s="118" t="str">
        <f t="shared" si="0"/>
        <v>2:3,4:5,0:1</v>
      </c>
      <c r="FM4" s="118" t="str">
        <f t="shared" si="0"/>
        <v>2:3,7:8,0:1</v>
      </c>
      <c r="FN4" s="118" t="str">
        <f t="shared" si="0"/>
        <v>2:3,10:11,0:1</v>
      </c>
      <c r="FO4" s="118" t="str">
        <f t="shared" si="0"/>
        <v>2:3,13:14,0:1</v>
      </c>
      <c r="FP4" s="118" t="str">
        <f t="shared" si="0"/>
        <v>2:3,16:17,0:1</v>
      </c>
      <c r="FQ4" s="118" t="str">
        <f t="shared" si="0"/>
        <v>2:3,19:20,0:1</v>
      </c>
      <c r="FR4" s="175" t="str">
        <f t="shared" si="0"/>
        <v>2:3,1:2,3:4</v>
      </c>
      <c r="FS4" s="118" t="str">
        <f t="shared" si="0"/>
        <v>2:3,4:5,3:4</v>
      </c>
      <c r="FT4" s="118" t="str">
        <f t="shared" si="0"/>
        <v>2:3,7:8,3:4</v>
      </c>
      <c r="FU4" s="118" t="str">
        <f t="shared" si="0"/>
        <v>2:3,10:11,3:4</v>
      </c>
      <c r="FV4" s="118" t="str">
        <f t="shared" si="0"/>
        <v>2:3,13:14,3:4</v>
      </c>
      <c r="FW4" s="118" t="str">
        <f t="shared" si="0"/>
        <v>2:3,16:17,3:4</v>
      </c>
      <c r="FX4" s="118" t="str">
        <f t="shared" si="0"/>
        <v>2:3,19:20,3:4</v>
      </c>
      <c r="FY4" s="118"/>
      <c r="FZ4" s="118" t="s">
        <v>987</v>
      </c>
      <c r="GA4" s="175" t="str">
        <f>FK4</f>
        <v>2:3,1:2,0:1</v>
      </c>
      <c r="GB4" s="175" t="str">
        <f t="shared" ref="GB4:GG4" si="1">FL4</f>
        <v>2:3,4:5,0:1</v>
      </c>
      <c r="GC4" s="175" t="str">
        <f t="shared" si="1"/>
        <v>2:3,7:8,0:1</v>
      </c>
      <c r="GD4" s="175" t="str">
        <f t="shared" si="1"/>
        <v>2:3,10:11,0:1</v>
      </c>
      <c r="GE4" s="175" t="str">
        <f t="shared" si="1"/>
        <v>2:3,13:14,0:1</v>
      </c>
      <c r="GF4" s="175" t="str">
        <f t="shared" si="1"/>
        <v>2:3,16:17,0:1</v>
      </c>
      <c r="GG4" s="175" t="str">
        <f t="shared" si="1"/>
        <v>2:3,19:20,0:1</v>
      </c>
      <c r="GH4" s="175" t="str">
        <f>FR4</f>
        <v>2:3,1:2,3:4</v>
      </c>
      <c r="GI4" s="175" t="str">
        <f t="shared" ref="GI4" si="2">FS4</f>
        <v>2:3,4:5,3:4</v>
      </c>
      <c r="GJ4" s="175" t="str">
        <f t="shared" ref="GJ4" si="3">FT4</f>
        <v>2:3,7:8,3:4</v>
      </c>
      <c r="GK4" s="175" t="str">
        <f t="shared" ref="GK4" si="4">FU4</f>
        <v>2:3,10:11,3:4</v>
      </c>
      <c r="GL4" s="175" t="str">
        <f t="shared" ref="GL4" si="5">FV4</f>
        <v>2:3,13:14,3:4</v>
      </c>
      <c r="GM4" s="175" t="str">
        <f t="shared" ref="GM4" si="6">FW4</f>
        <v>2:3,16:17,3:4</v>
      </c>
      <c r="GN4" s="175" t="str">
        <f t="shared" ref="GN4" si="7">FX4</f>
        <v>2:3,19:20,3:4</v>
      </c>
      <c r="GO4" s="118"/>
      <c r="GP4" s="118" t="s">
        <v>888</v>
      </c>
      <c r="GQ4" s="118"/>
      <c r="GR4" s="118" t="s">
        <v>1009</v>
      </c>
      <c r="GS4" s="118" t="s">
        <v>888</v>
      </c>
      <c r="GT4" s="118"/>
      <c r="GU4" s="118" t="s">
        <v>365</v>
      </c>
      <c r="GV4" s="118" t="s">
        <v>399</v>
      </c>
      <c r="GW4" s="118" t="s">
        <v>365</v>
      </c>
      <c r="GX4" s="118"/>
      <c r="GY4" s="118" t="s">
        <v>367</v>
      </c>
      <c r="GZ4" s="118" t="s">
        <v>890</v>
      </c>
      <c r="HA4" s="118" t="s">
        <v>6</v>
      </c>
      <c r="HB4" s="118" t="s">
        <v>6</v>
      </c>
      <c r="HC4" s="118" t="s">
        <v>430</v>
      </c>
      <c r="HD4" s="118" t="s">
        <v>435</v>
      </c>
      <c r="HE4" s="118" t="s">
        <v>430</v>
      </c>
      <c r="HF4" s="118" t="s">
        <v>442</v>
      </c>
      <c r="HG4" s="118" t="s">
        <v>436</v>
      </c>
      <c r="HH4" s="118"/>
      <c r="HI4" s="118"/>
      <c r="HJ4" s="118"/>
      <c r="HK4" s="118"/>
      <c r="HL4" s="118"/>
      <c r="HM4" s="118"/>
      <c r="HN4" s="118"/>
      <c r="HO4" s="118" t="s">
        <v>572</v>
      </c>
      <c r="HP4" s="118"/>
      <c r="HQ4" s="118" t="s">
        <v>7</v>
      </c>
      <c r="HR4" s="118" t="s">
        <v>190</v>
      </c>
      <c r="HS4" s="118" t="s">
        <v>256</v>
      </c>
      <c r="HT4" s="118" t="s">
        <v>258</v>
      </c>
      <c r="HU4" s="118"/>
      <c r="HV4" s="118"/>
      <c r="HW4" s="175" t="str">
        <f t="shared" ref="HW4:JB4" si="8">INDEX(i.LMU_Slice,1,HW$18)</f>
        <v>:,0:1</v>
      </c>
      <c r="HX4" s="175" t="str">
        <f t="shared" si="8"/>
        <v>:,0:1</v>
      </c>
      <c r="HY4" s="175" t="str">
        <f t="shared" si="8"/>
        <v>:,0:1</v>
      </c>
      <c r="HZ4" s="175" t="str">
        <f t="shared" si="8"/>
        <v>:,0:1</v>
      </c>
      <c r="IA4" s="175" t="str">
        <f t="shared" si="8"/>
        <v>:,0:1</v>
      </c>
      <c r="IB4" s="175" t="str">
        <f t="shared" si="8"/>
        <v>:,0:1</v>
      </c>
      <c r="IC4" s="175" t="str">
        <f t="shared" si="8"/>
        <v>:,0:1</v>
      </c>
      <c r="ID4" s="175" t="str">
        <f t="shared" si="8"/>
        <v>:,0:1</v>
      </c>
      <c r="IE4" s="175" t="str">
        <f t="shared" si="8"/>
        <v>:,0:1</v>
      </c>
      <c r="IF4" s="175" t="str">
        <f t="shared" si="8"/>
        <v>:,0:1</v>
      </c>
      <c r="IG4" s="175" t="str">
        <f t="shared" si="8"/>
        <v>:,0:1</v>
      </c>
      <c r="IH4" s="175" t="str">
        <f t="shared" si="8"/>
        <v>:,0:1</v>
      </c>
      <c r="II4" s="175" t="str">
        <f t="shared" si="8"/>
        <v>:,0:1</v>
      </c>
      <c r="IJ4" s="175" t="str">
        <f t="shared" si="8"/>
        <v>:,0:1</v>
      </c>
      <c r="IK4" s="175" t="str">
        <f t="shared" si="8"/>
        <v>:,0:1</v>
      </c>
      <c r="IL4" s="175" t="str">
        <f t="shared" si="8"/>
        <v>:,1:2</v>
      </c>
      <c r="IM4" s="175" t="str">
        <f t="shared" si="8"/>
        <v>:,1:2</v>
      </c>
      <c r="IN4" s="175" t="str">
        <f t="shared" si="8"/>
        <v>:,1:2</v>
      </c>
      <c r="IO4" s="175" t="str">
        <f t="shared" si="8"/>
        <v>:,1:2</v>
      </c>
      <c r="IP4" s="175" t="str">
        <f t="shared" si="8"/>
        <v>:,1:2</v>
      </c>
      <c r="IQ4" s="175" t="str">
        <f t="shared" si="8"/>
        <v>:,1:2</v>
      </c>
      <c r="IR4" s="175" t="str">
        <f t="shared" si="8"/>
        <v>:,1:2</v>
      </c>
      <c r="IS4" s="175" t="str">
        <f t="shared" si="8"/>
        <v>:,1:2</v>
      </c>
      <c r="IT4" s="175" t="str">
        <f t="shared" si="8"/>
        <v>:,1:2</v>
      </c>
      <c r="IU4" s="175" t="str">
        <f t="shared" si="8"/>
        <v>:,1:2</v>
      </c>
      <c r="IV4" s="175" t="str">
        <f t="shared" si="8"/>
        <v>:,1:2</v>
      </c>
      <c r="IW4" s="175" t="str">
        <f t="shared" si="8"/>
        <v>:,1:2</v>
      </c>
      <c r="IX4" s="175" t="str">
        <f t="shared" si="8"/>
        <v>:,1:2</v>
      </c>
      <c r="IY4" s="175" t="str">
        <f t="shared" si="8"/>
        <v>:,1:2</v>
      </c>
      <c r="IZ4" s="175" t="str">
        <f t="shared" si="8"/>
        <v>:,1:2</v>
      </c>
      <c r="JA4" s="175" t="str">
        <f t="shared" si="8"/>
        <v>1:2,2:3</v>
      </c>
      <c r="JB4" s="175" t="str">
        <f t="shared" si="8"/>
        <v>2:3,2:3</v>
      </c>
      <c r="JC4" s="175" t="str">
        <f t="shared" ref="JC4:KH4" si="9">INDEX(i.LMU_Slice,1,JC$18)</f>
        <v>3:4,2:3</v>
      </c>
      <c r="JD4" s="175" t="str">
        <f t="shared" si="9"/>
        <v>4:5,2:3</v>
      </c>
      <c r="JE4" s="175" t="str">
        <f t="shared" si="9"/>
        <v>5:6,2:3</v>
      </c>
      <c r="JF4" s="175" t="str">
        <f t="shared" si="9"/>
        <v>6:7,2:3</v>
      </c>
      <c r="JG4" s="175" t="str">
        <f t="shared" si="9"/>
        <v>7:8,2:3</v>
      </c>
      <c r="JH4" s="175" t="str">
        <f t="shared" si="9"/>
        <v>8:9,2:3</v>
      </c>
      <c r="JI4" s="175" t="str">
        <f t="shared" si="9"/>
        <v>9:10,2:3</v>
      </c>
      <c r="JJ4" s="175" t="str">
        <f t="shared" si="9"/>
        <v>10:11,2:3</v>
      </c>
      <c r="JK4" s="175" t="str">
        <f t="shared" si="9"/>
        <v>11:12,2:3</v>
      </c>
      <c r="JL4" s="175" t="str">
        <f t="shared" si="9"/>
        <v>12:13,2:3</v>
      </c>
      <c r="JM4" s="175" t="str">
        <f t="shared" si="9"/>
        <v>13:14,2:3</v>
      </c>
      <c r="JN4" s="175" t="str">
        <f t="shared" si="9"/>
        <v>14:15,2:3</v>
      </c>
      <c r="JO4" s="175" t="str">
        <f t="shared" si="9"/>
        <v>15:16,2:3</v>
      </c>
      <c r="JP4" s="175" t="str">
        <f t="shared" si="9"/>
        <v>12:13,3:4</v>
      </c>
      <c r="JQ4" s="175" t="str">
        <f t="shared" si="9"/>
        <v>20:21,3:4</v>
      </c>
      <c r="JR4" s="175" t="str">
        <f t="shared" si="9"/>
        <v>2:3,3:4</v>
      </c>
      <c r="JS4" s="175" t="str">
        <f t="shared" si="9"/>
        <v>3:4,3:4</v>
      </c>
      <c r="JT4" s="175" t="str">
        <f t="shared" si="9"/>
        <v>6:7,3:4</v>
      </c>
      <c r="JU4" s="175" t="str">
        <f t="shared" si="9"/>
        <v>9:10,3:4</v>
      </c>
      <c r="JV4" s="175" t="str">
        <f t="shared" si="9"/>
        <v>16:17,3:4</v>
      </c>
      <c r="JW4" s="175" t="str">
        <f t="shared" si="9"/>
        <v>17:18,3:4</v>
      </c>
      <c r="JX4" s="175" t="str">
        <f t="shared" si="9"/>
        <v>22:23,3:4</v>
      </c>
      <c r="JY4" s="175" t="str">
        <f t="shared" si="9"/>
        <v>23:24,3:4</v>
      </c>
      <c r="JZ4" s="175" t="str">
        <f t="shared" si="9"/>
        <v>24:25,3:4</v>
      </c>
      <c r="KA4" s="175" t="str">
        <f t="shared" si="9"/>
        <v>25:26,3:4</v>
      </c>
      <c r="KB4" s="175" t="str">
        <f t="shared" si="9"/>
        <v>30:31,3:4</v>
      </c>
      <c r="KC4" s="175" t="str">
        <f t="shared" si="9"/>
        <v>1:2,3:4</v>
      </c>
      <c r="KD4" s="175" t="str">
        <f t="shared" si="9"/>
        <v>4:5,3:4</v>
      </c>
      <c r="KE4" s="175" t="str">
        <f t="shared" si="9"/>
        <v>12:13,4:5</v>
      </c>
      <c r="KF4" s="175" t="str">
        <f t="shared" si="9"/>
        <v>20:21,4:5</v>
      </c>
      <c r="KG4" s="175" t="str">
        <f t="shared" si="9"/>
        <v>2:3,4:5</v>
      </c>
      <c r="KH4" s="175" t="str">
        <f t="shared" si="9"/>
        <v>3:4,4:5</v>
      </c>
      <c r="KI4" s="175" t="str">
        <f t="shared" ref="KI4:LN4" si="10">INDEX(i.LMU_Slice,1,KI$18)</f>
        <v>17:18,4:5</v>
      </c>
      <c r="KJ4" s="175" t="str">
        <f t="shared" si="10"/>
        <v>22:23,4:5</v>
      </c>
      <c r="KK4" s="175" t="str">
        <f t="shared" si="10"/>
        <v>6:7,4:5</v>
      </c>
      <c r="KL4" s="175" t="str">
        <f t="shared" si="10"/>
        <v>9:10,4:5</v>
      </c>
      <c r="KM4" s="175" t="str">
        <f t="shared" si="10"/>
        <v>16:17,4:5</v>
      </c>
      <c r="KN4" s="175" t="str">
        <f t="shared" si="10"/>
        <v>23:24,4:5</v>
      </c>
      <c r="KO4" s="175" t="str">
        <f t="shared" si="10"/>
        <v>5:6,4:5</v>
      </c>
      <c r="KP4" s="175" t="str">
        <f t="shared" si="10"/>
        <v>8:9,4:5</v>
      </c>
      <c r="KQ4" s="175" t="str">
        <f t="shared" si="10"/>
        <v>15:16,4:5</v>
      </c>
      <c r="KR4" s="175" t="str">
        <f t="shared" si="10"/>
        <v>1:2,4:5</v>
      </c>
      <c r="KS4" s="175" t="str">
        <f t="shared" si="10"/>
        <v>4:5,4:5</v>
      </c>
      <c r="KT4" s="175" t="str">
        <f t="shared" si="10"/>
        <v>:,5:6</v>
      </c>
      <c r="KU4" s="175" t="str">
        <f t="shared" si="10"/>
        <v>:,5:6</v>
      </c>
      <c r="KV4" s="175" t="str">
        <f t="shared" si="10"/>
        <v>:,5:6</v>
      </c>
      <c r="KW4" s="175" t="str">
        <f t="shared" si="10"/>
        <v>:,5:6</v>
      </c>
      <c r="KX4" s="175" t="str">
        <f t="shared" si="10"/>
        <v>:,5:6</v>
      </c>
      <c r="KY4" s="175" t="str">
        <f t="shared" si="10"/>
        <v>:,5:6</v>
      </c>
      <c r="KZ4" s="175" t="str">
        <f t="shared" si="10"/>
        <v>:,5:6</v>
      </c>
      <c r="LA4" s="175" t="str">
        <f t="shared" si="10"/>
        <v>:,5:6</v>
      </c>
      <c r="LB4" s="175" t="str">
        <f t="shared" si="10"/>
        <v>:,5:6</v>
      </c>
      <c r="LC4" s="175" t="str">
        <f t="shared" si="10"/>
        <v>:,5:6</v>
      </c>
      <c r="LD4" s="175" t="str">
        <f t="shared" si="10"/>
        <v>:,5:6</v>
      </c>
      <c r="LE4" s="175" t="str">
        <f t="shared" si="10"/>
        <v>:,5:6</v>
      </c>
      <c r="LF4" s="175" t="str">
        <f t="shared" si="10"/>
        <v>:,5:6</v>
      </c>
      <c r="LG4" s="175" t="str">
        <f t="shared" si="10"/>
        <v>:,5:6</v>
      </c>
      <c r="LH4" s="175" t="str">
        <f t="shared" si="10"/>
        <v>:,5:6</v>
      </c>
      <c r="LI4" s="175" t="str">
        <f t="shared" si="10"/>
        <v>:,6:7</v>
      </c>
      <c r="LJ4" s="175" t="str">
        <f t="shared" si="10"/>
        <v>:,6:7</v>
      </c>
      <c r="LK4" s="175" t="str">
        <f t="shared" si="10"/>
        <v>:,6:7</v>
      </c>
      <c r="LL4" s="175" t="str">
        <f t="shared" si="10"/>
        <v>:,6:7</v>
      </c>
      <c r="LM4" s="175" t="str">
        <f t="shared" si="10"/>
        <v>:,6:7</v>
      </c>
      <c r="LN4" s="175" t="str">
        <f t="shared" si="10"/>
        <v>:,6:7</v>
      </c>
      <c r="LO4" s="175" t="str">
        <f t="shared" ref="LO4:ML4" si="11">INDEX(i.LMU_Slice,1,LO$18)</f>
        <v>:,6:7</v>
      </c>
      <c r="LP4" s="175" t="str">
        <f t="shared" si="11"/>
        <v>:,6:7</v>
      </c>
      <c r="LQ4" s="175" t="str">
        <f t="shared" si="11"/>
        <v>:,6:7</v>
      </c>
      <c r="LR4" s="175" t="str">
        <f t="shared" si="11"/>
        <v>:,6:7</v>
      </c>
      <c r="LS4" s="175" t="str">
        <f t="shared" si="11"/>
        <v>:,6:7</v>
      </c>
      <c r="LT4" s="175" t="str">
        <f t="shared" si="11"/>
        <v>:,6:7</v>
      </c>
      <c r="LU4" s="175" t="str">
        <f t="shared" si="11"/>
        <v>:,6:7</v>
      </c>
      <c r="LV4" s="175" t="str">
        <f t="shared" si="11"/>
        <v>:,6:7</v>
      </c>
      <c r="LW4" s="175" t="str">
        <f t="shared" si="11"/>
        <v>:,6:7</v>
      </c>
      <c r="LX4" s="175" t="str">
        <f t="shared" si="11"/>
        <v>:,7:8</v>
      </c>
      <c r="LY4" s="175" t="str">
        <f t="shared" si="11"/>
        <v>:,7:8</v>
      </c>
      <c r="LZ4" s="175" t="str">
        <f t="shared" si="11"/>
        <v>:,7:8</v>
      </c>
      <c r="MA4" s="175" t="str">
        <f t="shared" si="11"/>
        <v>:,7:8</v>
      </c>
      <c r="MB4" s="175" t="str">
        <f t="shared" si="11"/>
        <v>:,7:8</v>
      </c>
      <c r="MC4" s="175" t="str">
        <f t="shared" si="11"/>
        <v>:,7:8</v>
      </c>
      <c r="MD4" s="175" t="str">
        <f t="shared" si="11"/>
        <v>:,7:8</v>
      </c>
      <c r="ME4" s="175" t="str">
        <f t="shared" si="11"/>
        <v>:,7:8</v>
      </c>
      <c r="MF4" s="175" t="str">
        <f t="shared" si="11"/>
        <v>:,7:8</v>
      </c>
      <c r="MG4" s="175" t="str">
        <f t="shared" si="11"/>
        <v>:,7:8</v>
      </c>
      <c r="MH4" s="175" t="str">
        <f t="shared" si="11"/>
        <v>:,7:8</v>
      </c>
      <c r="MI4" s="175" t="str">
        <f t="shared" si="11"/>
        <v>:,7:8</v>
      </c>
      <c r="MJ4" s="175" t="str">
        <f t="shared" si="11"/>
        <v>:,7:8</v>
      </c>
      <c r="MK4" s="175" t="str">
        <f t="shared" si="11"/>
        <v>:,7:8</v>
      </c>
      <c r="ML4" s="175" t="str">
        <f t="shared" si="11"/>
        <v>:,7:8</v>
      </c>
      <c r="MM4" s="118"/>
      <c r="MN4" s="118"/>
      <c r="MO4" s="118"/>
      <c r="MP4" s="118"/>
      <c r="MQ4" s="118"/>
      <c r="MR4" s="120" t="s">
        <v>197</v>
      </c>
    </row>
    <row r="5" spans="1:356">
      <c r="A5" s="26">
        <f>ROW(A5)-5</f>
        <v>0</v>
      </c>
      <c r="B5" s="26"/>
      <c r="C5">
        <v>0</v>
      </c>
      <c r="D5" t="b">
        <v>0</v>
      </c>
      <c r="E5" t="b">
        <v>0</v>
      </c>
      <c r="F5" t="b">
        <v>0</v>
      </c>
      <c r="AE5" s="3" t="s">
        <v>5</v>
      </c>
      <c r="AG5" s="5" t="str">
        <f t="shared" ref="AG5:AU5" si="12">_xlfn.IFS(OR(AG$1="sam",AG$1="sai"),1,AG$1="sav","-",OR(AG$1="sap",AG$1="saa",AG$1="sar",AG$1="sat"),0)</f>
        <v>-</v>
      </c>
      <c r="AH5" s="5" t="str">
        <f t="shared" si="12"/>
        <v>-</v>
      </c>
      <c r="AI5" s="5" t="str">
        <f t="shared" si="12"/>
        <v>-</v>
      </c>
      <c r="AJ5" s="5" t="str">
        <f t="shared" si="12"/>
        <v>-</v>
      </c>
      <c r="AK5" s="5" t="str">
        <f t="shared" si="12"/>
        <v>-</v>
      </c>
      <c r="AL5" s="5" t="str">
        <f t="shared" si="12"/>
        <v>-</v>
      </c>
      <c r="AM5" s="5" t="str">
        <f t="shared" si="12"/>
        <v>-</v>
      </c>
      <c r="AN5" s="5" t="str">
        <f t="shared" si="12"/>
        <v>-</v>
      </c>
      <c r="AO5" s="5" t="str">
        <f t="shared" si="12"/>
        <v>-</v>
      </c>
      <c r="AP5" s="5" t="str">
        <f t="shared" si="12"/>
        <v>-</v>
      </c>
      <c r="AQ5" s="5" t="str">
        <f t="shared" si="12"/>
        <v>-</v>
      </c>
      <c r="AR5" s="5">
        <f t="shared" si="12"/>
        <v>1</v>
      </c>
      <c r="AS5" s="5">
        <f t="shared" si="12"/>
        <v>1</v>
      </c>
      <c r="AT5" s="5" t="str">
        <f t="shared" si="12"/>
        <v>-</v>
      </c>
      <c r="AU5" s="5" t="str">
        <f t="shared" si="12"/>
        <v>-</v>
      </c>
      <c r="AV5" s="5" t="str">
        <f t="shared" ref="AV5:BF5" si="13">_xlfn.IFS(OR(AV$1="sam",AV$1="sai"),1,AV$1="sav","-",OR(AV$1="sap",AV$1="saa",AV$1="sar",AV$1="sat"),0)</f>
        <v>-</v>
      </c>
      <c r="AW5" s="5" t="str">
        <f t="shared" si="13"/>
        <v>-</v>
      </c>
      <c r="AX5" s="5" t="str">
        <f t="shared" si="13"/>
        <v>-</v>
      </c>
      <c r="AY5" s="5" t="str">
        <f t="shared" si="13"/>
        <v>-</v>
      </c>
      <c r="AZ5" s="5" t="str">
        <f t="shared" si="13"/>
        <v>-</v>
      </c>
      <c r="BA5" s="5" t="str">
        <f t="shared" si="13"/>
        <v>-</v>
      </c>
      <c r="BB5" s="5" t="str">
        <f t="shared" si="13"/>
        <v>-</v>
      </c>
      <c r="BC5" s="5" t="str">
        <f t="shared" si="13"/>
        <v>-</v>
      </c>
      <c r="BD5" s="5" t="str">
        <f t="shared" si="13"/>
        <v>-</v>
      </c>
      <c r="BE5" s="5" t="str">
        <f t="shared" si="13"/>
        <v>-</v>
      </c>
      <c r="BF5" s="5" t="str">
        <f t="shared" si="13"/>
        <v>-</v>
      </c>
      <c r="BG5" s="5" t="str">
        <f t="shared" ref="BG5:CA5" si="14">_xlfn.IFS(OR(BG$1="sam",BG$1="sai"),1,BG$1="sav","-",OR(BG$1="sap",BG$1="saa",BG$1="sar",BG$1="sat"),0)</f>
        <v>-</v>
      </c>
      <c r="BH5" s="5" t="str">
        <f t="shared" si="14"/>
        <v>-</v>
      </c>
      <c r="BI5" s="5" t="str">
        <f t="shared" si="14"/>
        <v>-</v>
      </c>
      <c r="BJ5" s="5" t="str">
        <f t="shared" si="14"/>
        <v>-</v>
      </c>
      <c r="BK5" s="5" t="str">
        <f t="shared" si="14"/>
        <v>-</v>
      </c>
      <c r="BL5" s="5" t="str">
        <f t="shared" si="14"/>
        <v>-</v>
      </c>
      <c r="BM5" s="5" t="str">
        <f t="shared" si="14"/>
        <v>-</v>
      </c>
      <c r="BN5" s="5" t="str">
        <f t="shared" si="14"/>
        <v>-</v>
      </c>
      <c r="BO5" s="5" t="str">
        <f t="shared" si="14"/>
        <v>-</v>
      </c>
      <c r="BP5" s="5" t="str">
        <f t="shared" si="14"/>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ref="CB5:DJ5" si="15">_xlfn.IFS(OR(CB$1="sam",CB$1="sai"),1,CB$1="sav","-",OR(CB$1="sap",CB$1="saa",CB$1="sar",CB$1="sat"),0)</f>
        <v>-</v>
      </c>
      <c r="CC5" s="5" t="str">
        <f t="shared" si="15"/>
        <v>-</v>
      </c>
      <c r="CD5" s="5" t="str">
        <f t="shared" si="15"/>
        <v>-</v>
      </c>
      <c r="CE5" s="5" t="str">
        <f t="shared" si="15"/>
        <v>-</v>
      </c>
      <c r="CF5" s="5" t="str">
        <f t="shared" si="15"/>
        <v>-</v>
      </c>
      <c r="CG5" s="5" t="str">
        <f t="shared" si="15"/>
        <v>-</v>
      </c>
      <c r="CH5" s="5" t="str">
        <f t="shared" si="15"/>
        <v>-</v>
      </c>
      <c r="CI5" s="5" t="str">
        <f t="shared" si="15"/>
        <v>-</v>
      </c>
      <c r="CJ5" s="5" t="str">
        <f t="shared" si="15"/>
        <v>-</v>
      </c>
      <c r="CK5" s="5" t="str">
        <f t="shared" si="15"/>
        <v>-</v>
      </c>
      <c r="CL5" s="5" t="str">
        <f t="shared" si="15"/>
        <v>-</v>
      </c>
      <c r="CM5" s="5" t="str">
        <f t="shared" si="15"/>
        <v>-</v>
      </c>
      <c r="CN5" s="5" t="str">
        <f t="shared" si="15"/>
        <v>-</v>
      </c>
      <c r="CO5" s="5" t="str">
        <f t="shared" si="15"/>
        <v>-</v>
      </c>
      <c r="CP5" s="5">
        <f t="shared" si="15"/>
        <v>0</v>
      </c>
      <c r="CQ5" s="5">
        <f t="shared" si="15"/>
        <v>0</v>
      </c>
      <c r="CR5" s="5">
        <f t="shared" si="15"/>
        <v>0</v>
      </c>
      <c r="CS5" s="5">
        <f t="shared" si="15"/>
        <v>0</v>
      </c>
      <c r="CT5" s="5">
        <f t="shared" si="15"/>
        <v>0</v>
      </c>
      <c r="CU5" s="5">
        <f t="shared" si="15"/>
        <v>0</v>
      </c>
      <c r="CV5" s="5">
        <f t="shared" si="15"/>
        <v>0</v>
      </c>
      <c r="CW5" s="5">
        <f t="shared" si="15"/>
        <v>0</v>
      </c>
      <c r="CX5" s="5">
        <f t="shared" si="15"/>
        <v>0</v>
      </c>
      <c r="CY5" s="5">
        <f t="shared" si="15"/>
        <v>0</v>
      </c>
      <c r="CZ5" s="5">
        <f t="shared" si="15"/>
        <v>0</v>
      </c>
      <c r="DA5" s="5" t="str">
        <f t="shared" si="15"/>
        <v>-</v>
      </c>
      <c r="DB5" s="5" t="str">
        <f t="shared" si="15"/>
        <v>-</v>
      </c>
      <c r="DC5" s="5" t="str">
        <f t="shared" si="15"/>
        <v>-</v>
      </c>
      <c r="DD5" s="5" t="str">
        <f t="shared" si="15"/>
        <v>-</v>
      </c>
      <c r="DE5" s="5" t="str">
        <f t="shared" si="15"/>
        <v>-</v>
      </c>
      <c r="DF5" s="5" t="str">
        <f t="shared" si="15"/>
        <v>-</v>
      </c>
      <c r="DG5" s="5" t="str">
        <f t="shared" si="15"/>
        <v>-</v>
      </c>
      <c r="DH5" s="5" t="str">
        <f t="shared" si="15"/>
        <v>-</v>
      </c>
      <c r="DI5" s="5" t="str">
        <f t="shared" si="15"/>
        <v>-</v>
      </c>
      <c r="DJ5" s="5" t="str">
        <f t="shared" si="15"/>
        <v>-</v>
      </c>
      <c r="DK5" s="5" t="str">
        <f>_xlfn.IFS(OR(DK$1="sam",DK$1="sai"),1,DK$1="sav","-",OR(DK$1="sap",DK$1="saa",DK$1="sar",DK$1="sat"),0)</f>
        <v>-</v>
      </c>
      <c r="DL5" s="5" t="str">
        <f t="shared" ref="DL5:DR5" si="16">_xlfn.IFS(OR(DL$1="sam",DL$1="sai"),1,DL$1="sav","-",OR(DL$1="sap",DL$1="saa",DL$1="sar",DL$1="sat"),0)</f>
        <v>-</v>
      </c>
      <c r="DM5" s="5" t="str">
        <f t="shared" si="16"/>
        <v>-</v>
      </c>
      <c r="DN5" s="5" t="str">
        <f t="shared" si="16"/>
        <v>-</v>
      </c>
      <c r="DO5" s="5" t="str">
        <f t="shared" si="16"/>
        <v>-</v>
      </c>
      <c r="DP5" s="5" t="str">
        <f t="shared" si="16"/>
        <v>-</v>
      </c>
      <c r="DQ5" s="5" t="str">
        <f t="shared" si="16"/>
        <v>-</v>
      </c>
      <c r="DR5" s="5" t="str">
        <f t="shared" si="16"/>
        <v>-</v>
      </c>
      <c r="DS5" s="5">
        <f t="shared" ref="DS5:FB5" si="17">_xlfn.IFS(OR(DS$1="sam",DS$1="sai"),1,DS$1="sav","-",OR(DS$1="sap",DS$1="saa",DS$1="sar",DS$1="sat"),0)</f>
        <v>0</v>
      </c>
      <c r="DT5" s="5" t="str">
        <f t="shared" si="17"/>
        <v>-</v>
      </c>
      <c r="DU5" s="5">
        <f t="shared" si="17"/>
        <v>1</v>
      </c>
      <c r="DV5" s="5">
        <f t="shared" si="17"/>
        <v>0</v>
      </c>
      <c r="DW5" s="5">
        <f t="shared" si="17"/>
        <v>1</v>
      </c>
      <c r="DX5" s="5">
        <f t="shared" si="17"/>
        <v>1</v>
      </c>
      <c r="DY5" s="5">
        <f t="shared" si="17"/>
        <v>1</v>
      </c>
      <c r="DZ5" s="5">
        <f t="shared" si="17"/>
        <v>0</v>
      </c>
      <c r="EA5" s="5">
        <f t="shared" si="17"/>
        <v>0</v>
      </c>
      <c r="EB5" s="5">
        <f t="shared" si="17"/>
        <v>0</v>
      </c>
      <c r="EC5" s="5">
        <f t="shared" si="17"/>
        <v>0</v>
      </c>
      <c r="ED5" s="5">
        <f t="shared" si="17"/>
        <v>1</v>
      </c>
      <c r="EE5" s="5">
        <f t="shared" si="17"/>
        <v>0</v>
      </c>
      <c r="EF5" s="5">
        <f t="shared" si="17"/>
        <v>0</v>
      </c>
      <c r="EG5" s="5">
        <f t="shared" si="17"/>
        <v>0</v>
      </c>
      <c r="EH5" s="5">
        <f t="shared" si="17"/>
        <v>0</v>
      </c>
      <c r="EI5" s="5">
        <f t="shared" si="17"/>
        <v>0</v>
      </c>
      <c r="EJ5" s="5">
        <f t="shared" si="17"/>
        <v>0</v>
      </c>
      <c r="EK5" s="5">
        <f t="shared" si="17"/>
        <v>0</v>
      </c>
      <c r="EL5" s="5">
        <f t="shared" ref="EL5:ET5" si="18">_xlfn.IFS(OR(EL$1="sam",EL$1="sai"),1,EL$1="sav","-",OR(EL$1="sap",EL$1="saa",EL$1="sar",EL$1="sat"),0)</f>
        <v>1</v>
      </c>
      <c r="EM5" s="5">
        <f t="shared" si="18"/>
        <v>0</v>
      </c>
      <c r="EN5" s="5">
        <f t="shared" si="18"/>
        <v>0</v>
      </c>
      <c r="EO5" s="5">
        <f t="shared" si="18"/>
        <v>0</v>
      </c>
      <c r="EP5" s="5">
        <f t="shared" si="18"/>
        <v>0</v>
      </c>
      <c r="EQ5" s="5">
        <f t="shared" si="18"/>
        <v>0</v>
      </c>
      <c r="ER5" s="5">
        <f t="shared" si="18"/>
        <v>0</v>
      </c>
      <c r="ES5" s="5">
        <f t="shared" si="18"/>
        <v>0</v>
      </c>
      <c r="ET5" s="5">
        <f t="shared" si="18"/>
        <v>0</v>
      </c>
      <c r="EU5" s="5" t="str">
        <f t="shared" ref="EU5:EX5" si="19">_xlfn.IFS(OR(EU$1="sam",EU$1="sai"),1,EU$1="sav","-",OR(EU$1="sap",EU$1="saa",EU$1="sar",EU$1="sat"),0)</f>
        <v>-</v>
      </c>
      <c r="EV5" s="5" t="str">
        <f t="shared" si="19"/>
        <v>-</v>
      </c>
      <c r="EW5" s="5" t="str">
        <f t="shared" si="19"/>
        <v>-</v>
      </c>
      <c r="EX5" s="5" t="str">
        <f t="shared" si="19"/>
        <v>-</v>
      </c>
      <c r="EY5" s="5" t="str">
        <f t="shared" si="17"/>
        <v>-</v>
      </c>
      <c r="EZ5" s="5" t="str">
        <f t="shared" si="17"/>
        <v>-</v>
      </c>
      <c r="FA5" s="5" t="str">
        <f t="shared" si="17"/>
        <v>-</v>
      </c>
      <c r="FB5" s="5">
        <f t="shared" si="17"/>
        <v>0</v>
      </c>
      <c r="FC5" s="5" t="str">
        <f t="shared" ref="FC5:MQ5" si="20">_xlfn.IFS(OR(FC$1="sam",FC$1="sai"),1,FC$1="sav","-",OR(FC$1="sap",FC$1="saa",FC$1="sar",FC$1="sat"),0)</f>
        <v>-</v>
      </c>
      <c r="FD5" s="5" t="str">
        <f t="shared" si="20"/>
        <v>-</v>
      </c>
      <c r="FE5" s="5" t="str">
        <f t="shared" si="20"/>
        <v>-</v>
      </c>
      <c r="FF5" s="5" t="str">
        <f t="shared" si="20"/>
        <v>-</v>
      </c>
      <c r="FG5" s="5" t="str">
        <f t="shared" si="20"/>
        <v>-</v>
      </c>
      <c r="FH5" s="5" t="str">
        <f t="shared" si="20"/>
        <v>-</v>
      </c>
      <c r="FI5" s="5" t="str">
        <f t="shared" si="20"/>
        <v>-</v>
      </c>
      <c r="FJ5" s="5" t="str">
        <f t="shared" si="20"/>
        <v>-</v>
      </c>
      <c r="FK5" s="5" t="str">
        <f t="shared" si="20"/>
        <v>-</v>
      </c>
      <c r="FL5" s="5" t="str">
        <f t="shared" si="20"/>
        <v>-</v>
      </c>
      <c r="FM5" s="5" t="str">
        <f t="shared" si="20"/>
        <v>-</v>
      </c>
      <c r="FN5" s="5" t="str">
        <f t="shared" si="20"/>
        <v>-</v>
      </c>
      <c r="FO5" s="5" t="str">
        <f t="shared" si="20"/>
        <v>-</v>
      </c>
      <c r="FP5" s="5" t="str">
        <f t="shared" si="20"/>
        <v>-</v>
      </c>
      <c r="FQ5" s="5" t="str">
        <f t="shared" si="20"/>
        <v>-</v>
      </c>
      <c r="FR5" s="5" t="str">
        <f t="shared" si="20"/>
        <v>-</v>
      </c>
      <c r="FS5" s="5" t="str">
        <f t="shared" si="20"/>
        <v>-</v>
      </c>
      <c r="FT5" s="5" t="str">
        <f t="shared" si="20"/>
        <v>-</v>
      </c>
      <c r="FU5" s="5" t="str">
        <f t="shared" si="20"/>
        <v>-</v>
      </c>
      <c r="FV5" s="5" t="str">
        <f t="shared" si="20"/>
        <v>-</v>
      </c>
      <c r="FW5" s="5" t="str">
        <f t="shared" si="20"/>
        <v>-</v>
      </c>
      <c r="FX5" s="5" t="str">
        <f t="shared" si="20"/>
        <v>-</v>
      </c>
      <c r="FY5" s="5" t="str">
        <f t="shared" si="20"/>
        <v>-</v>
      </c>
      <c r="FZ5" s="5" t="str">
        <f t="shared" si="20"/>
        <v>-</v>
      </c>
      <c r="GA5" s="5" t="str">
        <f t="shared" si="20"/>
        <v>-</v>
      </c>
      <c r="GB5" s="5" t="str">
        <f t="shared" si="20"/>
        <v>-</v>
      </c>
      <c r="GC5" s="5" t="str">
        <f t="shared" si="20"/>
        <v>-</v>
      </c>
      <c r="GD5" s="5" t="str">
        <f t="shared" si="20"/>
        <v>-</v>
      </c>
      <c r="GE5" s="5" t="str">
        <f t="shared" si="20"/>
        <v>-</v>
      </c>
      <c r="GF5" s="5" t="str">
        <f t="shared" si="20"/>
        <v>-</v>
      </c>
      <c r="GG5" s="5" t="str">
        <f t="shared" si="20"/>
        <v>-</v>
      </c>
      <c r="GH5" s="5" t="str">
        <f t="shared" si="20"/>
        <v>-</v>
      </c>
      <c r="GI5" s="5" t="str">
        <f t="shared" si="20"/>
        <v>-</v>
      </c>
      <c r="GJ5" s="5" t="str">
        <f t="shared" si="20"/>
        <v>-</v>
      </c>
      <c r="GK5" s="5" t="str">
        <f t="shared" si="20"/>
        <v>-</v>
      </c>
      <c r="GL5" s="5" t="str">
        <f t="shared" si="20"/>
        <v>-</v>
      </c>
      <c r="GM5" s="5" t="str">
        <f t="shared" si="20"/>
        <v>-</v>
      </c>
      <c r="GN5" s="5" t="str">
        <f t="shared" si="20"/>
        <v>-</v>
      </c>
      <c r="GO5" s="5" t="str">
        <f>_xlfn.IFS(OR(GO$1="sam",GO$1="sai"),1,GO$1="sav","-",OR(GO$1="sap",GO$1="saa",GO$1="sar",GO$1="sat"),0)</f>
        <v>-</v>
      </c>
      <c r="GP5" s="5" t="str">
        <f>_xlfn.IFS(OR(GP$1="sam",GP$1="sai"),1,GP$1="sav","-",OR(GP$1="sap",GP$1="saa",GP$1="sar",GP$1="sat"),0)</f>
        <v>-</v>
      </c>
      <c r="GQ5" s="5" t="str">
        <f>_xlfn.IFS(OR(GQ$1="sam",GQ$1="sai"),1,GQ$1="sav","-",OR(GQ$1="sap",GQ$1="saa",GQ$1="sar",GQ$1="sat"),0)</f>
        <v>-</v>
      </c>
      <c r="GR5" s="5" t="str">
        <f>_xlfn.IFS(OR(GR$1="sam",GR$1="sai"),1,GR$1="sav","-",OR(GR$1="sap",GR$1="saa",GR$1="sar",GR$1="sat"),0)</f>
        <v>-</v>
      </c>
      <c r="GS5" s="5" t="str">
        <f>_xlfn.IFS(OR(GS$1="sam",GS$1="sai"),1,GS$1="sav","-",OR(GS$1="sap",GS$1="saa",GS$1="sar",GS$1="sat"),0)</f>
        <v>-</v>
      </c>
      <c r="GT5" s="5" t="str">
        <f t="shared" si="20"/>
        <v>-</v>
      </c>
      <c r="GU5" s="5" t="str">
        <f t="shared" si="20"/>
        <v>-</v>
      </c>
      <c r="GV5" s="5" t="str">
        <f t="shared" si="20"/>
        <v>-</v>
      </c>
      <c r="GW5" s="5" t="str">
        <f t="shared" si="20"/>
        <v>-</v>
      </c>
      <c r="GX5" s="5" t="str">
        <f t="shared" si="20"/>
        <v>-</v>
      </c>
      <c r="GY5" s="5" t="str">
        <f t="shared" si="20"/>
        <v>-</v>
      </c>
      <c r="GZ5" s="5" t="str">
        <f t="shared" si="20"/>
        <v>-</v>
      </c>
      <c r="HA5" s="5" t="str">
        <f>_xlfn.IFS(OR(HA$1="sam",HA$1="sai"),1,HA$1="sav","-",OR(HA$1="sap",HA$1="saa",HA$1="sar",HA$1="sat"),0)</f>
        <v>-</v>
      </c>
      <c r="HB5" s="5" t="str">
        <f>_xlfn.IFS(OR(HB$1="sam",HB$1="sai"),1,HB$1="sav","-",OR(HB$1="sap",HB$1="saa",HB$1="sar",HB$1="sat"),0)</f>
        <v>-</v>
      </c>
      <c r="HC5" s="5">
        <f t="shared" si="20"/>
        <v>1</v>
      </c>
      <c r="HD5" s="5">
        <f t="shared" si="20"/>
        <v>0</v>
      </c>
      <c r="HE5" s="5">
        <f t="shared" si="20"/>
        <v>1</v>
      </c>
      <c r="HF5" s="5">
        <f t="shared" si="20"/>
        <v>1</v>
      </c>
      <c r="HG5" s="5">
        <f t="shared" si="20"/>
        <v>0</v>
      </c>
      <c r="HH5" s="5" t="str">
        <f t="shared" si="20"/>
        <v>-</v>
      </c>
      <c r="HI5" s="5" t="str">
        <f t="shared" si="20"/>
        <v>-</v>
      </c>
      <c r="HJ5" s="5" t="str">
        <f t="shared" si="20"/>
        <v>-</v>
      </c>
      <c r="HK5" s="5" t="str">
        <f t="shared" si="20"/>
        <v>-</v>
      </c>
      <c r="HL5" s="5">
        <f t="shared" si="20"/>
        <v>1</v>
      </c>
      <c r="HM5" s="5">
        <f t="shared" si="20"/>
        <v>1</v>
      </c>
      <c r="HN5" s="5">
        <f t="shared" si="20"/>
        <v>1</v>
      </c>
      <c r="HO5" s="5">
        <f t="shared" si="20"/>
        <v>1</v>
      </c>
      <c r="HP5" s="5">
        <f t="shared" si="20"/>
        <v>1</v>
      </c>
      <c r="HQ5" s="5">
        <f t="shared" si="20"/>
        <v>1</v>
      </c>
      <c r="HR5" s="5">
        <f t="shared" si="20"/>
        <v>1</v>
      </c>
      <c r="HS5" s="5">
        <f t="shared" si="20"/>
        <v>1</v>
      </c>
      <c r="HT5" s="5">
        <f t="shared" si="20"/>
        <v>1</v>
      </c>
      <c r="HU5" s="5">
        <f t="shared" si="20"/>
        <v>1</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 t="shared" si="20"/>
        <v>-</v>
      </c>
      <c r="IF5" s="5" t="str">
        <f t="shared" si="20"/>
        <v>-</v>
      </c>
      <c r="IG5" s="5" t="str">
        <f t="shared" si="20"/>
        <v>-</v>
      </c>
      <c r="IH5" s="5" t="str">
        <f t="shared" si="20"/>
        <v>-</v>
      </c>
      <c r="II5" s="5" t="str">
        <f t="shared" si="20"/>
        <v>-</v>
      </c>
      <c r="IJ5" s="5" t="str">
        <f t="shared" si="20"/>
        <v>-</v>
      </c>
      <c r="IK5" s="5" t="str">
        <f t="shared" si="20"/>
        <v>-</v>
      </c>
      <c r="IL5" s="5" t="str">
        <f t="shared" si="20"/>
        <v>-</v>
      </c>
      <c r="IM5" s="5" t="str">
        <f t="shared" si="20"/>
        <v>-</v>
      </c>
      <c r="IN5" s="5" t="str">
        <f t="shared" si="20"/>
        <v>-</v>
      </c>
      <c r="IO5" s="5" t="str">
        <f t="shared" si="20"/>
        <v>-</v>
      </c>
      <c r="IP5" s="5" t="str">
        <f t="shared" si="20"/>
        <v>-</v>
      </c>
      <c r="IQ5" s="5" t="str">
        <f t="shared" si="20"/>
        <v>-</v>
      </c>
      <c r="IR5" s="5" t="str">
        <f t="shared" si="20"/>
        <v>-</v>
      </c>
      <c r="IS5" s="5" t="str">
        <f t="shared" si="20"/>
        <v>-</v>
      </c>
      <c r="IT5" s="5" t="str">
        <f t="shared" si="20"/>
        <v>-</v>
      </c>
      <c r="IU5" s="5" t="str">
        <f t="shared" si="20"/>
        <v>-</v>
      </c>
      <c r="IV5" s="5" t="str">
        <f t="shared" si="20"/>
        <v>-</v>
      </c>
      <c r="IW5" s="5" t="str">
        <f t="shared" si="20"/>
        <v>-</v>
      </c>
      <c r="IX5" s="5" t="str">
        <f t="shared" si="20"/>
        <v>-</v>
      </c>
      <c r="IY5" s="5" t="str">
        <f t="shared" si="20"/>
        <v>-</v>
      </c>
      <c r="IZ5" s="5" t="str">
        <f t="shared" si="20"/>
        <v>-</v>
      </c>
      <c r="JA5" s="5" t="str">
        <f t="shared" si="20"/>
        <v>-</v>
      </c>
      <c r="JB5" s="5" t="str">
        <f t="shared" si="20"/>
        <v>-</v>
      </c>
      <c r="JC5" s="5" t="str">
        <f t="shared" si="20"/>
        <v>-</v>
      </c>
      <c r="JD5" s="5" t="str">
        <f t="shared" si="20"/>
        <v>-</v>
      </c>
      <c r="JE5" s="5" t="str">
        <f t="shared" si="20"/>
        <v>-</v>
      </c>
      <c r="JF5" s="5" t="str">
        <f t="shared" si="20"/>
        <v>-</v>
      </c>
      <c r="JG5" s="5" t="str">
        <f t="shared" si="20"/>
        <v>-</v>
      </c>
      <c r="JH5" s="5" t="str">
        <f t="shared" si="20"/>
        <v>-</v>
      </c>
      <c r="JI5" s="5" t="str">
        <f t="shared" si="20"/>
        <v>-</v>
      </c>
      <c r="JJ5" s="5" t="str">
        <f t="shared" si="20"/>
        <v>-</v>
      </c>
      <c r="JK5" s="5" t="str">
        <f t="shared" si="20"/>
        <v>-</v>
      </c>
      <c r="JL5" s="5" t="str">
        <f t="shared" si="20"/>
        <v>-</v>
      </c>
      <c r="JM5" s="5" t="str">
        <f t="shared" si="20"/>
        <v>-</v>
      </c>
      <c r="JN5" s="5" t="str">
        <f t="shared" si="20"/>
        <v>-</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f t="shared" si="20"/>
        <v>1</v>
      </c>
      <c r="MN5" s="5" t="str">
        <f t="shared" si="20"/>
        <v>-</v>
      </c>
      <c r="MO5" s="5" t="str">
        <f t="shared" si="20"/>
        <v>-</v>
      </c>
      <c r="MP5" s="5">
        <f t="shared" si="20"/>
        <v>0</v>
      </c>
      <c r="MQ5" s="5">
        <f t="shared" si="20"/>
        <v>0</v>
      </c>
      <c r="MR5" s="29">
        <v>0</v>
      </c>
    </row>
    <row r="6" spans="1:356">
      <c r="A6" s="26">
        <f t="shared" ref="A6:A41" si="21">ROW(A6)-5</f>
        <v>1</v>
      </c>
      <c r="B6" s="26">
        <v>0</v>
      </c>
      <c r="C6">
        <v>0</v>
      </c>
      <c r="D6" t="b">
        <v>1</v>
      </c>
      <c r="E6" t="b">
        <v>1</v>
      </c>
      <c r="F6" t="b">
        <v>1</v>
      </c>
      <c r="AE6" s="3" t="s">
        <v>393</v>
      </c>
      <c r="AF6" s="10" t="str">
        <f>IF(MATCH(AE6,AE$5:AE6,0)=(COUNTA(AE$5:AE6)),"-","Dup")</f>
        <v>-</v>
      </c>
      <c r="AG6" s="13" t="str">
        <f t="shared" ref="AG6:BB6" si="22">AG$5</f>
        <v>-</v>
      </c>
      <c r="AH6" s="13" t="str">
        <f t="shared" si="22"/>
        <v>-</v>
      </c>
      <c r="AI6" s="13" t="str">
        <f t="shared" si="22"/>
        <v>-</v>
      </c>
      <c r="AJ6" s="13" t="str">
        <f t="shared" si="22"/>
        <v>-</v>
      </c>
      <c r="AK6" s="13" t="str">
        <f t="shared" si="22"/>
        <v>-</v>
      </c>
      <c r="AL6" s="13" t="str">
        <f t="shared" si="22"/>
        <v>-</v>
      </c>
      <c r="AM6" s="13" t="str">
        <f t="shared" si="22"/>
        <v>-</v>
      </c>
      <c r="AN6" s="13" t="str">
        <f t="shared" si="22"/>
        <v>-</v>
      </c>
      <c r="AO6" s="13" t="str">
        <f t="shared" si="22"/>
        <v>-</v>
      </c>
      <c r="AP6" s="13" t="str">
        <f t="shared" si="22"/>
        <v>-</v>
      </c>
      <c r="AQ6" s="13" t="str">
        <f t="shared" si="22"/>
        <v>-</v>
      </c>
      <c r="AR6" s="13">
        <f t="shared" si="22"/>
        <v>1</v>
      </c>
      <c r="AS6" s="13">
        <f t="shared" si="22"/>
        <v>1</v>
      </c>
      <c r="AT6" s="13" t="str">
        <f t="shared" si="22"/>
        <v>-</v>
      </c>
      <c r="AU6" s="13" t="str">
        <f t="shared" si="22"/>
        <v>-</v>
      </c>
      <c r="AV6" s="13" t="str">
        <f t="shared" si="22"/>
        <v>-</v>
      </c>
      <c r="AW6" s="13" t="str">
        <f t="shared" si="22"/>
        <v>-</v>
      </c>
      <c r="AX6" s="13" t="str">
        <f t="shared" si="22"/>
        <v>-</v>
      </c>
      <c r="AY6" s="13" t="str">
        <f t="shared" si="22"/>
        <v>-</v>
      </c>
      <c r="AZ6" s="13" t="str">
        <f t="shared" si="22"/>
        <v>-</v>
      </c>
      <c r="BA6" s="13" t="str">
        <f t="shared" si="22"/>
        <v>-</v>
      </c>
      <c r="BB6" s="13" t="str">
        <f t="shared" si="22"/>
        <v>-</v>
      </c>
      <c r="BC6" s="13" t="str">
        <f>BC$5</f>
        <v>-</v>
      </c>
      <c r="BD6" s="13" t="str">
        <f>BD$5</f>
        <v>-</v>
      </c>
      <c r="BE6" s="13" t="str">
        <f>BE$5</f>
        <v>-</v>
      </c>
      <c r="BF6" s="13" t="str">
        <f>BF$5</f>
        <v>-</v>
      </c>
      <c r="BG6" s="13" t="str">
        <f t="shared" ref="BG6:CA6" si="23">BG$5</f>
        <v>-</v>
      </c>
      <c r="BH6" s="13" t="str">
        <f t="shared" si="23"/>
        <v>-</v>
      </c>
      <c r="BI6" s="13" t="str">
        <f t="shared" si="23"/>
        <v>-</v>
      </c>
      <c r="BJ6" s="13" t="str">
        <f t="shared" si="23"/>
        <v>-</v>
      </c>
      <c r="BK6" s="13" t="str">
        <f t="shared" si="23"/>
        <v>-</v>
      </c>
      <c r="BL6" s="13" t="str">
        <f t="shared" si="23"/>
        <v>-</v>
      </c>
      <c r="BM6" s="13" t="str">
        <f t="shared" si="23"/>
        <v>-</v>
      </c>
      <c r="BN6" s="13" t="str">
        <f t="shared" si="23"/>
        <v>-</v>
      </c>
      <c r="BO6" s="13" t="str">
        <f t="shared" si="23"/>
        <v>-</v>
      </c>
      <c r="BP6" s="13" t="str">
        <f t="shared" si="23"/>
        <v>-</v>
      </c>
      <c r="BQ6" s="13" t="str">
        <f t="shared" si="23"/>
        <v>-</v>
      </c>
      <c r="BR6" s="13" t="str">
        <f>BR$5</f>
        <v>-</v>
      </c>
      <c r="BS6" s="13" t="str">
        <f>BS$5</f>
        <v>-</v>
      </c>
      <c r="BT6" s="13" t="str">
        <f>BT$5</f>
        <v>-</v>
      </c>
      <c r="BU6" s="13" t="str">
        <f>BU$5</f>
        <v>-</v>
      </c>
      <c r="BV6" s="13" t="str">
        <f>BV$5</f>
        <v>-</v>
      </c>
      <c r="BW6" s="13" t="str">
        <f t="shared" si="23"/>
        <v>-</v>
      </c>
      <c r="BX6" s="13" t="str">
        <f t="shared" si="23"/>
        <v>-</v>
      </c>
      <c r="BY6" s="13" t="str">
        <f t="shared" si="23"/>
        <v>-</v>
      </c>
      <c r="BZ6" s="13" t="str">
        <f t="shared" si="23"/>
        <v>-</v>
      </c>
      <c r="CA6" s="13" t="str">
        <f t="shared" si="23"/>
        <v>-</v>
      </c>
      <c r="CB6" s="13" t="str">
        <f t="shared" ref="CB6:DJ6" si="24">CB$5</f>
        <v>-</v>
      </c>
      <c r="CC6" s="13" t="str">
        <f t="shared" si="24"/>
        <v>-</v>
      </c>
      <c r="CD6" s="13" t="str">
        <f t="shared" si="24"/>
        <v>-</v>
      </c>
      <c r="CE6" s="13" t="str">
        <f t="shared" si="24"/>
        <v>-</v>
      </c>
      <c r="CF6" s="13" t="str">
        <f t="shared" si="24"/>
        <v>-</v>
      </c>
      <c r="CG6" s="13" t="str">
        <f t="shared" si="24"/>
        <v>-</v>
      </c>
      <c r="CH6" s="13" t="str">
        <f t="shared" si="24"/>
        <v>-</v>
      </c>
      <c r="CI6" s="13" t="str">
        <f t="shared" si="24"/>
        <v>-</v>
      </c>
      <c r="CJ6" s="13" t="str">
        <f t="shared" si="24"/>
        <v>-</v>
      </c>
      <c r="CK6" s="13" t="str">
        <f t="shared" si="24"/>
        <v>-</v>
      </c>
      <c r="CL6" s="13" t="str">
        <f t="shared" si="24"/>
        <v>-</v>
      </c>
      <c r="CM6" s="13" t="str">
        <f t="shared" si="24"/>
        <v>-</v>
      </c>
      <c r="CN6" s="13" t="str">
        <f t="shared" si="24"/>
        <v>-</v>
      </c>
      <c r="CO6" s="13" t="str">
        <f t="shared" si="24"/>
        <v>-</v>
      </c>
      <c r="CP6" s="13">
        <f t="shared" si="24"/>
        <v>0</v>
      </c>
      <c r="CQ6" s="13">
        <f t="shared" si="24"/>
        <v>0</v>
      </c>
      <c r="CR6" s="13">
        <f t="shared" si="24"/>
        <v>0</v>
      </c>
      <c r="CS6" s="13">
        <f t="shared" si="24"/>
        <v>0</v>
      </c>
      <c r="CT6" s="13">
        <f t="shared" si="24"/>
        <v>0</v>
      </c>
      <c r="CU6" s="13">
        <f t="shared" si="24"/>
        <v>0</v>
      </c>
      <c r="CV6" s="13">
        <f t="shared" si="24"/>
        <v>0</v>
      </c>
      <c r="CW6" s="13">
        <f t="shared" si="24"/>
        <v>0</v>
      </c>
      <c r="CX6" s="13">
        <f t="shared" si="24"/>
        <v>0</v>
      </c>
      <c r="CY6" s="13">
        <f t="shared" si="24"/>
        <v>0</v>
      </c>
      <c r="CZ6" s="13">
        <f t="shared" si="24"/>
        <v>0</v>
      </c>
      <c r="DA6" s="13" t="str">
        <f t="shared" si="24"/>
        <v>-</v>
      </c>
      <c r="DB6" s="13" t="str">
        <f t="shared" si="24"/>
        <v>-</v>
      </c>
      <c r="DC6" s="13" t="str">
        <f t="shared" si="24"/>
        <v>-</v>
      </c>
      <c r="DD6" s="13" t="str">
        <f t="shared" si="24"/>
        <v>-</v>
      </c>
      <c r="DE6" s="13" t="str">
        <f t="shared" si="24"/>
        <v>-</v>
      </c>
      <c r="DF6" s="13" t="str">
        <f t="shared" si="24"/>
        <v>-</v>
      </c>
      <c r="DG6" s="13" t="str">
        <f t="shared" si="24"/>
        <v>-</v>
      </c>
      <c r="DH6" s="13" t="str">
        <f t="shared" si="24"/>
        <v>-</v>
      </c>
      <c r="DI6" s="13" t="str">
        <f t="shared" si="24"/>
        <v>-</v>
      </c>
      <c r="DJ6" s="13" t="str">
        <f t="shared" si="24"/>
        <v>-</v>
      </c>
      <c r="DK6" s="13" t="str">
        <f>DK$5</f>
        <v>-</v>
      </c>
      <c r="DL6" s="22">
        <v>1</v>
      </c>
      <c r="DM6" s="13" t="str">
        <f>DM$5</f>
        <v>-</v>
      </c>
      <c r="DN6" s="13" t="str">
        <f>DN$5</f>
        <v>-</v>
      </c>
      <c r="DO6" s="13" t="str">
        <f>DO$5</f>
        <v>-</v>
      </c>
      <c r="DP6" s="13" t="str">
        <f>DP$5</f>
        <v>-</v>
      </c>
      <c r="DQ6" s="22" t="b">
        <v>1</v>
      </c>
      <c r="DR6" s="13" t="str">
        <f>DR$5</f>
        <v>-</v>
      </c>
      <c r="DS6" s="13">
        <f t="shared" ref="DS6:EK6" si="25">DS$5</f>
        <v>0</v>
      </c>
      <c r="DT6" s="13" t="str">
        <f t="shared" si="25"/>
        <v>-</v>
      </c>
      <c r="DU6" s="13">
        <f t="shared" si="25"/>
        <v>1</v>
      </c>
      <c r="DV6" s="13">
        <f t="shared" si="25"/>
        <v>0</v>
      </c>
      <c r="DW6" s="13">
        <f t="shared" si="25"/>
        <v>1</v>
      </c>
      <c r="DX6" s="13">
        <f t="shared" si="25"/>
        <v>1</v>
      </c>
      <c r="DY6" s="13">
        <f t="shared" si="25"/>
        <v>1</v>
      </c>
      <c r="DZ6" s="13">
        <f t="shared" si="25"/>
        <v>0</v>
      </c>
      <c r="EA6" s="13">
        <f t="shared" si="25"/>
        <v>0</v>
      </c>
      <c r="EB6" s="13">
        <f t="shared" si="25"/>
        <v>0</v>
      </c>
      <c r="EC6" s="13">
        <f t="shared" si="25"/>
        <v>0</v>
      </c>
      <c r="ED6" s="13">
        <f t="shared" si="25"/>
        <v>1</v>
      </c>
      <c r="EE6" s="13">
        <f t="shared" si="25"/>
        <v>0</v>
      </c>
      <c r="EF6" s="13">
        <f t="shared" si="25"/>
        <v>0</v>
      </c>
      <c r="EG6" s="13">
        <f t="shared" si="25"/>
        <v>0</v>
      </c>
      <c r="EH6" s="13">
        <f t="shared" si="25"/>
        <v>0</v>
      </c>
      <c r="EI6" s="13">
        <f t="shared" si="25"/>
        <v>0</v>
      </c>
      <c r="EJ6" s="13">
        <f t="shared" si="25"/>
        <v>0</v>
      </c>
      <c r="EK6" s="13">
        <f t="shared" si="25"/>
        <v>0</v>
      </c>
      <c r="EL6" s="13">
        <f t="shared" ref="EL6:ET6" si="26">EL$5</f>
        <v>1</v>
      </c>
      <c r="EM6" s="13">
        <f t="shared" si="26"/>
        <v>0</v>
      </c>
      <c r="EN6" s="13">
        <f t="shared" si="26"/>
        <v>0</v>
      </c>
      <c r="EO6" s="13">
        <f t="shared" si="26"/>
        <v>0</v>
      </c>
      <c r="EP6" s="13">
        <f t="shared" si="26"/>
        <v>0</v>
      </c>
      <c r="EQ6" s="13">
        <f t="shared" si="26"/>
        <v>0</v>
      </c>
      <c r="ER6" s="13">
        <f t="shared" si="26"/>
        <v>0</v>
      </c>
      <c r="ES6" s="13">
        <f t="shared" si="26"/>
        <v>0</v>
      </c>
      <c r="ET6" s="13">
        <f t="shared" si="26"/>
        <v>0</v>
      </c>
      <c r="EU6" s="13" t="str">
        <f t="shared" ref="EU6:EX6" si="27">EU$5</f>
        <v>-</v>
      </c>
      <c r="EV6" s="13" t="str">
        <f t="shared" si="27"/>
        <v>-</v>
      </c>
      <c r="EW6" s="13" t="str">
        <f t="shared" si="27"/>
        <v>-</v>
      </c>
      <c r="EX6" s="13" t="str">
        <f t="shared" si="27"/>
        <v>-</v>
      </c>
      <c r="EY6" s="14" t="b">
        <v>0</v>
      </c>
      <c r="EZ6" s="14" t="b">
        <v>0</v>
      </c>
      <c r="FA6" s="14" t="b">
        <v>1</v>
      </c>
      <c r="FB6" s="13">
        <f t="shared" ref="FB6" si="28">FB$5</f>
        <v>0</v>
      </c>
      <c r="FC6" s="22">
        <v>1</v>
      </c>
      <c r="FD6" s="22">
        <v>1</v>
      </c>
      <c r="FE6" s="13" t="str">
        <f t="shared" ref="FE6:GT6" si="29">FE$5</f>
        <v>-</v>
      </c>
      <c r="FF6" s="13" t="str">
        <f t="shared" si="29"/>
        <v>-</v>
      </c>
      <c r="FG6" s="13" t="str">
        <f t="shared" si="29"/>
        <v>-</v>
      </c>
      <c r="FH6" s="13" t="str">
        <f t="shared" si="29"/>
        <v>-</v>
      </c>
      <c r="FI6" s="13" t="str">
        <f t="shared" si="29"/>
        <v>-</v>
      </c>
      <c r="FJ6" s="13" t="str">
        <f t="shared" si="29"/>
        <v>-</v>
      </c>
      <c r="FK6" s="13" t="str">
        <f t="shared" si="29"/>
        <v>-</v>
      </c>
      <c r="FL6" s="13" t="str">
        <f t="shared" si="29"/>
        <v>-</v>
      </c>
      <c r="FM6" s="13" t="str">
        <f t="shared" si="29"/>
        <v>-</v>
      </c>
      <c r="FN6" s="13" t="str">
        <f t="shared" si="29"/>
        <v>-</v>
      </c>
      <c r="FO6" s="13" t="str">
        <f t="shared" si="29"/>
        <v>-</v>
      </c>
      <c r="FP6" s="13" t="str">
        <f t="shared" si="29"/>
        <v>-</v>
      </c>
      <c r="FQ6" s="13" t="str">
        <f t="shared" si="29"/>
        <v>-</v>
      </c>
      <c r="FR6" s="13" t="str">
        <f t="shared" si="29"/>
        <v>-</v>
      </c>
      <c r="FS6" s="13" t="str">
        <f t="shared" si="29"/>
        <v>-</v>
      </c>
      <c r="FT6" s="13" t="str">
        <f t="shared" si="29"/>
        <v>-</v>
      </c>
      <c r="FU6" s="13" t="str">
        <f t="shared" si="29"/>
        <v>-</v>
      </c>
      <c r="FV6" s="13" t="str">
        <f t="shared" si="29"/>
        <v>-</v>
      </c>
      <c r="FW6" s="13" t="str">
        <f t="shared" si="29"/>
        <v>-</v>
      </c>
      <c r="FX6" s="13" t="str">
        <f t="shared" si="29"/>
        <v>-</v>
      </c>
      <c r="FY6" s="14" t="b">
        <v>1</v>
      </c>
      <c r="FZ6" s="14" t="str">
        <f t="shared" si="29"/>
        <v>-</v>
      </c>
      <c r="GA6" s="13" t="str">
        <f t="shared" si="29"/>
        <v>-</v>
      </c>
      <c r="GB6" s="13" t="str">
        <f t="shared" si="29"/>
        <v>-</v>
      </c>
      <c r="GC6" s="13" t="str">
        <f t="shared" si="29"/>
        <v>-</v>
      </c>
      <c r="GD6" s="13" t="str">
        <f t="shared" si="29"/>
        <v>-</v>
      </c>
      <c r="GE6" s="13" t="str">
        <f t="shared" si="29"/>
        <v>-</v>
      </c>
      <c r="GF6" s="13" t="str">
        <f t="shared" si="29"/>
        <v>-</v>
      </c>
      <c r="GG6" s="13" t="str">
        <f t="shared" si="29"/>
        <v>-</v>
      </c>
      <c r="GH6" s="13" t="str">
        <f t="shared" si="29"/>
        <v>-</v>
      </c>
      <c r="GI6" s="13" t="str">
        <f t="shared" si="29"/>
        <v>-</v>
      </c>
      <c r="GJ6" s="13" t="str">
        <f t="shared" si="29"/>
        <v>-</v>
      </c>
      <c r="GK6" s="13" t="str">
        <f t="shared" si="29"/>
        <v>-</v>
      </c>
      <c r="GL6" s="13" t="str">
        <f t="shared" si="29"/>
        <v>-</v>
      </c>
      <c r="GM6" s="13" t="str">
        <f t="shared" si="29"/>
        <v>-</v>
      </c>
      <c r="GN6" s="13" t="str">
        <f t="shared" si="29"/>
        <v>-</v>
      </c>
      <c r="GO6" s="13" t="str">
        <f>GO$5</f>
        <v>-</v>
      </c>
      <c r="GP6" s="13" t="str">
        <f>GP$5</f>
        <v>-</v>
      </c>
      <c r="GQ6" s="14" t="b">
        <v>1</v>
      </c>
      <c r="GR6" s="14">
        <v>0</v>
      </c>
      <c r="GS6" s="14" t="str">
        <f>GS$5</f>
        <v>-</v>
      </c>
      <c r="GT6" s="13" t="str">
        <f t="shared" si="29"/>
        <v>-</v>
      </c>
      <c r="GU6" s="22" t="s">
        <v>37</v>
      </c>
      <c r="GV6" s="13" t="str">
        <f>GV$5</f>
        <v>-</v>
      </c>
      <c r="GW6" s="13" t="str">
        <f>GW$5</f>
        <v>-</v>
      </c>
      <c r="GX6" s="13" t="str">
        <f>GX$5</f>
        <v>-</v>
      </c>
      <c r="GY6" s="22">
        <v>500</v>
      </c>
      <c r="GZ6" s="22">
        <v>500</v>
      </c>
      <c r="HA6" s="13" t="str">
        <f>HA$5</f>
        <v>-</v>
      </c>
      <c r="HB6" s="13" t="str">
        <f>HB$5</f>
        <v>-</v>
      </c>
      <c r="HC6" s="13">
        <f t="shared" ref="HC6:HU6" si="30">HC$5</f>
        <v>1</v>
      </c>
      <c r="HD6" s="13">
        <f t="shared" si="30"/>
        <v>0</v>
      </c>
      <c r="HE6" s="13">
        <f t="shared" si="30"/>
        <v>1</v>
      </c>
      <c r="HF6" s="13">
        <f t="shared" si="30"/>
        <v>1</v>
      </c>
      <c r="HG6" s="13">
        <f t="shared" si="30"/>
        <v>0</v>
      </c>
      <c r="HH6" s="13" t="str">
        <f t="shared" si="30"/>
        <v>-</v>
      </c>
      <c r="HI6" s="13" t="str">
        <f t="shared" si="30"/>
        <v>-</v>
      </c>
      <c r="HJ6" s="13" t="str">
        <f t="shared" si="30"/>
        <v>-</v>
      </c>
      <c r="HK6" s="13" t="str">
        <f t="shared" si="30"/>
        <v>-</v>
      </c>
      <c r="HL6" s="13">
        <f t="shared" si="30"/>
        <v>1</v>
      </c>
      <c r="HM6" s="13">
        <f t="shared" si="30"/>
        <v>1</v>
      </c>
      <c r="HN6" s="13">
        <f t="shared" si="30"/>
        <v>1</v>
      </c>
      <c r="HO6" s="13">
        <f t="shared" si="30"/>
        <v>1</v>
      </c>
      <c r="HP6" s="13">
        <f t="shared" si="30"/>
        <v>1</v>
      </c>
      <c r="HQ6" s="13">
        <f t="shared" si="30"/>
        <v>1</v>
      </c>
      <c r="HR6" s="13">
        <f t="shared" si="30"/>
        <v>1</v>
      </c>
      <c r="HS6" s="13">
        <f t="shared" si="30"/>
        <v>1</v>
      </c>
      <c r="HT6" s="13">
        <f t="shared" si="30"/>
        <v>1</v>
      </c>
      <c r="HU6" s="13">
        <f t="shared" si="30"/>
        <v>1</v>
      </c>
      <c r="HV6" s="13" t="str">
        <f>HV$5</f>
        <v>-</v>
      </c>
      <c r="HW6" s="13" t="str">
        <f>HW$5</f>
        <v>-</v>
      </c>
      <c r="HX6" s="13" t="str">
        <f t="shared" ref="HX6:KI6" si="31">HX$5</f>
        <v>-</v>
      </c>
      <c r="HY6" s="13" t="str">
        <f t="shared" si="31"/>
        <v>-</v>
      </c>
      <c r="HZ6" s="13" t="str">
        <f t="shared" si="31"/>
        <v>-</v>
      </c>
      <c r="IA6" s="13" t="str">
        <f t="shared" si="31"/>
        <v>-</v>
      </c>
      <c r="IB6" s="13" t="str">
        <f t="shared" si="31"/>
        <v>-</v>
      </c>
      <c r="IC6" s="13" t="str">
        <f t="shared" si="31"/>
        <v>-</v>
      </c>
      <c r="ID6" s="13" t="str">
        <f t="shared" si="31"/>
        <v>-</v>
      </c>
      <c r="IE6" s="13" t="str">
        <f t="shared" si="31"/>
        <v>-</v>
      </c>
      <c r="IF6" s="13" t="str">
        <f t="shared" si="31"/>
        <v>-</v>
      </c>
      <c r="IG6" s="13" t="str">
        <f t="shared" si="31"/>
        <v>-</v>
      </c>
      <c r="IH6" s="13" t="str">
        <f t="shared" si="31"/>
        <v>-</v>
      </c>
      <c r="II6" s="13" t="str">
        <f t="shared" si="31"/>
        <v>-</v>
      </c>
      <c r="IJ6" s="13" t="str">
        <f t="shared" si="31"/>
        <v>-</v>
      </c>
      <c r="IK6" s="13" t="str">
        <f t="shared" si="31"/>
        <v>-</v>
      </c>
      <c r="IL6" s="13" t="str">
        <f t="shared" si="31"/>
        <v>-</v>
      </c>
      <c r="IM6" s="13" t="str">
        <f t="shared" si="31"/>
        <v>-</v>
      </c>
      <c r="IN6" s="13" t="str">
        <f t="shared" si="31"/>
        <v>-</v>
      </c>
      <c r="IO6" s="13" t="str">
        <f t="shared" si="31"/>
        <v>-</v>
      </c>
      <c r="IP6" s="13" t="str">
        <f t="shared" si="31"/>
        <v>-</v>
      </c>
      <c r="IQ6" s="13" t="str">
        <f t="shared" si="31"/>
        <v>-</v>
      </c>
      <c r="IR6" s="13" t="str">
        <f t="shared" si="31"/>
        <v>-</v>
      </c>
      <c r="IS6" s="13" t="str">
        <f t="shared" si="31"/>
        <v>-</v>
      </c>
      <c r="IT6" s="13" t="str">
        <f t="shared" si="31"/>
        <v>-</v>
      </c>
      <c r="IU6" s="13" t="str">
        <f t="shared" si="31"/>
        <v>-</v>
      </c>
      <c r="IV6" s="13" t="str">
        <f t="shared" si="31"/>
        <v>-</v>
      </c>
      <c r="IW6" s="13" t="str">
        <f t="shared" si="31"/>
        <v>-</v>
      </c>
      <c r="IX6" s="13" t="str">
        <f t="shared" si="31"/>
        <v>-</v>
      </c>
      <c r="IY6" s="13" t="str">
        <f t="shared" si="31"/>
        <v>-</v>
      </c>
      <c r="IZ6" s="13" t="str">
        <f t="shared" si="31"/>
        <v>-</v>
      </c>
      <c r="JA6" s="13" t="str">
        <f t="shared" si="31"/>
        <v>-</v>
      </c>
      <c r="JB6" s="13" t="str">
        <f t="shared" si="31"/>
        <v>-</v>
      </c>
      <c r="JC6" s="13" t="str">
        <f t="shared" si="31"/>
        <v>-</v>
      </c>
      <c r="JD6" s="13" t="str">
        <f t="shared" si="31"/>
        <v>-</v>
      </c>
      <c r="JE6" s="13" t="str">
        <f t="shared" si="31"/>
        <v>-</v>
      </c>
      <c r="JF6" s="13" t="str">
        <f t="shared" si="31"/>
        <v>-</v>
      </c>
      <c r="JG6" s="13" t="str">
        <f t="shared" si="31"/>
        <v>-</v>
      </c>
      <c r="JH6" s="13" t="str">
        <f t="shared" si="31"/>
        <v>-</v>
      </c>
      <c r="JI6" s="13" t="str">
        <f t="shared" si="31"/>
        <v>-</v>
      </c>
      <c r="JJ6" s="13" t="str">
        <f t="shared" si="31"/>
        <v>-</v>
      </c>
      <c r="JK6" s="13" t="str">
        <f t="shared" si="31"/>
        <v>-</v>
      </c>
      <c r="JL6" s="13" t="str">
        <f t="shared" si="31"/>
        <v>-</v>
      </c>
      <c r="JM6" s="13" t="str">
        <f t="shared" si="31"/>
        <v>-</v>
      </c>
      <c r="JN6" s="13" t="str">
        <f t="shared" si="31"/>
        <v>-</v>
      </c>
      <c r="JO6" s="13" t="str">
        <f t="shared" si="31"/>
        <v>-</v>
      </c>
      <c r="JP6" s="13" t="str">
        <f t="shared" si="31"/>
        <v>-</v>
      </c>
      <c r="JQ6" s="13" t="str">
        <f t="shared" si="31"/>
        <v>-</v>
      </c>
      <c r="JR6" s="13" t="str">
        <f t="shared" si="31"/>
        <v>-</v>
      </c>
      <c r="JS6" s="13" t="str">
        <f t="shared" si="31"/>
        <v>-</v>
      </c>
      <c r="JT6" s="13" t="str">
        <f t="shared" si="31"/>
        <v>-</v>
      </c>
      <c r="JU6" s="13" t="str">
        <f t="shared" si="31"/>
        <v>-</v>
      </c>
      <c r="JV6" s="13" t="str">
        <f t="shared" si="31"/>
        <v>-</v>
      </c>
      <c r="JW6" s="13" t="str">
        <f t="shared" si="31"/>
        <v>-</v>
      </c>
      <c r="JX6" s="13" t="str">
        <f t="shared" si="31"/>
        <v>-</v>
      </c>
      <c r="JY6" s="13" t="str">
        <f t="shared" si="31"/>
        <v>-</v>
      </c>
      <c r="JZ6" s="13" t="str">
        <f t="shared" si="31"/>
        <v>-</v>
      </c>
      <c r="KA6" s="13" t="str">
        <f t="shared" si="31"/>
        <v>-</v>
      </c>
      <c r="KB6" s="13" t="str">
        <f t="shared" si="31"/>
        <v>-</v>
      </c>
      <c r="KC6" s="13" t="str">
        <f t="shared" si="31"/>
        <v>-</v>
      </c>
      <c r="KD6" s="13" t="str">
        <f t="shared" si="31"/>
        <v>-</v>
      </c>
      <c r="KE6" s="13" t="str">
        <f t="shared" si="31"/>
        <v>-</v>
      </c>
      <c r="KF6" s="13" t="str">
        <f t="shared" si="31"/>
        <v>-</v>
      </c>
      <c r="KG6" s="13" t="str">
        <f t="shared" si="31"/>
        <v>-</v>
      </c>
      <c r="KH6" s="13" t="str">
        <f t="shared" si="31"/>
        <v>-</v>
      </c>
      <c r="KI6" s="13" t="str">
        <f t="shared" si="31"/>
        <v>-</v>
      </c>
      <c r="KJ6" s="13" t="str">
        <f t="shared" ref="KJ6:ML6" si="32">KJ$5</f>
        <v>-</v>
      </c>
      <c r="KK6" s="13" t="str">
        <f t="shared" si="32"/>
        <v>-</v>
      </c>
      <c r="KL6" s="13" t="str">
        <f t="shared" si="32"/>
        <v>-</v>
      </c>
      <c r="KM6" s="13" t="str">
        <f t="shared" si="32"/>
        <v>-</v>
      </c>
      <c r="KN6" s="13" t="str">
        <f t="shared" si="32"/>
        <v>-</v>
      </c>
      <c r="KO6" s="13" t="str">
        <f t="shared" si="32"/>
        <v>-</v>
      </c>
      <c r="KP6" s="13" t="str">
        <f t="shared" si="32"/>
        <v>-</v>
      </c>
      <c r="KQ6" s="13" t="str">
        <f t="shared" si="32"/>
        <v>-</v>
      </c>
      <c r="KR6" s="13" t="str">
        <f t="shared" si="32"/>
        <v>-</v>
      </c>
      <c r="KS6" s="13" t="str">
        <f t="shared" si="32"/>
        <v>-</v>
      </c>
      <c r="KT6" s="13" t="str">
        <f t="shared" si="32"/>
        <v>-</v>
      </c>
      <c r="KU6" s="13" t="str">
        <f t="shared" si="32"/>
        <v>-</v>
      </c>
      <c r="KV6" s="13" t="str">
        <f t="shared" si="32"/>
        <v>-</v>
      </c>
      <c r="KW6" s="13" t="str">
        <f t="shared" si="32"/>
        <v>-</v>
      </c>
      <c r="KX6" s="13" t="str">
        <f t="shared" si="32"/>
        <v>-</v>
      </c>
      <c r="KY6" s="13" t="str">
        <f t="shared" si="32"/>
        <v>-</v>
      </c>
      <c r="KZ6" s="13" t="str">
        <f t="shared" si="32"/>
        <v>-</v>
      </c>
      <c r="LA6" s="13" t="str">
        <f t="shared" si="32"/>
        <v>-</v>
      </c>
      <c r="LB6" s="13" t="str">
        <f t="shared" si="32"/>
        <v>-</v>
      </c>
      <c r="LC6" s="13" t="str">
        <f t="shared" si="32"/>
        <v>-</v>
      </c>
      <c r="LD6" s="13" t="str">
        <f t="shared" si="32"/>
        <v>-</v>
      </c>
      <c r="LE6" s="13" t="str">
        <f t="shared" si="32"/>
        <v>-</v>
      </c>
      <c r="LF6" s="13" t="str">
        <f t="shared" si="32"/>
        <v>-</v>
      </c>
      <c r="LG6" s="13" t="str">
        <f t="shared" si="32"/>
        <v>-</v>
      </c>
      <c r="LH6" s="13" t="str">
        <f t="shared" si="32"/>
        <v>-</v>
      </c>
      <c r="LI6" s="13" t="str">
        <f t="shared" si="32"/>
        <v>-</v>
      </c>
      <c r="LJ6" s="13" t="str">
        <f t="shared" si="32"/>
        <v>-</v>
      </c>
      <c r="LK6" s="13" t="str">
        <f t="shared" si="32"/>
        <v>-</v>
      </c>
      <c r="LL6" s="13" t="str">
        <f t="shared" si="32"/>
        <v>-</v>
      </c>
      <c r="LM6" s="13" t="str">
        <f t="shared" si="32"/>
        <v>-</v>
      </c>
      <c r="LN6" s="13" t="str">
        <f t="shared" si="32"/>
        <v>-</v>
      </c>
      <c r="LO6" s="13" t="str">
        <f t="shared" si="32"/>
        <v>-</v>
      </c>
      <c r="LP6" s="13" t="str">
        <f t="shared" si="32"/>
        <v>-</v>
      </c>
      <c r="LQ6" s="13" t="str">
        <f t="shared" si="32"/>
        <v>-</v>
      </c>
      <c r="LR6" s="13" t="str">
        <f t="shared" si="32"/>
        <v>-</v>
      </c>
      <c r="LS6" s="13" t="str">
        <f t="shared" si="32"/>
        <v>-</v>
      </c>
      <c r="LT6" s="13" t="str">
        <f t="shared" si="32"/>
        <v>-</v>
      </c>
      <c r="LU6" s="13" t="str">
        <f t="shared" si="32"/>
        <v>-</v>
      </c>
      <c r="LV6" s="13" t="str">
        <f t="shared" si="32"/>
        <v>-</v>
      </c>
      <c r="LW6" s="13" t="str">
        <f t="shared" si="32"/>
        <v>-</v>
      </c>
      <c r="LX6" s="13" t="str">
        <f t="shared" si="32"/>
        <v>-</v>
      </c>
      <c r="LY6" s="13" t="str">
        <f t="shared" si="32"/>
        <v>-</v>
      </c>
      <c r="LZ6" s="13" t="str">
        <f t="shared" si="32"/>
        <v>-</v>
      </c>
      <c r="MA6" s="13" t="str">
        <f t="shared" si="32"/>
        <v>-</v>
      </c>
      <c r="MB6" s="13" t="str">
        <f t="shared" si="32"/>
        <v>-</v>
      </c>
      <c r="MC6" s="13" t="str">
        <f t="shared" si="32"/>
        <v>-</v>
      </c>
      <c r="MD6" s="13" t="str">
        <f t="shared" si="32"/>
        <v>-</v>
      </c>
      <c r="ME6" s="13" t="str">
        <f t="shared" si="32"/>
        <v>-</v>
      </c>
      <c r="MF6" s="13" t="str">
        <f t="shared" si="32"/>
        <v>-</v>
      </c>
      <c r="MG6" s="13" t="str">
        <f t="shared" si="32"/>
        <v>-</v>
      </c>
      <c r="MH6" s="13" t="str">
        <f t="shared" si="32"/>
        <v>-</v>
      </c>
      <c r="MI6" s="13" t="str">
        <f t="shared" si="32"/>
        <v>-</v>
      </c>
      <c r="MJ6" s="13" t="str">
        <f t="shared" si="32"/>
        <v>-</v>
      </c>
      <c r="MK6" s="13" t="str">
        <f t="shared" si="32"/>
        <v>-</v>
      </c>
      <c r="ML6" s="13" t="str">
        <f t="shared" si="32"/>
        <v>-</v>
      </c>
      <c r="MM6" s="22">
        <v>0</v>
      </c>
      <c r="MN6" s="13" t="str">
        <f>MN$5</f>
        <v>-</v>
      </c>
      <c r="MO6" s="13" t="str">
        <f>MO$5</f>
        <v>-</v>
      </c>
      <c r="MP6" s="13">
        <f>MP$5</f>
        <v>0</v>
      </c>
      <c r="MQ6" s="13">
        <f>MQ$5</f>
        <v>0</v>
      </c>
      <c r="MR6" s="29">
        <v>0</v>
      </c>
    </row>
    <row r="7" spans="1:356">
      <c r="A7" s="26">
        <f t="shared" si="21"/>
        <v>2</v>
      </c>
      <c r="B7" s="26">
        <f>$A$6</f>
        <v>1</v>
      </c>
      <c r="C7">
        <v>0</v>
      </c>
      <c r="D7" t="b">
        <v>1</v>
      </c>
      <c r="E7" t="b">
        <v>1</v>
      </c>
      <c r="F7" t="b">
        <v>1</v>
      </c>
      <c r="AE7" s="3" t="s">
        <v>912</v>
      </c>
      <c r="AF7" s="10" t="str">
        <f>IF(MATCH(AE7,AE$5:AE7,0)=(COUNTA(AE$5:AE7)),"-","Dup")</f>
        <v>-</v>
      </c>
      <c r="AG7" s="23" t="str">
        <f t="shared" ref="AG7:EE7" ca="1" si="33">OFFSET(AG$5,$B7,0)</f>
        <v>-</v>
      </c>
      <c r="AH7" s="23" t="str">
        <f ca="1">OFFSET(AH$5,$B7,0)</f>
        <v>-</v>
      </c>
      <c r="AI7" s="23" t="str">
        <f t="shared" ref="AI7:AL7" ca="1" si="34">OFFSET(AI$5,$B7,0)</f>
        <v>-</v>
      </c>
      <c r="AJ7" s="23" t="str">
        <f t="shared" ca="1" si="34"/>
        <v>-</v>
      </c>
      <c r="AK7" s="23" t="str">
        <f t="shared" ca="1" si="34"/>
        <v>-</v>
      </c>
      <c r="AL7" s="23" t="str">
        <f t="shared" ca="1" si="34"/>
        <v>-</v>
      </c>
      <c r="AM7" s="23" t="str">
        <f t="shared" ca="1" si="33"/>
        <v>-</v>
      </c>
      <c r="AN7" s="23" t="str">
        <f t="shared" ca="1" si="33"/>
        <v>-</v>
      </c>
      <c r="AO7" s="23" t="str">
        <f t="shared" ca="1" si="33"/>
        <v>-</v>
      </c>
      <c r="AP7" s="23" t="str">
        <f t="shared" ca="1" si="33"/>
        <v>-</v>
      </c>
      <c r="AQ7" s="23" t="str">
        <f t="shared" ca="1" si="33"/>
        <v>-</v>
      </c>
      <c r="AR7" s="23">
        <f t="shared" ca="1" si="33"/>
        <v>1</v>
      </c>
      <c r="AS7" s="23">
        <f t="shared" ca="1" si="33"/>
        <v>1</v>
      </c>
      <c r="AT7" s="23" t="str">
        <f t="shared" ca="1" si="33"/>
        <v>-</v>
      </c>
      <c r="AU7" s="23" t="str">
        <f t="shared" ca="1" si="33"/>
        <v>-</v>
      </c>
      <c r="AV7" s="23" t="str">
        <f ca="1">OFFSET(AV$5,$B7,0)</f>
        <v>-</v>
      </c>
      <c r="AW7" s="23" t="str">
        <f t="shared" ca="1" si="33"/>
        <v>-</v>
      </c>
      <c r="AX7" s="23" t="str">
        <f t="shared" ca="1" si="33"/>
        <v>-</v>
      </c>
      <c r="AY7" s="23" t="str">
        <f ca="1">OFFSET(AY$5,$B7,0)</f>
        <v>-</v>
      </c>
      <c r="AZ7" s="23" t="str">
        <f t="shared" ca="1" si="33"/>
        <v>-</v>
      </c>
      <c r="BA7" s="23" t="str">
        <f ca="1">OFFSET(BA$5,$B7,0)</f>
        <v>-</v>
      </c>
      <c r="BB7" s="23" t="str">
        <f t="shared" ca="1" si="33"/>
        <v>-</v>
      </c>
      <c r="BC7" s="23" t="str">
        <f t="shared" ca="1" si="33"/>
        <v>-</v>
      </c>
      <c r="BD7" s="23" t="str">
        <f t="shared" ca="1" si="33"/>
        <v>-</v>
      </c>
      <c r="BE7" s="23" t="str">
        <f ca="1">OFFSET(BE$5,$B7,0)</f>
        <v>-</v>
      </c>
      <c r="BF7" s="23" t="str">
        <f t="shared" ca="1" si="33"/>
        <v>-</v>
      </c>
      <c r="BG7" s="23" t="str">
        <f t="shared" ca="1" si="33"/>
        <v>-</v>
      </c>
      <c r="BH7" s="23" t="str">
        <f t="shared" ca="1" si="33"/>
        <v>-</v>
      </c>
      <c r="BI7" s="23" t="str">
        <f t="shared" ca="1" si="33"/>
        <v>-</v>
      </c>
      <c r="BJ7" s="23" t="str">
        <f t="shared" ca="1" si="33"/>
        <v>-</v>
      </c>
      <c r="BK7" s="23" t="str">
        <f t="shared" ca="1" si="33"/>
        <v>-</v>
      </c>
      <c r="BL7" s="23" t="str">
        <f t="shared" ca="1" si="33"/>
        <v>-</v>
      </c>
      <c r="BM7" s="23" t="str">
        <f t="shared" ca="1" si="33"/>
        <v>-</v>
      </c>
      <c r="BN7" s="23" t="str">
        <f t="shared" ca="1" si="33"/>
        <v>-</v>
      </c>
      <c r="BO7" s="23" t="str">
        <f t="shared" ca="1" si="33"/>
        <v>-</v>
      </c>
      <c r="BP7" s="23" t="str">
        <f t="shared" ca="1" si="33"/>
        <v>-</v>
      </c>
      <c r="BQ7" s="23" t="str">
        <f t="shared" ref="BQ7" ca="1" si="35">OFFSET(BQ$5,$B7,0)</f>
        <v>-</v>
      </c>
      <c r="BR7" s="23" t="str">
        <f t="shared" ca="1" si="33"/>
        <v>-</v>
      </c>
      <c r="BS7" s="23" t="str">
        <f t="shared" ca="1" si="33"/>
        <v>-</v>
      </c>
      <c r="BT7" s="23" t="str">
        <f t="shared" ca="1" si="33"/>
        <v>-</v>
      </c>
      <c r="BU7" s="23" t="str">
        <f t="shared" ca="1" si="33"/>
        <v>-</v>
      </c>
      <c r="BV7" s="23" t="str">
        <f t="shared" ca="1" si="33"/>
        <v>-</v>
      </c>
      <c r="BW7" s="23" t="str">
        <f t="shared" ca="1" si="33"/>
        <v>-</v>
      </c>
      <c r="BX7" s="23" t="str">
        <f t="shared" ca="1" si="33"/>
        <v>-</v>
      </c>
      <c r="BY7" s="23" t="str">
        <f ca="1">OFFSET(BY$5,$B7,0)</f>
        <v>-</v>
      </c>
      <c r="BZ7" s="23" t="str">
        <f t="shared" ca="1" si="33"/>
        <v>-</v>
      </c>
      <c r="CA7" s="23" t="str">
        <f t="shared" ca="1" si="33"/>
        <v>-</v>
      </c>
      <c r="CB7" s="23" t="str">
        <f t="shared" ca="1" si="33"/>
        <v>-</v>
      </c>
      <c r="CC7" s="23" t="str">
        <f t="shared" ca="1" si="33"/>
        <v>-</v>
      </c>
      <c r="CD7" s="23" t="str">
        <f t="shared" ca="1" si="33"/>
        <v>-</v>
      </c>
      <c r="CE7" s="23" t="str">
        <f t="shared" ca="1" si="33"/>
        <v>-</v>
      </c>
      <c r="CF7" s="23" t="str">
        <f t="shared" ca="1" si="33"/>
        <v>-</v>
      </c>
      <c r="CG7" s="23" t="str">
        <f t="shared" ca="1" si="33"/>
        <v>-</v>
      </c>
      <c r="CH7" s="23" t="str">
        <f t="shared" ca="1" si="33"/>
        <v>-</v>
      </c>
      <c r="CI7" s="23" t="str">
        <f t="shared" ca="1" si="33"/>
        <v>-</v>
      </c>
      <c r="CJ7" s="23" t="str">
        <f t="shared" ca="1" si="33"/>
        <v>-</v>
      </c>
      <c r="CK7" s="23" t="str">
        <f t="shared" ca="1" si="33"/>
        <v>-</v>
      </c>
      <c r="CL7" s="23" t="str">
        <f t="shared" ca="1" si="33"/>
        <v>-</v>
      </c>
      <c r="CM7" s="23" t="str">
        <f t="shared" ca="1" si="33"/>
        <v>-</v>
      </c>
      <c r="CN7" s="23" t="str">
        <f t="shared" ca="1" si="33"/>
        <v>-</v>
      </c>
      <c r="CO7" s="23" t="str">
        <f t="shared" ca="1" si="33"/>
        <v>-</v>
      </c>
      <c r="CP7" s="23">
        <f t="shared" ca="1" si="33"/>
        <v>0</v>
      </c>
      <c r="CQ7" s="23">
        <f t="shared" ca="1" si="33"/>
        <v>0</v>
      </c>
      <c r="CR7" s="23">
        <f t="shared" ca="1" si="33"/>
        <v>0</v>
      </c>
      <c r="CS7" s="23">
        <f t="shared" ca="1" si="33"/>
        <v>0</v>
      </c>
      <c r="CT7" s="23">
        <f t="shared" ca="1" si="33"/>
        <v>0</v>
      </c>
      <c r="CU7" s="23">
        <f t="shared" ca="1" si="33"/>
        <v>0</v>
      </c>
      <c r="CV7" s="23">
        <f t="shared" ca="1" si="33"/>
        <v>0</v>
      </c>
      <c r="CW7" s="23">
        <f t="shared" ca="1" si="33"/>
        <v>0</v>
      </c>
      <c r="CX7" s="23">
        <f t="shared" ca="1" si="33"/>
        <v>0</v>
      </c>
      <c r="CY7" s="23">
        <f ca="1">OFFSET(CY$5,$B7,0)</f>
        <v>0</v>
      </c>
      <c r="CZ7" s="23">
        <f ca="1">OFFSET(CZ$5,$B7,0)</f>
        <v>0</v>
      </c>
      <c r="DA7" s="23" t="str">
        <f ca="1">OFFSET(DA$5,$B7,0)</f>
        <v>-</v>
      </c>
      <c r="DB7" s="23" t="str">
        <f ca="1">OFFSET(DB$5,$B7,0)</f>
        <v>-</v>
      </c>
      <c r="DC7" s="22">
        <v>19</v>
      </c>
      <c r="DD7" s="22">
        <v>19</v>
      </c>
      <c r="DE7" s="23" t="str">
        <f t="shared" ca="1" si="33"/>
        <v>-</v>
      </c>
      <c r="DF7" s="23" t="str">
        <f t="shared" ca="1" si="33"/>
        <v>-</v>
      </c>
      <c r="DG7" s="23" t="str">
        <f t="shared" ca="1" si="33"/>
        <v>-</v>
      </c>
      <c r="DH7" s="23" t="str">
        <f t="shared" ca="1" si="33"/>
        <v>-</v>
      </c>
      <c r="DI7" s="23" t="str">
        <f t="shared" ca="1" si="33"/>
        <v>-</v>
      </c>
      <c r="DJ7" s="23" t="str">
        <f ca="1">OFFSET(DJ$5,$B7,0)</f>
        <v>-</v>
      </c>
      <c r="DK7" s="23" t="str">
        <f ca="1">OFFSET(DK$5,$B7,0)</f>
        <v>-</v>
      </c>
      <c r="DL7" s="23">
        <f t="shared" ca="1" si="33"/>
        <v>1</v>
      </c>
      <c r="DM7" s="23" t="str">
        <f t="shared" ca="1" si="33"/>
        <v>-</v>
      </c>
      <c r="DN7" s="23" t="str">
        <f t="shared" ca="1" si="33"/>
        <v>-</v>
      </c>
      <c r="DO7" s="23" t="str">
        <f t="shared" ca="1" si="33"/>
        <v>-</v>
      </c>
      <c r="DP7" s="23" t="str">
        <f t="shared" ca="1" si="33"/>
        <v>-</v>
      </c>
      <c r="DQ7" s="23" t="b">
        <f t="shared" ca="1" si="33"/>
        <v>1</v>
      </c>
      <c r="DR7" s="23" t="str">
        <f t="shared" ca="1" si="33"/>
        <v>-</v>
      </c>
      <c r="DS7" s="23">
        <f t="shared" ca="1" si="33"/>
        <v>0</v>
      </c>
      <c r="DT7" s="23" t="str">
        <f t="shared" ca="1" si="33"/>
        <v>-</v>
      </c>
      <c r="DU7" s="23">
        <f t="shared" ca="1" si="33"/>
        <v>1</v>
      </c>
      <c r="DV7" s="23">
        <f t="shared" ca="1" si="33"/>
        <v>0</v>
      </c>
      <c r="DW7" s="23">
        <f t="shared" ca="1" si="33"/>
        <v>1</v>
      </c>
      <c r="DX7" s="23">
        <f t="shared" ca="1" si="33"/>
        <v>1</v>
      </c>
      <c r="DY7" s="23">
        <f t="shared" ca="1" si="33"/>
        <v>1</v>
      </c>
      <c r="DZ7" s="23">
        <f t="shared" ca="1" si="33"/>
        <v>0</v>
      </c>
      <c r="EA7" s="23">
        <f t="shared" ca="1" si="33"/>
        <v>0</v>
      </c>
      <c r="EB7" s="23">
        <f t="shared" ca="1" si="33"/>
        <v>0</v>
      </c>
      <c r="EC7" s="23">
        <f t="shared" ca="1" si="33"/>
        <v>0</v>
      </c>
      <c r="ED7" s="23">
        <f t="shared" ca="1" si="33"/>
        <v>1</v>
      </c>
      <c r="EE7" s="23">
        <f t="shared" ca="1" si="33"/>
        <v>0</v>
      </c>
      <c r="EF7" s="23">
        <f t="shared" ref="EF7:MQ7" ca="1" si="36">OFFSET(EF$5,$B7,0)</f>
        <v>0</v>
      </c>
      <c r="EG7" s="23">
        <f t="shared" ca="1" si="36"/>
        <v>0</v>
      </c>
      <c r="EH7" s="23">
        <f t="shared" ca="1" si="36"/>
        <v>0</v>
      </c>
      <c r="EI7" s="23">
        <f t="shared" ca="1" si="36"/>
        <v>0</v>
      </c>
      <c r="EJ7" s="23">
        <f t="shared" ca="1" si="36"/>
        <v>0</v>
      </c>
      <c r="EK7" s="23">
        <f t="shared" ca="1" si="36"/>
        <v>0</v>
      </c>
      <c r="EL7" s="23">
        <f t="shared" ca="1" si="36"/>
        <v>1</v>
      </c>
      <c r="EM7" s="23">
        <f t="shared" ca="1" si="36"/>
        <v>0</v>
      </c>
      <c r="EN7" s="23">
        <f t="shared" ca="1" si="36"/>
        <v>0</v>
      </c>
      <c r="EO7" s="23">
        <f t="shared" ca="1" si="36"/>
        <v>0</v>
      </c>
      <c r="EP7" s="23">
        <f t="shared" ca="1" si="36"/>
        <v>0</v>
      </c>
      <c r="EQ7" s="23">
        <f t="shared" ca="1" si="36"/>
        <v>0</v>
      </c>
      <c r="ER7" s="23">
        <f t="shared" ca="1" si="36"/>
        <v>0</v>
      </c>
      <c r="ES7" s="23">
        <f t="shared" ca="1" si="36"/>
        <v>0</v>
      </c>
      <c r="ET7" s="23">
        <f t="shared" ca="1" si="36"/>
        <v>0</v>
      </c>
      <c r="EU7" s="23" t="str">
        <f t="shared" ca="1" si="36"/>
        <v>-</v>
      </c>
      <c r="EV7" s="23" t="str">
        <f t="shared" ca="1" si="36"/>
        <v>-</v>
      </c>
      <c r="EW7" s="23" t="str">
        <f t="shared" ca="1" si="36"/>
        <v>-</v>
      </c>
      <c r="EX7" s="23" t="str">
        <f t="shared" ca="1" si="36"/>
        <v>-</v>
      </c>
      <c r="EY7" s="23" t="b">
        <f t="shared" ca="1" si="36"/>
        <v>0</v>
      </c>
      <c r="EZ7" s="23" t="b">
        <f t="shared" ca="1" si="36"/>
        <v>0</v>
      </c>
      <c r="FA7" s="23" t="b">
        <f t="shared" ca="1" si="36"/>
        <v>1</v>
      </c>
      <c r="FB7" s="23">
        <f t="shared" ca="1" si="36"/>
        <v>0</v>
      </c>
      <c r="FC7" s="23">
        <f t="shared" ca="1" si="36"/>
        <v>1</v>
      </c>
      <c r="FD7" s="23">
        <f t="shared" ca="1" si="36"/>
        <v>1</v>
      </c>
      <c r="FE7" s="23" t="str">
        <f t="shared" ca="1" si="36"/>
        <v>-</v>
      </c>
      <c r="FF7" s="23" t="str">
        <f t="shared" ca="1" si="36"/>
        <v>-</v>
      </c>
      <c r="FG7" s="23" t="str">
        <f t="shared" ca="1" si="36"/>
        <v>-</v>
      </c>
      <c r="FH7" s="23" t="str">
        <f t="shared" ca="1" si="36"/>
        <v>-</v>
      </c>
      <c r="FI7" s="23" t="str">
        <f t="shared" ca="1" si="36"/>
        <v>-</v>
      </c>
      <c r="FJ7" s="23" t="str">
        <f t="shared" ca="1" si="36"/>
        <v>-</v>
      </c>
      <c r="FK7" s="23" t="str">
        <f t="shared" ca="1" si="36"/>
        <v>-</v>
      </c>
      <c r="FL7" s="23" t="str">
        <f t="shared" ca="1" si="36"/>
        <v>-</v>
      </c>
      <c r="FM7" s="23" t="str">
        <f t="shared" ca="1" si="36"/>
        <v>-</v>
      </c>
      <c r="FN7" s="23" t="str">
        <f t="shared" ca="1" si="36"/>
        <v>-</v>
      </c>
      <c r="FO7" s="23" t="str">
        <f t="shared" ca="1" si="36"/>
        <v>-</v>
      </c>
      <c r="FP7" s="23" t="str">
        <f t="shared" ca="1" si="36"/>
        <v>-</v>
      </c>
      <c r="FQ7" s="23" t="str">
        <f t="shared" ca="1" si="36"/>
        <v>-</v>
      </c>
      <c r="FR7" s="23" t="str">
        <f t="shared" ca="1" si="36"/>
        <v>-</v>
      </c>
      <c r="FS7" s="23" t="str">
        <f t="shared" ca="1" si="36"/>
        <v>-</v>
      </c>
      <c r="FT7" s="23" t="str">
        <f t="shared" ca="1" si="36"/>
        <v>-</v>
      </c>
      <c r="FU7" s="23" t="str">
        <f t="shared" ca="1" si="36"/>
        <v>-</v>
      </c>
      <c r="FV7" s="23" t="str">
        <f t="shared" ca="1" si="36"/>
        <v>-</v>
      </c>
      <c r="FW7" s="23" t="str">
        <f t="shared" ca="1" si="36"/>
        <v>-</v>
      </c>
      <c r="FX7" s="23" t="str">
        <f t="shared" ca="1" si="36"/>
        <v>-</v>
      </c>
      <c r="FY7" s="23" t="b">
        <f t="shared" ca="1" si="36"/>
        <v>1</v>
      </c>
      <c r="FZ7" s="22">
        <v>0</v>
      </c>
      <c r="GA7" s="23" t="str">
        <f t="shared" ca="1" si="36"/>
        <v>-</v>
      </c>
      <c r="GB7" s="23" t="str">
        <f t="shared" ca="1" si="36"/>
        <v>-</v>
      </c>
      <c r="GC7" s="23" t="str">
        <f t="shared" ca="1" si="36"/>
        <v>-</v>
      </c>
      <c r="GD7" s="23" t="str">
        <f t="shared" ca="1" si="36"/>
        <v>-</v>
      </c>
      <c r="GE7" s="23" t="str">
        <f t="shared" ca="1" si="36"/>
        <v>-</v>
      </c>
      <c r="GF7" s="23" t="str">
        <f t="shared" ca="1" si="36"/>
        <v>-</v>
      </c>
      <c r="GG7" s="23" t="str">
        <f t="shared" ca="1" si="36"/>
        <v>-</v>
      </c>
      <c r="GH7" s="23" t="str">
        <f t="shared" ca="1" si="36"/>
        <v>-</v>
      </c>
      <c r="GI7" s="23" t="str">
        <f t="shared" ca="1" si="36"/>
        <v>-</v>
      </c>
      <c r="GJ7" s="23" t="str">
        <f t="shared" ca="1" si="36"/>
        <v>-</v>
      </c>
      <c r="GK7" s="23" t="str">
        <f t="shared" ca="1" si="36"/>
        <v>-</v>
      </c>
      <c r="GL7" s="23" t="str">
        <f t="shared" ca="1" si="36"/>
        <v>-</v>
      </c>
      <c r="GM7" s="23" t="str">
        <f t="shared" ca="1" si="36"/>
        <v>-</v>
      </c>
      <c r="GN7" s="23" t="str">
        <f t="shared" ca="1" si="36"/>
        <v>-</v>
      </c>
      <c r="GO7" s="23" t="str">
        <f ca="1">OFFSET(GO$5,$B7,0)</f>
        <v>-</v>
      </c>
      <c r="GP7" s="23" t="str">
        <f ca="1">OFFSET(GP$5,$B7,0)</f>
        <v>-</v>
      </c>
      <c r="GQ7" s="23" t="b">
        <f ca="1">OFFSET(GQ$5,$B7,0)</f>
        <v>1</v>
      </c>
      <c r="GR7" s="23">
        <f ca="1">OFFSET(GR$5,$B7,0)</f>
        <v>0</v>
      </c>
      <c r="GS7" s="23" t="str">
        <f ca="1">OFFSET(GS$5,$B7,0)</f>
        <v>-</v>
      </c>
      <c r="GT7" s="23" t="str">
        <f t="shared" ca="1" si="36"/>
        <v>-</v>
      </c>
      <c r="GU7" s="23" t="str">
        <f t="shared" ca="1" si="36"/>
        <v>-</v>
      </c>
      <c r="GV7" s="23" t="str">
        <f t="shared" ca="1" si="36"/>
        <v>-</v>
      </c>
      <c r="GW7" s="23" t="str">
        <f t="shared" ca="1" si="36"/>
        <v>-</v>
      </c>
      <c r="GX7" s="23" t="str">
        <f t="shared" ca="1" si="36"/>
        <v>-</v>
      </c>
      <c r="GY7" s="23">
        <f t="shared" ca="1" si="36"/>
        <v>500</v>
      </c>
      <c r="GZ7" s="23">
        <f t="shared" ca="1" si="36"/>
        <v>500</v>
      </c>
      <c r="HA7" s="23" t="str">
        <f ca="1">OFFSET(HA$5,$B7,0)</f>
        <v>-</v>
      </c>
      <c r="HB7" s="23" t="str">
        <f ca="1">OFFSET(HB$5,$B7,0)</f>
        <v>-</v>
      </c>
      <c r="HC7" s="23">
        <f ca="1">OFFSET(HC$5,$B7,0)</f>
        <v>1</v>
      </c>
      <c r="HD7" s="23">
        <f t="shared" ca="1" si="36"/>
        <v>0</v>
      </c>
      <c r="HE7" s="23">
        <f ca="1">OFFSET(HE$5,$B7,0)</f>
        <v>1</v>
      </c>
      <c r="HF7" s="23">
        <f ca="1">OFFSET(HF$5,$B7,0)</f>
        <v>1</v>
      </c>
      <c r="HG7" s="23">
        <f t="shared" ca="1" si="36"/>
        <v>0</v>
      </c>
      <c r="HH7" s="5">
        <f>INDEX(i.std_prices,1,1)</f>
        <v>70</v>
      </c>
      <c r="HI7" s="5">
        <f>INDEX(i.std_prices,1,2)</f>
        <v>50</v>
      </c>
      <c r="HJ7" s="5">
        <f>INDEX(i.std_prices,1,3)</f>
        <v>70</v>
      </c>
      <c r="HK7" s="5">
        <f>INDEX(i.std_prices,1,4)</f>
        <v>50</v>
      </c>
      <c r="HL7" s="23">
        <f t="shared" ref="HL7:HN7" ca="1" si="37">OFFSET(HL$5,$B7,0)</f>
        <v>1</v>
      </c>
      <c r="HM7" s="23">
        <f t="shared" ca="1" si="37"/>
        <v>1</v>
      </c>
      <c r="HN7" s="23">
        <f t="shared" ca="1" si="37"/>
        <v>1</v>
      </c>
      <c r="HO7" s="23">
        <f t="shared" ca="1" si="36"/>
        <v>1</v>
      </c>
      <c r="HP7" s="23">
        <f t="shared" ca="1" si="36"/>
        <v>1</v>
      </c>
      <c r="HQ7" s="23">
        <f t="shared" ca="1" si="36"/>
        <v>1</v>
      </c>
      <c r="HR7" s="23">
        <f t="shared" ca="1" si="36"/>
        <v>1</v>
      </c>
      <c r="HS7" s="23">
        <f t="shared" ca="1" si="36"/>
        <v>1</v>
      </c>
      <c r="HT7" s="23">
        <f t="shared" ca="1" si="36"/>
        <v>1</v>
      </c>
      <c r="HU7" s="23">
        <f ca="1">OFFSET(HU$5,$B7,0)</f>
        <v>1</v>
      </c>
      <c r="HV7" s="23" t="str">
        <f t="shared" ca="1" si="36"/>
        <v>-</v>
      </c>
      <c r="HW7" s="23" t="str">
        <f t="shared" ca="1" si="36"/>
        <v>-</v>
      </c>
      <c r="HX7" s="23" t="str">
        <f t="shared" ca="1" si="36"/>
        <v>-</v>
      </c>
      <c r="HY7" s="23" t="str">
        <f t="shared" ca="1" si="36"/>
        <v>-</v>
      </c>
      <c r="HZ7" s="23" t="str">
        <f t="shared" ca="1" si="36"/>
        <v>-</v>
      </c>
      <c r="IA7" s="23" t="str">
        <f t="shared" ca="1" si="36"/>
        <v>-</v>
      </c>
      <c r="IB7" s="23" t="str">
        <f t="shared" ca="1" si="36"/>
        <v>-</v>
      </c>
      <c r="IC7" s="23" t="str">
        <f t="shared" ca="1" si="36"/>
        <v>-</v>
      </c>
      <c r="ID7" s="23" t="str">
        <f t="shared" ca="1" si="36"/>
        <v>-</v>
      </c>
      <c r="IE7" s="23" t="str">
        <f t="shared" ca="1" si="36"/>
        <v>-</v>
      </c>
      <c r="IF7" s="23" t="str">
        <f t="shared" ca="1" si="36"/>
        <v>-</v>
      </c>
      <c r="IG7" s="23" t="str">
        <f t="shared" ca="1" si="36"/>
        <v>-</v>
      </c>
      <c r="IH7" s="23" t="str">
        <f t="shared" ca="1" si="36"/>
        <v>-</v>
      </c>
      <c r="II7" s="23" t="str">
        <f t="shared" ca="1" si="36"/>
        <v>-</v>
      </c>
      <c r="IJ7" s="23" t="str">
        <f t="shared" ca="1" si="36"/>
        <v>-</v>
      </c>
      <c r="IK7" s="23" t="str">
        <f t="shared" ca="1" si="36"/>
        <v>-</v>
      </c>
      <c r="IL7" s="23" t="str">
        <f t="shared" ca="1" si="36"/>
        <v>-</v>
      </c>
      <c r="IM7" s="23" t="str">
        <f t="shared" ca="1" si="36"/>
        <v>-</v>
      </c>
      <c r="IN7" s="23" t="str">
        <f t="shared" ca="1" si="36"/>
        <v>-</v>
      </c>
      <c r="IO7" s="23" t="str">
        <f t="shared" ca="1" si="36"/>
        <v>-</v>
      </c>
      <c r="IP7" s="23" t="str">
        <f t="shared" ca="1" si="36"/>
        <v>-</v>
      </c>
      <c r="IQ7" s="23" t="str">
        <f t="shared" ca="1" si="36"/>
        <v>-</v>
      </c>
      <c r="IR7" s="23" t="str">
        <f t="shared" ca="1" si="36"/>
        <v>-</v>
      </c>
      <c r="IS7" s="23" t="str">
        <f t="shared" ca="1" si="36"/>
        <v>-</v>
      </c>
      <c r="IT7" s="23" t="str">
        <f t="shared" ca="1" si="36"/>
        <v>-</v>
      </c>
      <c r="IU7" s="23" t="str">
        <f t="shared" ca="1" si="36"/>
        <v>-</v>
      </c>
      <c r="IV7" s="23" t="str">
        <f t="shared" ca="1" si="36"/>
        <v>-</v>
      </c>
      <c r="IW7" s="23" t="str">
        <f t="shared" ca="1" si="36"/>
        <v>-</v>
      </c>
      <c r="IX7" s="23" t="str">
        <f t="shared" ca="1" si="36"/>
        <v>-</v>
      </c>
      <c r="IY7" s="23" t="str">
        <f t="shared" ca="1" si="36"/>
        <v>-</v>
      </c>
      <c r="IZ7" s="23" t="str">
        <f t="shared" ca="1" si="36"/>
        <v>-</v>
      </c>
      <c r="JA7" s="23" t="str">
        <f t="shared" ca="1" si="36"/>
        <v>-</v>
      </c>
      <c r="JB7" s="23" t="str">
        <f t="shared" ca="1" si="36"/>
        <v>-</v>
      </c>
      <c r="JC7" s="23" t="str">
        <f t="shared" ca="1" si="36"/>
        <v>-</v>
      </c>
      <c r="JD7" s="23" t="str">
        <f t="shared" ca="1" si="36"/>
        <v>-</v>
      </c>
      <c r="JE7" s="23" t="str">
        <f t="shared" ca="1" si="36"/>
        <v>-</v>
      </c>
      <c r="JF7" s="23" t="str">
        <f t="shared" ca="1" si="36"/>
        <v>-</v>
      </c>
      <c r="JG7" s="23" t="str">
        <f t="shared" ca="1" si="36"/>
        <v>-</v>
      </c>
      <c r="JH7" s="23" t="str">
        <f t="shared" ca="1" si="36"/>
        <v>-</v>
      </c>
      <c r="JI7" s="23" t="str">
        <f t="shared" ca="1" si="36"/>
        <v>-</v>
      </c>
      <c r="JJ7" s="23" t="str">
        <f t="shared" ca="1" si="36"/>
        <v>-</v>
      </c>
      <c r="JK7" s="23" t="str">
        <f t="shared" ca="1" si="36"/>
        <v>-</v>
      </c>
      <c r="JL7" s="23" t="str">
        <f t="shared" ca="1" si="36"/>
        <v>-</v>
      </c>
      <c r="JM7" s="23" t="str">
        <f t="shared" ca="1" si="36"/>
        <v>-</v>
      </c>
      <c r="JN7" s="23" t="str">
        <f t="shared" ca="1" si="36"/>
        <v>-</v>
      </c>
      <c r="JO7" s="23" t="str">
        <f t="shared" ca="1" si="36"/>
        <v>-</v>
      </c>
      <c r="JP7" s="23" t="str">
        <f t="shared" ca="1" si="36"/>
        <v>-</v>
      </c>
      <c r="JQ7" s="23" t="str">
        <f t="shared" ca="1" si="36"/>
        <v>-</v>
      </c>
      <c r="JR7" s="23" t="str">
        <f t="shared" ca="1" si="36"/>
        <v>-</v>
      </c>
      <c r="JS7" s="23" t="str">
        <f t="shared" ca="1" si="36"/>
        <v>-</v>
      </c>
      <c r="JT7" s="23" t="str">
        <f t="shared" ca="1" si="36"/>
        <v>-</v>
      </c>
      <c r="JU7" s="23" t="str">
        <f t="shared" ca="1" si="36"/>
        <v>-</v>
      </c>
      <c r="JV7" s="23" t="str">
        <f t="shared" ca="1" si="36"/>
        <v>-</v>
      </c>
      <c r="JW7" s="23" t="str">
        <f t="shared" ca="1" si="36"/>
        <v>-</v>
      </c>
      <c r="JX7" s="23" t="str">
        <f t="shared" ca="1" si="36"/>
        <v>-</v>
      </c>
      <c r="JY7" s="23" t="str">
        <f t="shared" ca="1" si="36"/>
        <v>-</v>
      </c>
      <c r="JZ7" s="23" t="str">
        <f t="shared" ca="1" si="36"/>
        <v>-</v>
      </c>
      <c r="KA7" s="23" t="str">
        <f t="shared" ca="1" si="36"/>
        <v>-</v>
      </c>
      <c r="KB7" s="23" t="str">
        <f t="shared" ca="1" si="36"/>
        <v>-</v>
      </c>
      <c r="KC7" s="23" t="str">
        <f t="shared" ca="1" si="36"/>
        <v>-</v>
      </c>
      <c r="KD7" s="23" t="str">
        <f t="shared" ca="1" si="36"/>
        <v>-</v>
      </c>
      <c r="KE7" s="23" t="str">
        <f t="shared" ca="1" si="36"/>
        <v>-</v>
      </c>
      <c r="KF7" s="23" t="str">
        <f t="shared" ca="1" si="36"/>
        <v>-</v>
      </c>
      <c r="KG7" s="23" t="str">
        <f t="shared" ca="1" si="36"/>
        <v>-</v>
      </c>
      <c r="KH7" s="23" t="str">
        <f t="shared" ca="1" si="36"/>
        <v>-</v>
      </c>
      <c r="KI7" s="23" t="str">
        <f t="shared" ca="1" si="36"/>
        <v>-</v>
      </c>
      <c r="KJ7" s="23" t="str">
        <f t="shared" ca="1" si="36"/>
        <v>-</v>
      </c>
      <c r="KK7" s="23" t="str">
        <f t="shared" ca="1" si="36"/>
        <v>-</v>
      </c>
      <c r="KL7" s="23" t="str">
        <f t="shared" ca="1" si="36"/>
        <v>-</v>
      </c>
      <c r="KM7" s="23" t="str">
        <f t="shared" ca="1" si="36"/>
        <v>-</v>
      </c>
      <c r="KN7" s="23" t="str">
        <f t="shared" ca="1" si="36"/>
        <v>-</v>
      </c>
      <c r="KO7" s="23" t="str">
        <f t="shared" ca="1" si="36"/>
        <v>-</v>
      </c>
      <c r="KP7" s="23" t="str">
        <f t="shared" ca="1" si="36"/>
        <v>-</v>
      </c>
      <c r="KQ7" s="23" t="str">
        <f t="shared" ca="1" si="36"/>
        <v>-</v>
      </c>
      <c r="KR7" s="23" t="str">
        <f t="shared" ca="1" si="36"/>
        <v>-</v>
      </c>
      <c r="KS7" s="23" t="str">
        <f t="shared" ca="1" si="36"/>
        <v>-</v>
      </c>
      <c r="KT7" s="23" t="str">
        <f t="shared" ca="1" si="36"/>
        <v>-</v>
      </c>
      <c r="KU7" s="23" t="str">
        <f t="shared" ca="1" si="36"/>
        <v>-</v>
      </c>
      <c r="KV7" s="23" t="str">
        <f t="shared" ca="1" si="36"/>
        <v>-</v>
      </c>
      <c r="KW7" s="23" t="str">
        <f t="shared" ca="1" si="36"/>
        <v>-</v>
      </c>
      <c r="KX7" s="23" t="str">
        <f t="shared" ca="1" si="36"/>
        <v>-</v>
      </c>
      <c r="KY7" s="23" t="str">
        <f t="shared" ca="1" si="36"/>
        <v>-</v>
      </c>
      <c r="KZ7" s="23" t="str">
        <f t="shared" ca="1" si="36"/>
        <v>-</v>
      </c>
      <c r="LA7" s="23" t="str">
        <f t="shared" ca="1" si="36"/>
        <v>-</v>
      </c>
      <c r="LB7" s="23" t="str">
        <f t="shared" ca="1" si="36"/>
        <v>-</v>
      </c>
      <c r="LC7" s="23" t="str">
        <f t="shared" ca="1" si="36"/>
        <v>-</v>
      </c>
      <c r="LD7" s="23" t="str">
        <f t="shared" ca="1" si="36"/>
        <v>-</v>
      </c>
      <c r="LE7" s="23" t="str">
        <f t="shared" ca="1" si="36"/>
        <v>-</v>
      </c>
      <c r="LF7" s="23" t="str">
        <f t="shared" ca="1" si="36"/>
        <v>-</v>
      </c>
      <c r="LG7" s="23" t="str">
        <f t="shared" ca="1" si="36"/>
        <v>-</v>
      </c>
      <c r="LH7" s="23" t="str">
        <f t="shared" ca="1" si="36"/>
        <v>-</v>
      </c>
      <c r="LI7" s="23" t="str">
        <f t="shared" ca="1" si="36"/>
        <v>-</v>
      </c>
      <c r="LJ7" s="23" t="str">
        <f t="shared" ca="1" si="36"/>
        <v>-</v>
      </c>
      <c r="LK7" s="23" t="str">
        <f t="shared" ca="1" si="36"/>
        <v>-</v>
      </c>
      <c r="LL7" s="23" t="str">
        <f t="shared" ca="1" si="36"/>
        <v>-</v>
      </c>
      <c r="LM7" s="23" t="str">
        <f t="shared" ca="1" si="36"/>
        <v>-</v>
      </c>
      <c r="LN7" s="23" t="str">
        <f t="shared" ca="1" si="36"/>
        <v>-</v>
      </c>
      <c r="LO7" s="23" t="str">
        <f t="shared" ca="1" si="36"/>
        <v>-</v>
      </c>
      <c r="LP7" s="23" t="str">
        <f t="shared" ca="1" si="36"/>
        <v>-</v>
      </c>
      <c r="LQ7" s="23" t="str">
        <f t="shared" ca="1" si="36"/>
        <v>-</v>
      </c>
      <c r="LR7" s="23" t="str">
        <f t="shared" ca="1" si="36"/>
        <v>-</v>
      </c>
      <c r="LS7" s="23" t="str">
        <f t="shared" ca="1" si="36"/>
        <v>-</v>
      </c>
      <c r="LT7" s="23" t="str">
        <f t="shared" ca="1" si="36"/>
        <v>-</v>
      </c>
      <c r="LU7" s="23" t="str">
        <f t="shared" ca="1" si="36"/>
        <v>-</v>
      </c>
      <c r="LV7" s="23" t="str">
        <f t="shared" ca="1" si="36"/>
        <v>-</v>
      </c>
      <c r="LW7" s="23" t="str">
        <f t="shared" ca="1" si="36"/>
        <v>-</v>
      </c>
      <c r="LX7" s="23" t="str">
        <f t="shared" ca="1" si="36"/>
        <v>-</v>
      </c>
      <c r="LY7" s="23" t="str">
        <f t="shared" ca="1" si="36"/>
        <v>-</v>
      </c>
      <c r="LZ7" s="23" t="str">
        <f t="shared" ca="1" si="36"/>
        <v>-</v>
      </c>
      <c r="MA7" s="23" t="str">
        <f t="shared" ca="1" si="36"/>
        <v>-</v>
      </c>
      <c r="MB7" s="23" t="str">
        <f t="shared" ca="1" si="36"/>
        <v>-</v>
      </c>
      <c r="MC7" s="23" t="str">
        <f t="shared" ca="1" si="36"/>
        <v>-</v>
      </c>
      <c r="MD7" s="23" t="str">
        <f t="shared" ca="1" si="36"/>
        <v>-</v>
      </c>
      <c r="ME7" s="23" t="str">
        <f t="shared" ca="1" si="36"/>
        <v>-</v>
      </c>
      <c r="MF7" s="23" t="str">
        <f t="shared" ca="1" si="36"/>
        <v>-</v>
      </c>
      <c r="MG7" s="23" t="str">
        <f t="shared" ca="1" si="36"/>
        <v>-</v>
      </c>
      <c r="MH7" s="23" t="str">
        <f t="shared" ca="1" si="36"/>
        <v>-</v>
      </c>
      <c r="MI7" s="23" t="str">
        <f t="shared" ca="1" si="36"/>
        <v>-</v>
      </c>
      <c r="MJ7" s="23" t="str">
        <f t="shared" ca="1" si="36"/>
        <v>-</v>
      </c>
      <c r="MK7" s="23" t="str">
        <f t="shared" ca="1" si="36"/>
        <v>-</v>
      </c>
      <c r="ML7" s="23" t="str">
        <f t="shared" ca="1" si="36"/>
        <v>-</v>
      </c>
      <c r="MM7" s="23">
        <f ca="1">OFFSET(MM$5,$B7,0)</f>
        <v>0</v>
      </c>
      <c r="MN7" s="23" t="str">
        <f t="shared" ca="1" si="36"/>
        <v>-</v>
      </c>
      <c r="MO7" s="23" t="str">
        <f t="shared" ca="1" si="36"/>
        <v>-</v>
      </c>
      <c r="MP7" s="23">
        <f t="shared" ca="1" si="36"/>
        <v>0</v>
      </c>
      <c r="MQ7" s="23">
        <f t="shared" ca="1" si="36"/>
        <v>0</v>
      </c>
      <c r="MR7" s="29">
        <v>0</v>
      </c>
    </row>
    <row r="8" spans="1:356" collapsed="1">
      <c r="A8" s="26"/>
      <c r="B8" s="26"/>
      <c r="D8" t="b">
        <v>0</v>
      </c>
      <c r="E8" s="16"/>
      <c r="F8" s="16"/>
      <c r="AE8" s="12" t="s">
        <v>392</v>
      </c>
      <c r="AF8" s="10" t="str">
        <f>IF(MATCH(AE8,AE$5:AE8,0)=(COUNTA(AE$5:AE8)),"-","Dup")</f>
        <v>-</v>
      </c>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29">
        <v>0</v>
      </c>
    </row>
    <row r="9" spans="1:356">
      <c r="A9" s="26">
        <f t="shared" si="21"/>
        <v>4</v>
      </c>
      <c r="B9" s="26"/>
      <c r="C9">
        <v>1</v>
      </c>
      <c r="D9" t="b">
        <v>1</v>
      </c>
      <c r="E9" t="b">
        <v>1</v>
      </c>
      <c r="F9" t="b">
        <v>1</v>
      </c>
      <c r="AE9" s="34" t="str">
        <f>"Quick test"</f>
        <v>Quick test</v>
      </c>
      <c r="AF9" s="10" t="str">
        <f>IF(MATCH(AE9,AE$5:AE9,0)=(COUNTA(AE$5:AE9)),"-","Dup")</f>
        <v>-</v>
      </c>
      <c r="AG9" s="15" t="b">
        <v>0</v>
      </c>
      <c r="AH9" s="15" t="b">
        <v>0</v>
      </c>
      <c r="AI9" s="15" t="b">
        <v>0</v>
      </c>
      <c r="AJ9" s="15" t="b">
        <v>1</v>
      </c>
      <c r="AK9" s="15" t="b">
        <v>0</v>
      </c>
      <c r="AL9" s="15">
        <v>0</v>
      </c>
      <c r="AM9" s="22" t="s">
        <v>37</v>
      </c>
      <c r="AN9" s="22" t="b">
        <v>1</v>
      </c>
      <c r="AO9" s="22" t="b">
        <v>1</v>
      </c>
      <c r="AP9" s="22" t="b">
        <v>1</v>
      </c>
      <c r="AQ9" s="22" t="b">
        <v>1</v>
      </c>
      <c r="AR9" s="15">
        <f t="shared" ref="AR9:BV9" si="38">AR$6</f>
        <v>1</v>
      </c>
      <c r="AS9" s="15">
        <f t="shared" si="38"/>
        <v>1</v>
      </c>
      <c r="AT9" s="15" t="str">
        <f t="shared" si="38"/>
        <v>-</v>
      </c>
      <c r="AU9" s="15" t="str">
        <f t="shared" si="38"/>
        <v>-</v>
      </c>
      <c r="AV9" s="15" t="str">
        <f t="shared" si="38"/>
        <v>-</v>
      </c>
      <c r="AW9" s="15" t="str">
        <f t="shared" si="38"/>
        <v>-</v>
      </c>
      <c r="AX9" s="15" t="str">
        <f t="shared" si="38"/>
        <v>-</v>
      </c>
      <c r="AY9" s="15" t="str">
        <f t="shared" si="38"/>
        <v>-</v>
      </c>
      <c r="AZ9" s="15" t="str">
        <f t="shared" si="38"/>
        <v>-</v>
      </c>
      <c r="BA9" s="15" t="str">
        <f t="shared" si="38"/>
        <v>-</v>
      </c>
      <c r="BB9" s="15" t="str">
        <f t="shared" si="38"/>
        <v>-</v>
      </c>
      <c r="BC9" s="15" t="str">
        <f t="shared" si="38"/>
        <v>-</v>
      </c>
      <c r="BD9" s="15" t="str">
        <f t="shared" si="38"/>
        <v>-</v>
      </c>
      <c r="BE9" s="15" t="str">
        <f t="shared" si="38"/>
        <v>-</v>
      </c>
      <c r="BF9" s="15" t="str">
        <f t="shared" si="38"/>
        <v>-</v>
      </c>
      <c r="BG9" s="15" t="str">
        <f t="shared" si="38"/>
        <v>-</v>
      </c>
      <c r="BH9" s="15" t="str">
        <f t="shared" si="38"/>
        <v>-</v>
      </c>
      <c r="BI9" s="15" t="str">
        <f t="shared" si="38"/>
        <v>-</v>
      </c>
      <c r="BJ9" s="15" t="str">
        <f t="shared" si="38"/>
        <v>-</v>
      </c>
      <c r="BK9" s="15" t="str">
        <f t="shared" si="38"/>
        <v>-</v>
      </c>
      <c r="BL9" s="15" t="str">
        <f t="shared" si="38"/>
        <v>-</v>
      </c>
      <c r="BM9" s="15" t="str">
        <f t="shared" si="38"/>
        <v>-</v>
      </c>
      <c r="BN9" s="15" t="str">
        <f t="shared" si="38"/>
        <v>-</v>
      </c>
      <c r="BO9" s="15" t="str">
        <f t="shared" si="38"/>
        <v>-</v>
      </c>
      <c r="BP9" s="15" t="str">
        <f t="shared" si="38"/>
        <v>-</v>
      </c>
      <c r="BQ9" s="15" t="str">
        <f t="shared" si="38"/>
        <v>-</v>
      </c>
      <c r="BR9" s="15" t="str">
        <f t="shared" si="38"/>
        <v>-</v>
      </c>
      <c r="BS9" s="15" t="str">
        <f t="shared" si="38"/>
        <v>-</v>
      </c>
      <c r="BT9" s="15" t="str">
        <f t="shared" si="38"/>
        <v>-</v>
      </c>
      <c r="BU9" s="15" t="str">
        <f t="shared" si="38"/>
        <v>-</v>
      </c>
      <c r="BV9" s="15" t="str">
        <f t="shared" si="38"/>
        <v>-</v>
      </c>
      <c r="BW9" s="15" t="str">
        <f>BW$6</f>
        <v>-</v>
      </c>
      <c r="BX9" s="15" t="str">
        <f>BX$6</f>
        <v>-</v>
      </c>
      <c r="BY9" s="15" t="str">
        <f>BY$6</f>
        <v>-</v>
      </c>
      <c r="BZ9" s="22">
        <v>1</v>
      </c>
      <c r="CA9" s="22">
        <v>1</v>
      </c>
      <c r="CB9" s="15">
        <v>0</v>
      </c>
      <c r="CC9" s="15" t="str">
        <f t="shared" ref="CC9:CV9" si="39">CC$6</f>
        <v>-</v>
      </c>
      <c r="CD9" s="15" t="str">
        <f t="shared" si="39"/>
        <v>-</v>
      </c>
      <c r="CE9" s="15" t="str">
        <f t="shared" si="39"/>
        <v>-</v>
      </c>
      <c r="CF9" s="15" t="str">
        <f t="shared" si="39"/>
        <v>-</v>
      </c>
      <c r="CG9" s="15" t="str">
        <f t="shared" si="39"/>
        <v>-</v>
      </c>
      <c r="CH9" s="15" t="str">
        <f t="shared" si="39"/>
        <v>-</v>
      </c>
      <c r="CI9" s="15" t="str">
        <f t="shared" si="39"/>
        <v>-</v>
      </c>
      <c r="CJ9" s="22">
        <v>0</v>
      </c>
      <c r="CK9" s="15" t="str">
        <f t="shared" si="39"/>
        <v>-</v>
      </c>
      <c r="CL9" s="15" t="str">
        <f t="shared" si="39"/>
        <v>-</v>
      </c>
      <c r="CM9" s="15" t="str">
        <f t="shared" si="39"/>
        <v>-</v>
      </c>
      <c r="CN9" s="15" t="str">
        <f t="shared" si="39"/>
        <v>-</v>
      </c>
      <c r="CO9" s="15" t="str">
        <f t="shared" si="39"/>
        <v>-</v>
      </c>
      <c r="CP9" s="15">
        <f t="shared" si="39"/>
        <v>0</v>
      </c>
      <c r="CQ9" s="15">
        <f t="shared" si="39"/>
        <v>0</v>
      </c>
      <c r="CR9" s="15">
        <f t="shared" si="39"/>
        <v>0</v>
      </c>
      <c r="CS9" s="15">
        <f t="shared" si="39"/>
        <v>0</v>
      </c>
      <c r="CT9" s="15">
        <f t="shared" si="39"/>
        <v>0</v>
      </c>
      <c r="CU9" s="15">
        <f t="shared" si="39"/>
        <v>0</v>
      </c>
      <c r="CV9" s="15">
        <f t="shared" si="39"/>
        <v>0</v>
      </c>
      <c r="CW9" s="15">
        <f t="shared" ref="CW9:DP9" si="40">CW$6</f>
        <v>0</v>
      </c>
      <c r="CX9" s="15">
        <f t="shared" si="40"/>
        <v>0</v>
      </c>
      <c r="CY9" s="15">
        <f t="shared" si="40"/>
        <v>0</v>
      </c>
      <c r="CZ9" s="15">
        <f t="shared" si="40"/>
        <v>0</v>
      </c>
      <c r="DA9" s="15" t="str">
        <f t="shared" si="40"/>
        <v>-</v>
      </c>
      <c r="DB9" s="15" t="str">
        <f t="shared" si="40"/>
        <v>-</v>
      </c>
      <c r="DC9" s="15" t="str">
        <f t="shared" si="40"/>
        <v>-</v>
      </c>
      <c r="DD9" s="15" t="str">
        <f t="shared" si="40"/>
        <v>-</v>
      </c>
      <c r="DE9" s="15" t="str">
        <f t="shared" si="40"/>
        <v>-</v>
      </c>
      <c r="DF9" s="15" t="str">
        <f t="shared" si="40"/>
        <v>-</v>
      </c>
      <c r="DG9" s="15" t="str">
        <f t="shared" si="40"/>
        <v>-</v>
      </c>
      <c r="DH9" s="15" t="str">
        <f t="shared" si="40"/>
        <v>-</v>
      </c>
      <c r="DI9" s="15" t="str">
        <f t="shared" si="40"/>
        <v>-</v>
      </c>
      <c r="DJ9" s="15" t="str">
        <f t="shared" si="40"/>
        <v>-</v>
      </c>
      <c r="DK9" s="15" t="str">
        <f t="shared" si="40"/>
        <v>-</v>
      </c>
      <c r="DL9" s="15">
        <f t="shared" si="40"/>
        <v>1</v>
      </c>
      <c r="DM9" s="15" t="str">
        <f t="shared" si="40"/>
        <v>-</v>
      </c>
      <c r="DN9" s="15" t="str">
        <f t="shared" si="40"/>
        <v>-</v>
      </c>
      <c r="DO9" s="15" t="str">
        <f t="shared" si="40"/>
        <v>-</v>
      </c>
      <c r="DP9" s="15" t="str">
        <f t="shared" si="40"/>
        <v>-</v>
      </c>
      <c r="DQ9" s="22" t="s">
        <v>37</v>
      </c>
      <c r="DR9" s="15" t="str">
        <f t="shared" ref="DR9:EX9" si="41">DR$6</f>
        <v>-</v>
      </c>
      <c r="DS9" s="15">
        <f t="shared" si="41"/>
        <v>0</v>
      </c>
      <c r="DT9" s="15" t="str">
        <f t="shared" si="41"/>
        <v>-</v>
      </c>
      <c r="DU9" s="15">
        <f t="shared" si="41"/>
        <v>1</v>
      </c>
      <c r="DV9" s="15">
        <f t="shared" si="41"/>
        <v>0</v>
      </c>
      <c r="DW9" s="15">
        <f t="shared" si="41"/>
        <v>1</v>
      </c>
      <c r="DX9" s="15">
        <f t="shared" si="41"/>
        <v>1</v>
      </c>
      <c r="DY9" s="15">
        <f t="shared" si="41"/>
        <v>1</v>
      </c>
      <c r="DZ9" s="15">
        <f t="shared" si="41"/>
        <v>0</v>
      </c>
      <c r="EA9" s="15">
        <f t="shared" si="41"/>
        <v>0</v>
      </c>
      <c r="EB9" s="15">
        <f t="shared" si="41"/>
        <v>0</v>
      </c>
      <c r="EC9" s="15">
        <f t="shared" si="41"/>
        <v>0</v>
      </c>
      <c r="ED9" s="15">
        <f t="shared" si="41"/>
        <v>1</v>
      </c>
      <c r="EE9" s="15">
        <f t="shared" si="41"/>
        <v>0</v>
      </c>
      <c r="EF9" s="15">
        <f t="shared" si="41"/>
        <v>0</v>
      </c>
      <c r="EG9" s="15">
        <f t="shared" si="41"/>
        <v>0</v>
      </c>
      <c r="EH9" s="15">
        <f t="shared" si="41"/>
        <v>0</v>
      </c>
      <c r="EI9" s="15">
        <f t="shared" si="41"/>
        <v>0</v>
      </c>
      <c r="EJ9" s="15">
        <f t="shared" si="41"/>
        <v>0</v>
      </c>
      <c r="EK9" s="15">
        <f t="shared" si="41"/>
        <v>0</v>
      </c>
      <c r="EL9" s="15">
        <f t="shared" si="41"/>
        <v>1</v>
      </c>
      <c r="EM9" s="15">
        <f t="shared" si="41"/>
        <v>0</v>
      </c>
      <c r="EN9" s="15">
        <f t="shared" si="41"/>
        <v>0</v>
      </c>
      <c r="EO9" s="15">
        <f t="shared" si="41"/>
        <v>0</v>
      </c>
      <c r="EP9" s="15">
        <f t="shared" si="41"/>
        <v>0</v>
      </c>
      <c r="EQ9" s="15">
        <f t="shared" si="41"/>
        <v>0</v>
      </c>
      <c r="ER9" s="15">
        <f t="shared" si="41"/>
        <v>0</v>
      </c>
      <c r="ES9" s="15">
        <f t="shared" si="41"/>
        <v>0</v>
      </c>
      <c r="ET9" s="15">
        <f t="shared" si="41"/>
        <v>0</v>
      </c>
      <c r="EU9" s="15" t="str">
        <f t="shared" si="41"/>
        <v>-</v>
      </c>
      <c r="EV9" s="15" t="str">
        <f t="shared" si="41"/>
        <v>-</v>
      </c>
      <c r="EW9" s="15" t="str">
        <f t="shared" si="41"/>
        <v>-</v>
      </c>
      <c r="EX9" s="15" t="str">
        <f t="shared" si="41"/>
        <v>-</v>
      </c>
      <c r="EY9" s="15" t="b">
        <f t="shared" ref="EY9:MQ9" si="42">EY$6</f>
        <v>0</v>
      </c>
      <c r="EZ9" s="15" t="b">
        <f t="shared" si="42"/>
        <v>0</v>
      </c>
      <c r="FA9" s="15" t="b">
        <f t="shared" si="42"/>
        <v>1</v>
      </c>
      <c r="FB9" s="15">
        <f t="shared" si="42"/>
        <v>0</v>
      </c>
      <c r="FC9" s="15">
        <f t="shared" si="42"/>
        <v>1</v>
      </c>
      <c r="FD9" s="15">
        <f t="shared" si="42"/>
        <v>1</v>
      </c>
      <c r="FE9" s="15" t="str">
        <f t="shared" si="42"/>
        <v>-</v>
      </c>
      <c r="FF9" s="15" t="str">
        <f t="shared" si="42"/>
        <v>-</v>
      </c>
      <c r="FG9" s="22">
        <v>1</v>
      </c>
      <c r="FH9" s="15" t="str">
        <f t="shared" si="42"/>
        <v>-</v>
      </c>
      <c r="FI9" s="15" t="str">
        <f t="shared" si="42"/>
        <v>-</v>
      </c>
      <c r="FJ9" s="15" t="str">
        <f t="shared" si="42"/>
        <v>-</v>
      </c>
      <c r="FK9" s="15" t="str">
        <f t="shared" si="42"/>
        <v>-</v>
      </c>
      <c r="FL9" s="15" t="str">
        <f t="shared" si="42"/>
        <v>-</v>
      </c>
      <c r="FM9" s="15" t="str">
        <f t="shared" si="42"/>
        <v>-</v>
      </c>
      <c r="FN9" s="15" t="str">
        <f t="shared" si="42"/>
        <v>-</v>
      </c>
      <c r="FO9" s="15" t="str">
        <f t="shared" si="42"/>
        <v>-</v>
      </c>
      <c r="FP9" s="15" t="str">
        <f t="shared" si="42"/>
        <v>-</v>
      </c>
      <c r="FQ9" s="15" t="str">
        <f t="shared" si="42"/>
        <v>-</v>
      </c>
      <c r="FR9" s="15" t="str">
        <f t="shared" si="42"/>
        <v>-</v>
      </c>
      <c r="FS9" s="15" t="str">
        <f t="shared" si="42"/>
        <v>-</v>
      </c>
      <c r="FT9" s="15" t="str">
        <f t="shared" si="42"/>
        <v>-</v>
      </c>
      <c r="FU9" s="15" t="str">
        <f t="shared" si="42"/>
        <v>-</v>
      </c>
      <c r="FV9" s="15" t="str">
        <f t="shared" si="42"/>
        <v>-</v>
      </c>
      <c r="FW9" s="15" t="str">
        <f t="shared" si="42"/>
        <v>-</v>
      </c>
      <c r="FX9" s="15" t="str">
        <f t="shared" si="42"/>
        <v>-</v>
      </c>
      <c r="FY9" s="15" t="b">
        <f t="shared" si="42"/>
        <v>1</v>
      </c>
      <c r="FZ9" s="15">
        <v>0</v>
      </c>
      <c r="GA9" s="15" t="str">
        <f t="shared" si="42"/>
        <v>-</v>
      </c>
      <c r="GB9" s="15" t="str">
        <f t="shared" si="42"/>
        <v>-</v>
      </c>
      <c r="GC9" s="15" t="str">
        <f t="shared" si="42"/>
        <v>-</v>
      </c>
      <c r="GD9" s="15" t="str">
        <f t="shared" si="42"/>
        <v>-</v>
      </c>
      <c r="GE9" s="15" t="str">
        <f t="shared" si="42"/>
        <v>-</v>
      </c>
      <c r="GF9" s="15" t="str">
        <f t="shared" si="42"/>
        <v>-</v>
      </c>
      <c r="GG9" s="15" t="str">
        <f t="shared" si="42"/>
        <v>-</v>
      </c>
      <c r="GH9" s="15" t="str">
        <f t="shared" si="42"/>
        <v>-</v>
      </c>
      <c r="GI9" s="15" t="str">
        <f t="shared" si="42"/>
        <v>-</v>
      </c>
      <c r="GJ9" s="15" t="str">
        <f t="shared" si="42"/>
        <v>-</v>
      </c>
      <c r="GK9" s="15" t="str">
        <f t="shared" si="42"/>
        <v>-</v>
      </c>
      <c r="GL9" s="15" t="str">
        <f t="shared" si="42"/>
        <v>-</v>
      </c>
      <c r="GM9" s="15" t="str">
        <f t="shared" si="42"/>
        <v>-</v>
      </c>
      <c r="GN9" s="15" t="str">
        <f t="shared" si="42"/>
        <v>-</v>
      </c>
      <c r="GO9" s="15" t="str">
        <f>GO$6</f>
        <v>-</v>
      </c>
      <c r="GP9" s="15" t="str">
        <f>GP$6</f>
        <v>-</v>
      </c>
      <c r="GQ9" s="15" t="b">
        <f>GQ$6</f>
        <v>1</v>
      </c>
      <c r="GR9" s="15">
        <f>GR$6</f>
        <v>0</v>
      </c>
      <c r="GS9" s="15" t="str">
        <f>GS$6</f>
        <v>-</v>
      </c>
      <c r="GT9" s="15" t="str">
        <f t="shared" si="42"/>
        <v>-</v>
      </c>
      <c r="GU9" s="15" t="str">
        <f t="shared" si="42"/>
        <v>-</v>
      </c>
      <c r="GV9" s="15" t="str">
        <f t="shared" si="42"/>
        <v>-</v>
      </c>
      <c r="GW9" s="15" t="str">
        <f t="shared" si="42"/>
        <v>-</v>
      </c>
      <c r="GX9" s="15" t="str">
        <f t="shared" si="42"/>
        <v>-</v>
      </c>
      <c r="GY9" s="15">
        <f t="shared" si="42"/>
        <v>500</v>
      </c>
      <c r="GZ9" s="15">
        <f t="shared" si="42"/>
        <v>500</v>
      </c>
      <c r="HA9" s="15" t="str">
        <f>HA$6</f>
        <v>-</v>
      </c>
      <c r="HB9" s="15" t="str">
        <f>HB$6</f>
        <v>-</v>
      </c>
      <c r="HC9" s="15">
        <f t="shared" si="42"/>
        <v>1</v>
      </c>
      <c r="HD9" s="15">
        <f t="shared" si="42"/>
        <v>0</v>
      </c>
      <c r="HE9" s="15">
        <f t="shared" si="42"/>
        <v>1</v>
      </c>
      <c r="HF9" s="15">
        <f t="shared" si="42"/>
        <v>1</v>
      </c>
      <c r="HG9" s="15">
        <f t="shared" si="42"/>
        <v>0</v>
      </c>
      <c r="HH9" s="15" t="str">
        <f t="shared" si="42"/>
        <v>-</v>
      </c>
      <c r="HI9" s="15" t="str">
        <f t="shared" si="42"/>
        <v>-</v>
      </c>
      <c r="HJ9" s="15" t="str">
        <f t="shared" si="42"/>
        <v>-</v>
      </c>
      <c r="HK9" s="15" t="str">
        <f t="shared" si="42"/>
        <v>-</v>
      </c>
      <c r="HL9" s="15">
        <f t="shared" si="42"/>
        <v>1</v>
      </c>
      <c r="HM9" s="15">
        <f t="shared" si="42"/>
        <v>1</v>
      </c>
      <c r="HN9" s="15">
        <f t="shared" si="42"/>
        <v>1</v>
      </c>
      <c r="HO9" s="15">
        <f t="shared" si="42"/>
        <v>1</v>
      </c>
      <c r="HP9" s="15">
        <f t="shared" si="42"/>
        <v>1</v>
      </c>
      <c r="HQ9" s="15">
        <f t="shared" si="42"/>
        <v>1</v>
      </c>
      <c r="HR9" s="15">
        <f t="shared" si="42"/>
        <v>1</v>
      </c>
      <c r="HS9" s="15">
        <f t="shared" si="42"/>
        <v>1</v>
      </c>
      <c r="HT9" s="15">
        <f t="shared" si="42"/>
        <v>1</v>
      </c>
      <c r="HU9" s="15">
        <f t="shared" si="42"/>
        <v>1</v>
      </c>
      <c r="HV9" s="15" t="str">
        <f t="shared" si="42"/>
        <v>-</v>
      </c>
      <c r="HW9" s="15" t="str">
        <f t="shared" si="42"/>
        <v>-</v>
      </c>
      <c r="HX9" s="15" t="str">
        <f t="shared" si="42"/>
        <v>-</v>
      </c>
      <c r="HY9" s="15" t="str">
        <f t="shared" si="42"/>
        <v>-</v>
      </c>
      <c r="HZ9" s="15" t="str">
        <f t="shared" si="42"/>
        <v>-</v>
      </c>
      <c r="IA9" s="15" t="str">
        <f t="shared" si="42"/>
        <v>-</v>
      </c>
      <c r="IB9" s="15" t="str">
        <f t="shared" si="42"/>
        <v>-</v>
      </c>
      <c r="IC9" s="15" t="str">
        <f t="shared" si="42"/>
        <v>-</v>
      </c>
      <c r="ID9" s="15" t="str">
        <f t="shared" si="42"/>
        <v>-</v>
      </c>
      <c r="IE9" s="15" t="str">
        <f t="shared" si="42"/>
        <v>-</v>
      </c>
      <c r="IF9" s="15" t="str">
        <f t="shared" si="42"/>
        <v>-</v>
      </c>
      <c r="IG9" s="15" t="str">
        <f t="shared" si="42"/>
        <v>-</v>
      </c>
      <c r="IH9" s="15" t="str">
        <f t="shared" si="42"/>
        <v>-</v>
      </c>
      <c r="II9" s="15" t="str">
        <f t="shared" si="42"/>
        <v>-</v>
      </c>
      <c r="IJ9" s="15" t="str">
        <f t="shared" si="42"/>
        <v>-</v>
      </c>
      <c r="IK9" s="15" t="str">
        <f t="shared" si="42"/>
        <v>-</v>
      </c>
      <c r="IL9" s="15" t="str">
        <f t="shared" si="42"/>
        <v>-</v>
      </c>
      <c r="IM9" s="15" t="str">
        <f t="shared" si="42"/>
        <v>-</v>
      </c>
      <c r="IN9" s="15" t="str">
        <f t="shared" si="42"/>
        <v>-</v>
      </c>
      <c r="IO9" s="15" t="str">
        <f t="shared" si="42"/>
        <v>-</v>
      </c>
      <c r="IP9" s="15" t="str">
        <f t="shared" si="42"/>
        <v>-</v>
      </c>
      <c r="IQ9" s="15" t="str">
        <f t="shared" si="42"/>
        <v>-</v>
      </c>
      <c r="IR9" s="15" t="str">
        <f t="shared" si="42"/>
        <v>-</v>
      </c>
      <c r="IS9" s="15" t="str">
        <f t="shared" si="42"/>
        <v>-</v>
      </c>
      <c r="IT9" s="15" t="str">
        <f t="shared" si="42"/>
        <v>-</v>
      </c>
      <c r="IU9" s="15" t="str">
        <f t="shared" si="42"/>
        <v>-</v>
      </c>
      <c r="IV9" s="15" t="str">
        <f t="shared" si="42"/>
        <v>-</v>
      </c>
      <c r="IW9" s="15" t="str">
        <f t="shared" si="42"/>
        <v>-</v>
      </c>
      <c r="IX9" s="15" t="str">
        <f t="shared" si="42"/>
        <v>-</v>
      </c>
      <c r="IY9" s="15" t="str">
        <f t="shared" si="42"/>
        <v>-</v>
      </c>
      <c r="IZ9" s="15" t="str">
        <f t="shared" si="42"/>
        <v>-</v>
      </c>
      <c r="JA9" s="15" t="str">
        <f t="shared" si="42"/>
        <v>-</v>
      </c>
      <c r="JB9" s="15" t="str">
        <f t="shared" si="42"/>
        <v>-</v>
      </c>
      <c r="JC9" s="15" t="str">
        <f t="shared" si="42"/>
        <v>-</v>
      </c>
      <c r="JD9" s="15" t="str">
        <f t="shared" si="42"/>
        <v>-</v>
      </c>
      <c r="JE9" s="15" t="str">
        <f t="shared" si="42"/>
        <v>-</v>
      </c>
      <c r="JF9" s="15" t="str">
        <f t="shared" si="42"/>
        <v>-</v>
      </c>
      <c r="JG9" s="15" t="str">
        <f t="shared" si="42"/>
        <v>-</v>
      </c>
      <c r="JH9" s="15" t="str">
        <f t="shared" si="42"/>
        <v>-</v>
      </c>
      <c r="JI9" s="15" t="str">
        <f t="shared" si="42"/>
        <v>-</v>
      </c>
      <c r="JJ9" s="15" t="str">
        <f t="shared" si="42"/>
        <v>-</v>
      </c>
      <c r="JK9" s="15" t="str">
        <f t="shared" si="42"/>
        <v>-</v>
      </c>
      <c r="JL9" s="15" t="str">
        <f t="shared" si="42"/>
        <v>-</v>
      </c>
      <c r="JM9" s="15" t="str">
        <f t="shared" si="42"/>
        <v>-</v>
      </c>
      <c r="JN9" s="15" t="str">
        <f t="shared" si="42"/>
        <v>-</v>
      </c>
      <c r="JO9" s="15" t="str">
        <f t="shared" si="42"/>
        <v>-</v>
      </c>
      <c r="JP9" s="15" t="str">
        <f t="shared" si="42"/>
        <v>-</v>
      </c>
      <c r="JQ9" s="15" t="str">
        <f t="shared" si="42"/>
        <v>-</v>
      </c>
      <c r="JR9" s="15" t="str">
        <f t="shared" si="42"/>
        <v>-</v>
      </c>
      <c r="JS9" s="15" t="str">
        <f t="shared" si="42"/>
        <v>-</v>
      </c>
      <c r="JT9" s="15" t="str">
        <f t="shared" si="42"/>
        <v>-</v>
      </c>
      <c r="JU9" s="15" t="str">
        <f t="shared" si="42"/>
        <v>-</v>
      </c>
      <c r="JV9" s="15" t="str">
        <f t="shared" si="42"/>
        <v>-</v>
      </c>
      <c r="JW9" s="15" t="str">
        <f t="shared" si="42"/>
        <v>-</v>
      </c>
      <c r="JX9" s="15" t="str">
        <f t="shared" si="42"/>
        <v>-</v>
      </c>
      <c r="JY9" s="15" t="str">
        <f t="shared" si="42"/>
        <v>-</v>
      </c>
      <c r="JZ9" s="15" t="str">
        <f t="shared" si="42"/>
        <v>-</v>
      </c>
      <c r="KA9" s="15" t="str">
        <f t="shared" si="42"/>
        <v>-</v>
      </c>
      <c r="KB9" s="15" t="str">
        <f t="shared" si="42"/>
        <v>-</v>
      </c>
      <c r="KC9" s="15" t="str">
        <f t="shared" si="42"/>
        <v>-</v>
      </c>
      <c r="KD9" s="15" t="str">
        <f t="shared" si="42"/>
        <v>-</v>
      </c>
      <c r="KE9" s="15" t="str">
        <f t="shared" si="42"/>
        <v>-</v>
      </c>
      <c r="KF9" s="15" t="str">
        <f t="shared" si="42"/>
        <v>-</v>
      </c>
      <c r="KG9" s="15" t="str">
        <f t="shared" si="42"/>
        <v>-</v>
      </c>
      <c r="KH9" s="15" t="str">
        <f t="shared" si="42"/>
        <v>-</v>
      </c>
      <c r="KI9" s="15" t="str">
        <f t="shared" si="42"/>
        <v>-</v>
      </c>
      <c r="KJ9" s="15" t="str">
        <f t="shared" si="42"/>
        <v>-</v>
      </c>
      <c r="KK9" s="15" t="str">
        <f t="shared" si="42"/>
        <v>-</v>
      </c>
      <c r="KL9" s="15" t="str">
        <f t="shared" si="42"/>
        <v>-</v>
      </c>
      <c r="KM9" s="15" t="str">
        <f t="shared" si="42"/>
        <v>-</v>
      </c>
      <c r="KN9" s="15" t="str">
        <f t="shared" si="42"/>
        <v>-</v>
      </c>
      <c r="KO9" s="15" t="str">
        <f t="shared" si="42"/>
        <v>-</v>
      </c>
      <c r="KP9" s="15" t="str">
        <f t="shared" si="42"/>
        <v>-</v>
      </c>
      <c r="KQ9" s="15" t="str">
        <f t="shared" si="42"/>
        <v>-</v>
      </c>
      <c r="KR9" s="15" t="str">
        <f t="shared" si="42"/>
        <v>-</v>
      </c>
      <c r="KS9" s="15" t="str">
        <f t="shared" si="42"/>
        <v>-</v>
      </c>
      <c r="KT9" s="15" t="str">
        <f t="shared" si="42"/>
        <v>-</v>
      </c>
      <c r="KU9" s="15" t="str">
        <f t="shared" si="42"/>
        <v>-</v>
      </c>
      <c r="KV9" s="15" t="str">
        <f t="shared" si="42"/>
        <v>-</v>
      </c>
      <c r="KW9" s="15" t="str">
        <f t="shared" si="42"/>
        <v>-</v>
      </c>
      <c r="KX9" s="15" t="str">
        <f t="shared" si="42"/>
        <v>-</v>
      </c>
      <c r="KY9" s="15" t="str">
        <f t="shared" si="42"/>
        <v>-</v>
      </c>
      <c r="KZ9" s="15" t="str">
        <f t="shared" si="42"/>
        <v>-</v>
      </c>
      <c r="LA9" s="15" t="str">
        <f t="shared" si="42"/>
        <v>-</v>
      </c>
      <c r="LB9" s="15" t="str">
        <f t="shared" si="42"/>
        <v>-</v>
      </c>
      <c r="LC9" s="15" t="str">
        <f t="shared" si="42"/>
        <v>-</v>
      </c>
      <c r="LD9" s="15" t="str">
        <f t="shared" si="42"/>
        <v>-</v>
      </c>
      <c r="LE9" s="15" t="str">
        <f t="shared" si="42"/>
        <v>-</v>
      </c>
      <c r="LF9" s="15" t="str">
        <f t="shared" si="42"/>
        <v>-</v>
      </c>
      <c r="LG9" s="15" t="str">
        <f t="shared" si="42"/>
        <v>-</v>
      </c>
      <c r="LH9" s="15" t="str">
        <f t="shared" si="42"/>
        <v>-</v>
      </c>
      <c r="LI9" s="15" t="str">
        <f t="shared" si="42"/>
        <v>-</v>
      </c>
      <c r="LJ9" s="15" t="str">
        <f t="shared" si="42"/>
        <v>-</v>
      </c>
      <c r="LK9" s="15" t="str">
        <f t="shared" si="42"/>
        <v>-</v>
      </c>
      <c r="LL9" s="15" t="str">
        <f t="shared" si="42"/>
        <v>-</v>
      </c>
      <c r="LM9" s="15" t="str">
        <f t="shared" si="42"/>
        <v>-</v>
      </c>
      <c r="LN9" s="15" t="str">
        <f t="shared" si="42"/>
        <v>-</v>
      </c>
      <c r="LO9" s="15" t="str">
        <f t="shared" si="42"/>
        <v>-</v>
      </c>
      <c r="LP9" s="15" t="str">
        <f t="shared" si="42"/>
        <v>-</v>
      </c>
      <c r="LQ9" s="15" t="str">
        <f t="shared" si="42"/>
        <v>-</v>
      </c>
      <c r="LR9" s="15" t="str">
        <f t="shared" si="42"/>
        <v>-</v>
      </c>
      <c r="LS9" s="15" t="str">
        <f t="shared" si="42"/>
        <v>-</v>
      </c>
      <c r="LT9" s="15" t="str">
        <f t="shared" si="42"/>
        <v>-</v>
      </c>
      <c r="LU9" s="15" t="str">
        <f t="shared" si="42"/>
        <v>-</v>
      </c>
      <c r="LV9" s="15" t="str">
        <f t="shared" si="42"/>
        <v>-</v>
      </c>
      <c r="LW9" s="15" t="str">
        <f t="shared" si="42"/>
        <v>-</v>
      </c>
      <c r="LX9" s="15" t="str">
        <f t="shared" si="42"/>
        <v>-</v>
      </c>
      <c r="LY9" s="15" t="str">
        <f t="shared" si="42"/>
        <v>-</v>
      </c>
      <c r="LZ9" s="15" t="str">
        <f t="shared" si="42"/>
        <v>-</v>
      </c>
      <c r="MA9" s="15" t="str">
        <f t="shared" si="42"/>
        <v>-</v>
      </c>
      <c r="MB9" s="15" t="str">
        <f t="shared" si="42"/>
        <v>-</v>
      </c>
      <c r="MC9" s="15" t="str">
        <f t="shared" si="42"/>
        <v>-</v>
      </c>
      <c r="MD9" s="15" t="str">
        <f t="shared" si="42"/>
        <v>-</v>
      </c>
      <c r="ME9" s="15" t="str">
        <f t="shared" si="42"/>
        <v>-</v>
      </c>
      <c r="MF9" s="15" t="str">
        <f t="shared" si="42"/>
        <v>-</v>
      </c>
      <c r="MG9" s="15" t="str">
        <f t="shared" si="42"/>
        <v>-</v>
      </c>
      <c r="MH9" s="15" t="str">
        <f t="shared" si="42"/>
        <v>-</v>
      </c>
      <c r="MI9" s="15" t="str">
        <f t="shared" si="42"/>
        <v>-</v>
      </c>
      <c r="MJ9" s="15" t="str">
        <f t="shared" si="42"/>
        <v>-</v>
      </c>
      <c r="MK9" s="15" t="str">
        <f t="shared" si="42"/>
        <v>-</v>
      </c>
      <c r="ML9" s="15" t="str">
        <f t="shared" si="42"/>
        <v>-</v>
      </c>
      <c r="MM9" s="15">
        <f t="shared" si="42"/>
        <v>0</v>
      </c>
      <c r="MN9" s="15" t="str">
        <f t="shared" si="42"/>
        <v>-</v>
      </c>
      <c r="MO9" s="15" t="str">
        <f t="shared" si="42"/>
        <v>-</v>
      </c>
      <c r="MP9" s="15">
        <f t="shared" si="42"/>
        <v>0</v>
      </c>
      <c r="MQ9" s="15">
        <f t="shared" si="42"/>
        <v>0</v>
      </c>
      <c r="MR9" s="29">
        <v>0</v>
      </c>
    </row>
    <row r="10" spans="1:356" outlineLevel="1">
      <c r="A10" s="26">
        <f t="shared" si="21"/>
        <v>5</v>
      </c>
      <c r="B10" s="26">
        <f>$A$9</f>
        <v>4</v>
      </c>
      <c r="C10">
        <v>1</v>
      </c>
      <c r="D10" t="b">
        <v>0</v>
      </c>
      <c r="E10" t="b">
        <v>0</v>
      </c>
      <c r="F10" t="b">
        <v>0</v>
      </c>
      <c r="AE10" s="34" t="s">
        <v>971</v>
      </c>
      <c r="AF10" s="10" t="s">
        <v>37</v>
      </c>
      <c r="AG10" s="23" t="b">
        <v>1</v>
      </c>
      <c r="AH10" s="23" t="b">
        <v>0</v>
      </c>
      <c r="AI10" s="23" t="s">
        <v>37</v>
      </c>
      <c r="AJ10" s="23" t="s">
        <v>37</v>
      </c>
      <c r="AK10" s="23" t="s">
        <v>37</v>
      </c>
      <c r="AL10" s="23">
        <v>0</v>
      </c>
      <c r="AM10" s="22" t="s">
        <v>37</v>
      </c>
      <c r="AN10" s="22" t="s">
        <v>37</v>
      </c>
      <c r="AO10" s="22" t="s">
        <v>37</v>
      </c>
      <c r="AP10" s="22" t="s">
        <v>37</v>
      </c>
      <c r="AQ10" s="22" t="s">
        <v>37</v>
      </c>
      <c r="AR10" s="23">
        <v>1</v>
      </c>
      <c r="AS10" s="23">
        <v>1</v>
      </c>
      <c r="AT10" s="23" t="s">
        <v>37</v>
      </c>
      <c r="AU10" s="23" t="s">
        <v>37</v>
      </c>
      <c r="AV10" s="23" t="s">
        <v>37</v>
      </c>
      <c r="AW10" s="23" t="s">
        <v>37</v>
      </c>
      <c r="AX10" s="23" t="s">
        <v>37</v>
      </c>
      <c r="AY10" s="23" t="s">
        <v>37</v>
      </c>
      <c r="AZ10" s="23" t="s">
        <v>37</v>
      </c>
      <c r="BA10" s="23" t="s">
        <v>37</v>
      </c>
      <c r="BB10" s="23" t="s">
        <v>37</v>
      </c>
      <c r="BC10" s="23" t="s">
        <v>37</v>
      </c>
      <c r="BD10" s="23" t="s">
        <v>37</v>
      </c>
      <c r="BE10" s="23" t="s">
        <v>37</v>
      </c>
      <c r="BF10" s="23" t="s">
        <v>37</v>
      </c>
      <c r="BG10" s="23" t="s">
        <v>37</v>
      </c>
      <c r="BH10" s="23" t="s">
        <v>37</v>
      </c>
      <c r="BI10" s="23" t="s">
        <v>37</v>
      </c>
      <c r="BJ10" s="23" t="s">
        <v>37</v>
      </c>
      <c r="BK10" s="23" t="s">
        <v>37</v>
      </c>
      <c r="BL10" s="23" t="s">
        <v>37</v>
      </c>
      <c r="BM10" s="23" t="s">
        <v>37</v>
      </c>
      <c r="BN10" s="23" t="s">
        <v>37</v>
      </c>
      <c r="BO10" s="23" t="s">
        <v>37</v>
      </c>
      <c r="BP10" s="23" t="s">
        <v>37</v>
      </c>
      <c r="BQ10" s="23" t="s">
        <v>37</v>
      </c>
      <c r="BR10" s="23" t="s">
        <v>37</v>
      </c>
      <c r="BS10" s="23" t="s">
        <v>37</v>
      </c>
      <c r="BT10" s="23" t="s">
        <v>37</v>
      </c>
      <c r="BU10" s="23" t="s">
        <v>37</v>
      </c>
      <c r="BV10" s="23" t="s">
        <v>37</v>
      </c>
      <c r="BW10" s="23" t="s">
        <v>37</v>
      </c>
      <c r="BX10" s="23" t="s">
        <v>37</v>
      </c>
      <c r="BY10" s="23" t="s">
        <v>37</v>
      </c>
      <c r="BZ10" s="23">
        <v>1</v>
      </c>
      <c r="CA10" s="23">
        <v>1</v>
      </c>
      <c r="CB10" s="23">
        <v>0</v>
      </c>
      <c r="CC10" s="23" t="s">
        <v>37</v>
      </c>
      <c r="CD10" s="23" t="s">
        <v>37</v>
      </c>
      <c r="CE10" s="23" t="s">
        <v>37</v>
      </c>
      <c r="CF10" s="23" t="s">
        <v>37</v>
      </c>
      <c r="CG10" s="23" t="s">
        <v>37</v>
      </c>
      <c r="CH10" s="23" t="s">
        <v>37</v>
      </c>
      <c r="CI10" s="23" t="s">
        <v>37</v>
      </c>
      <c r="CJ10" s="23">
        <v>0</v>
      </c>
      <c r="CK10" s="23" t="s">
        <v>37</v>
      </c>
      <c r="CL10" s="23" t="s">
        <v>37</v>
      </c>
      <c r="CM10" s="23" t="s">
        <v>37</v>
      </c>
      <c r="CN10" s="23" t="s">
        <v>37</v>
      </c>
      <c r="CO10" s="23" t="s">
        <v>37</v>
      </c>
      <c r="CP10" s="23">
        <v>0</v>
      </c>
      <c r="CQ10" s="23">
        <v>0</v>
      </c>
      <c r="CR10" s="23">
        <v>0</v>
      </c>
      <c r="CS10" s="23">
        <v>0</v>
      </c>
      <c r="CT10" s="23">
        <v>0</v>
      </c>
      <c r="CU10" s="23">
        <v>0</v>
      </c>
      <c r="CV10" s="23">
        <v>0</v>
      </c>
      <c r="CW10" s="23">
        <v>0</v>
      </c>
      <c r="CX10" s="23">
        <v>0</v>
      </c>
      <c r="CY10" s="23">
        <v>0</v>
      </c>
      <c r="CZ10" s="23">
        <v>0</v>
      </c>
      <c r="DA10" s="23" t="s">
        <v>37</v>
      </c>
      <c r="DB10" s="23" t="s">
        <v>37</v>
      </c>
      <c r="DC10" s="23" t="s">
        <v>37</v>
      </c>
      <c r="DD10" s="23" t="s">
        <v>37</v>
      </c>
      <c r="DE10" s="23" t="s">
        <v>37</v>
      </c>
      <c r="DF10" s="23" t="s">
        <v>37</v>
      </c>
      <c r="DG10" s="23" t="s">
        <v>37</v>
      </c>
      <c r="DH10" s="23" t="s">
        <v>37</v>
      </c>
      <c r="DI10" s="23" t="s">
        <v>37</v>
      </c>
      <c r="DJ10" s="23" t="s">
        <v>37</v>
      </c>
      <c r="DK10" s="23" t="s">
        <v>37</v>
      </c>
      <c r="DL10" s="23">
        <v>1</v>
      </c>
      <c r="DM10" s="23" t="s">
        <v>37</v>
      </c>
      <c r="DN10" s="23" t="s">
        <v>37</v>
      </c>
      <c r="DO10" s="23" t="s">
        <v>37</v>
      </c>
      <c r="DP10" s="23" t="s">
        <v>37</v>
      </c>
      <c r="DQ10" s="23" t="s">
        <v>37</v>
      </c>
      <c r="DR10" s="23" t="s">
        <v>37</v>
      </c>
      <c r="DS10" s="23">
        <v>0</v>
      </c>
      <c r="DT10" s="23" t="s">
        <v>37</v>
      </c>
      <c r="DU10" s="23">
        <v>1</v>
      </c>
      <c r="DV10" s="23">
        <v>0</v>
      </c>
      <c r="DW10" s="23">
        <v>1</v>
      </c>
      <c r="DX10" s="23">
        <v>1</v>
      </c>
      <c r="DY10" s="23">
        <v>1</v>
      </c>
      <c r="DZ10" s="23">
        <v>0</v>
      </c>
      <c r="EA10" s="23">
        <v>0</v>
      </c>
      <c r="EB10" s="23">
        <v>0</v>
      </c>
      <c r="EC10" s="23">
        <v>0</v>
      </c>
      <c r="ED10" s="23">
        <v>1</v>
      </c>
      <c r="EE10" s="23">
        <v>0</v>
      </c>
      <c r="EF10" s="23">
        <v>0</v>
      </c>
      <c r="EG10" s="23">
        <v>0</v>
      </c>
      <c r="EH10" s="23">
        <v>0</v>
      </c>
      <c r="EI10" s="23">
        <v>0</v>
      </c>
      <c r="EJ10" s="23">
        <v>0</v>
      </c>
      <c r="EK10" s="23">
        <v>0</v>
      </c>
      <c r="EL10" s="23">
        <v>1</v>
      </c>
      <c r="EM10" s="23">
        <v>0</v>
      </c>
      <c r="EN10" s="23">
        <v>0</v>
      </c>
      <c r="EO10" s="23">
        <v>0</v>
      </c>
      <c r="EP10" s="23">
        <v>0</v>
      </c>
      <c r="EQ10" s="23">
        <v>0</v>
      </c>
      <c r="ER10" s="23">
        <v>0</v>
      </c>
      <c r="ES10" s="23">
        <v>0</v>
      </c>
      <c r="ET10" s="23">
        <v>0</v>
      </c>
      <c r="EU10" s="23" t="s">
        <v>37</v>
      </c>
      <c r="EV10" s="23" t="s">
        <v>37</v>
      </c>
      <c r="EW10" s="23" t="s">
        <v>37</v>
      </c>
      <c r="EX10" s="23" t="s">
        <v>37</v>
      </c>
      <c r="EY10" s="23" t="b">
        <v>0</v>
      </c>
      <c r="EZ10" s="23" t="b">
        <v>0</v>
      </c>
      <c r="FA10" s="23" t="b">
        <v>1</v>
      </c>
      <c r="FB10" s="23">
        <v>0</v>
      </c>
      <c r="FC10" s="23">
        <v>1</v>
      </c>
      <c r="FD10" s="23">
        <v>1</v>
      </c>
      <c r="FE10" s="23" t="s">
        <v>37</v>
      </c>
      <c r="FF10" s="23" t="s">
        <v>37</v>
      </c>
      <c r="FG10" s="23" t="s">
        <v>37</v>
      </c>
      <c r="FH10" s="23" t="s">
        <v>37</v>
      </c>
      <c r="FI10" s="23" t="s">
        <v>37</v>
      </c>
      <c r="FJ10" s="23" t="s">
        <v>37</v>
      </c>
      <c r="FK10" s="23" t="s">
        <v>37</v>
      </c>
      <c r="FL10" s="23" t="s">
        <v>37</v>
      </c>
      <c r="FM10" s="23" t="s">
        <v>37</v>
      </c>
      <c r="FN10" s="23" t="s">
        <v>37</v>
      </c>
      <c r="FO10" s="23" t="s">
        <v>37</v>
      </c>
      <c r="FP10" s="23" t="s">
        <v>37</v>
      </c>
      <c r="FQ10" s="23" t="s">
        <v>37</v>
      </c>
      <c r="FR10" s="23" t="s">
        <v>37</v>
      </c>
      <c r="FS10" s="23" t="s">
        <v>37</v>
      </c>
      <c r="FT10" s="23" t="s">
        <v>37</v>
      </c>
      <c r="FU10" s="23" t="s">
        <v>37</v>
      </c>
      <c r="FV10" s="23" t="s">
        <v>37</v>
      </c>
      <c r="FW10" s="23" t="s">
        <v>37</v>
      </c>
      <c r="FX10" s="23" t="s">
        <v>37</v>
      </c>
      <c r="FY10" s="23" t="b">
        <v>1</v>
      </c>
      <c r="FZ10" s="23">
        <v>0</v>
      </c>
      <c r="GA10" s="23" t="s">
        <v>37</v>
      </c>
      <c r="GB10" s="23" t="s">
        <v>37</v>
      </c>
      <c r="GC10" s="23" t="s">
        <v>37</v>
      </c>
      <c r="GD10" s="23" t="s">
        <v>37</v>
      </c>
      <c r="GE10" s="23" t="s">
        <v>37</v>
      </c>
      <c r="GF10" s="23" t="s">
        <v>37</v>
      </c>
      <c r="GG10" s="23" t="s">
        <v>37</v>
      </c>
      <c r="GH10" s="23" t="s">
        <v>37</v>
      </c>
      <c r="GI10" s="23" t="s">
        <v>37</v>
      </c>
      <c r="GJ10" s="23" t="s">
        <v>37</v>
      </c>
      <c r="GK10" s="23" t="s">
        <v>37</v>
      </c>
      <c r="GL10" s="23" t="s">
        <v>37</v>
      </c>
      <c r="GM10" s="23" t="s">
        <v>37</v>
      </c>
      <c r="GN10" s="23" t="s">
        <v>37</v>
      </c>
      <c r="GO10" s="23" t="s">
        <v>37</v>
      </c>
      <c r="GP10" s="23" t="s">
        <v>37</v>
      </c>
      <c r="GQ10" s="23" t="b">
        <v>1</v>
      </c>
      <c r="GR10" s="23" t="s">
        <v>37</v>
      </c>
      <c r="GS10" s="23" t="s">
        <v>37</v>
      </c>
      <c r="GT10" s="23" t="s">
        <v>37</v>
      </c>
      <c r="GU10" s="23" t="s">
        <v>37</v>
      </c>
      <c r="GV10" s="23" t="s">
        <v>37</v>
      </c>
      <c r="GW10" s="23" t="s">
        <v>37</v>
      </c>
      <c r="GX10" s="23" t="s">
        <v>37</v>
      </c>
      <c r="GY10" s="23">
        <v>500</v>
      </c>
      <c r="GZ10" s="23">
        <v>500</v>
      </c>
      <c r="HA10" s="23" t="s">
        <v>37</v>
      </c>
      <c r="HB10" s="23" t="s">
        <v>37</v>
      </c>
      <c r="HC10" s="23">
        <v>1</v>
      </c>
      <c r="HD10" s="23">
        <v>0</v>
      </c>
      <c r="HE10" s="23">
        <v>1</v>
      </c>
      <c r="HF10" s="23">
        <v>1</v>
      </c>
      <c r="HG10" s="23">
        <v>0</v>
      </c>
      <c r="HH10" s="23" t="s">
        <v>37</v>
      </c>
      <c r="HI10" s="23" t="s">
        <v>37</v>
      </c>
      <c r="HJ10" s="23" t="s">
        <v>37</v>
      </c>
      <c r="HK10" s="23" t="s">
        <v>37</v>
      </c>
      <c r="HL10" s="23">
        <v>1</v>
      </c>
      <c r="HM10" s="23">
        <v>1</v>
      </c>
      <c r="HN10" s="23">
        <v>1</v>
      </c>
      <c r="HO10" s="23">
        <v>1</v>
      </c>
      <c r="HP10" s="23">
        <v>1</v>
      </c>
      <c r="HQ10" s="23">
        <v>1</v>
      </c>
      <c r="HR10" s="23">
        <v>1</v>
      </c>
      <c r="HS10" s="23">
        <v>1</v>
      </c>
      <c r="HT10" s="23">
        <v>1</v>
      </c>
      <c r="HU10" s="23">
        <v>1</v>
      </c>
      <c r="HV10" s="23" t="s">
        <v>37</v>
      </c>
      <c r="HW10" s="23" t="s">
        <v>37</v>
      </c>
      <c r="HX10" s="23" t="s">
        <v>37</v>
      </c>
      <c r="HY10" s="23" t="s">
        <v>37</v>
      </c>
      <c r="HZ10" s="23" t="s">
        <v>37</v>
      </c>
      <c r="IA10" s="23" t="s">
        <v>37</v>
      </c>
      <c r="IB10" s="23" t="s">
        <v>37</v>
      </c>
      <c r="IC10" s="23" t="s">
        <v>37</v>
      </c>
      <c r="ID10" s="23" t="s">
        <v>37</v>
      </c>
      <c r="IE10" s="23" t="s">
        <v>37</v>
      </c>
      <c r="IF10" s="23" t="s">
        <v>37</v>
      </c>
      <c r="IG10" s="23" t="s">
        <v>37</v>
      </c>
      <c r="IH10" s="23" t="s">
        <v>37</v>
      </c>
      <c r="II10" s="23" t="s">
        <v>37</v>
      </c>
      <c r="IJ10" s="23" t="s">
        <v>37</v>
      </c>
      <c r="IK10" s="23" t="s">
        <v>37</v>
      </c>
      <c r="IL10" s="23" t="s">
        <v>37</v>
      </c>
      <c r="IM10" s="23" t="s">
        <v>37</v>
      </c>
      <c r="IN10" s="23" t="s">
        <v>37</v>
      </c>
      <c r="IO10" s="23" t="s">
        <v>37</v>
      </c>
      <c r="IP10" s="23" t="s">
        <v>37</v>
      </c>
      <c r="IQ10" s="23" t="s">
        <v>37</v>
      </c>
      <c r="IR10" s="23" t="s">
        <v>37</v>
      </c>
      <c r="IS10" s="23" t="s">
        <v>37</v>
      </c>
      <c r="IT10" s="23" t="s">
        <v>37</v>
      </c>
      <c r="IU10" s="23" t="s">
        <v>37</v>
      </c>
      <c r="IV10" s="23" t="s">
        <v>37</v>
      </c>
      <c r="IW10" s="23" t="s">
        <v>37</v>
      </c>
      <c r="IX10" s="23" t="s">
        <v>37</v>
      </c>
      <c r="IY10" s="23" t="s">
        <v>37</v>
      </c>
      <c r="IZ10" s="23" t="s">
        <v>37</v>
      </c>
      <c r="JA10" s="23" t="s">
        <v>37</v>
      </c>
      <c r="JB10" s="23" t="s">
        <v>37</v>
      </c>
      <c r="JC10" s="23" t="s">
        <v>37</v>
      </c>
      <c r="JD10" s="23" t="s">
        <v>37</v>
      </c>
      <c r="JE10" s="23" t="s">
        <v>37</v>
      </c>
      <c r="JF10" s="23" t="s">
        <v>37</v>
      </c>
      <c r="JG10" s="23" t="s">
        <v>37</v>
      </c>
      <c r="JH10" s="23" t="s">
        <v>37</v>
      </c>
      <c r="JI10" s="23" t="s">
        <v>37</v>
      </c>
      <c r="JJ10" s="23" t="s">
        <v>37</v>
      </c>
      <c r="JK10" s="23" t="s">
        <v>37</v>
      </c>
      <c r="JL10" s="23" t="s">
        <v>37</v>
      </c>
      <c r="JM10" s="23" t="s">
        <v>37</v>
      </c>
      <c r="JN10" s="23" t="s">
        <v>37</v>
      </c>
      <c r="JO10" s="23" t="s">
        <v>37</v>
      </c>
      <c r="JP10" s="23" t="s">
        <v>37</v>
      </c>
      <c r="JQ10" s="23" t="s">
        <v>37</v>
      </c>
      <c r="JR10" s="23" t="s">
        <v>37</v>
      </c>
      <c r="JS10" s="23" t="s">
        <v>37</v>
      </c>
      <c r="JT10" s="23" t="s">
        <v>37</v>
      </c>
      <c r="JU10" s="23" t="s">
        <v>37</v>
      </c>
      <c r="JV10" s="23" t="s">
        <v>37</v>
      </c>
      <c r="JW10" s="23" t="s">
        <v>37</v>
      </c>
      <c r="JX10" s="23" t="s">
        <v>37</v>
      </c>
      <c r="JY10" s="23" t="s">
        <v>37</v>
      </c>
      <c r="JZ10" s="23" t="s">
        <v>37</v>
      </c>
      <c r="KA10" s="23" t="s">
        <v>37</v>
      </c>
      <c r="KB10" s="23" t="s">
        <v>37</v>
      </c>
      <c r="KC10" s="23" t="s">
        <v>37</v>
      </c>
      <c r="KD10" s="23" t="s">
        <v>37</v>
      </c>
      <c r="KE10" s="23" t="s">
        <v>37</v>
      </c>
      <c r="KF10" s="23" t="s">
        <v>37</v>
      </c>
      <c r="KG10" s="23" t="s">
        <v>37</v>
      </c>
      <c r="KH10" s="23" t="s">
        <v>37</v>
      </c>
      <c r="KI10" s="23" t="s">
        <v>37</v>
      </c>
      <c r="KJ10" s="23" t="s">
        <v>37</v>
      </c>
      <c r="KK10" s="23" t="s">
        <v>37</v>
      </c>
      <c r="KL10" s="23" t="s">
        <v>37</v>
      </c>
      <c r="KM10" s="23" t="s">
        <v>37</v>
      </c>
      <c r="KN10" s="23" t="s">
        <v>37</v>
      </c>
      <c r="KO10" s="23" t="s">
        <v>37</v>
      </c>
      <c r="KP10" s="23" t="s">
        <v>37</v>
      </c>
      <c r="KQ10" s="23" t="s">
        <v>37</v>
      </c>
      <c r="KR10" s="23" t="s">
        <v>37</v>
      </c>
      <c r="KS10" s="23" t="s">
        <v>37</v>
      </c>
      <c r="KT10" s="23" t="s">
        <v>37</v>
      </c>
      <c r="KU10" s="23" t="s">
        <v>37</v>
      </c>
      <c r="KV10" s="23" t="s">
        <v>37</v>
      </c>
      <c r="KW10" s="23" t="s">
        <v>37</v>
      </c>
      <c r="KX10" s="23" t="s">
        <v>37</v>
      </c>
      <c r="KY10" s="23" t="s">
        <v>37</v>
      </c>
      <c r="KZ10" s="23" t="s">
        <v>37</v>
      </c>
      <c r="LA10" s="23" t="s">
        <v>37</v>
      </c>
      <c r="LB10" s="23" t="s">
        <v>37</v>
      </c>
      <c r="LC10" s="23" t="s">
        <v>37</v>
      </c>
      <c r="LD10" s="23" t="s">
        <v>37</v>
      </c>
      <c r="LE10" s="23" t="s">
        <v>37</v>
      </c>
      <c r="LF10" s="23" t="s">
        <v>37</v>
      </c>
      <c r="LG10" s="23" t="s">
        <v>37</v>
      </c>
      <c r="LH10" s="23" t="s">
        <v>37</v>
      </c>
      <c r="LI10" s="23" t="s">
        <v>37</v>
      </c>
      <c r="LJ10" s="23" t="s">
        <v>37</v>
      </c>
      <c r="LK10" s="23" t="s">
        <v>37</v>
      </c>
      <c r="LL10" s="23" t="s">
        <v>37</v>
      </c>
      <c r="LM10" s="23" t="s">
        <v>37</v>
      </c>
      <c r="LN10" s="23" t="s">
        <v>37</v>
      </c>
      <c r="LO10" s="23" t="s">
        <v>37</v>
      </c>
      <c r="LP10" s="23" t="s">
        <v>37</v>
      </c>
      <c r="LQ10" s="23" t="s">
        <v>37</v>
      </c>
      <c r="LR10" s="23" t="s">
        <v>37</v>
      </c>
      <c r="LS10" s="23" t="s">
        <v>37</v>
      </c>
      <c r="LT10" s="23" t="s">
        <v>37</v>
      </c>
      <c r="LU10" s="23" t="s">
        <v>37</v>
      </c>
      <c r="LV10" s="23" t="s">
        <v>37</v>
      </c>
      <c r="LW10" s="23" t="s">
        <v>37</v>
      </c>
      <c r="LX10" s="23" t="s">
        <v>37</v>
      </c>
      <c r="LY10" s="23" t="s">
        <v>37</v>
      </c>
      <c r="LZ10" s="23" t="s">
        <v>37</v>
      </c>
      <c r="MA10" s="23" t="s">
        <v>37</v>
      </c>
      <c r="MB10" s="23" t="s">
        <v>37</v>
      </c>
      <c r="MC10" s="23" t="s">
        <v>37</v>
      </c>
      <c r="MD10" s="23" t="s">
        <v>37</v>
      </c>
      <c r="ME10" s="23" t="s">
        <v>37</v>
      </c>
      <c r="MF10" s="23" t="s">
        <v>37</v>
      </c>
      <c r="MG10" s="23" t="s">
        <v>37</v>
      </c>
      <c r="MH10" s="23" t="s">
        <v>37</v>
      </c>
      <c r="MI10" s="23" t="s">
        <v>37</v>
      </c>
      <c r="MJ10" s="23" t="s">
        <v>37</v>
      </c>
      <c r="MK10" s="23" t="s">
        <v>37</v>
      </c>
      <c r="ML10" s="23" t="s">
        <v>37</v>
      </c>
      <c r="MM10" s="23">
        <v>0</v>
      </c>
      <c r="MN10" s="23" t="s">
        <v>37</v>
      </c>
      <c r="MO10" s="23" t="s">
        <v>37</v>
      </c>
      <c r="MP10" s="23">
        <v>0</v>
      </c>
      <c r="MQ10" s="23">
        <v>0</v>
      </c>
      <c r="MR10" s="29">
        <v>0</v>
      </c>
    </row>
    <row r="11" spans="1:356" outlineLevel="1">
      <c r="A11" s="26">
        <f t="shared" si="21"/>
        <v>6</v>
      </c>
      <c r="B11" s="26">
        <f t="shared" ref="B11:B14" si="43">$A$9</f>
        <v>4</v>
      </c>
      <c r="C11">
        <v>1</v>
      </c>
      <c r="D11" t="b">
        <v>0</v>
      </c>
      <c r="E11" t="b">
        <v>0</v>
      </c>
      <c r="F11" t="b">
        <v>0</v>
      </c>
      <c r="AE11" s="34" t="s">
        <v>972</v>
      </c>
      <c r="AF11" s="10" t="s">
        <v>37</v>
      </c>
      <c r="AG11" s="23" t="b">
        <v>1</v>
      </c>
      <c r="AH11" s="23" t="b">
        <v>0</v>
      </c>
      <c r="AI11" s="23" t="s">
        <v>37</v>
      </c>
      <c r="AJ11" s="23" t="s">
        <v>37</v>
      </c>
      <c r="AK11" s="23" t="s">
        <v>37</v>
      </c>
      <c r="AL11" s="23">
        <v>0</v>
      </c>
      <c r="AM11" s="22" t="s">
        <v>37</v>
      </c>
      <c r="AN11" s="22" t="s">
        <v>37</v>
      </c>
      <c r="AO11" s="22" t="s">
        <v>37</v>
      </c>
      <c r="AP11" s="22" t="s">
        <v>37</v>
      </c>
      <c r="AQ11" s="22" t="s">
        <v>37</v>
      </c>
      <c r="AR11" s="23">
        <v>1</v>
      </c>
      <c r="AS11" s="23">
        <v>1</v>
      </c>
      <c r="AT11" s="23" t="s">
        <v>37</v>
      </c>
      <c r="AU11" s="23" t="s">
        <v>37</v>
      </c>
      <c r="AV11" s="23" t="s">
        <v>37</v>
      </c>
      <c r="AW11" s="23" t="s">
        <v>37</v>
      </c>
      <c r="AX11" s="23" t="s">
        <v>37</v>
      </c>
      <c r="AY11" s="23" t="s">
        <v>37</v>
      </c>
      <c r="AZ11" s="23" t="s">
        <v>37</v>
      </c>
      <c r="BA11" s="23" t="s">
        <v>37</v>
      </c>
      <c r="BB11" s="23" t="s">
        <v>37</v>
      </c>
      <c r="BC11" s="23" t="s">
        <v>37</v>
      </c>
      <c r="BD11" s="23" t="s">
        <v>37</v>
      </c>
      <c r="BE11" s="23" t="s">
        <v>37</v>
      </c>
      <c r="BF11" s="23" t="s">
        <v>37</v>
      </c>
      <c r="BG11" s="23" t="s">
        <v>37</v>
      </c>
      <c r="BH11" s="23" t="s">
        <v>37</v>
      </c>
      <c r="BI11" s="23" t="s">
        <v>37</v>
      </c>
      <c r="BJ11" s="23" t="s">
        <v>37</v>
      </c>
      <c r="BK11" s="23" t="s">
        <v>37</v>
      </c>
      <c r="BL11" s="23" t="s">
        <v>37</v>
      </c>
      <c r="BM11" s="23" t="s">
        <v>37</v>
      </c>
      <c r="BN11" s="23" t="s">
        <v>37</v>
      </c>
      <c r="BO11" s="23" t="s">
        <v>37</v>
      </c>
      <c r="BP11" s="23" t="s">
        <v>37</v>
      </c>
      <c r="BQ11" s="23" t="s">
        <v>37</v>
      </c>
      <c r="BR11" s="23" t="s">
        <v>37</v>
      </c>
      <c r="BS11" s="23" t="s">
        <v>37</v>
      </c>
      <c r="BT11" s="23" t="s">
        <v>37</v>
      </c>
      <c r="BU11" s="23" t="s">
        <v>37</v>
      </c>
      <c r="BV11" s="23" t="s">
        <v>37</v>
      </c>
      <c r="BW11" s="23" t="s">
        <v>37</v>
      </c>
      <c r="BX11" s="23" t="s">
        <v>37</v>
      </c>
      <c r="BY11" s="23" t="s">
        <v>37</v>
      </c>
      <c r="BZ11" s="23">
        <v>1</v>
      </c>
      <c r="CA11" s="23">
        <v>1</v>
      </c>
      <c r="CB11" s="23">
        <v>0</v>
      </c>
      <c r="CC11" s="23" t="s">
        <v>37</v>
      </c>
      <c r="CD11" s="23" t="s">
        <v>37</v>
      </c>
      <c r="CE11" s="23" t="s">
        <v>37</v>
      </c>
      <c r="CF11" s="23" t="s">
        <v>37</v>
      </c>
      <c r="CG11" s="23" t="s">
        <v>37</v>
      </c>
      <c r="CH11" s="23" t="s">
        <v>37</v>
      </c>
      <c r="CI11" s="23" t="s">
        <v>37</v>
      </c>
      <c r="CJ11" s="23">
        <v>0</v>
      </c>
      <c r="CK11" s="23" t="s">
        <v>37</v>
      </c>
      <c r="CL11" s="23" t="s">
        <v>37</v>
      </c>
      <c r="CM11" s="23" t="s">
        <v>37</v>
      </c>
      <c r="CN11" s="23" t="s">
        <v>37</v>
      </c>
      <c r="CO11" s="23" t="s">
        <v>37</v>
      </c>
      <c r="CP11" s="23">
        <v>0</v>
      </c>
      <c r="CQ11" s="23">
        <v>0</v>
      </c>
      <c r="CR11" s="23">
        <v>0</v>
      </c>
      <c r="CS11" s="23">
        <v>0</v>
      </c>
      <c r="CT11" s="23">
        <v>0</v>
      </c>
      <c r="CU11" s="23">
        <v>0</v>
      </c>
      <c r="CV11" s="23">
        <v>0</v>
      </c>
      <c r="CW11" s="23">
        <v>0</v>
      </c>
      <c r="CX11" s="23">
        <v>0</v>
      </c>
      <c r="CY11" s="23">
        <v>0</v>
      </c>
      <c r="CZ11" s="23">
        <v>0</v>
      </c>
      <c r="DA11" s="23" t="s">
        <v>37</v>
      </c>
      <c r="DB11" s="23" t="s">
        <v>37</v>
      </c>
      <c r="DC11" s="23">
        <v>19</v>
      </c>
      <c r="DD11" s="23">
        <v>19</v>
      </c>
      <c r="DE11" s="23" t="s">
        <v>37</v>
      </c>
      <c r="DF11" s="23" t="s">
        <v>37</v>
      </c>
      <c r="DG11" s="23" t="s">
        <v>37</v>
      </c>
      <c r="DH11" s="23" t="s">
        <v>37</v>
      </c>
      <c r="DI11" s="23" t="s">
        <v>37</v>
      </c>
      <c r="DJ11" s="23" t="s">
        <v>37</v>
      </c>
      <c r="DK11" s="23" t="s">
        <v>37</v>
      </c>
      <c r="DL11" s="23">
        <v>1</v>
      </c>
      <c r="DM11" s="23" t="s">
        <v>37</v>
      </c>
      <c r="DN11" s="23" t="s">
        <v>37</v>
      </c>
      <c r="DO11" s="23" t="s">
        <v>37</v>
      </c>
      <c r="DP11" s="23" t="s">
        <v>37</v>
      </c>
      <c r="DQ11" s="23" t="s">
        <v>37</v>
      </c>
      <c r="DR11" s="23" t="s">
        <v>37</v>
      </c>
      <c r="DS11" s="23">
        <v>0</v>
      </c>
      <c r="DT11" s="23" t="s">
        <v>37</v>
      </c>
      <c r="DU11" s="23">
        <v>1</v>
      </c>
      <c r="DV11" s="23">
        <v>0</v>
      </c>
      <c r="DW11" s="23">
        <v>1</v>
      </c>
      <c r="DX11" s="23">
        <v>1</v>
      </c>
      <c r="DY11" s="23">
        <v>1</v>
      </c>
      <c r="DZ11" s="23">
        <v>0</v>
      </c>
      <c r="EA11" s="23">
        <v>0</v>
      </c>
      <c r="EB11" s="23">
        <v>0</v>
      </c>
      <c r="EC11" s="23">
        <v>0</v>
      </c>
      <c r="ED11" s="23">
        <v>1</v>
      </c>
      <c r="EE11" s="23">
        <v>0</v>
      </c>
      <c r="EF11" s="23">
        <v>0</v>
      </c>
      <c r="EG11" s="23">
        <v>0</v>
      </c>
      <c r="EH11" s="23">
        <v>0</v>
      </c>
      <c r="EI11" s="23">
        <v>0</v>
      </c>
      <c r="EJ11" s="23">
        <v>0</v>
      </c>
      <c r="EK11" s="23">
        <v>0</v>
      </c>
      <c r="EL11" s="23">
        <v>1</v>
      </c>
      <c r="EM11" s="23">
        <v>0</v>
      </c>
      <c r="EN11" s="23">
        <v>0</v>
      </c>
      <c r="EO11" s="23">
        <v>0</v>
      </c>
      <c r="EP11" s="23">
        <v>0</v>
      </c>
      <c r="EQ11" s="23">
        <v>0</v>
      </c>
      <c r="ER11" s="23">
        <v>0</v>
      </c>
      <c r="ES11" s="23">
        <v>0</v>
      </c>
      <c r="ET11" s="23">
        <v>0</v>
      </c>
      <c r="EU11" s="23" t="s">
        <v>37</v>
      </c>
      <c r="EV11" s="23" t="s">
        <v>37</v>
      </c>
      <c r="EW11" s="23" t="s">
        <v>37</v>
      </c>
      <c r="EX11" s="23" t="s">
        <v>37</v>
      </c>
      <c r="EY11" s="23" t="b">
        <v>0</v>
      </c>
      <c r="EZ11" s="23" t="b">
        <v>0</v>
      </c>
      <c r="FA11" s="23" t="b">
        <v>1</v>
      </c>
      <c r="FB11" s="23">
        <v>0</v>
      </c>
      <c r="FC11" s="23">
        <v>1</v>
      </c>
      <c r="FD11" s="23">
        <v>1</v>
      </c>
      <c r="FE11" s="23" t="s">
        <v>37</v>
      </c>
      <c r="FF11" s="23" t="s">
        <v>37</v>
      </c>
      <c r="FG11" s="23" t="s">
        <v>37</v>
      </c>
      <c r="FH11" s="23" t="s">
        <v>37</v>
      </c>
      <c r="FI11" s="23" t="s">
        <v>37</v>
      </c>
      <c r="FJ11" s="23" t="s">
        <v>37</v>
      </c>
      <c r="FK11" s="23" t="s">
        <v>37</v>
      </c>
      <c r="FL11" s="23" t="s">
        <v>37</v>
      </c>
      <c r="FM11" s="23" t="s">
        <v>37</v>
      </c>
      <c r="FN11" s="23" t="s">
        <v>37</v>
      </c>
      <c r="FO11" s="23" t="s">
        <v>37</v>
      </c>
      <c r="FP11" s="23" t="s">
        <v>37</v>
      </c>
      <c r="FQ11" s="23" t="s">
        <v>37</v>
      </c>
      <c r="FR11" s="23" t="s">
        <v>37</v>
      </c>
      <c r="FS11" s="23" t="s">
        <v>37</v>
      </c>
      <c r="FT11" s="23" t="s">
        <v>37</v>
      </c>
      <c r="FU11" s="23" t="s">
        <v>37</v>
      </c>
      <c r="FV11" s="23" t="s">
        <v>37</v>
      </c>
      <c r="FW11" s="23" t="s">
        <v>37</v>
      </c>
      <c r="FX11" s="23" t="s">
        <v>37</v>
      </c>
      <c r="FY11" s="23" t="b">
        <v>1</v>
      </c>
      <c r="FZ11" s="23">
        <v>0</v>
      </c>
      <c r="GA11" s="23" t="s">
        <v>37</v>
      </c>
      <c r="GB11" s="23" t="s">
        <v>37</v>
      </c>
      <c r="GC11" s="23" t="s">
        <v>37</v>
      </c>
      <c r="GD11" s="23" t="s">
        <v>37</v>
      </c>
      <c r="GE11" s="23" t="s">
        <v>37</v>
      </c>
      <c r="GF11" s="23" t="s">
        <v>37</v>
      </c>
      <c r="GG11" s="23" t="s">
        <v>37</v>
      </c>
      <c r="GH11" s="23" t="s">
        <v>37</v>
      </c>
      <c r="GI11" s="23" t="s">
        <v>37</v>
      </c>
      <c r="GJ11" s="23" t="s">
        <v>37</v>
      </c>
      <c r="GK11" s="23" t="s">
        <v>37</v>
      </c>
      <c r="GL11" s="23" t="s">
        <v>37</v>
      </c>
      <c r="GM11" s="23" t="s">
        <v>37</v>
      </c>
      <c r="GN11" s="23" t="s">
        <v>37</v>
      </c>
      <c r="GO11" s="23" t="s">
        <v>37</v>
      </c>
      <c r="GP11" s="23" t="s">
        <v>37</v>
      </c>
      <c r="GQ11" s="23" t="b">
        <v>1</v>
      </c>
      <c r="GR11" s="23" t="s">
        <v>37</v>
      </c>
      <c r="GS11" s="23" t="s">
        <v>37</v>
      </c>
      <c r="GT11" s="23" t="s">
        <v>37</v>
      </c>
      <c r="GU11" s="23" t="s">
        <v>37</v>
      </c>
      <c r="GV11" s="23" t="s">
        <v>37</v>
      </c>
      <c r="GW11" s="23" t="s">
        <v>37</v>
      </c>
      <c r="GX11" s="23" t="s">
        <v>37</v>
      </c>
      <c r="GY11" s="23">
        <v>500</v>
      </c>
      <c r="GZ11" s="23">
        <v>500</v>
      </c>
      <c r="HA11" s="23" t="s">
        <v>37</v>
      </c>
      <c r="HB11" s="23" t="s">
        <v>37</v>
      </c>
      <c r="HC11" s="23">
        <v>1</v>
      </c>
      <c r="HD11" s="23">
        <v>0</v>
      </c>
      <c r="HE11" s="23">
        <v>1</v>
      </c>
      <c r="HF11" s="23">
        <v>1</v>
      </c>
      <c r="HG11" s="23">
        <v>0</v>
      </c>
      <c r="HH11" s="23" t="s">
        <v>37</v>
      </c>
      <c r="HI11" s="23" t="s">
        <v>37</v>
      </c>
      <c r="HJ11" s="23" t="s">
        <v>37</v>
      </c>
      <c r="HK11" s="23" t="s">
        <v>37</v>
      </c>
      <c r="HL11" s="23">
        <v>1</v>
      </c>
      <c r="HM11" s="23">
        <v>1</v>
      </c>
      <c r="HN11" s="23">
        <v>1</v>
      </c>
      <c r="HO11" s="23">
        <v>1</v>
      </c>
      <c r="HP11" s="23">
        <v>1</v>
      </c>
      <c r="HQ11" s="23">
        <v>1</v>
      </c>
      <c r="HR11" s="23">
        <v>1</v>
      </c>
      <c r="HS11" s="23">
        <v>1</v>
      </c>
      <c r="HT11" s="23">
        <v>1</v>
      </c>
      <c r="HU11" s="23">
        <v>1</v>
      </c>
      <c r="HV11" s="23" t="s">
        <v>37</v>
      </c>
      <c r="HW11" s="23" t="s">
        <v>37</v>
      </c>
      <c r="HX11" s="23" t="s">
        <v>37</v>
      </c>
      <c r="HY11" s="23" t="s">
        <v>37</v>
      </c>
      <c r="HZ11" s="23" t="s">
        <v>37</v>
      </c>
      <c r="IA11" s="23" t="s">
        <v>37</v>
      </c>
      <c r="IB11" s="23" t="s">
        <v>37</v>
      </c>
      <c r="IC11" s="23" t="s">
        <v>37</v>
      </c>
      <c r="ID11" s="23" t="s">
        <v>37</v>
      </c>
      <c r="IE11" s="23" t="s">
        <v>37</v>
      </c>
      <c r="IF11" s="23" t="s">
        <v>37</v>
      </c>
      <c r="IG11" s="23" t="s">
        <v>37</v>
      </c>
      <c r="IH11" s="23" t="s">
        <v>37</v>
      </c>
      <c r="II11" s="23" t="s">
        <v>37</v>
      </c>
      <c r="IJ11" s="23" t="s">
        <v>37</v>
      </c>
      <c r="IK11" s="23" t="s">
        <v>37</v>
      </c>
      <c r="IL11" s="23" t="s">
        <v>37</v>
      </c>
      <c r="IM11" s="23" t="s">
        <v>37</v>
      </c>
      <c r="IN11" s="23" t="s">
        <v>37</v>
      </c>
      <c r="IO11" s="23" t="s">
        <v>37</v>
      </c>
      <c r="IP11" s="23" t="s">
        <v>37</v>
      </c>
      <c r="IQ11" s="23" t="s">
        <v>37</v>
      </c>
      <c r="IR11" s="23" t="s">
        <v>37</v>
      </c>
      <c r="IS11" s="23" t="s">
        <v>37</v>
      </c>
      <c r="IT11" s="23" t="s">
        <v>37</v>
      </c>
      <c r="IU11" s="23" t="s">
        <v>37</v>
      </c>
      <c r="IV11" s="23" t="s">
        <v>37</v>
      </c>
      <c r="IW11" s="23" t="s">
        <v>37</v>
      </c>
      <c r="IX11" s="23" t="s">
        <v>37</v>
      </c>
      <c r="IY11" s="23" t="s">
        <v>37</v>
      </c>
      <c r="IZ11" s="23" t="s">
        <v>37</v>
      </c>
      <c r="JA11" s="23" t="s">
        <v>37</v>
      </c>
      <c r="JB11" s="23" t="s">
        <v>37</v>
      </c>
      <c r="JC11" s="23" t="s">
        <v>37</v>
      </c>
      <c r="JD11" s="23" t="s">
        <v>37</v>
      </c>
      <c r="JE11" s="23" t="s">
        <v>37</v>
      </c>
      <c r="JF11" s="23" t="s">
        <v>37</v>
      </c>
      <c r="JG11" s="23" t="s">
        <v>37</v>
      </c>
      <c r="JH11" s="23" t="s">
        <v>37</v>
      </c>
      <c r="JI11" s="23" t="s">
        <v>37</v>
      </c>
      <c r="JJ11" s="23" t="s">
        <v>37</v>
      </c>
      <c r="JK11" s="23" t="s">
        <v>37</v>
      </c>
      <c r="JL11" s="23" t="s">
        <v>37</v>
      </c>
      <c r="JM11" s="23" t="s">
        <v>37</v>
      </c>
      <c r="JN11" s="23" t="s">
        <v>37</v>
      </c>
      <c r="JO11" s="23" t="s">
        <v>37</v>
      </c>
      <c r="JP11" s="23" t="s">
        <v>37</v>
      </c>
      <c r="JQ11" s="23" t="s">
        <v>37</v>
      </c>
      <c r="JR11" s="23" t="s">
        <v>37</v>
      </c>
      <c r="JS11" s="23" t="s">
        <v>37</v>
      </c>
      <c r="JT11" s="23" t="s">
        <v>37</v>
      </c>
      <c r="JU11" s="23" t="s">
        <v>37</v>
      </c>
      <c r="JV11" s="23" t="s">
        <v>37</v>
      </c>
      <c r="JW11" s="23" t="s">
        <v>37</v>
      </c>
      <c r="JX11" s="23" t="s">
        <v>37</v>
      </c>
      <c r="JY11" s="23" t="s">
        <v>37</v>
      </c>
      <c r="JZ11" s="23" t="s">
        <v>37</v>
      </c>
      <c r="KA11" s="23" t="s">
        <v>37</v>
      </c>
      <c r="KB11" s="23" t="s">
        <v>37</v>
      </c>
      <c r="KC11" s="23" t="s">
        <v>37</v>
      </c>
      <c r="KD11" s="23" t="s">
        <v>37</v>
      </c>
      <c r="KE11" s="23" t="s">
        <v>37</v>
      </c>
      <c r="KF11" s="23" t="s">
        <v>37</v>
      </c>
      <c r="KG11" s="23" t="s">
        <v>37</v>
      </c>
      <c r="KH11" s="23" t="s">
        <v>37</v>
      </c>
      <c r="KI11" s="23" t="s">
        <v>37</v>
      </c>
      <c r="KJ11" s="23" t="s">
        <v>37</v>
      </c>
      <c r="KK11" s="23" t="s">
        <v>37</v>
      </c>
      <c r="KL11" s="23" t="s">
        <v>37</v>
      </c>
      <c r="KM11" s="23" t="s">
        <v>37</v>
      </c>
      <c r="KN11" s="23" t="s">
        <v>37</v>
      </c>
      <c r="KO11" s="23" t="s">
        <v>37</v>
      </c>
      <c r="KP11" s="23" t="s">
        <v>37</v>
      </c>
      <c r="KQ11" s="23" t="s">
        <v>37</v>
      </c>
      <c r="KR11" s="23" t="s">
        <v>37</v>
      </c>
      <c r="KS11" s="23" t="s">
        <v>37</v>
      </c>
      <c r="KT11" s="23" t="s">
        <v>37</v>
      </c>
      <c r="KU11" s="23" t="s">
        <v>37</v>
      </c>
      <c r="KV11" s="23" t="s">
        <v>37</v>
      </c>
      <c r="KW11" s="23" t="s">
        <v>37</v>
      </c>
      <c r="KX11" s="23" t="s">
        <v>37</v>
      </c>
      <c r="KY11" s="23" t="s">
        <v>37</v>
      </c>
      <c r="KZ11" s="23" t="s">
        <v>37</v>
      </c>
      <c r="LA11" s="23" t="s">
        <v>37</v>
      </c>
      <c r="LB11" s="23" t="s">
        <v>37</v>
      </c>
      <c r="LC11" s="23" t="s">
        <v>37</v>
      </c>
      <c r="LD11" s="23" t="s">
        <v>37</v>
      </c>
      <c r="LE11" s="23" t="s">
        <v>37</v>
      </c>
      <c r="LF11" s="23" t="s">
        <v>37</v>
      </c>
      <c r="LG11" s="23" t="s">
        <v>37</v>
      </c>
      <c r="LH11" s="23" t="s">
        <v>37</v>
      </c>
      <c r="LI11" s="23" t="s">
        <v>37</v>
      </c>
      <c r="LJ11" s="23" t="s">
        <v>37</v>
      </c>
      <c r="LK11" s="23" t="s">
        <v>37</v>
      </c>
      <c r="LL11" s="23" t="s">
        <v>37</v>
      </c>
      <c r="LM11" s="23" t="s">
        <v>37</v>
      </c>
      <c r="LN11" s="23" t="s">
        <v>37</v>
      </c>
      <c r="LO11" s="23" t="s">
        <v>37</v>
      </c>
      <c r="LP11" s="23" t="s">
        <v>37</v>
      </c>
      <c r="LQ11" s="23" t="s">
        <v>37</v>
      </c>
      <c r="LR11" s="23" t="s">
        <v>37</v>
      </c>
      <c r="LS11" s="23" t="s">
        <v>37</v>
      </c>
      <c r="LT11" s="23" t="s">
        <v>37</v>
      </c>
      <c r="LU11" s="23" t="s">
        <v>37</v>
      </c>
      <c r="LV11" s="23" t="s">
        <v>37</v>
      </c>
      <c r="LW11" s="23" t="s">
        <v>37</v>
      </c>
      <c r="LX11" s="23" t="s">
        <v>37</v>
      </c>
      <c r="LY11" s="23" t="s">
        <v>37</v>
      </c>
      <c r="LZ11" s="23" t="s">
        <v>37</v>
      </c>
      <c r="MA11" s="23" t="s">
        <v>37</v>
      </c>
      <c r="MB11" s="23" t="s">
        <v>37</v>
      </c>
      <c r="MC11" s="23" t="s">
        <v>37</v>
      </c>
      <c r="MD11" s="23" t="s">
        <v>37</v>
      </c>
      <c r="ME11" s="23" t="s">
        <v>37</v>
      </c>
      <c r="MF11" s="23" t="s">
        <v>37</v>
      </c>
      <c r="MG11" s="23" t="s">
        <v>37</v>
      </c>
      <c r="MH11" s="23" t="s">
        <v>37</v>
      </c>
      <c r="MI11" s="23" t="s">
        <v>37</v>
      </c>
      <c r="MJ11" s="23" t="s">
        <v>37</v>
      </c>
      <c r="MK11" s="23" t="s">
        <v>37</v>
      </c>
      <c r="ML11" s="23" t="s">
        <v>37</v>
      </c>
      <c r="MM11" s="23">
        <v>0</v>
      </c>
      <c r="MN11" s="23" t="s">
        <v>37</v>
      </c>
      <c r="MO11" s="23" t="s">
        <v>37</v>
      </c>
      <c r="MP11" s="23">
        <v>0</v>
      </c>
      <c r="MQ11" s="23">
        <v>0</v>
      </c>
      <c r="MR11" s="29">
        <v>0</v>
      </c>
    </row>
    <row r="12" spans="1:356" outlineLevel="1">
      <c r="A12" s="26">
        <f t="shared" si="21"/>
        <v>7</v>
      </c>
      <c r="B12" s="26">
        <f t="shared" si="43"/>
        <v>4</v>
      </c>
      <c r="C12">
        <v>1</v>
      </c>
      <c r="D12" t="b">
        <v>0</v>
      </c>
      <c r="E12" t="b">
        <v>0</v>
      </c>
      <c r="F12" t="b">
        <v>0</v>
      </c>
      <c r="AE12" s="34" t="s">
        <v>973</v>
      </c>
      <c r="AF12" s="10" t="s">
        <v>37</v>
      </c>
      <c r="AG12" s="23" t="b">
        <v>1</v>
      </c>
      <c r="AH12" s="23" t="b">
        <v>0</v>
      </c>
      <c r="AI12" s="23" t="s">
        <v>37</v>
      </c>
      <c r="AJ12" s="23" t="s">
        <v>37</v>
      </c>
      <c r="AK12" s="23" t="s">
        <v>37</v>
      </c>
      <c r="AL12" s="23">
        <v>0</v>
      </c>
      <c r="AM12" s="22" t="s">
        <v>37</v>
      </c>
      <c r="AN12" s="22" t="s">
        <v>37</v>
      </c>
      <c r="AO12" s="22" t="s">
        <v>37</v>
      </c>
      <c r="AP12" s="22" t="s">
        <v>37</v>
      </c>
      <c r="AQ12" s="22" t="s">
        <v>37</v>
      </c>
      <c r="AR12" s="23">
        <v>1</v>
      </c>
      <c r="AS12" s="23">
        <v>1</v>
      </c>
      <c r="AT12" s="23" t="s">
        <v>37</v>
      </c>
      <c r="AU12" s="23" t="s">
        <v>37</v>
      </c>
      <c r="AV12" s="23" t="s">
        <v>37</v>
      </c>
      <c r="AW12" s="23" t="s">
        <v>37</v>
      </c>
      <c r="AX12" s="23" t="s">
        <v>37</v>
      </c>
      <c r="AY12" s="23" t="s">
        <v>37</v>
      </c>
      <c r="AZ12" s="23" t="s">
        <v>37</v>
      </c>
      <c r="BA12" s="23" t="s">
        <v>37</v>
      </c>
      <c r="BB12" s="23" t="s">
        <v>37</v>
      </c>
      <c r="BC12" s="23" t="s">
        <v>37</v>
      </c>
      <c r="BD12" s="23" t="s">
        <v>37</v>
      </c>
      <c r="BE12" s="23" t="s">
        <v>37</v>
      </c>
      <c r="BF12" s="23" t="s">
        <v>37</v>
      </c>
      <c r="BG12" s="23" t="s">
        <v>37</v>
      </c>
      <c r="BH12" s="23" t="s">
        <v>37</v>
      </c>
      <c r="BI12" s="23" t="s">
        <v>37</v>
      </c>
      <c r="BJ12" s="23" t="s">
        <v>37</v>
      </c>
      <c r="BK12" s="23" t="s">
        <v>37</v>
      </c>
      <c r="BL12" s="23" t="s">
        <v>37</v>
      </c>
      <c r="BM12" s="23" t="s">
        <v>37</v>
      </c>
      <c r="BN12" s="23" t="s">
        <v>37</v>
      </c>
      <c r="BO12" s="23" t="s">
        <v>37</v>
      </c>
      <c r="BP12" s="23" t="s">
        <v>37</v>
      </c>
      <c r="BQ12" s="23" t="s">
        <v>37</v>
      </c>
      <c r="BR12" s="23" t="s">
        <v>37</v>
      </c>
      <c r="BS12" s="23" t="s">
        <v>37</v>
      </c>
      <c r="BT12" s="23" t="s">
        <v>37</v>
      </c>
      <c r="BU12" s="23" t="s">
        <v>37</v>
      </c>
      <c r="BV12" s="23" t="s">
        <v>37</v>
      </c>
      <c r="BW12" s="23" t="s">
        <v>37</v>
      </c>
      <c r="BX12" s="23" t="s">
        <v>37</v>
      </c>
      <c r="BY12" s="23" t="s">
        <v>37</v>
      </c>
      <c r="BZ12" s="23">
        <v>1</v>
      </c>
      <c r="CA12" s="23">
        <v>1</v>
      </c>
      <c r="CB12" s="23">
        <v>0</v>
      </c>
      <c r="CC12" s="23" t="s">
        <v>37</v>
      </c>
      <c r="CD12" s="23" t="s">
        <v>37</v>
      </c>
      <c r="CE12" s="23" t="s">
        <v>37</v>
      </c>
      <c r="CF12" s="23" t="s">
        <v>37</v>
      </c>
      <c r="CG12" s="23" t="s">
        <v>37</v>
      </c>
      <c r="CH12" s="23" t="s">
        <v>37</v>
      </c>
      <c r="CI12" s="23" t="s">
        <v>37</v>
      </c>
      <c r="CJ12" s="23">
        <v>0</v>
      </c>
      <c r="CK12" s="23" t="s">
        <v>37</v>
      </c>
      <c r="CL12" s="23" t="s">
        <v>37</v>
      </c>
      <c r="CM12" s="23" t="s">
        <v>37</v>
      </c>
      <c r="CN12" s="23" t="s">
        <v>37</v>
      </c>
      <c r="CO12" s="23" t="s">
        <v>37</v>
      </c>
      <c r="CP12" s="23">
        <v>0</v>
      </c>
      <c r="CQ12" s="23">
        <v>0</v>
      </c>
      <c r="CR12" s="23">
        <v>0</v>
      </c>
      <c r="CS12" s="23">
        <v>0</v>
      </c>
      <c r="CT12" s="23">
        <v>0</v>
      </c>
      <c r="CU12" s="23">
        <v>0</v>
      </c>
      <c r="CV12" s="23">
        <v>0</v>
      </c>
      <c r="CW12" s="23">
        <v>0</v>
      </c>
      <c r="CX12" s="23">
        <v>0</v>
      </c>
      <c r="CY12" s="23">
        <v>0</v>
      </c>
      <c r="CZ12" s="23">
        <v>0</v>
      </c>
      <c r="DA12" s="23" t="s">
        <v>37</v>
      </c>
      <c r="DB12" s="23" t="s">
        <v>37</v>
      </c>
      <c r="DC12" s="23">
        <v>19</v>
      </c>
      <c r="DD12" s="23">
        <v>19</v>
      </c>
      <c r="DE12" s="23" t="s">
        <v>37</v>
      </c>
      <c r="DF12" s="23" t="s">
        <v>37</v>
      </c>
      <c r="DG12" s="23" t="s">
        <v>37</v>
      </c>
      <c r="DH12" s="23" t="s">
        <v>37</v>
      </c>
      <c r="DI12" s="23" t="s">
        <v>37</v>
      </c>
      <c r="DJ12" s="23" t="s">
        <v>37</v>
      </c>
      <c r="DK12" s="23" t="s">
        <v>37</v>
      </c>
      <c r="DL12" s="23">
        <v>0</v>
      </c>
      <c r="DM12" s="23" t="s">
        <v>37</v>
      </c>
      <c r="DN12" s="23" t="s">
        <v>37</v>
      </c>
      <c r="DO12" s="23" t="s">
        <v>37</v>
      </c>
      <c r="DP12" s="23" t="s">
        <v>37</v>
      </c>
      <c r="DQ12" s="23" t="b">
        <v>0</v>
      </c>
      <c r="DR12" s="23" t="s">
        <v>37</v>
      </c>
      <c r="DS12" s="23">
        <v>0</v>
      </c>
      <c r="DT12" s="23" t="s">
        <v>37</v>
      </c>
      <c r="DU12" s="23">
        <v>1</v>
      </c>
      <c r="DV12" s="23">
        <v>0</v>
      </c>
      <c r="DW12" s="23">
        <v>1</v>
      </c>
      <c r="DX12" s="23">
        <v>1</v>
      </c>
      <c r="DY12" s="23">
        <v>1</v>
      </c>
      <c r="DZ12" s="23">
        <v>0</v>
      </c>
      <c r="EA12" s="23">
        <v>0</v>
      </c>
      <c r="EB12" s="23">
        <v>0</v>
      </c>
      <c r="EC12" s="23">
        <v>0</v>
      </c>
      <c r="ED12" s="23">
        <v>1</v>
      </c>
      <c r="EE12" s="23">
        <v>0</v>
      </c>
      <c r="EF12" s="23">
        <v>0</v>
      </c>
      <c r="EG12" s="23">
        <v>0</v>
      </c>
      <c r="EH12" s="23">
        <v>0</v>
      </c>
      <c r="EI12" s="23">
        <v>0</v>
      </c>
      <c r="EJ12" s="23">
        <v>0</v>
      </c>
      <c r="EK12" s="23">
        <v>0</v>
      </c>
      <c r="EL12" s="23">
        <v>1</v>
      </c>
      <c r="EM12" s="23">
        <v>0</v>
      </c>
      <c r="EN12" s="23">
        <v>0</v>
      </c>
      <c r="EO12" s="23">
        <v>0</v>
      </c>
      <c r="EP12" s="23">
        <v>0</v>
      </c>
      <c r="EQ12" s="23">
        <v>0</v>
      </c>
      <c r="ER12" s="23">
        <v>0</v>
      </c>
      <c r="ES12" s="23">
        <v>0</v>
      </c>
      <c r="ET12" s="23">
        <v>0</v>
      </c>
      <c r="EU12" s="23" t="s">
        <v>37</v>
      </c>
      <c r="EV12" s="23" t="s">
        <v>37</v>
      </c>
      <c r="EW12" s="23" t="s">
        <v>37</v>
      </c>
      <c r="EX12" s="23" t="s">
        <v>37</v>
      </c>
      <c r="EY12" s="23" t="b">
        <v>0</v>
      </c>
      <c r="EZ12" s="23" t="b">
        <v>0</v>
      </c>
      <c r="FA12" s="23" t="b">
        <v>1</v>
      </c>
      <c r="FB12" s="23">
        <v>0</v>
      </c>
      <c r="FC12" s="23">
        <v>1</v>
      </c>
      <c r="FD12" s="23">
        <v>1</v>
      </c>
      <c r="FE12" s="23" t="s">
        <v>37</v>
      </c>
      <c r="FF12" s="23" t="s">
        <v>37</v>
      </c>
      <c r="FG12" s="23" t="s">
        <v>37</v>
      </c>
      <c r="FH12" s="23" t="s">
        <v>37</v>
      </c>
      <c r="FI12" s="23" t="s">
        <v>37</v>
      </c>
      <c r="FJ12" s="23" t="s">
        <v>37</v>
      </c>
      <c r="FK12" s="23" t="s">
        <v>37</v>
      </c>
      <c r="FL12" s="23" t="s">
        <v>37</v>
      </c>
      <c r="FM12" s="23" t="s">
        <v>37</v>
      </c>
      <c r="FN12" s="23" t="s">
        <v>37</v>
      </c>
      <c r="FO12" s="23" t="s">
        <v>37</v>
      </c>
      <c r="FP12" s="23" t="s">
        <v>37</v>
      </c>
      <c r="FQ12" s="23" t="s">
        <v>37</v>
      </c>
      <c r="FR12" s="23" t="s">
        <v>37</v>
      </c>
      <c r="FS12" s="23" t="s">
        <v>37</v>
      </c>
      <c r="FT12" s="23" t="s">
        <v>37</v>
      </c>
      <c r="FU12" s="23" t="s">
        <v>37</v>
      </c>
      <c r="FV12" s="23" t="s">
        <v>37</v>
      </c>
      <c r="FW12" s="23" t="s">
        <v>37</v>
      </c>
      <c r="FX12" s="23" t="s">
        <v>37</v>
      </c>
      <c r="FY12" s="23" t="b">
        <v>1</v>
      </c>
      <c r="FZ12" s="23">
        <v>0</v>
      </c>
      <c r="GA12" s="23" t="s">
        <v>37</v>
      </c>
      <c r="GB12" s="23" t="s">
        <v>37</v>
      </c>
      <c r="GC12" s="23" t="s">
        <v>37</v>
      </c>
      <c r="GD12" s="23" t="s">
        <v>37</v>
      </c>
      <c r="GE12" s="23" t="s">
        <v>37</v>
      </c>
      <c r="GF12" s="23" t="s">
        <v>37</v>
      </c>
      <c r="GG12" s="23" t="s">
        <v>37</v>
      </c>
      <c r="GH12" s="23" t="s">
        <v>37</v>
      </c>
      <c r="GI12" s="23" t="s">
        <v>37</v>
      </c>
      <c r="GJ12" s="23" t="s">
        <v>37</v>
      </c>
      <c r="GK12" s="23" t="s">
        <v>37</v>
      </c>
      <c r="GL12" s="23" t="s">
        <v>37</v>
      </c>
      <c r="GM12" s="23" t="s">
        <v>37</v>
      </c>
      <c r="GN12" s="23" t="s">
        <v>37</v>
      </c>
      <c r="GO12" s="23" t="s">
        <v>37</v>
      </c>
      <c r="GP12" s="23" t="s">
        <v>37</v>
      </c>
      <c r="GQ12" s="23" t="b">
        <v>1</v>
      </c>
      <c r="GR12" s="23" t="s">
        <v>37</v>
      </c>
      <c r="GS12" s="23" t="s">
        <v>37</v>
      </c>
      <c r="GT12" s="23" t="s">
        <v>37</v>
      </c>
      <c r="GU12" s="23" t="s">
        <v>37</v>
      </c>
      <c r="GV12" s="23" t="s">
        <v>37</v>
      </c>
      <c r="GW12" s="23" t="s">
        <v>37</v>
      </c>
      <c r="GX12" s="23" t="s">
        <v>37</v>
      </c>
      <c r="GY12" s="23">
        <v>500</v>
      </c>
      <c r="GZ12" s="23">
        <v>500</v>
      </c>
      <c r="HA12" s="23" t="s">
        <v>37</v>
      </c>
      <c r="HB12" s="23" t="s">
        <v>37</v>
      </c>
      <c r="HC12" s="23">
        <v>1</v>
      </c>
      <c r="HD12" s="23">
        <v>0</v>
      </c>
      <c r="HE12" s="23">
        <v>1</v>
      </c>
      <c r="HF12" s="23">
        <v>1</v>
      </c>
      <c r="HG12" s="23">
        <v>0</v>
      </c>
      <c r="HH12" s="23" t="s">
        <v>37</v>
      </c>
      <c r="HI12" s="23" t="s">
        <v>37</v>
      </c>
      <c r="HJ12" s="23" t="s">
        <v>37</v>
      </c>
      <c r="HK12" s="23" t="s">
        <v>37</v>
      </c>
      <c r="HL12" s="23">
        <v>1</v>
      </c>
      <c r="HM12" s="23">
        <v>1</v>
      </c>
      <c r="HN12" s="23">
        <v>1</v>
      </c>
      <c r="HO12" s="23">
        <v>1</v>
      </c>
      <c r="HP12" s="23">
        <v>1</v>
      </c>
      <c r="HQ12" s="23">
        <v>1</v>
      </c>
      <c r="HR12" s="23">
        <v>1</v>
      </c>
      <c r="HS12" s="23">
        <v>1</v>
      </c>
      <c r="HT12" s="23">
        <v>1</v>
      </c>
      <c r="HU12" s="23">
        <v>1</v>
      </c>
      <c r="HV12" s="23" t="s">
        <v>37</v>
      </c>
      <c r="HW12" s="23" t="s">
        <v>37</v>
      </c>
      <c r="HX12" s="23" t="s">
        <v>37</v>
      </c>
      <c r="HY12" s="23" t="s">
        <v>37</v>
      </c>
      <c r="HZ12" s="23" t="s">
        <v>37</v>
      </c>
      <c r="IA12" s="23" t="s">
        <v>37</v>
      </c>
      <c r="IB12" s="23" t="s">
        <v>37</v>
      </c>
      <c r="IC12" s="23" t="s">
        <v>37</v>
      </c>
      <c r="ID12" s="23" t="s">
        <v>37</v>
      </c>
      <c r="IE12" s="23" t="s">
        <v>37</v>
      </c>
      <c r="IF12" s="23" t="s">
        <v>37</v>
      </c>
      <c r="IG12" s="23" t="s">
        <v>37</v>
      </c>
      <c r="IH12" s="23" t="s">
        <v>37</v>
      </c>
      <c r="II12" s="23" t="s">
        <v>37</v>
      </c>
      <c r="IJ12" s="23" t="s">
        <v>37</v>
      </c>
      <c r="IK12" s="23" t="s">
        <v>37</v>
      </c>
      <c r="IL12" s="23" t="s">
        <v>37</v>
      </c>
      <c r="IM12" s="23" t="s">
        <v>37</v>
      </c>
      <c r="IN12" s="23" t="s">
        <v>37</v>
      </c>
      <c r="IO12" s="23" t="s">
        <v>37</v>
      </c>
      <c r="IP12" s="23" t="s">
        <v>37</v>
      </c>
      <c r="IQ12" s="23" t="s">
        <v>37</v>
      </c>
      <c r="IR12" s="23" t="s">
        <v>37</v>
      </c>
      <c r="IS12" s="23" t="s">
        <v>37</v>
      </c>
      <c r="IT12" s="23" t="s">
        <v>37</v>
      </c>
      <c r="IU12" s="23" t="s">
        <v>37</v>
      </c>
      <c r="IV12" s="23" t="s">
        <v>37</v>
      </c>
      <c r="IW12" s="23" t="s">
        <v>37</v>
      </c>
      <c r="IX12" s="23" t="s">
        <v>37</v>
      </c>
      <c r="IY12" s="23" t="s">
        <v>37</v>
      </c>
      <c r="IZ12" s="23" t="s">
        <v>37</v>
      </c>
      <c r="JA12" s="23" t="s">
        <v>37</v>
      </c>
      <c r="JB12" s="23" t="s">
        <v>37</v>
      </c>
      <c r="JC12" s="23" t="s">
        <v>37</v>
      </c>
      <c r="JD12" s="23" t="s">
        <v>37</v>
      </c>
      <c r="JE12" s="23" t="s">
        <v>37</v>
      </c>
      <c r="JF12" s="23" t="s">
        <v>37</v>
      </c>
      <c r="JG12" s="23" t="s">
        <v>37</v>
      </c>
      <c r="JH12" s="23" t="s">
        <v>37</v>
      </c>
      <c r="JI12" s="23" t="s">
        <v>37</v>
      </c>
      <c r="JJ12" s="23" t="s">
        <v>37</v>
      </c>
      <c r="JK12" s="23" t="s">
        <v>37</v>
      </c>
      <c r="JL12" s="23" t="s">
        <v>37</v>
      </c>
      <c r="JM12" s="23" t="s">
        <v>37</v>
      </c>
      <c r="JN12" s="23" t="s">
        <v>37</v>
      </c>
      <c r="JO12" s="23" t="s">
        <v>37</v>
      </c>
      <c r="JP12" s="23" t="s">
        <v>37</v>
      </c>
      <c r="JQ12" s="23" t="s">
        <v>37</v>
      </c>
      <c r="JR12" s="23" t="s">
        <v>37</v>
      </c>
      <c r="JS12" s="23" t="s">
        <v>37</v>
      </c>
      <c r="JT12" s="23" t="s">
        <v>37</v>
      </c>
      <c r="JU12" s="23" t="s">
        <v>37</v>
      </c>
      <c r="JV12" s="23" t="s">
        <v>37</v>
      </c>
      <c r="JW12" s="23" t="s">
        <v>37</v>
      </c>
      <c r="JX12" s="23" t="s">
        <v>37</v>
      </c>
      <c r="JY12" s="23" t="s">
        <v>37</v>
      </c>
      <c r="JZ12" s="23" t="s">
        <v>37</v>
      </c>
      <c r="KA12" s="23" t="s">
        <v>37</v>
      </c>
      <c r="KB12" s="23" t="s">
        <v>37</v>
      </c>
      <c r="KC12" s="23" t="s">
        <v>37</v>
      </c>
      <c r="KD12" s="23" t="s">
        <v>37</v>
      </c>
      <c r="KE12" s="23" t="s">
        <v>37</v>
      </c>
      <c r="KF12" s="23" t="s">
        <v>37</v>
      </c>
      <c r="KG12" s="23" t="s">
        <v>37</v>
      </c>
      <c r="KH12" s="23" t="s">
        <v>37</v>
      </c>
      <c r="KI12" s="23" t="s">
        <v>37</v>
      </c>
      <c r="KJ12" s="23" t="s">
        <v>37</v>
      </c>
      <c r="KK12" s="23" t="s">
        <v>37</v>
      </c>
      <c r="KL12" s="23" t="s">
        <v>37</v>
      </c>
      <c r="KM12" s="23" t="s">
        <v>37</v>
      </c>
      <c r="KN12" s="23" t="s">
        <v>37</v>
      </c>
      <c r="KO12" s="23" t="s">
        <v>37</v>
      </c>
      <c r="KP12" s="23" t="s">
        <v>37</v>
      </c>
      <c r="KQ12" s="23" t="s">
        <v>37</v>
      </c>
      <c r="KR12" s="23" t="s">
        <v>37</v>
      </c>
      <c r="KS12" s="23" t="s">
        <v>37</v>
      </c>
      <c r="KT12" s="23" t="s">
        <v>37</v>
      </c>
      <c r="KU12" s="23" t="s">
        <v>37</v>
      </c>
      <c r="KV12" s="23" t="s">
        <v>37</v>
      </c>
      <c r="KW12" s="23" t="s">
        <v>37</v>
      </c>
      <c r="KX12" s="23" t="s">
        <v>37</v>
      </c>
      <c r="KY12" s="23" t="s">
        <v>37</v>
      </c>
      <c r="KZ12" s="23" t="s">
        <v>37</v>
      </c>
      <c r="LA12" s="23" t="s">
        <v>37</v>
      </c>
      <c r="LB12" s="23" t="s">
        <v>37</v>
      </c>
      <c r="LC12" s="23" t="s">
        <v>37</v>
      </c>
      <c r="LD12" s="23" t="s">
        <v>37</v>
      </c>
      <c r="LE12" s="23" t="s">
        <v>37</v>
      </c>
      <c r="LF12" s="23" t="s">
        <v>37</v>
      </c>
      <c r="LG12" s="23" t="s">
        <v>37</v>
      </c>
      <c r="LH12" s="23" t="s">
        <v>37</v>
      </c>
      <c r="LI12" s="23" t="s">
        <v>37</v>
      </c>
      <c r="LJ12" s="23" t="s">
        <v>37</v>
      </c>
      <c r="LK12" s="23" t="s">
        <v>37</v>
      </c>
      <c r="LL12" s="23" t="s">
        <v>37</v>
      </c>
      <c r="LM12" s="23" t="s">
        <v>37</v>
      </c>
      <c r="LN12" s="23" t="s">
        <v>37</v>
      </c>
      <c r="LO12" s="23" t="s">
        <v>37</v>
      </c>
      <c r="LP12" s="23" t="s">
        <v>37</v>
      </c>
      <c r="LQ12" s="23" t="s">
        <v>37</v>
      </c>
      <c r="LR12" s="23" t="s">
        <v>37</v>
      </c>
      <c r="LS12" s="23" t="s">
        <v>37</v>
      </c>
      <c r="LT12" s="23" t="s">
        <v>37</v>
      </c>
      <c r="LU12" s="23" t="s">
        <v>37</v>
      </c>
      <c r="LV12" s="23" t="s">
        <v>37</v>
      </c>
      <c r="LW12" s="23" t="s">
        <v>37</v>
      </c>
      <c r="LX12" s="23" t="s">
        <v>37</v>
      </c>
      <c r="LY12" s="23" t="s">
        <v>37</v>
      </c>
      <c r="LZ12" s="23" t="s">
        <v>37</v>
      </c>
      <c r="MA12" s="23" t="s">
        <v>37</v>
      </c>
      <c r="MB12" s="23" t="s">
        <v>37</v>
      </c>
      <c r="MC12" s="23" t="s">
        <v>37</v>
      </c>
      <c r="MD12" s="23" t="s">
        <v>37</v>
      </c>
      <c r="ME12" s="23" t="s">
        <v>37</v>
      </c>
      <c r="MF12" s="23" t="s">
        <v>37</v>
      </c>
      <c r="MG12" s="23" t="s">
        <v>37</v>
      </c>
      <c r="MH12" s="23" t="s">
        <v>37</v>
      </c>
      <c r="MI12" s="23" t="s">
        <v>37</v>
      </c>
      <c r="MJ12" s="23" t="s">
        <v>37</v>
      </c>
      <c r="MK12" s="23" t="s">
        <v>37</v>
      </c>
      <c r="ML12" s="23" t="s">
        <v>37</v>
      </c>
      <c r="MM12" s="23">
        <v>0</v>
      </c>
      <c r="MN12" s="23" t="s">
        <v>37</v>
      </c>
      <c r="MO12" s="23" t="s">
        <v>37</v>
      </c>
      <c r="MP12" s="23">
        <v>0</v>
      </c>
      <c r="MQ12" s="23">
        <v>0</v>
      </c>
      <c r="MR12" s="29">
        <v>0</v>
      </c>
    </row>
    <row r="13" spans="1:356" outlineLevel="1">
      <c r="A13" s="26">
        <f t="shared" si="21"/>
        <v>8</v>
      </c>
      <c r="B13" s="26">
        <f t="shared" si="43"/>
        <v>4</v>
      </c>
      <c r="C13">
        <v>1</v>
      </c>
      <c r="D13" t="b">
        <v>0</v>
      </c>
      <c r="E13" t="b">
        <v>0</v>
      </c>
      <c r="F13" t="b">
        <v>0</v>
      </c>
      <c r="AE13" s="34" t="s">
        <v>974</v>
      </c>
      <c r="AF13" s="10" t="s">
        <v>37</v>
      </c>
      <c r="AG13" s="23" t="b">
        <v>1</v>
      </c>
      <c r="AH13" s="23" t="b">
        <v>0</v>
      </c>
      <c r="AI13" s="23" t="s">
        <v>37</v>
      </c>
      <c r="AJ13" s="23" t="s">
        <v>37</v>
      </c>
      <c r="AK13" s="23" t="s">
        <v>37</v>
      </c>
      <c r="AL13" s="23">
        <v>0</v>
      </c>
      <c r="AM13" s="22" t="s">
        <v>37</v>
      </c>
      <c r="AN13" s="22" t="s">
        <v>37</v>
      </c>
      <c r="AO13" s="22" t="s">
        <v>37</v>
      </c>
      <c r="AP13" s="22" t="s">
        <v>37</v>
      </c>
      <c r="AQ13" s="22" t="s">
        <v>37</v>
      </c>
      <c r="AR13" s="23">
        <v>1</v>
      </c>
      <c r="AS13" s="23">
        <v>1</v>
      </c>
      <c r="AT13" s="23" t="s">
        <v>37</v>
      </c>
      <c r="AU13" s="23" t="s">
        <v>37</v>
      </c>
      <c r="AV13" s="23" t="s">
        <v>37</v>
      </c>
      <c r="AW13" s="23" t="s">
        <v>37</v>
      </c>
      <c r="AX13" s="23" t="s">
        <v>37</v>
      </c>
      <c r="AY13" s="23" t="s">
        <v>37</v>
      </c>
      <c r="AZ13" s="23" t="s">
        <v>37</v>
      </c>
      <c r="BA13" s="23" t="s">
        <v>37</v>
      </c>
      <c r="BB13" s="23" t="s">
        <v>37</v>
      </c>
      <c r="BC13" s="23" t="s">
        <v>37</v>
      </c>
      <c r="BD13" s="23" t="s">
        <v>37</v>
      </c>
      <c r="BE13" s="23" t="s">
        <v>37</v>
      </c>
      <c r="BF13" s="23" t="s">
        <v>37</v>
      </c>
      <c r="BG13" s="23" t="s">
        <v>37</v>
      </c>
      <c r="BH13" s="23" t="s">
        <v>37</v>
      </c>
      <c r="BI13" s="23" t="s">
        <v>37</v>
      </c>
      <c r="BJ13" s="23" t="s">
        <v>37</v>
      </c>
      <c r="BK13" s="23" t="s">
        <v>37</v>
      </c>
      <c r="BL13" s="23" t="s">
        <v>37</v>
      </c>
      <c r="BM13" s="23" t="s">
        <v>37</v>
      </c>
      <c r="BN13" s="23" t="s">
        <v>37</v>
      </c>
      <c r="BO13" s="23" t="s">
        <v>37</v>
      </c>
      <c r="BP13" s="23" t="s">
        <v>37</v>
      </c>
      <c r="BQ13" s="23" t="s">
        <v>37</v>
      </c>
      <c r="BR13" s="23" t="s">
        <v>37</v>
      </c>
      <c r="BS13" s="23" t="s">
        <v>37</v>
      </c>
      <c r="BT13" s="23" t="s">
        <v>37</v>
      </c>
      <c r="BU13" s="23" t="s">
        <v>37</v>
      </c>
      <c r="BV13" s="23" t="s">
        <v>37</v>
      </c>
      <c r="BW13" s="23" t="s">
        <v>37</v>
      </c>
      <c r="BX13" s="23" t="s">
        <v>37</v>
      </c>
      <c r="BY13" s="23" t="s">
        <v>37</v>
      </c>
      <c r="BZ13" s="23">
        <v>1</v>
      </c>
      <c r="CA13" s="23">
        <v>1</v>
      </c>
      <c r="CB13" s="23">
        <v>0</v>
      </c>
      <c r="CC13" s="23" t="s">
        <v>37</v>
      </c>
      <c r="CD13" s="23" t="s">
        <v>37</v>
      </c>
      <c r="CE13" s="23" t="s">
        <v>37</v>
      </c>
      <c r="CF13" s="23" t="s">
        <v>37</v>
      </c>
      <c r="CG13" s="23" t="s">
        <v>37</v>
      </c>
      <c r="CH13" s="23" t="s">
        <v>37</v>
      </c>
      <c r="CI13" s="23" t="s">
        <v>37</v>
      </c>
      <c r="CJ13" s="23">
        <v>0</v>
      </c>
      <c r="CK13" s="23" t="s">
        <v>37</v>
      </c>
      <c r="CL13" s="23" t="s">
        <v>37</v>
      </c>
      <c r="CM13" s="23" t="s">
        <v>37</v>
      </c>
      <c r="CN13" s="23" t="s">
        <v>37</v>
      </c>
      <c r="CO13" s="23" t="s">
        <v>37</v>
      </c>
      <c r="CP13" s="23">
        <v>0</v>
      </c>
      <c r="CQ13" s="23">
        <v>0</v>
      </c>
      <c r="CR13" s="23">
        <v>0</v>
      </c>
      <c r="CS13" s="23">
        <v>0</v>
      </c>
      <c r="CT13" s="23">
        <v>0</v>
      </c>
      <c r="CU13" s="23">
        <v>0</v>
      </c>
      <c r="CV13" s="23">
        <v>0</v>
      </c>
      <c r="CW13" s="23">
        <v>0</v>
      </c>
      <c r="CX13" s="23">
        <v>0</v>
      </c>
      <c r="CY13" s="23">
        <v>0</v>
      </c>
      <c r="CZ13" s="23">
        <v>0</v>
      </c>
      <c r="DA13" s="23" t="s">
        <v>37</v>
      </c>
      <c r="DB13" s="23" t="s">
        <v>37</v>
      </c>
      <c r="DC13" s="23">
        <v>19</v>
      </c>
      <c r="DD13" s="23">
        <v>19</v>
      </c>
      <c r="DE13" s="23" t="s">
        <v>37</v>
      </c>
      <c r="DF13" s="23" t="s">
        <v>37</v>
      </c>
      <c r="DG13" s="23" t="s">
        <v>37</v>
      </c>
      <c r="DH13" s="23" t="s">
        <v>37</v>
      </c>
      <c r="DI13" s="23" t="s">
        <v>37</v>
      </c>
      <c r="DJ13" s="23" t="s">
        <v>37</v>
      </c>
      <c r="DK13" s="23" t="s">
        <v>37</v>
      </c>
      <c r="DL13" s="23">
        <v>0</v>
      </c>
      <c r="DM13" s="23" t="s">
        <v>37</v>
      </c>
      <c r="DN13" s="23" t="s">
        <v>37</v>
      </c>
      <c r="DO13" s="23" t="s">
        <v>37</v>
      </c>
      <c r="DP13" s="23" t="s">
        <v>37</v>
      </c>
      <c r="DQ13" s="23" t="b">
        <v>0</v>
      </c>
      <c r="DR13" s="23" t="s">
        <v>37</v>
      </c>
      <c r="DS13" s="23">
        <v>0</v>
      </c>
      <c r="DT13" s="23" t="s">
        <v>37</v>
      </c>
      <c r="DU13" s="23">
        <v>1</v>
      </c>
      <c r="DV13" s="23">
        <v>0</v>
      </c>
      <c r="DW13" s="23">
        <v>1</v>
      </c>
      <c r="DX13" s="23">
        <v>1</v>
      </c>
      <c r="DY13" s="23">
        <v>1</v>
      </c>
      <c r="DZ13" s="23">
        <v>0</v>
      </c>
      <c r="EA13" s="23">
        <v>0</v>
      </c>
      <c r="EB13" s="23">
        <v>0</v>
      </c>
      <c r="EC13" s="23">
        <v>0</v>
      </c>
      <c r="ED13" s="23">
        <v>1</v>
      </c>
      <c r="EE13" s="23">
        <v>0</v>
      </c>
      <c r="EF13" s="23">
        <v>0</v>
      </c>
      <c r="EG13" s="23">
        <v>0</v>
      </c>
      <c r="EH13" s="23">
        <v>0</v>
      </c>
      <c r="EI13" s="23">
        <v>0</v>
      </c>
      <c r="EJ13" s="23">
        <v>0</v>
      </c>
      <c r="EK13" s="23">
        <v>0</v>
      </c>
      <c r="EL13" s="23">
        <v>1</v>
      </c>
      <c r="EM13" s="23">
        <v>0</v>
      </c>
      <c r="EN13" s="23">
        <v>0</v>
      </c>
      <c r="EO13" s="23">
        <v>0</v>
      </c>
      <c r="EP13" s="23">
        <v>0</v>
      </c>
      <c r="EQ13" s="23">
        <v>0</v>
      </c>
      <c r="ER13" s="23">
        <v>0</v>
      </c>
      <c r="ES13" s="23">
        <v>0</v>
      </c>
      <c r="ET13" s="23">
        <v>0</v>
      </c>
      <c r="EU13" s="23" t="s">
        <v>37</v>
      </c>
      <c r="EV13" s="23" t="s">
        <v>37</v>
      </c>
      <c r="EW13" s="23" t="s">
        <v>37</v>
      </c>
      <c r="EX13" s="23" t="s">
        <v>37</v>
      </c>
      <c r="EY13" s="23" t="b">
        <v>0</v>
      </c>
      <c r="EZ13" s="23" t="b">
        <v>0</v>
      </c>
      <c r="FA13" s="23" t="b">
        <v>1</v>
      </c>
      <c r="FB13" s="23">
        <v>0</v>
      </c>
      <c r="FC13" s="23">
        <v>1</v>
      </c>
      <c r="FD13" s="23">
        <v>1</v>
      </c>
      <c r="FE13" s="23" t="s">
        <v>37</v>
      </c>
      <c r="FF13" s="23" t="s">
        <v>37</v>
      </c>
      <c r="FG13" s="23" t="s">
        <v>37</v>
      </c>
      <c r="FH13" s="23" t="s">
        <v>37</v>
      </c>
      <c r="FI13" s="23" t="s">
        <v>37</v>
      </c>
      <c r="FJ13" s="23" t="s">
        <v>37</v>
      </c>
      <c r="FK13" s="23" t="s">
        <v>37</v>
      </c>
      <c r="FL13" s="23" t="s">
        <v>37</v>
      </c>
      <c r="FM13" s="23" t="s">
        <v>37</v>
      </c>
      <c r="FN13" s="23" t="s">
        <v>37</v>
      </c>
      <c r="FO13" s="23" t="s">
        <v>37</v>
      </c>
      <c r="FP13" s="23" t="s">
        <v>37</v>
      </c>
      <c r="FQ13" s="23" t="s">
        <v>37</v>
      </c>
      <c r="FR13" s="23" t="s">
        <v>37</v>
      </c>
      <c r="FS13" s="23" t="s">
        <v>37</v>
      </c>
      <c r="FT13" s="23" t="s">
        <v>37</v>
      </c>
      <c r="FU13" s="23" t="s">
        <v>37</v>
      </c>
      <c r="FV13" s="23" t="s">
        <v>37</v>
      </c>
      <c r="FW13" s="23" t="s">
        <v>37</v>
      </c>
      <c r="FX13" s="23" t="s">
        <v>37</v>
      </c>
      <c r="FY13" s="23" t="s">
        <v>37</v>
      </c>
      <c r="FZ13" s="23" t="s">
        <v>37</v>
      </c>
      <c r="GA13" s="23" t="s">
        <v>37</v>
      </c>
      <c r="GB13" s="23" t="s">
        <v>37</v>
      </c>
      <c r="GC13" s="23" t="s">
        <v>37</v>
      </c>
      <c r="GD13" s="23" t="s">
        <v>37</v>
      </c>
      <c r="GE13" s="23" t="s">
        <v>37</v>
      </c>
      <c r="GF13" s="23" t="s">
        <v>37</v>
      </c>
      <c r="GG13" s="23" t="s">
        <v>37</v>
      </c>
      <c r="GH13" s="23" t="s">
        <v>37</v>
      </c>
      <c r="GI13" s="23" t="s">
        <v>37</v>
      </c>
      <c r="GJ13" s="23" t="s">
        <v>37</v>
      </c>
      <c r="GK13" s="23" t="s">
        <v>37</v>
      </c>
      <c r="GL13" s="23" t="s">
        <v>37</v>
      </c>
      <c r="GM13" s="23" t="s">
        <v>37</v>
      </c>
      <c r="GN13" s="23" t="s">
        <v>37</v>
      </c>
      <c r="GO13" s="23" t="s">
        <v>37</v>
      </c>
      <c r="GP13" s="23" t="s">
        <v>37</v>
      </c>
      <c r="GQ13" s="23" t="b">
        <v>1</v>
      </c>
      <c r="GR13" s="23" t="s">
        <v>37</v>
      </c>
      <c r="GS13" s="23" t="s">
        <v>37</v>
      </c>
      <c r="GT13" s="23" t="s">
        <v>37</v>
      </c>
      <c r="GU13" s="23" t="s">
        <v>37</v>
      </c>
      <c r="GV13" s="23" t="s">
        <v>37</v>
      </c>
      <c r="GW13" s="23" t="s">
        <v>37</v>
      </c>
      <c r="GX13" s="23" t="s">
        <v>37</v>
      </c>
      <c r="GY13" s="23">
        <v>500</v>
      </c>
      <c r="GZ13" s="23">
        <v>500</v>
      </c>
      <c r="HA13" s="23" t="s">
        <v>37</v>
      </c>
      <c r="HB13" s="23" t="s">
        <v>37</v>
      </c>
      <c r="HC13" s="23">
        <v>1</v>
      </c>
      <c r="HD13" s="23">
        <v>0</v>
      </c>
      <c r="HE13" s="23">
        <v>1</v>
      </c>
      <c r="HF13" s="23">
        <v>1</v>
      </c>
      <c r="HG13" s="23">
        <v>0</v>
      </c>
      <c r="HH13" s="23" t="s">
        <v>37</v>
      </c>
      <c r="HI13" s="23" t="s">
        <v>37</v>
      </c>
      <c r="HJ13" s="23" t="s">
        <v>37</v>
      </c>
      <c r="HK13" s="23" t="s">
        <v>37</v>
      </c>
      <c r="HL13" s="23">
        <v>1</v>
      </c>
      <c r="HM13" s="23">
        <v>1</v>
      </c>
      <c r="HN13" s="23">
        <v>1</v>
      </c>
      <c r="HO13" s="23">
        <v>1</v>
      </c>
      <c r="HP13" s="23">
        <v>1</v>
      </c>
      <c r="HQ13" s="23">
        <v>1</v>
      </c>
      <c r="HR13" s="23">
        <v>1</v>
      </c>
      <c r="HS13" s="23">
        <v>1</v>
      </c>
      <c r="HT13" s="23">
        <v>1</v>
      </c>
      <c r="HU13" s="23">
        <v>1</v>
      </c>
      <c r="HV13" s="23" t="s">
        <v>37</v>
      </c>
      <c r="HW13" s="23" t="s">
        <v>37</v>
      </c>
      <c r="HX13" s="23" t="s">
        <v>37</v>
      </c>
      <c r="HY13" s="23" t="s">
        <v>37</v>
      </c>
      <c r="HZ13" s="23" t="s">
        <v>37</v>
      </c>
      <c r="IA13" s="23" t="s">
        <v>37</v>
      </c>
      <c r="IB13" s="23" t="s">
        <v>37</v>
      </c>
      <c r="IC13" s="23" t="s">
        <v>37</v>
      </c>
      <c r="ID13" s="23" t="s">
        <v>37</v>
      </c>
      <c r="IE13" s="23" t="s">
        <v>37</v>
      </c>
      <c r="IF13" s="23" t="s">
        <v>37</v>
      </c>
      <c r="IG13" s="23" t="s">
        <v>37</v>
      </c>
      <c r="IH13" s="23" t="s">
        <v>37</v>
      </c>
      <c r="II13" s="23" t="s">
        <v>37</v>
      </c>
      <c r="IJ13" s="23" t="s">
        <v>37</v>
      </c>
      <c r="IK13" s="23" t="s">
        <v>37</v>
      </c>
      <c r="IL13" s="23" t="s">
        <v>37</v>
      </c>
      <c r="IM13" s="23" t="s">
        <v>37</v>
      </c>
      <c r="IN13" s="23" t="s">
        <v>37</v>
      </c>
      <c r="IO13" s="23" t="s">
        <v>37</v>
      </c>
      <c r="IP13" s="23" t="s">
        <v>37</v>
      </c>
      <c r="IQ13" s="23" t="s">
        <v>37</v>
      </c>
      <c r="IR13" s="23" t="s">
        <v>37</v>
      </c>
      <c r="IS13" s="23" t="s">
        <v>37</v>
      </c>
      <c r="IT13" s="23" t="s">
        <v>37</v>
      </c>
      <c r="IU13" s="23" t="s">
        <v>37</v>
      </c>
      <c r="IV13" s="23" t="s">
        <v>37</v>
      </c>
      <c r="IW13" s="23" t="s">
        <v>37</v>
      </c>
      <c r="IX13" s="23" t="s">
        <v>37</v>
      </c>
      <c r="IY13" s="23" t="s">
        <v>37</v>
      </c>
      <c r="IZ13" s="23" t="s">
        <v>37</v>
      </c>
      <c r="JA13" s="23" t="s">
        <v>37</v>
      </c>
      <c r="JB13" s="23" t="s">
        <v>37</v>
      </c>
      <c r="JC13" s="23" t="s">
        <v>37</v>
      </c>
      <c r="JD13" s="23" t="s">
        <v>37</v>
      </c>
      <c r="JE13" s="23" t="s">
        <v>37</v>
      </c>
      <c r="JF13" s="23" t="s">
        <v>37</v>
      </c>
      <c r="JG13" s="23" t="s">
        <v>37</v>
      </c>
      <c r="JH13" s="23" t="s">
        <v>37</v>
      </c>
      <c r="JI13" s="23" t="s">
        <v>37</v>
      </c>
      <c r="JJ13" s="23" t="s">
        <v>37</v>
      </c>
      <c r="JK13" s="23" t="s">
        <v>37</v>
      </c>
      <c r="JL13" s="23" t="s">
        <v>37</v>
      </c>
      <c r="JM13" s="23" t="s">
        <v>37</v>
      </c>
      <c r="JN13" s="23" t="s">
        <v>37</v>
      </c>
      <c r="JO13" s="23" t="s">
        <v>37</v>
      </c>
      <c r="JP13" s="23" t="s">
        <v>37</v>
      </c>
      <c r="JQ13" s="23" t="s">
        <v>37</v>
      </c>
      <c r="JR13" s="23" t="s">
        <v>37</v>
      </c>
      <c r="JS13" s="23" t="s">
        <v>37</v>
      </c>
      <c r="JT13" s="23" t="s">
        <v>37</v>
      </c>
      <c r="JU13" s="23" t="s">
        <v>37</v>
      </c>
      <c r="JV13" s="23" t="s">
        <v>37</v>
      </c>
      <c r="JW13" s="23" t="s">
        <v>37</v>
      </c>
      <c r="JX13" s="23" t="s">
        <v>37</v>
      </c>
      <c r="JY13" s="23" t="s">
        <v>37</v>
      </c>
      <c r="JZ13" s="23" t="s">
        <v>37</v>
      </c>
      <c r="KA13" s="23" t="s">
        <v>37</v>
      </c>
      <c r="KB13" s="23" t="s">
        <v>37</v>
      </c>
      <c r="KC13" s="23" t="s">
        <v>37</v>
      </c>
      <c r="KD13" s="23" t="s">
        <v>37</v>
      </c>
      <c r="KE13" s="23" t="s">
        <v>37</v>
      </c>
      <c r="KF13" s="23" t="s">
        <v>37</v>
      </c>
      <c r="KG13" s="23" t="s">
        <v>37</v>
      </c>
      <c r="KH13" s="23" t="s">
        <v>37</v>
      </c>
      <c r="KI13" s="23" t="s">
        <v>37</v>
      </c>
      <c r="KJ13" s="23" t="s">
        <v>37</v>
      </c>
      <c r="KK13" s="23" t="s">
        <v>37</v>
      </c>
      <c r="KL13" s="23" t="s">
        <v>37</v>
      </c>
      <c r="KM13" s="23" t="s">
        <v>37</v>
      </c>
      <c r="KN13" s="23" t="s">
        <v>37</v>
      </c>
      <c r="KO13" s="23" t="s">
        <v>37</v>
      </c>
      <c r="KP13" s="23" t="s">
        <v>37</v>
      </c>
      <c r="KQ13" s="23" t="s">
        <v>37</v>
      </c>
      <c r="KR13" s="23" t="s">
        <v>37</v>
      </c>
      <c r="KS13" s="23" t="s">
        <v>37</v>
      </c>
      <c r="KT13" s="23" t="s">
        <v>37</v>
      </c>
      <c r="KU13" s="23" t="s">
        <v>37</v>
      </c>
      <c r="KV13" s="23" t="s">
        <v>37</v>
      </c>
      <c r="KW13" s="23" t="s">
        <v>37</v>
      </c>
      <c r="KX13" s="23" t="s">
        <v>37</v>
      </c>
      <c r="KY13" s="23" t="s">
        <v>37</v>
      </c>
      <c r="KZ13" s="23" t="s">
        <v>37</v>
      </c>
      <c r="LA13" s="23" t="s">
        <v>37</v>
      </c>
      <c r="LB13" s="23" t="s">
        <v>37</v>
      </c>
      <c r="LC13" s="23" t="s">
        <v>37</v>
      </c>
      <c r="LD13" s="23" t="s">
        <v>37</v>
      </c>
      <c r="LE13" s="23" t="s">
        <v>37</v>
      </c>
      <c r="LF13" s="23" t="s">
        <v>37</v>
      </c>
      <c r="LG13" s="23" t="s">
        <v>37</v>
      </c>
      <c r="LH13" s="23" t="s">
        <v>37</v>
      </c>
      <c r="LI13" s="23" t="s">
        <v>37</v>
      </c>
      <c r="LJ13" s="23" t="s">
        <v>37</v>
      </c>
      <c r="LK13" s="23" t="s">
        <v>37</v>
      </c>
      <c r="LL13" s="23" t="s">
        <v>37</v>
      </c>
      <c r="LM13" s="23" t="s">
        <v>37</v>
      </c>
      <c r="LN13" s="23" t="s">
        <v>37</v>
      </c>
      <c r="LO13" s="23" t="s">
        <v>37</v>
      </c>
      <c r="LP13" s="23" t="s">
        <v>37</v>
      </c>
      <c r="LQ13" s="23" t="s">
        <v>37</v>
      </c>
      <c r="LR13" s="23" t="s">
        <v>37</v>
      </c>
      <c r="LS13" s="23" t="s">
        <v>37</v>
      </c>
      <c r="LT13" s="23" t="s">
        <v>37</v>
      </c>
      <c r="LU13" s="23" t="s">
        <v>37</v>
      </c>
      <c r="LV13" s="23" t="s">
        <v>37</v>
      </c>
      <c r="LW13" s="23" t="s">
        <v>37</v>
      </c>
      <c r="LX13" s="23" t="s">
        <v>37</v>
      </c>
      <c r="LY13" s="23" t="s">
        <v>37</v>
      </c>
      <c r="LZ13" s="23" t="s">
        <v>37</v>
      </c>
      <c r="MA13" s="23" t="s">
        <v>37</v>
      </c>
      <c r="MB13" s="23" t="s">
        <v>37</v>
      </c>
      <c r="MC13" s="23" t="s">
        <v>37</v>
      </c>
      <c r="MD13" s="23" t="s">
        <v>37</v>
      </c>
      <c r="ME13" s="23" t="s">
        <v>37</v>
      </c>
      <c r="MF13" s="23" t="s">
        <v>37</v>
      </c>
      <c r="MG13" s="23" t="s">
        <v>37</v>
      </c>
      <c r="MH13" s="23" t="s">
        <v>37</v>
      </c>
      <c r="MI13" s="23" t="s">
        <v>37</v>
      </c>
      <c r="MJ13" s="23" t="s">
        <v>37</v>
      </c>
      <c r="MK13" s="23" t="s">
        <v>37</v>
      </c>
      <c r="ML13" s="23" t="s">
        <v>37</v>
      </c>
      <c r="MM13" s="23">
        <v>0</v>
      </c>
      <c r="MN13" s="23" t="s">
        <v>37</v>
      </c>
      <c r="MO13" s="23" t="s">
        <v>37</v>
      </c>
      <c r="MP13" s="23">
        <v>0</v>
      </c>
      <c r="MQ13" s="23">
        <v>0</v>
      </c>
      <c r="MR13" s="29">
        <v>0</v>
      </c>
    </row>
    <row r="14" spans="1:356" outlineLevel="1">
      <c r="A14" s="26">
        <f t="shared" si="21"/>
        <v>9</v>
      </c>
      <c r="B14" s="26">
        <f t="shared" si="43"/>
        <v>4</v>
      </c>
      <c r="C14">
        <v>1</v>
      </c>
      <c r="D14" t="b">
        <v>0</v>
      </c>
      <c r="E14" t="b">
        <v>0</v>
      </c>
      <c r="F14" t="b">
        <v>0</v>
      </c>
      <c r="AE14" s="34" t="s">
        <v>982</v>
      </c>
      <c r="AF14" s="10" t="s">
        <v>37</v>
      </c>
      <c r="AG14" s="23" t="b">
        <v>1</v>
      </c>
      <c r="AH14" s="23" t="b">
        <v>0</v>
      </c>
      <c r="AI14" s="23" t="s">
        <v>37</v>
      </c>
      <c r="AJ14" s="23" t="s">
        <v>37</v>
      </c>
      <c r="AK14" s="23" t="s">
        <v>37</v>
      </c>
      <c r="AL14" s="23">
        <v>0</v>
      </c>
      <c r="AM14" s="22" t="s">
        <v>37</v>
      </c>
      <c r="AN14" s="22" t="s">
        <v>37</v>
      </c>
      <c r="AO14" s="22" t="s">
        <v>37</v>
      </c>
      <c r="AP14" s="22" t="s">
        <v>37</v>
      </c>
      <c r="AQ14" s="22" t="s">
        <v>37</v>
      </c>
      <c r="AR14" s="23">
        <v>1</v>
      </c>
      <c r="AS14" s="23">
        <v>1</v>
      </c>
      <c r="AT14" s="23" t="s">
        <v>37</v>
      </c>
      <c r="AU14" s="23" t="s">
        <v>37</v>
      </c>
      <c r="AV14" s="23" t="s">
        <v>37</v>
      </c>
      <c r="AW14" s="23" t="s">
        <v>37</v>
      </c>
      <c r="AX14" s="23" t="s">
        <v>37</v>
      </c>
      <c r="AY14" s="23" t="s">
        <v>37</v>
      </c>
      <c r="AZ14" s="23" t="s">
        <v>37</v>
      </c>
      <c r="BA14" s="23" t="s">
        <v>37</v>
      </c>
      <c r="BB14" s="23" t="s">
        <v>37</v>
      </c>
      <c r="BC14" s="23" t="s">
        <v>37</v>
      </c>
      <c r="BD14" s="23" t="s">
        <v>37</v>
      </c>
      <c r="BE14" s="23" t="s">
        <v>37</v>
      </c>
      <c r="BF14" s="23" t="s">
        <v>37</v>
      </c>
      <c r="BG14" s="23" t="s">
        <v>37</v>
      </c>
      <c r="BH14" s="23" t="s">
        <v>37</v>
      </c>
      <c r="BI14" s="23" t="s">
        <v>37</v>
      </c>
      <c r="BJ14" s="23" t="s">
        <v>37</v>
      </c>
      <c r="BK14" s="23" t="s">
        <v>37</v>
      </c>
      <c r="BL14" s="23" t="s">
        <v>37</v>
      </c>
      <c r="BM14" s="23" t="s">
        <v>37</v>
      </c>
      <c r="BN14" s="23" t="s">
        <v>37</v>
      </c>
      <c r="BO14" s="23" t="s">
        <v>37</v>
      </c>
      <c r="BP14" s="23" t="s">
        <v>37</v>
      </c>
      <c r="BQ14" s="23" t="s">
        <v>37</v>
      </c>
      <c r="BR14" s="23" t="s">
        <v>37</v>
      </c>
      <c r="BS14" s="23" t="s">
        <v>37</v>
      </c>
      <c r="BT14" s="23" t="s">
        <v>37</v>
      </c>
      <c r="BU14" s="23" t="s">
        <v>37</v>
      </c>
      <c r="BV14" s="23" t="s">
        <v>37</v>
      </c>
      <c r="BW14" s="23" t="s">
        <v>37</v>
      </c>
      <c r="BX14" s="23" t="s">
        <v>37</v>
      </c>
      <c r="BY14" s="23" t="s">
        <v>37</v>
      </c>
      <c r="BZ14" s="23">
        <v>1</v>
      </c>
      <c r="CA14" s="23">
        <v>1</v>
      </c>
      <c r="CB14" s="23">
        <v>0</v>
      </c>
      <c r="CC14" s="23" t="s">
        <v>37</v>
      </c>
      <c r="CD14" s="23" t="s">
        <v>37</v>
      </c>
      <c r="CE14" s="23" t="s">
        <v>37</v>
      </c>
      <c r="CF14" s="23" t="s">
        <v>37</v>
      </c>
      <c r="CG14" s="23" t="s">
        <v>37</v>
      </c>
      <c r="CH14" s="23" t="s">
        <v>37</v>
      </c>
      <c r="CI14" s="23" t="s">
        <v>37</v>
      </c>
      <c r="CJ14" s="23">
        <v>0</v>
      </c>
      <c r="CK14" s="23" t="s">
        <v>37</v>
      </c>
      <c r="CL14" s="23" t="s">
        <v>37</v>
      </c>
      <c r="CM14" s="23" t="s">
        <v>37</v>
      </c>
      <c r="CN14" s="23" t="s">
        <v>37</v>
      </c>
      <c r="CO14" s="23" t="s">
        <v>37</v>
      </c>
      <c r="CP14" s="23">
        <v>0</v>
      </c>
      <c r="CQ14" s="23">
        <v>0</v>
      </c>
      <c r="CR14" s="23">
        <v>0</v>
      </c>
      <c r="CS14" s="23">
        <v>0</v>
      </c>
      <c r="CT14" s="23">
        <v>0</v>
      </c>
      <c r="CU14" s="23">
        <v>0</v>
      </c>
      <c r="CV14" s="23">
        <v>0</v>
      </c>
      <c r="CW14" s="23">
        <v>0</v>
      </c>
      <c r="CX14" s="23">
        <v>0</v>
      </c>
      <c r="CY14" s="23">
        <v>0</v>
      </c>
      <c r="CZ14" s="23">
        <v>0</v>
      </c>
      <c r="DA14" s="23" t="s">
        <v>37</v>
      </c>
      <c r="DB14" s="23" t="s">
        <v>37</v>
      </c>
      <c r="DC14" s="23">
        <v>19</v>
      </c>
      <c r="DD14" s="23">
        <v>19</v>
      </c>
      <c r="DE14" s="23" t="s">
        <v>37</v>
      </c>
      <c r="DF14" s="23" t="s">
        <v>37</v>
      </c>
      <c r="DG14" s="23" t="s">
        <v>37</v>
      </c>
      <c r="DH14" s="23" t="s">
        <v>37</v>
      </c>
      <c r="DI14" s="23" t="s">
        <v>37</v>
      </c>
      <c r="DJ14" s="23" t="s">
        <v>37</v>
      </c>
      <c r="DK14" s="23" t="s">
        <v>37</v>
      </c>
      <c r="DL14" s="23">
        <v>0</v>
      </c>
      <c r="DM14" s="23" t="s">
        <v>37</v>
      </c>
      <c r="DN14" s="23" t="s">
        <v>37</v>
      </c>
      <c r="DO14" s="23" t="s">
        <v>37</v>
      </c>
      <c r="DP14" s="23" t="s">
        <v>37</v>
      </c>
      <c r="DQ14" s="23" t="b">
        <v>0</v>
      </c>
      <c r="DR14" s="23" t="s">
        <v>37</v>
      </c>
      <c r="DS14" s="23">
        <v>0</v>
      </c>
      <c r="DT14" s="23" t="s">
        <v>37</v>
      </c>
      <c r="DU14" s="23">
        <v>1</v>
      </c>
      <c r="DV14" s="23">
        <v>0</v>
      </c>
      <c r="DW14" s="23">
        <v>1</v>
      </c>
      <c r="DX14" s="23">
        <v>1</v>
      </c>
      <c r="DY14" s="23">
        <v>1</v>
      </c>
      <c r="DZ14" s="23">
        <v>0</v>
      </c>
      <c r="EA14" s="23">
        <v>0</v>
      </c>
      <c r="EB14" s="23">
        <v>0</v>
      </c>
      <c r="EC14" s="23">
        <v>0</v>
      </c>
      <c r="ED14" s="23">
        <v>1</v>
      </c>
      <c r="EE14" s="23">
        <v>0</v>
      </c>
      <c r="EF14" s="23">
        <v>0</v>
      </c>
      <c r="EG14" s="23">
        <v>0</v>
      </c>
      <c r="EH14" s="23">
        <v>0</v>
      </c>
      <c r="EI14" s="23">
        <v>0</v>
      </c>
      <c r="EJ14" s="23">
        <v>0</v>
      </c>
      <c r="EK14" s="23">
        <v>0</v>
      </c>
      <c r="EL14" s="23">
        <v>1</v>
      </c>
      <c r="EM14" s="23">
        <v>0</v>
      </c>
      <c r="EN14" s="23">
        <v>0</v>
      </c>
      <c r="EO14" s="23">
        <v>0</v>
      </c>
      <c r="EP14" s="23">
        <v>0</v>
      </c>
      <c r="EQ14" s="23">
        <v>0</v>
      </c>
      <c r="ER14" s="23">
        <v>0</v>
      </c>
      <c r="ES14" s="23">
        <v>0</v>
      </c>
      <c r="ET14" s="23">
        <v>0</v>
      </c>
      <c r="EU14" s="23" t="s">
        <v>37</v>
      </c>
      <c r="EV14" s="23" t="s">
        <v>37</v>
      </c>
      <c r="EW14" s="23" t="s">
        <v>37</v>
      </c>
      <c r="EX14" s="23" t="s">
        <v>37</v>
      </c>
      <c r="EY14" s="23" t="b">
        <v>0</v>
      </c>
      <c r="EZ14" s="23" t="b">
        <v>0</v>
      </c>
      <c r="FA14" s="23" t="b">
        <v>1</v>
      </c>
      <c r="FB14" s="23">
        <v>0</v>
      </c>
      <c r="FC14" s="23">
        <v>1</v>
      </c>
      <c r="FD14" s="23">
        <v>1</v>
      </c>
      <c r="FE14" s="23" t="s">
        <v>37</v>
      </c>
      <c r="FF14" s="23" t="s">
        <v>37</v>
      </c>
      <c r="FG14" s="23" t="s">
        <v>37</v>
      </c>
      <c r="FH14" s="23" t="s">
        <v>37</v>
      </c>
      <c r="FI14" s="23" t="s">
        <v>37</v>
      </c>
      <c r="FJ14" s="23" t="s">
        <v>37</v>
      </c>
      <c r="FK14" s="23" t="s">
        <v>37</v>
      </c>
      <c r="FL14" s="23" t="s">
        <v>37</v>
      </c>
      <c r="FM14" s="23" t="s">
        <v>37</v>
      </c>
      <c r="FN14" s="23" t="s">
        <v>37</v>
      </c>
      <c r="FO14" s="23" t="s">
        <v>37</v>
      </c>
      <c r="FP14" s="23" t="s">
        <v>37</v>
      </c>
      <c r="FQ14" s="23" t="s">
        <v>37</v>
      </c>
      <c r="FR14" s="23" t="s">
        <v>37</v>
      </c>
      <c r="FS14" s="23" t="s">
        <v>37</v>
      </c>
      <c r="FT14" s="23" t="s">
        <v>37</v>
      </c>
      <c r="FU14" s="23" t="s">
        <v>37</v>
      </c>
      <c r="FV14" s="23" t="s">
        <v>37</v>
      </c>
      <c r="FW14" s="23" t="s">
        <v>37</v>
      </c>
      <c r="FX14" s="23" t="s">
        <v>37</v>
      </c>
      <c r="FY14" s="23" t="s">
        <v>37</v>
      </c>
      <c r="FZ14" s="23" t="s">
        <v>37</v>
      </c>
      <c r="GA14" s="23" t="s">
        <v>37</v>
      </c>
      <c r="GB14" s="23" t="s">
        <v>37</v>
      </c>
      <c r="GC14" s="23" t="s">
        <v>37</v>
      </c>
      <c r="GD14" s="23" t="s">
        <v>37</v>
      </c>
      <c r="GE14" s="23" t="s">
        <v>37</v>
      </c>
      <c r="GF14" s="23" t="s">
        <v>37</v>
      </c>
      <c r="GG14" s="23" t="s">
        <v>37</v>
      </c>
      <c r="GH14" s="23" t="s">
        <v>37</v>
      </c>
      <c r="GI14" s="23" t="s">
        <v>37</v>
      </c>
      <c r="GJ14" s="23" t="s">
        <v>37</v>
      </c>
      <c r="GK14" s="23" t="s">
        <v>37</v>
      </c>
      <c r="GL14" s="23" t="s">
        <v>37</v>
      </c>
      <c r="GM14" s="23" t="s">
        <v>37</v>
      </c>
      <c r="GN14" s="23" t="s">
        <v>37</v>
      </c>
      <c r="GO14" s="23" t="s">
        <v>37</v>
      </c>
      <c r="GP14" s="23" t="s">
        <v>37</v>
      </c>
      <c r="GQ14" s="23" t="b">
        <v>1</v>
      </c>
      <c r="GR14" s="23" t="s">
        <v>37</v>
      </c>
      <c r="GS14" s="23" t="s">
        <v>37</v>
      </c>
      <c r="GT14" s="23" t="s">
        <v>37</v>
      </c>
      <c r="GU14" s="23" t="s">
        <v>37</v>
      </c>
      <c r="GV14" s="23" t="s">
        <v>37</v>
      </c>
      <c r="GW14" s="23" t="s">
        <v>37</v>
      </c>
      <c r="GX14" s="23">
        <v>0</v>
      </c>
      <c r="GY14" s="23">
        <v>0</v>
      </c>
      <c r="GZ14" s="23">
        <v>0</v>
      </c>
      <c r="HA14" s="23" t="s">
        <v>37</v>
      </c>
      <c r="HB14" s="23" t="s">
        <v>37</v>
      </c>
      <c r="HC14" s="23">
        <v>1</v>
      </c>
      <c r="HD14" s="23">
        <v>0</v>
      </c>
      <c r="HE14" s="23">
        <v>1</v>
      </c>
      <c r="HF14" s="23">
        <v>1</v>
      </c>
      <c r="HG14" s="23">
        <v>0</v>
      </c>
      <c r="HH14" s="23" t="s">
        <v>37</v>
      </c>
      <c r="HI14" s="23" t="s">
        <v>37</v>
      </c>
      <c r="HJ14" s="23" t="s">
        <v>37</v>
      </c>
      <c r="HK14" s="23" t="s">
        <v>37</v>
      </c>
      <c r="HL14" s="23">
        <v>1</v>
      </c>
      <c r="HM14" s="23">
        <v>1</v>
      </c>
      <c r="HN14" s="23">
        <v>1</v>
      </c>
      <c r="HO14" s="23">
        <v>1</v>
      </c>
      <c r="HP14" s="23">
        <v>1</v>
      </c>
      <c r="HQ14" s="23">
        <v>1</v>
      </c>
      <c r="HR14" s="23">
        <v>1</v>
      </c>
      <c r="HS14" s="23">
        <v>1</v>
      </c>
      <c r="HT14" s="23">
        <v>1</v>
      </c>
      <c r="HU14" s="23">
        <v>1</v>
      </c>
      <c r="HV14" s="23" t="s">
        <v>37</v>
      </c>
      <c r="HW14" s="23" t="s">
        <v>37</v>
      </c>
      <c r="HX14" s="23" t="s">
        <v>37</v>
      </c>
      <c r="HY14" s="23" t="s">
        <v>37</v>
      </c>
      <c r="HZ14" s="23" t="s">
        <v>37</v>
      </c>
      <c r="IA14" s="23" t="s">
        <v>37</v>
      </c>
      <c r="IB14" s="23" t="s">
        <v>37</v>
      </c>
      <c r="IC14" s="23" t="s">
        <v>37</v>
      </c>
      <c r="ID14" s="23" t="s">
        <v>37</v>
      </c>
      <c r="IE14" s="23" t="s">
        <v>37</v>
      </c>
      <c r="IF14" s="23" t="s">
        <v>37</v>
      </c>
      <c r="IG14" s="23" t="s">
        <v>37</v>
      </c>
      <c r="IH14" s="23" t="s">
        <v>37</v>
      </c>
      <c r="II14" s="23" t="s">
        <v>37</v>
      </c>
      <c r="IJ14" s="23" t="s">
        <v>37</v>
      </c>
      <c r="IK14" s="23" t="s">
        <v>37</v>
      </c>
      <c r="IL14" s="23" t="s">
        <v>37</v>
      </c>
      <c r="IM14" s="23" t="s">
        <v>37</v>
      </c>
      <c r="IN14" s="23" t="s">
        <v>37</v>
      </c>
      <c r="IO14" s="23" t="s">
        <v>37</v>
      </c>
      <c r="IP14" s="23" t="s">
        <v>37</v>
      </c>
      <c r="IQ14" s="23" t="s">
        <v>37</v>
      </c>
      <c r="IR14" s="23" t="s">
        <v>37</v>
      </c>
      <c r="IS14" s="23" t="s">
        <v>37</v>
      </c>
      <c r="IT14" s="23" t="s">
        <v>37</v>
      </c>
      <c r="IU14" s="23" t="s">
        <v>37</v>
      </c>
      <c r="IV14" s="23" t="s">
        <v>37</v>
      </c>
      <c r="IW14" s="23" t="s">
        <v>37</v>
      </c>
      <c r="IX14" s="23" t="s">
        <v>37</v>
      </c>
      <c r="IY14" s="23" t="s">
        <v>37</v>
      </c>
      <c r="IZ14" s="23" t="s">
        <v>37</v>
      </c>
      <c r="JA14" s="23" t="s">
        <v>37</v>
      </c>
      <c r="JB14" s="23" t="s">
        <v>37</v>
      </c>
      <c r="JC14" s="23" t="s">
        <v>37</v>
      </c>
      <c r="JD14" s="23" t="s">
        <v>37</v>
      </c>
      <c r="JE14" s="23" t="s">
        <v>37</v>
      </c>
      <c r="JF14" s="23" t="s">
        <v>37</v>
      </c>
      <c r="JG14" s="23" t="s">
        <v>37</v>
      </c>
      <c r="JH14" s="23" t="s">
        <v>37</v>
      </c>
      <c r="JI14" s="23" t="s">
        <v>37</v>
      </c>
      <c r="JJ14" s="23" t="s">
        <v>37</v>
      </c>
      <c r="JK14" s="23" t="s">
        <v>37</v>
      </c>
      <c r="JL14" s="23" t="s">
        <v>37</v>
      </c>
      <c r="JM14" s="23" t="s">
        <v>37</v>
      </c>
      <c r="JN14" s="23" t="s">
        <v>37</v>
      </c>
      <c r="JO14" s="23" t="s">
        <v>37</v>
      </c>
      <c r="JP14" s="23" t="s">
        <v>37</v>
      </c>
      <c r="JQ14" s="23" t="s">
        <v>37</v>
      </c>
      <c r="JR14" s="23" t="s">
        <v>37</v>
      </c>
      <c r="JS14" s="23" t="s">
        <v>37</v>
      </c>
      <c r="JT14" s="23" t="s">
        <v>37</v>
      </c>
      <c r="JU14" s="23" t="s">
        <v>37</v>
      </c>
      <c r="JV14" s="23" t="s">
        <v>37</v>
      </c>
      <c r="JW14" s="23" t="s">
        <v>37</v>
      </c>
      <c r="JX14" s="23" t="s">
        <v>37</v>
      </c>
      <c r="JY14" s="23" t="s">
        <v>37</v>
      </c>
      <c r="JZ14" s="23" t="s">
        <v>37</v>
      </c>
      <c r="KA14" s="23" t="s">
        <v>37</v>
      </c>
      <c r="KB14" s="23" t="s">
        <v>37</v>
      </c>
      <c r="KC14" s="23" t="s">
        <v>37</v>
      </c>
      <c r="KD14" s="23" t="s">
        <v>37</v>
      </c>
      <c r="KE14" s="23" t="s">
        <v>37</v>
      </c>
      <c r="KF14" s="23" t="s">
        <v>37</v>
      </c>
      <c r="KG14" s="23" t="s">
        <v>37</v>
      </c>
      <c r="KH14" s="23" t="s">
        <v>37</v>
      </c>
      <c r="KI14" s="23" t="s">
        <v>37</v>
      </c>
      <c r="KJ14" s="23" t="s">
        <v>37</v>
      </c>
      <c r="KK14" s="23" t="s">
        <v>37</v>
      </c>
      <c r="KL14" s="23" t="s">
        <v>37</v>
      </c>
      <c r="KM14" s="23" t="s">
        <v>37</v>
      </c>
      <c r="KN14" s="23" t="s">
        <v>37</v>
      </c>
      <c r="KO14" s="23" t="s">
        <v>37</v>
      </c>
      <c r="KP14" s="23" t="s">
        <v>37</v>
      </c>
      <c r="KQ14" s="23" t="s">
        <v>37</v>
      </c>
      <c r="KR14" s="23" t="s">
        <v>37</v>
      </c>
      <c r="KS14" s="23" t="s">
        <v>37</v>
      </c>
      <c r="KT14" s="23" t="s">
        <v>37</v>
      </c>
      <c r="KU14" s="23" t="s">
        <v>37</v>
      </c>
      <c r="KV14" s="23" t="s">
        <v>37</v>
      </c>
      <c r="KW14" s="23" t="s">
        <v>37</v>
      </c>
      <c r="KX14" s="23" t="s">
        <v>37</v>
      </c>
      <c r="KY14" s="23" t="s">
        <v>37</v>
      </c>
      <c r="KZ14" s="23" t="s">
        <v>37</v>
      </c>
      <c r="LA14" s="23" t="s">
        <v>37</v>
      </c>
      <c r="LB14" s="23" t="s">
        <v>37</v>
      </c>
      <c r="LC14" s="23" t="s">
        <v>37</v>
      </c>
      <c r="LD14" s="23" t="s">
        <v>37</v>
      </c>
      <c r="LE14" s="23" t="s">
        <v>37</v>
      </c>
      <c r="LF14" s="23" t="s">
        <v>37</v>
      </c>
      <c r="LG14" s="23" t="s">
        <v>37</v>
      </c>
      <c r="LH14" s="23" t="s">
        <v>37</v>
      </c>
      <c r="LI14" s="23" t="s">
        <v>37</v>
      </c>
      <c r="LJ14" s="23" t="s">
        <v>37</v>
      </c>
      <c r="LK14" s="23" t="s">
        <v>37</v>
      </c>
      <c r="LL14" s="23" t="s">
        <v>37</v>
      </c>
      <c r="LM14" s="23" t="s">
        <v>37</v>
      </c>
      <c r="LN14" s="23" t="s">
        <v>37</v>
      </c>
      <c r="LO14" s="23" t="s">
        <v>37</v>
      </c>
      <c r="LP14" s="23" t="s">
        <v>37</v>
      </c>
      <c r="LQ14" s="23" t="s">
        <v>37</v>
      </c>
      <c r="LR14" s="23" t="s">
        <v>37</v>
      </c>
      <c r="LS14" s="23" t="s">
        <v>37</v>
      </c>
      <c r="LT14" s="23" t="s">
        <v>37</v>
      </c>
      <c r="LU14" s="23" t="s">
        <v>37</v>
      </c>
      <c r="LV14" s="23" t="s">
        <v>37</v>
      </c>
      <c r="LW14" s="23" t="s">
        <v>37</v>
      </c>
      <c r="LX14" s="23" t="s">
        <v>37</v>
      </c>
      <c r="LY14" s="23" t="s">
        <v>37</v>
      </c>
      <c r="LZ14" s="23" t="s">
        <v>37</v>
      </c>
      <c r="MA14" s="23" t="s">
        <v>37</v>
      </c>
      <c r="MB14" s="23" t="s">
        <v>37</v>
      </c>
      <c r="MC14" s="23" t="s">
        <v>37</v>
      </c>
      <c r="MD14" s="23" t="s">
        <v>37</v>
      </c>
      <c r="ME14" s="23" t="s">
        <v>37</v>
      </c>
      <c r="MF14" s="23" t="s">
        <v>37</v>
      </c>
      <c r="MG14" s="23" t="s">
        <v>37</v>
      </c>
      <c r="MH14" s="23" t="s">
        <v>37</v>
      </c>
      <c r="MI14" s="23" t="s">
        <v>37</v>
      </c>
      <c r="MJ14" s="23" t="s">
        <v>37</v>
      </c>
      <c r="MK14" s="23" t="s">
        <v>37</v>
      </c>
      <c r="ML14" s="23" t="s">
        <v>37</v>
      </c>
      <c r="MM14" s="23">
        <v>0</v>
      </c>
      <c r="MN14" s="23" t="s">
        <v>37</v>
      </c>
      <c r="MO14" s="23" t="s">
        <v>37</v>
      </c>
      <c r="MP14" s="23">
        <v>0</v>
      </c>
      <c r="MQ14" s="23">
        <v>0</v>
      </c>
      <c r="MR14" s="29">
        <v>0</v>
      </c>
    </row>
    <row r="15" spans="1:356" outlineLevel="1">
      <c r="A15" s="26">
        <f t="shared" si="21"/>
        <v>10</v>
      </c>
      <c r="B15" s="26">
        <f>$A$9</f>
        <v>4</v>
      </c>
      <c r="C15">
        <v>1</v>
      </c>
      <c r="D15" t="b">
        <v>0</v>
      </c>
      <c r="E15" t="b">
        <v>0</v>
      </c>
      <c r="F15" t="b">
        <v>0</v>
      </c>
      <c r="AE15" s="34" t="s">
        <v>975</v>
      </c>
      <c r="AF15" s="10" t="s">
        <v>37</v>
      </c>
      <c r="AG15" s="23" t="b">
        <v>1</v>
      </c>
      <c r="AH15" s="23" t="b">
        <v>0</v>
      </c>
      <c r="AI15" s="23" t="s">
        <v>37</v>
      </c>
      <c r="AJ15" s="23" t="s">
        <v>37</v>
      </c>
      <c r="AK15" s="23" t="s">
        <v>37</v>
      </c>
      <c r="AL15" s="23" t="s">
        <v>37</v>
      </c>
      <c r="AM15" s="22" t="s">
        <v>37</v>
      </c>
      <c r="AN15" s="22" t="s">
        <v>37</v>
      </c>
      <c r="AO15" s="22" t="s">
        <v>37</v>
      </c>
      <c r="AP15" s="22" t="s">
        <v>37</v>
      </c>
      <c r="AQ15" s="22" t="s">
        <v>37</v>
      </c>
      <c r="AR15" s="23">
        <v>1</v>
      </c>
      <c r="AS15" s="23">
        <v>1</v>
      </c>
      <c r="AT15" s="23" t="s">
        <v>37</v>
      </c>
      <c r="AU15" s="23" t="s">
        <v>37</v>
      </c>
      <c r="AV15" s="23" t="s">
        <v>37</v>
      </c>
      <c r="AW15" s="23" t="s">
        <v>37</v>
      </c>
      <c r="AX15" s="23" t="s">
        <v>37</v>
      </c>
      <c r="AY15" s="23" t="s">
        <v>37</v>
      </c>
      <c r="AZ15" s="23" t="s">
        <v>37</v>
      </c>
      <c r="BA15" s="23" t="s">
        <v>37</v>
      </c>
      <c r="BB15" s="23" t="s">
        <v>37</v>
      </c>
      <c r="BC15" s="23" t="s">
        <v>37</v>
      </c>
      <c r="BD15" s="23" t="s">
        <v>37</v>
      </c>
      <c r="BE15" s="23" t="s">
        <v>37</v>
      </c>
      <c r="BF15" s="23" t="s">
        <v>37</v>
      </c>
      <c r="BG15" s="23" t="s">
        <v>37</v>
      </c>
      <c r="BH15" s="23" t="s">
        <v>37</v>
      </c>
      <c r="BI15" s="23" t="s">
        <v>37</v>
      </c>
      <c r="BJ15" s="23" t="s">
        <v>37</v>
      </c>
      <c r="BK15" s="23" t="s">
        <v>37</v>
      </c>
      <c r="BL15" s="23" t="s">
        <v>37</v>
      </c>
      <c r="BM15" s="23" t="s">
        <v>37</v>
      </c>
      <c r="BN15" s="23" t="s">
        <v>37</v>
      </c>
      <c r="BO15" s="23" t="s">
        <v>37</v>
      </c>
      <c r="BP15" s="23" t="s">
        <v>37</v>
      </c>
      <c r="BQ15" s="23" t="s">
        <v>37</v>
      </c>
      <c r="BR15" s="23" t="s">
        <v>37</v>
      </c>
      <c r="BS15" s="23" t="s">
        <v>37</v>
      </c>
      <c r="BT15" s="23" t="s">
        <v>37</v>
      </c>
      <c r="BU15" s="23" t="s">
        <v>37</v>
      </c>
      <c r="BV15" s="23" t="s">
        <v>37</v>
      </c>
      <c r="BW15" s="23" t="s">
        <v>37</v>
      </c>
      <c r="BX15" s="23" t="s">
        <v>37</v>
      </c>
      <c r="BY15" s="23" t="s">
        <v>37</v>
      </c>
      <c r="BZ15" s="23">
        <v>1</v>
      </c>
      <c r="CA15" s="23">
        <v>1</v>
      </c>
      <c r="CB15" s="23">
        <v>0</v>
      </c>
      <c r="CC15" s="23" t="s">
        <v>37</v>
      </c>
      <c r="CD15" s="23" t="s">
        <v>37</v>
      </c>
      <c r="CE15" s="23" t="s">
        <v>37</v>
      </c>
      <c r="CF15" s="23" t="s">
        <v>37</v>
      </c>
      <c r="CG15" s="23" t="s">
        <v>37</v>
      </c>
      <c r="CH15" s="23" t="s">
        <v>37</v>
      </c>
      <c r="CI15" s="23" t="s">
        <v>37</v>
      </c>
      <c r="CJ15" s="23">
        <v>0</v>
      </c>
      <c r="CK15" s="23" t="s">
        <v>37</v>
      </c>
      <c r="CL15" s="23" t="s">
        <v>37</v>
      </c>
      <c r="CM15" s="23" t="s">
        <v>37</v>
      </c>
      <c r="CN15" s="23" t="s">
        <v>37</v>
      </c>
      <c r="CO15" s="23" t="s">
        <v>37</v>
      </c>
      <c r="CP15" s="23">
        <v>0</v>
      </c>
      <c r="CQ15" s="23">
        <v>0</v>
      </c>
      <c r="CR15" s="23">
        <v>0</v>
      </c>
      <c r="CS15" s="23">
        <v>0</v>
      </c>
      <c r="CT15" s="23">
        <v>0</v>
      </c>
      <c r="CU15" s="23">
        <v>0</v>
      </c>
      <c r="CV15" s="23">
        <v>0</v>
      </c>
      <c r="CW15" s="23">
        <v>0</v>
      </c>
      <c r="CX15" s="23">
        <v>0</v>
      </c>
      <c r="CY15" s="23">
        <v>0</v>
      </c>
      <c r="CZ15" s="23">
        <v>0</v>
      </c>
      <c r="DA15" s="23" t="s">
        <v>37</v>
      </c>
      <c r="DB15" s="23" t="s">
        <v>37</v>
      </c>
      <c r="DC15" s="23">
        <v>19</v>
      </c>
      <c r="DD15" s="23">
        <v>19</v>
      </c>
      <c r="DE15" s="23" t="s">
        <v>37</v>
      </c>
      <c r="DF15" s="23" t="s">
        <v>37</v>
      </c>
      <c r="DG15" s="23" t="s">
        <v>37</v>
      </c>
      <c r="DH15" s="23" t="s">
        <v>37</v>
      </c>
      <c r="DI15" s="23" t="s">
        <v>37</v>
      </c>
      <c r="DJ15" s="23" t="s">
        <v>37</v>
      </c>
      <c r="DK15" s="23" t="s">
        <v>37</v>
      </c>
      <c r="DL15" s="23">
        <v>0</v>
      </c>
      <c r="DM15" s="23" t="s">
        <v>37</v>
      </c>
      <c r="DN15" s="23" t="s">
        <v>37</v>
      </c>
      <c r="DO15" s="23" t="s">
        <v>37</v>
      </c>
      <c r="DP15" s="23" t="s">
        <v>37</v>
      </c>
      <c r="DQ15" s="23" t="b">
        <v>0</v>
      </c>
      <c r="DR15" s="23" t="s">
        <v>37</v>
      </c>
      <c r="DS15" s="23">
        <v>0</v>
      </c>
      <c r="DT15" s="23" t="s">
        <v>37</v>
      </c>
      <c r="DU15" s="23">
        <v>1</v>
      </c>
      <c r="DV15" s="23">
        <v>0</v>
      </c>
      <c r="DW15" s="23">
        <v>1</v>
      </c>
      <c r="DX15" s="23">
        <v>1</v>
      </c>
      <c r="DY15" s="23">
        <v>1</v>
      </c>
      <c r="DZ15" s="23">
        <v>0</v>
      </c>
      <c r="EA15" s="23">
        <v>0</v>
      </c>
      <c r="EB15" s="23">
        <v>0</v>
      </c>
      <c r="EC15" s="23">
        <v>0</v>
      </c>
      <c r="ED15" s="23">
        <v>1</v>
      </c>
      <c r="EE15" s="23">
        <v>0</v>
      </c>
      <c r="EF15" s="23">
        <v>0</v>
      </c>
      <c r="EG15" s="23">
        <v>0</v>
      </c>
      <c r="EH15" s="23">
        <v>0</v>
      </c>
      <c r="EI15" s="23">
        <v>0</v>
      </c>
      <c r="EJ15" s="23">
        <v>0</v>
      </c>
      <c r="EK15" s="23">
        <v>0</v>
      </c>
      <c r="EL15" s="23">
        <v>1</v>
      </c>
      <c r="EM15" s="23">
        <v>0</v>
      </c>
      <c r="EN15" s="23">
        <v>0</v>
      </c>
      <c r="EO15" s="23">
        <v>0</v>
      </c>
      <c r="EP15" s="23">
        <v>0</v>
      </c>
      <c r="EQ15" s="23">
        <v>0</v>
      </c>
      <c r="ER15" s="23">
        <v>0</v>
      </c>
      <c r="ES15" s="23">
        <v>0</v>
      </c>
      <c r="ET15" s="23">
        <v>0</v>
      </c>
      <c r="EU15" s="23" t="s">
        <v>37</v>
      </c>
      <c r="EV15" s="23" t="s">
        <v>37</v>
      </c>
      <c r="EW15" s="23" t="s">
        <v>37</v>
      </c>
      <c r="EX15" s="23" t="s">
        <v>37</v>
      </c>
      <c r="EY15" s="23" t="b">
        <v>0</v>
      </c>
      <c r="EZ15" s="23" t="b">
        <v>0</v>
      </c>
      <c r="FA15" s="23" t="b">
        <v>1</v>
      </c>
      <c r="FB15" s="23">
        <v>0</v>
      </c>
      <c r="FC15" s="23">
        <v>1</v>
      </c>
      <c r="FD15" s="23">
        <v>1</v>
      </c>
      <c r="FE15" s="23" t="s">
        <v>37</v>
      </c>
      <c r="FF15" s="23" t="s">
        <v>37</v>
      </c>
      <c r="FG15" s="23" t="s">
        <v>37</v>
      </c>
      <c r="FH15" s="23" t="s">
        <v>37</v>
      </c>
      <c r="FI15" s="23" t="s">
        <v>37</v>
      </c>
      <c r="FJ15" s="23" t="s">
        <v>37</v>
      </c>
      <c r="FK15" s="23" t="s">
        <v>37</v>
      </c>
      <c r="FL15" s="23" t="s">
        <v>37</v>
      </c>
      <c r="FM15" s="23" t="s">
        <v>37</v>
      </c>
      <c r="FN15" s="23" t="s">
        <v>37</v>
      </c>
      <c r="FO15" s="23" t="s">
        <v>37</v>
      </c>
      <c r="FP15" s="23" t="s">
        <v>37</v>
      </c>
      <c r="FQ15" s="23" t="s">
        <v>37</v>
      </c>
      <c r="FR15" s="23" t="s">
        <v>37</v>
      </c>
      <c r="FS15" s="23" t="s">
        <v>37</v>
      </c>
      <c r="FT15" s="23" t="s">
        <v>37</v>
      </c>
      <c r="FU15" s="23" t="s">
        <v>37</v>
      </c>
      <c r="FV15" s="23" t="s">
        <v>37</v>
      </c>
      <c r="FW15" s="23" t="s">
        <v>37</v>
      </c>
      <c r="FX15" s="23" t="s">
        <v>37</v>
      </c>
      <c r="FY15" s="23" t="s">
        <v>37</v>
      </c>
      <c r="FZ15" s="23" t="s">
        <v>37</v>
      </c>
      <c r="GA15" s="23" t="s">
        <v>37</v>
      </c>
      <c r="GB15" s="23" t="s">
        <v>37</v>
      </c>
      <c r="GC15" s="23" t="s">
        <v>37</v>
      </c>
      <c r="GD15" s="23" t="s">
        <v>37</v>
      </c>
      <c r="GE15" s="23" t="s">
        <v>37</v>
      </c>
      <c r="GF15" s="23" t="s">
        <v>37</v>
      </c>
      <c r="GG15" s="23" t="s">
        <v>37</v>
      </c>
      <c r="GH15" s="23" t="s">
        <v>37</v>
      </c>
      <c r="GI15" s="23" t="s">
        <v>37</v>
      </c>
      <c r="GJ15" s="23" t="s">
        <v>37</v>
      </c>
      <c r="GK15" s="23" t="s">
        <v>37</v>
      </c>
      <c r="GL15" s="23" t="s">
        <v>37</v>
      </c>
      <c r="GM15" s="23" t="s">
        <v>37</v>
      </c>
      <c r="GN15" s="23" t="s">
        <v>37</v>
      </c>
      <c r="GO15" s="23" t="s">
        <v>37</v>
      </c>
      <c r="GP15" s="23" t="s">
        <v>37</v>
      </c>
      <c r="GQ15" s="23" t="b">
        <v>1</v>
      </c>
      <c r="GR15" s="23" t="s">
        <v>37</v>
      </c>
      <c r="GS15" s="23" t="s">
        <v>37</v>
      </c>
      <c r="GT15" s="23" t="s">
        <v>37</v>
      </c>
      <c r="GU15" s="23" t="s">
        <v>37</v>
      </c>
      <c r="GV15" s="23" t="s">
        <v>37</v>
      </c>
      <c r="GW15" s="23" t="s">
        <v>37</v>
      </c>
      <c r="GX15" s="23">
        <v>0</v>
      </c>
      <c r="GY15" s="23">
        <v>0</v>
      </c>
      <c r="GZ15" s="23">
        <v>0</v>
      </c>
      <c r="HA15" s="23">
        <v>0</v>
      </c>
      <c r="HB15" s="23">
        <f>4*365</f>
        <v>1460</v>
      </c>
      <c r="HC15" s="23">
        <v>1</v>
      </c>
      <c r="HD15" s="23">
        <v>0</v>
      </c>
      <c r="HE15" s="23">
        <v>1</v>
      </c>
      <c r="HF15" s="23">
        <v>1</v>
      </c>
      <c r="HG15" s="23">
        <v>0</v>
      </c>
      <c r="HH15" s="23">
        <v>70</v>
      </c>
      <c r="HI15" s="23">
        <v>50</v>
      </c>
      <c r="HJ15" s="23">
        <v>70</v>
      </c>
      <c r="HK15" s="23">
        <v>50</v>
      </c>
      <c r="HL15" s="23">
        <v>1</v>
      </c>
      <c r="HM15" s="23">
        <v>1</v>
      </c>
      <c r="HN15" s="23">
        <v>1</v>
      </c>
      <c r="HO15" s="23">
        <v>1</v>
      </c>
      <c r="HP15" s="23">
        <v>1</v>
      </c>
      <c r="HQ15" s="23">
        <v>1</v>
      </c>
      <c r="HR15" s="23">
        <v>1</v>
      </c>
      <c r="HS15" s="23">
        <v>1</v>
      </c>
      <c r="HT15" s="23">
        <v>1</v>
      </c>
      <c r="HU15" s="23">
        <v>1</v>
      </c>
      <c r="HV15" s="23" t="s">
        <v>37</v>
      </c>
      <c r="HW15" s="23" t="s">
        <v>37</v>
      </c>
      <c r="HX15" s="23" t="s">
        <v>37</v>
      </c>
      <c r="HY15" s="23" t="s">
        <v>37</v>
      </c>
      <c r="HZ15" s="23" t="s">
        <v>37</v>
      </c>
      <c r="IA15" s="23" t="s">
        <v>37</v>
      </c>
      <c r="IB15" s="23" t="s">
        <v>37</v>
      </c>
      <c r="IC15" s="23" t="s">
        <v>37</v>
      </c>
      <c r="ID15" s="23" t="s">
        <v>37</v>
      </c>
      <c r="IE15" s="23" t="s">
        <v>37</v>
      </c>
      <c r="IF15" s="23" t="s">
        <v>37</v>
      </c>
      <c r="IG15" s="23" t="s">
        <v>37</v>
      </c>
      <c r="IH15" s="23" t="s">
        <v>37</v>
      </c>
      <c r="II15" s="23" t="s">
        <v>37</v>
      </c>
      <c r="IJ15" s="23" t="s">
        <v>37</v>
      </c>
      <c r="IK15" s="23" t="s">
        <v>37</v>
      </c>
      <c r="IL15" s="23" t="s">
        <v>37</v>
      </c>
      <c r="IM15" s="23" t="s">
        <v>37</v>
      </c>
      <c r="IN15" s="23" t="s">
        <v>37</v>
      </c>
      <c r="IO15" s="23" t="s">
        <v>37</v>
      </c>
      <c r="IP15" s="23" t="s">
        <v>37</v>
      </c>
      <c r="IQ15" s="23" t="s">
        <v>37</v>
      </c>
      <c r="IR15" s="23" t="s">
        <v>37</v>
      </c>
      <c r="IS15" s="23" t="s">
        <v>37</v>
      </c>
      <c r="IT15" s="23" t="s">
        <v>37</v>
      </c>
      <c r="IU15" s="23" t="s">
        <v>37</v>
      </c>
      <c r="IV15" s="23" t="s">
        <v>37</v>
      </c>
      <c r="IW15" s="23" t="s">
        <v>37</v>
      </c>
      <c r="IX15" s="23" t="s">
        <v>37</v>
      </c>
      <c r="IY15" s="23" t="s">
        <v>37</v>
      </c>
      <c r="IZ15" s="23" t="s">
        <v>37</v>
      </c>
      <c r="JA15" s="23" t="s">
        <v>37</v>
      </c>
      <c r="JB15" s="23" t="s">
        <v>37</v>
      </c>
      <c r="JC15" s="23" t="s">
        <v>37</v>
      </c>
      <c r="JD15" s="23" t="s">
        <v>37</v>
      </c>
      <c r="JE15" s="23" t="s">
        <v>37</v>
      </c>
      <c r="JF15" s="23" t="s">
        <v>37</v>
      </c>
      <c r="JG15" s="23" t="s">
        <v>37</v>
      </c>
      <c r="JH15" s="23" t="s">
        <v>37</v>
      </c>
      <c r="JI15" s="23" t="s">
        <v>37</v>
      </c>
      <c r="JJ15" s="23" t="s">
        <v>37</v>
      </c>
      <c r="JK15" s="23" t="s">
        <v>37</v>
      </c>
      <c r="JL15" s="23" t="s">
        <v>37</v>
      </c>
      <c r="JM15" s="23" t="s">
        <v>37</v>
      </c>
      <c r="JN15" s="23" t="s">
        <v>37</v>
      </c>
      <c r="JO15" s="23" t="s">
        <v>37</v>
      </c>
      <c r="JP15" s="23" t="s">
        <v>37</v>
      </c>
      <c r="JQ15" s="23" t="s">
        <v>37</v>
      </c>
      <c r="JR15" s="23" t="s">
        <v>37</v>
      </c>
      <c r="JS15" s="23" t="s">
        <v>37</v>
      </c>
      <c r="JT15" s="23" t="s">
        <v>37</v>
      </c>
      <c r="JU15" s="23" t="s">
        <v>37</v>
      </c>
      <c r="JV15" s="23" t="s">
        <v>37</v>
      </c>
      <c r="JW15" s="23" t="s">
        <v>37</v>
      </c>
      <c r="JX15" s="23" t="s">
        <v>37</v>
      </c>
      <c r="JY15" s="23" t="s">
        <v>37</v>
      </c>
      <c r="JZ15" s="23" t="s">
        <v>37</v>
      </c>
      <c r="KA15" s="23" t="s">
        <v>37</v>
      </c>
      <c r="KB15" s="23" t="s">
        <v>37</v>
      </c>
      <c r="KC15" s="23" t="s">
        <v>37</v>
      </c>
      <c r="KD15" s="23" t="s">
        <v>37</v>
      </c>
      <c r="KE15" s="23" t="s">
        <v>37</v>
      </c>
      <c r="KF15" s="23" t="s">
        <v>37</v>
      </c>
      <c r="KG15" s="23" t="s">
        <v>37</v>
      </c>
      <c r="KH15" s="23" t="s">
        <v>37</v>
      </c>
      <c r="KI15" s="23" t="s">
        <v>37</v>
      </c>
      <c r="KJ15" s="23" t="s">
        <v>37</v>
      </c>
      <c r="KK15" s="23" t="s">
        <v>37</v>
      </c>
      <c r="KL15" s="23" t="s">
        <v>37</v>
      </c>
      <c r="KM15" s="23" t="s">
        <v>37</v>
      </c>
      <c r="KN15" s="23" t="s">
        <v>37</v>
      </c>
      <c r="KO15" s="23" t="s">
        <v>37</v>
      </c>
      <c r="KP15" s="23" t="s">
        <v>37</v>
      </c>
      <c r="KQ15" s="23" t="s">
        <v>37</v>
      </c>
      <c r="KR15" s="23" t="s">
        <v>37</v>
      </c>
      <c r="KS15" s="23" t="s">
        <v>37</v>
      </c>
      <c r="KT15" s="23" t="s">
        <v>37</v>
      </c>
      <c r="KU15" s="23" t="s">
        <v>37</v>
      </c>
      <c r="KV15" s="23" t="s">
        <v>37</v>
      </c>
      <c r="KW15" s="23" t="s">
        <v>37</v>
      </c>
      <c r="KX15" s="23" t="s">
        <v>37</v>
      </c>
      <c r="KY15" s="23" t="s">
        <v>37</v>
      </c>
      <c r="KZ15" s="23" t="s">
        <v>37</v>
      </c>
      <c r="LA15" s="23" t="s">
        <v>37</v>
      </c>
      <c r="LB15" s="23" t="s">
        <v>37</v>
      </c>
      <c r="LC15" s="23" t="s">
        <v>37</v>
      </c>
      <c r="LD15" s="23" t="s">
        <v>37</v>
      </c>
      <c r="LE15" s="23" t="s">
        <v>37</v>
      </c>
      <c r="LF15" s="23" t="s">
        <v>37</v>
      </c>
      <c r="LG15" s="23" t="s">
        <v>37</v>
      </c>
      <c r="LH15" s="23" t="s">
        <v>37</v>
      </c>
      <c r="LI15" s="23" t="s">
        <v>37</v>
      </c>
      <c r="LJ15" s="23" t="s">
        <v>37</v>
      </c>
      <c r="LK15" s="23" t="s">
        <v>37</v>
      </c>
      <c r="LL15" s="23" t="s">
        <v>37</v>
      </c>
      <c r="LM15" s="23" t="s">
        <v>37</v>
      </c>
      <c r="LN15" s="23" t="s">
        <v>37</v>
      </c>
      <c r="LO15" s="23" t="s">
        <v>37</v>
      </c>
      <c r="LP15" s="23" t="s">
        <v>37</v>
      </c>
      <c r="LQ15" s="23" t="s">
        <v>37</v>
      </c>
      <c r="LR15" s="23" t="s">
        <v>37</v>
      </c>
      <c r="LS15" s="23" t="s">
        <v>37</v>
      </c>
      <c r="LT15" s="23" t="s">
        <v>37</v>
      </c>
      <c r="LU15" s="23" t="s">
        <v>37</v>
      </c>
      <c r="LV15" s="23" t="s">
        <v>37</v>
      </c>
      <c r="LW15" s="23" t="s">
        <v>37</v>
      </c>
      <c r="LX15" s="23" t="s">
        <v>37</v>
      </c>
      <c r="LY15" s="23" t="s">
        <v>37</v>
      </c>
      <c r="LZ15" s="23" t="s">
        <v>37</v>
      </c>
      <c r="MA15" s="23" t="s">
        <v>37</v>
      </c>
      <c r="MB15" s="23" t="s">
        <v>37</v>
      </c>
      <c r="MC15" s="23" t="s">
        <v>37</v>
      </c>
      <c r="MD15" s="23" t="s">
        <v>37</v>
      </c>
      <c r="ME15" s="23" t="s">
        <v>37</v>
      </c>
      <c r="MF15" s="23" t="s">
        <v>37</v>
      </c>
      <c r="MG15" s="23" t="s">
        <v>37</v>
      </c>
      <c r="MH15" s="23" t="s">
        <v>37</v>
      </c>
      <c r="MI15" s="23" t="s">
        <v>37</v>
      </c>
      <c r="MJ15" s="23" t="s">
        <v>37</v>
      </c>
      <c r="MK15" s="23" t="s">
        <v>37</v>
      </c>
      <c r="ML15" s="23" t="s">
        <v>37</v>
      </c>
      <c r="MM15" s="23">
        <v>0</v>
      </c>
      <c r="MN15" s="23" t="s">
        <v>37</v>
      </c>
      <c r="MO15" s="23" t="s">
        <v>37</v>
      </c>
      <c r="MP15" s="23">
        <v>0</v>
      </c>
      <c r="MQ15" s="23">
        <v>0</v>
      </c>
      <c r="MR15" s="29">
        <v>0</v>
      </c>
    </row>
    <row r="16" spans="1:356">
      <c r="A16" s="26">
        <f t="shared" si="21"/>
        <v>11</v>
      </c>
      <c r="B16" s="26">
        <f>$A$9</f>
        <v>4</v>
      </c>
      <c r="C16">
        <v>2</v>
      </c>
      <c r="D16" t="b">
        <v>1</v>
      </c>
      <c r="E16" t="b">
        <v>1</v>
      </c>
      <c r="F16" t="b">
        <v>1</v>
      </c>
      <c r="AE16" s="34" t="str">
        <f ca="1">"Nutrition test"&amp;" (F"&amp;3+IFERROR(1*$BR16,0)&amp;3+IFERROR(1*$BU16,0)&amp;"N"&amp;$BZ16&amp;$CA16&amp;")"</f>
        <v>Nutrition test (F33N33)</v>
      </c>
      <c r="AF16" s="10" t="str">
        <f ca="1">IF(MATCH(AE16,AE$5:AE16,0)=(COUNTA(AE$5:AE16)),"-","Dup")</f>
        <v>-</v>
      </c>
      <c r="AG16" s="23" t="b">
        <f t="shared" ref="AG16:AV31" ca="1" si="44">OFFSET(AG$5,$B16,0)</f>
        <v>0</v>
      </c>
      <c r="AH16" s="23" t="b">
        <f t="shared" ca="1" si="44"/>
        <v>0</v>
      </c>
      <c r="AI16" s="23" t="b">
        <f t="shared" ca="1" si="44"/>
        <v>0</v>
      </c>
      <c r="AJ16" s="23" t="b">
        <f t="shared" ca="1" si="44"/>
        <v>1</v>
      </c>
      <c r="AK16" s="23" t="b">
        <f t="shared" ca="1" si="44"/>
        <v>0</v>
      </c>
      <c r="AL16" s="23">
        <f t="shared" ca="1" si="44"/>
        <v>0</v>
      </c>
      <c r="AM16" s="23" t="str">
        <f t="shared" ca="1" si="44"/>
        <v>-</v>
      </c>
      <c r="AN16" s="23" t="b">
        <f t="shared" ca="1" si="44"/>
        <v>1</v>
      </c>
      <c r="AO16" s="23" t="b">
        <f t="shared" ca="1" si="44"/>
        <v>1</v>
      </c>
      <c r="AP16" s="23" t="b">
        <f t="shared" ca="1" si="44"/>
        <v>1</v>
      </c>
      <c r="AQ16" s="23" t="b">
        <f t="shared" ca="1" si="44"/>
        <v>1</v>
      </c>
      <c r="AR16" s="23">
        <f t="shared" ca="1" si="44"/>
        <v>1</v>
      </c>
      <c r="AS16" s="23">
        <f t="shared" ca="1" si="44"/>
        <v>1</v>
      </c>
      <c r="AT16" s="23" t="str">
        <f t="shared" ref="AT16:CV16" ca="1" si="45">OFFSET(AT$5,$B16,0)</f>
        <v>-</v>
      </c>
      <c r="AU16" s="23" t="str">
        <f t="shared" ca="1" si="45"/>
        <v>-</v>
      </c>
      <c r="AV16" s="23" t="str">
        <f t="shared" ca="1" si="45"/>
        <v>-</v>
      </c>
      <c r="AW16" s="23" t="str">
        <f t="shared" ca="1" si="45"/>
        <v>-</v>
      </c>
      <c r="AX16" s="23" t="str">
        <f t="shared" ca="1" si="45"/>
        <v>-</v>
      </c>
      <c r="AY16" s="23" t="str">
        <f t="shared" ca="1" si="45"/>
        <v>-</v>
      </c>
      <c r="AZ16" s="23" t="str">
        <f t="shared" ca="1" si="45"/>
        <v>-</v>
      </c>
      <c r="BA16" s="23" t="str">
        <f t="shared" ca="1" si="45"/>
        <v>-</v>
      </c>
      <c r="BB16" s="23" t="str">
        <f t="shared" ca="1" si="45"/>
        <v>-</v>
      </c>
      <c r="BC16" s="23" t="str">
        <f t="shared" ca="1" si="45"/>
        <v>-</v>
      </c>
      <c r="BD16" s="23" t="str">
        <f t="shared" ca="1" si="45"/>
        <v>-</v>
      </c>
      <c r="BE16" s="23" t="str">
        <f t="shared" ca="1" si="45"/>
        <v>-</v>
      </c>
      <c r="BF16" s="23" t="str">
        <f t="shared" ca="1" si="45"/>
        <v>-</v>
      </c>
      <c r="BG16" s="23" t="str">
        <f t="shared" ca="1" si="45"/>
        <v>-</v>
      </c>
      <c r="BH16" s="23" t="str">
        <f t="shared" ca="1" si="45"/>
        <v>-</v>
      </c>
      <c r="BI16" s="23" t="str">
        <f t="shared" ca="1" si="45"/>
        <v>-</v>
      </c>
      <c r="BJ16" s="23" t="str">
        <f t="shared" ca="1" si="45"/>
        <v>-</v>
      </c>
      <c r="BK16" s="23" t="str">
        <f t="shared" ca="1" si="45"/>
        <v>-</v>
      </c>
      <c r="BL16" s="23" t="str">
        <f t="shared" ca="1" si="45"/>
        <v>-</v>
      </c>
      <c r="BM16" s="23" t="str">
        <f t="shared" ca="1" si="45"/>
        <v>-</v>
      </c>
      <c r="BN16" s="23" t="str">
        <f t="shared" ca="1" si="45"/>
        <v>-</v>
      </c>
      <c r="BO16" s="23" t="str">
        <f t="shared" ca="1" si="45"/>
        <v>-</v>
      </c>
      <c r="BP16" s="23" t="str">
        <f t="shared" ca="1" si="45"/>
        <v>-</v>
      </c>
      <c r="BQ16" s="23" t="str">
        <f t="shared" ca="1" si="45"/>
        <v>-</v>
      </c>
      <c r="BR16" s="23" t="str">
        <f t="shared" ca="1" si="45"/>
        <v>-</v>
      </c>
      <c r="BS16" s="23" t="str">
        <f t="shared" ca="1" si="45"/>
        <v>-</v>
      </c>
      <c r="BT16" s="23" t="str">
        <f t="shared" ca="1" si="45"/>
        <v>-</v>
      </c>
      <c r="BU16" s="23" t="str">
        <f t="shared" ca="1" si="45"/>
        <v>-</v>
      </c>
      <c r="BV16" s="23" t="str">
        <f t="shared" ca="1" si="45"/>
        <v>-</v>
      </c>
      <c r="BW16" s="23" t="str">
        <f t="shared" ca="1" si="45"/>
        <v>-</v>
      </c>
      <c r="BX16" s="23" t="str">
        <f t="shared" ca="1" si="45"/>
        <v>-</v>
      </c>
      <c r="BY16" s="23" t="str">
        <f t="shared" ca="1" si="45"/>
        <v>-</v>
      </c>
      <c r="BZ16" s="22">
        <v>3</v>
      </c>
      <c r="CA16" s="22">
        <v>3</v>
      </c>
      <c r="CB16" s="23">
        <f t="shared" ca="1" si="45"/>
        <v>0</v>
      </c>
      <c r="CC16" s="23" t="str">
        <f t="shared" ca="1" si="45"/>
        <v>-</v>
      </c>
      <c r="CD16" s="23" t="str">
        <f t="shared" ca="1" si="45"/>
        <v>-</v>
      </c>
      <c r="CE16" s="23" t="str">
        <f t="shared" ca="1" si="45"/>
        <v>-</v>
      </c>
      <c r="CF16" s="23" t="str">
        <f t="shared" ca="1" si="45"/>
        <v>-</v>
      </c>
      <c r="CG16" s="23" t="str">
        <f t="shared" ca="1" si="45"/>
        <v>-</v>
      </c>
      <c r="CH16" s="23" t="str">
        <f t="shared" ca="1" si="45"/>
        <v>-</v>
      </c>
      <c r="CI16" s="23" t="str">
        <f t="shared" ca="1" si="45"/>
        <v>-</v>
      </c>
      <c r="CJ16" s="23">
        <f t="shared" ca="1" si="45"/>
        <v>0</v>
      </c>
      <c r="CK16" s="23" t="str">
        <f t="shared" ca="1" si="45"/>
        <v>-</v>
      </c>
      <c r="CL16" s="23" t="str">
        <f t="shared" ca="1" si="45"/>
        <v>-</v>
      </c>
      <c r="CM16" s="23" t="str">
        <f t="shared" ca="1" si="45"/>
        <v>-</v>
      </c>
      <c r="CN16" s="23" t="str">
        <f t="shared" ca="1" si="45"/>
        <v>-</v>
      </c>
      <c r="CO16" s="23" t="str">
        <f t="shared" ca="1" si="45"/>
        <v>-</v>
      </c>
      <c r="CP16" s="23">
        <f t="shared" ca="1" si="45"/>
        <v>0</v>
      </c>
      <c r="CQ16" s="23">
        <f t="shared" ca="1" si="45"/>
        <v>0</v>
      </c>
      <c r="CR16" s="23">
        <f t="shared" ca="1" si="45"/>
        <v>0</v>
      </c>
      <c r="CS16" s="23">
        <f t="shared" ca="1" si="45"/>
        <v>0</v>
      </c>
      <c r="CT16" s="23">
        <f t="shared" ca="1" si="45"/>
        <v>0</v>
      </c>
      <c r="CU16" s="23">
        <f t="shared" ca="1" si="45"/>
        <v>0</v>
      </c>
      <c r="CV16" s="23">
        <f t="shared" ca="1" si="45"/>
        <v>0</v>
      </c>
      <c r="CW16" s="23">
        <f t="shared" ref="CW16:ES16" ca="1" si="46">OFFSET(CW$5,$B16,0)</f>
        <v>0</v>
      </c>
      <c r="CX16" s="23">
        <f t="shared" ca="1" si="46"/>
        <v>0</v>
      </c>
      <c r="CY16" s="23">
        <f t="shared" ca="1" si="46"/>
        <v>0</v>
      </c>
      <c r="CZ16" s="23">
        <f t="shared" ca="1" si="46"/>
        <v>0</v>
      </c>
      <c r="DA16" s="23" t="str">
        <f t="shared" ca="1" si="46"/>
        <v>-</v>
      </c>
      <c r="DB16" s="23" t="str">
        <f t="shared" ca="1" si="46"/>
        <v>-</v>
      </c>
      <c r="DC16" s="23" t="str">
        <f t="shared" ca="1" si="46"/>
        <v>-</v>
      </c>
      <c r="DD16" s="23" t="str">
        <f t="shared" ca="1" si="46"/>
        <v>-</v>
      </c>
      <c r="DE16" s="23" t="str">
        <f t="shared" ca="1" si="46"/>
        <v>-</v>
      </c>
      <c r="DF16" s="23" t="str">
        <f t="shared" ca="1" si="46"/>
        <v>-</v>
      </c>
      <c r="DG16" s="23" t="str">
        <f t="shared" ca="1" si="46"/>
        <v>-</v>
      </c>
      <c r="DH16" s="23" t="str">
        <f t="shared" ca="1" si="46"/>
        <v>-</v>
      </c>
      <c r="DI16" s="23" t="str">
        <f t="shared" ca="1" si="46"/>
        <v>-</v>
      </c>
      <c r="DJ16" s="23" t="str">
        <f t="shared" ca="1" si="46"/>
        <v>-</v>
      </c>
      <c r="DK16" s="23" t="str">
        <f t="shared" ca="1" si="46"/>
        <v>-</v>
      </c>
      <c r="DL16" s="23">
        <f t="shared" ca="1" si="46"/>
        <v>1</v>
      </c>
      <c r="DM16" s="23" t="str">
        <f t="shared" ca="1" si="46"/>
        <v>-</v>
      </c>
      <c r="DN16" s="23" t="str">
        <f t="shared" ca="1" si="46"/>
        <v>-</v>
      </c>
      <c r="DO16" s="23" t="str">
        <f t="shared" ca="1" si="46"/>
        <v>-</v>
      </c>
      <c r="DP16" s="23" t="str">
        <f t="shared" ca="1" si="46"/>
        <v>-</v>
      </c>
      <c r="DQ16" s="23" t="str">
        <f t="shared" ca="1" si="46"/>
        <v>-</v>
      </c>
      <c r="DR16" s="23" t="str">
        <f t="shared" ca="1" si="46"/>
        <v>-</v>
      </c>
      <c r="DS16" s="23">
        <f t="shared" ca="1" si="46"/>
        <v>0</v>
      </c>
      <c r="DT16" s="23" t="str">
        <f t="shared" ca="1" si="46"/>
        <v>-</v>
      </c>
      <c r="DU16" s="23">
        <f t="shared" ca="1" si="46"/>
        <v>1</v>
      </c>
      <c r="DV16" s="23">
        <f t="shared" ca="1" si="46"/>
        <v>0</v>
      </c>
      <c r="DW16" s="23">
        <f t="shared" ca="1" si="46"/>
        <v>1</v>
      </c>
      <c r="DX16" s="23">
        <f t="shared" ca="1" si="46"/>
        <v>1</v>
      </c>
      <c r="DY16" s="23">
        <f t="shared" ca="1" si="46"/>
        <v>1</v>
      </c>
      <c r="DZ16" s="23">
        <f t="shared" ca="1" si="46"/>
        <v>0</v>
      </c>
      <c r="EA16" s="23">
        <f t="shared" ca="1" si="46"/>
        <v>0</v>
      </c>
      <c r="EB16" s="23">
        <f t="shared" ca="1" si="46"/>
        <v>0</v>
      </c>
      <c r="EC16" s="23">
        <f t="shared" ca="1" si="46"/>
        <v>0</v>
      </c>
      <c r="ED16" s="23">
        <f t="shared" ca="1" si="46"/>
        <v>1</v>
      </c>
      <c r="EE16" s="23">
        <f t="shared" ca="1" si="46"/>
        <v>0</v>
      </c>
      <c r="EF16" s="23">
        <f t="shared" ca="1" si="46"/>
        <v>0</v>
      </c>
      <c r="EG16" s="23">
        <f t="shared" ca="1" si="46"/>
        <v>0</v>
      </c>
      <c r="EH16" s="23">
        <f t="shared" ca="1" si="46"/>
        <v>0</v>
      </c>
      <c r="EI16" s="23">
        <f t="shared" ca="1" si="46"/>
        <v>0</v>
      </c>
      <c r="EJ16" s="23">
        <f t="shared" ca="1" si="46"/>
        <v>0</v>
      </c>
      <c r="EK16" s="23">
        <f t="shared" ca="1" si="46"/>
        <v>0</v>
      </c>
      <c r="EL16" s="23">
        <f t="shared" ca="1" si="46"/>
        <v>1</v>
      </c>
      <c r="EM16" s="23">
        <f t="shared" ca="1" si="46"/>
        <v>0</v>
      </c>
      <c r="EN16" s="23">
        <f t="shared" ca="1" si="46"/>
        <v>0</v>
      </c>
      <c r="EO16" s="23">
        <f t="shared" ca="1" si="46"/>
        <v>0</v>
      </c>
      <c r="EP16" s="23">
        <f t="shared" ca="1" si="46"/>
        <v>0</v>
      </c>
      <c r="EQ16" s="23">
        <f t="shared" ca="1" si="46"/>
        <v>0</v>
      </c>
      <c r="ER16" s="23">
        <f t="shared" ca="1" si="46"/>
        <v>0</v>
      </c>
      <c r="ES16" s="23">
        <f t="shared" ca="1" si="46"/>
        <v>0</v>
      </c>
      <c r="ET16" s="23">
        <f t="shared" ref="ET16:MQ16" ca="1" si="47">OFFSET(ET$5,$B16,0)</f>
        <v>0</v>
      </c>
      <c r="EU16" s="23" t="str">
        <f t="shared" ca="1" si="47"/>
        <v>-</v>
      </c>
      <c r="EV16" s="23" t="str">
        <f t="shared" ca="1" si="47"/>
        <v>-</v>
      </c>
      <c r="EW16" s="23" t="str">
        <f t="shared" ca="1" si="47"/>
        <v>-</v>
      </c>
      <c r="EX16" s="23" t="str">
        <f t="shared" ca="1" si="47"/>
        <v>-</v>
      </c>
      <c r="EY16" s="23" t="b">
        <f t="shared" ca="1" si="47"/>
        <v>0</v>
      </c>
      <c r="EZ16" s="23" t="b">
        <f t="shared" ca="1" si="47"/>
        <v>0</v>
      </c>
      <c r="FA16" s="23" t="b">
        <f t="shared" ca="1" si="47"/>
        <v>1</v>
      </c>
      <c r="FB16" s="23">
        <f t="shared" ca="1" si="47"/>
        <v>0</v>
      </c>
      <c r="FC16" s="23">
        <f t="shared" ca="1" si="47"/>
        <v>1</v>
      </c>
      <c r="FD16" s="23">
        <f t="shared" ca="1" si="47"/>
        <v>1</v>
      </c>
      <c r="FE16" s="23" t="str">
        <f t="shared" ca="1" si="47"/>
        <v>-</v>
      </c>
      <c r="FF16" s="23" t="str">
        <f t="shared" ca="1" si="47"/>
        <v>-</v>
      </c>
      <c r="FG16" s="23">
        <f t="shared" ca="1" si="47"/>
        <v>1</v>
      </c>
      <c r="FH16" s="23" t="str">
        <f t="shared" ca="1" si="47"/>
        <v>-</v>
      </c>
      <c r="FI16" s="23" t="str">
        <f t="shared" ca="1" si="47"/>
        <v>-</v>
      </c>
      <c r="FJ16" s="23" t="str">
        <f t="shared" ca="1" si="47"/>
        <v>-</v>
      </c>
      <c r="FK16" s="23" t="str">
        <f t="shared" ca="1" si="47"/>
        <v>-</v>
      </c>
      <c r="FL16" s="23" t="str">
        <f t="shared" ca="1" si="47"/>
        <v>-</v>
      </c>
      <c r="FM16" s="23" t="str">
        <f t="shared" ca="1" si="47"/>
        <v>-</v>
      </c>
      <c r="FN16" s="23" t="str">
        <f t="shared" ca="1" si="47"/>
        <v>-</v>
      </c>
      <c r="FO16" s="23" t="str">
        <f t="shared" ca="1" si="47"/>
        <v>-</v>
      </c>
      <c r="FP16" s="23" t="str">
        <f t="shared" ca="1" si="47"/>
        <v>-</v>
      </c>
      <c r="FQ16" s="23" t="str">
        <f t="shared" ca="1" si="47"/>
        <v>-</v>
      </c>
      <c r="FR16" s="23" t="str">
        <f t="shared" ca="1" si="47"/>
        <v>-</v>
      </c>
      <c r="FS16" s="23" t="str">
        <f t="shared" ca="1" si="47"/>
        <v>-</v>
      </c>
      <c r="FT16" s="23" t="str">
        <f t="shared" ca="1" si="47"/>
        <v>-</v>
      </c>
      <c r="FU16" s="23" t="str">
        <f t="shared" ca="1" si="47"/>
        <v>-</v>
      </c>
      <c r="FV16" s="23" t="str">
        <f t="shared" ca="1" si="47"/>
        <v>-</v>
      </c>
      <c r="FW16" s="23" t="str">
        <f t="shared" ca="1" si="47"/>
        <v>-</v>
      </c>
      <c r="FX16" s="23" t="str">
        <f t="shared" ca="1" si="47"/>
        <v>-</v>
      </c>
      <c r="FY16" s="23" t="b">
        <f t="shared" ca="1" si="47"/>
        <v>1</v>
      </c>
      <c r="FZ16" s="23">
        <f t="shared" ca="1" si="47"/>
        <v>0</v>
      </c>
      <c r="GA16" s="23" t="str">
        <f t="shared" ca="1" si="47"/>
        <v>-</v>
      </c>
      <c r="GB16" s="23" t="str">
        <f t="shared" ca="1" si="47"/>
        <v>-</v>
      </c>
      <c r="GC16" s="23" t="str">
        <f t="shared" ca="1" si="47"/>
        <v>-</v>
      </c>
      <c r="GD16" s="23" t="str">
        <f t="shared" ca="1" si="47"/>
        <v>-</v>
      </c>
      <c r="GE16" s="23" t="str">
        <f t="shared" ca="1" si="47"/>
        <v>-</v>
      </c>
      <c r="GF16" s="23" t="str">
        <f t="shared" ca="1" si="47"/>
        <v>-</v>
      </c>
      <c r="GG16" s="23" t="str">
        <f t="shared" ca="1" si="47"/>
        <v>-</v>
      </c>
      <c r="GH16" s="23" t="str">
        <f t="shared" ca="1" si="47"/>
        <v>-</v>
      </c>
      <c r="GI16" s="23" t="str">
        <f t="shared" ca="1" si="47"/>
        <v>-</v>
      </c>
      <c r="GJ16" s="23" t="str">
        <f t="shared" ca="1" si="47"/>
        <v>-</v>
      </c>
      <c r="GK16" s="23" t="str">
        <f t="shared" ca="1" si="47"/>
        <v>-</v>
      </c>
      <c r="GL16" s="23" t="str">
        <f t="shared" ca="1" si="47"/>
        <v>-</v>
      </c>
      <c r="GM16" s="23" t="str">
        <f t="shared" ca="1" si="47"/>
        <v>-</v>
      </c>
      <c r="GN16" s="23" t="str">
        <f t="shared" ca="1" si="47"/>
        <v>-</v>
      </c>
      <c r="GO16" s="23" t="str">
        <f t="shared" ref="GO16:GS16" ca="1" si="48">OFFSET(GO$5,$B16,0)</f>
        <v>-</v>
      </c>
      <c r="GP16" s="23" t="str">
        <f t="shared" ca="1" si="48"/>
        <v>-</v>
      </c>
      <c r="GQ16" s="23" t="b">
        <f t="shared" ca="1" si="48"/>
        <v>1</v>
      </c>
      <c r="GR16" s="23">
        <f t="shared" ca="1" si="48"/>
        <v>0</v>
      </c>
      <c r="GS16" s="23" t="str">
        <f t="shared" ca="1" si="48"/>
        <v>-</v>
      </c>
      <c r="GT16" s="23" t="str">
        <f t="shared" ca="1" si="47"/>
        <v>-</v>
      </c>
      <c r="GU16" s="23" t="str">
        <f t="shared" ca="1" si="47"/>
        <v>-</v>
      </c>
      <c r="GV16" s="23" t="str">
        <f t="shared" ca="1" si="47"/>
        <v>-</v>
      </c>
      <c r="GW16" s="23" t="str">
        <f t="shared" ca="1" si="47"/>
        <v>-</v>
      </c>
      <c r="GX16" s="23" t="str">
        <f t="shared" ca="1" si="47"/>
        <v>-</v>
      </c>
      <c r="GY16" s="23">
        <f t="shared" ca="1" si="47"/>
        <v>500</v>
      </c>
      <c r="GZ16" s="23">
        <f t="shared" ca="1" si="47"/>
        <v>500</v>
      </c>
      <c r="HA16" s="23" t="str">
        <f t="shared" ref="HA16:HB16" ca="1" si="49">OFFSET(HA$5,$B16,0)</f>
        <v>-</v>
      </c>
      <c r="HB16" s="23" t="str">
        <f t="shared" ca="1" si="49"/>
        <v>-</v>
      </c>
      <c r="HC16" s="23">
        <f t="shared" ca="1" si="47"/>
        <v>1</v>
      </c>
      <c r="HD16" s="23">
        <f t="shared" ca="1" si="47"/>
        <v>0</v>
      </c>
      <c r="HE16" s="23">
        <f t="shared" ca="1" si="47"/>
        <v>1</v>
      </c>
      <c r="HF16" s="23">
        <f t="shared" ca="1" si="47"/>
        <v>1</v>
      </c>
      <c r="HG16" s="23">
        <f t="shared" ca="1" si="47"/>
        <v>0</v>
      </c>
      <c r="HH16" s="23" t="str">
        <f t="shared" ca="1" si="47"/>
        <v>-</v>
      </c>
      <c r="HI16" s="23" t="str">
        <f t="shared" ca="1" si="47"/>
        <v>-</v>
      </c>
      <c r="HJ16" s="23" t="str">
        <f t="shared" ca="1" si="47"/>
        <v>-</v>
      </c>
      <c r="HK16" s="23" t="str">
        <f t="shared" ca="1" si="47"/>
        <v>-</v>
      </c>
      <c r="HL16" s="23">
        <f t="shared" ca="1" si="47"/>
        <v>1</v>
      </c>
      <c r="HM16" s="23">
        <f t="shared" ca="1" si="47"/>
        <v>1</v>
      </c>
      <c r="HN16" s="23">
        <f t="shared" ca="1" si="47"/>
        <v>1</v>
      </c>
      <c r="HO16" s="23">
        <f t="shared" ca="1" si="47"/>
        <v>1</v>
      </c>
      <c r="HP16" s="23">
        <f t="shared" ca="1" si="47"/>
        <v>1</v>
      </c>
      <c r="HQ16" s="23">
        <f t="shared" ca="1" si="47"/>
        <v>1</v>
      </c>
      <c r="HR16" s="23">
        <f t="shared" ca="1" si="47"/>
        <v>1</v>
      </c>
      <c r="HS16" s="23">
        <f t="shared" ca="1" si="47"/>
        <v>1</v>
      </c>
      <c r="HT16" s="23">
        <f t="shared" ca="1" si="47"/>
        <v>1</v>
      </c>
      <c r="HU16" s="23">
        <f t="shared" ref="HU16:MM16" ca="1" si="50">OFFSET(HU$5,$B16,0)</f>
        <v>1</v>
      </c>
      <c r="HV16" s="23" t="str">
        <f t="shared" ca="1" si="47"/>
        <v>-</v>
      </c>
      <c r="HW16" s="23" t="str">
        <f t="shared" ca="1" si="47"/>
        <v>-</v>
      </c>
      <c r="HX16" s="23" t="str">
        <f t="shared" ca="1" si="47"/>
        <v>-</v>
      </c>
      <c r="HY16" s="23" t="str">
        <f t="shared" ca="1" si="47"/>
        <v>-</v>
      </c>
      <c r="HZ16" s="23" t="str">
        <f t="shared" ca="1" si="47"/>
        <v>-</v>
      </c>
      <c r="IA16" s="23" t="str">
        <f t="shared" ca="1" si="47"/>
        <v>-</v>
      </c>
      <c r="IB16" s="23" t="str">
        <f t="shared" ca="1" si="47"/>
        <v>-</v>
      </c>
      <c r="IC16" s="23" t="str">
        <f t="shared" ca="1" si="47"/>
        <v>-</v>
      </c>
      <c r="ID16" s="23" t="str">
        <f t="shared" ca="1" si="47"/>
        <v>-</v>
      </c>
      <c r="IE16" s="23" t="str">
        <f t="shared" ca="1" si="47"/>
        <v>-</v>
      </c>
      <c r="IF16" s="23" t="str">
        <f t="shared" ca="1" si="47"/>
        <v>-</v>
      </c>
      <c r="IG16" s="23" t="str">
        <f t="shared" ca="1" si="47"/>
        <v>-</v>
      </c>
      <c r="IH16" s="23" t="str">
        <f t="shared" ca="1" si="47"/>
        <v>-</v>
      </c>
      <c r="II16" s="23" t="str">
        <f t="shared" ca="1" si="47"/>
        <v>-</v>
      </c>
      <c r="IJ16" s="23" t="str">
        <f t="shared" ca="1" si="47"/>
        <v>-</v>
      </c>
      <c r="IK16" s="23" t="str">
        <f t="shared" ca="1" si="47"/>
        <v>-</v>
      </c>
      <c r="IL16" s="23" t="str">
        <f t="shared" ca="1" si="47"/>
        <v>-</v>
      </c>
      <c r="IM16" s="23" t="str">
        <f t="shared" ca="1" si="47"/>
        <v>-</v>
      </c>
      <c r="IN16" s="23" t="str">
        <f t="shared" ca="1" si="47"/>
        <v>-</v>
      </c>
      <c r="IO16" s="23" t="str">
        <f t="shared" ca="1" si="47"/>
        <v>-</v>
      </c>
      <c r="IP16" s="23" t="str">
        <f t="shared" ca="1" si="47"/>
        <v>-</v>
      </c>
      <c r="IQ16" s="23" t="str">
        <f t="shared" ca="1" si="47"/>
        <v>-</v>
      </c>
      <c r="IR16" s="23" t="str">
        <f t="shared" ca="1" si="47"/>
        <v>-</v>
      </c>
      <c r="IS16" s="23" t="str">
        <f t="shared" ca="1" si="47"/>
        <v>-</v>
      </c>
      <c r="IT16" s="23" t="str">
        <f t="shared" ca="1" si="47"/>
        <v>-</v>
      </c>
      <c r="IU16" s="23" t="str">
        <f t="shared" ca="1" si="47"/>
        <v>-</v>
      </c>
      <c r="IV16" s="23" t="str">
        <f t="shared" ca="1" si="47"/>
        <v>-</v>
      </c>
      <c r="IW16" s="23" t="str">
        <f t="shared" ca="1" si="47"/>
        <v>-</v>
      </c>
      <c r="IX16" s="23" t="str">
        <f t="shared" ca="1" si="47"/>
        <v>-</v>
      </c>
      <c r="IY16" s="23" t="str">
        <f t="shared" ca="1" si="47"/>
        <v>-</v>
      </c>
      <c r="IZ16" s="23" t="str">
        <f t="shared" ca="1" si="47"/>
        <v>-</v>
      </c>
      <c r="JA16" s="23" t="str">
        <f t="shared" ca="1" si="47"/>
        <v>-</v>
      </c>
      <c r="JB16" s="23" t="str">
        <f t="shared" ca="1" si="47"/>
        <v>-</v>
      </c>
      <c r="JC16" s="23" t="str">
        <f t="shared" ca="1" si="47"/>
        <v>-</v>
      </c>
      <c r="JD16" s="23" t="str">
        <f t="shared" ca="1" si="47"/>
        <v>-</v>
      </c>
      <c r="JE16" s="23" t="str">
        <f t="shared" ca="1" si="47"/>
        <v>-</v>
      </c>
      <c r="JF16" s="23" t="str">
        <f t="shared" ca="1" si="47"/>
        <v>-</v>
      </c>
      <c r="JG16" s="23" t="str">
        <f t="shared" ca="1" si="47"/>
        <v>-</v>
      </c>
      <c r="JH16" s="23" t="str">
        <f t="shared" ca="1" si="47"/>
        <v>-</v>
      </c>
      <c r="JI16" s="23" t="str">
        <f t="shared" ca="1" si="47"/>
        <v>-</v>
      </c>
      <c r="JJ16" s="23" t="str">
        <f t="shared" ca="1" si="47"/>
        <v>-</v>
      </c>
      <c r="JK16" s="23" t="str">
        <f t="shared" ca="1" si="47"/>
        <v>-</v>
      </c>
      <c r="JL16" s="23" t="str">
        <f t="shared" ca="1" si="47"/>
        <v>-</v>
      </c>
      <c r="JM16" s="23" t="str">
        <f t="shared" ca="1" si="47"/>
        <v>-</v>
      </c>
      <c r="JN16" s="23" t="str">
        <f t="shared" ca="1" si="47"/>
        <v>-</v>
      </c>
      <c r="JO16" s="23" t="str">
        <f t="shared" ca="1" si="47"/>
        <v>-</v>
      </c>
      <c r="JP16" s="23" t="str">
        <f t="shared" ca="1" si="47"/>
        <v>-</v>
      </c>
      <c r="JQ16" s="23" t="str">
        <f t="shared" ca="1" si="47"/>
        <v>-</v>
      </c>
      <c r="JR16" s="23" t="str">
        <f t="shared" ca="1" si="47"/>
        <v>-</v>
      </c>
      <c r="JS16" s="23" t="str">
        <f t="shared" ca="1" si="47"/>
        <v>-</v>
      </c>
      <c r="JT16" s="23" t="str">
        <f t="shared" ca="1" si="47"/>
        <v>-</v>
      </c>
      <c r="JU16" s="23" t="str">
        <f t="shared" ca="1" si="47"/>
        <v>-</v>
      </c>
      <c r="JV16" s="23" t="str">
        <f t="shared" ca="1" si="47"/>
        <v>-</v>
      </c>
      <c r="JW16" s="23" t="str">
        <f t="shared" ca="1" si="47"/>
        <v>-</v>
      </c>
      <c r="JX16" s="23" t="str">
        <f t="shared" ca="1" si="47"/>
        <v>-</v>
      </c>
      <c r="JY16" s="23" t="str">
        <f t="shared" ca="1" si="47"/>
        <v>-</v>
      </c>
      <c r="JZ16" s="23" t="str">
        <f t="shared" ca="1" si="47"/>
        <v>-</v>
      </c>
      <c r="KA16" s="23" t="str">
        <f t="shared" ca="1" si="47"/>
        <v>-</v>
      </c>
      <c r="KB16" s="23" t="str">
        <f t="shared" ca="1" si="47"/>
        <v>-</v>
      </c>
      <c r="KC16" s="23" t="str">
        <f t="shared" ca="1" si="47"/>
        <v>-</v>
      </c>
      <c r="KD16" s="23" t="str">
        <f t="shared" ca="1" si="47"/>
        <v>-</v>
      </c>
      <c r="KE16" s="23" t="str">
        <f t="shared" ca="1" si="47"/>
        <v>-</v>
      </c>
      <c r="KF16" s="23" t="str">
        <f t="shared" ca="1" si="47"/>
        <v>-</v>
      </c>
      <c r="KG16" s="23" t="str">
        <f t="shared" ca="1" si="47"/>
        <v>-</v>
      </c>
      <c r="KH16" s="23" t="str">
        <f t="shared" ca="1" si="47"/>
        <v>-</v>
      </c>
      <c r="KI16" s="23" t="str">
        <f t="shared" ca="1" si="47"/>
        <v>-</v>
      </c>
      <c r="KJ16" s="23" t="str">
        <f t="shared" ca="1" si="47"/>
        <v>-</v>
      </c>
      <c r="KK16" s="23" t="str">
        <f t="shared" ca="1" si="47"/>
        <v>-</v>
      </c>
      <c r="KL16" s="23" t="str">
        <f t="shared" ca="1" si="47"/>
        <v>-</v>
      </c>
      <c r="KM16" s="23" t="str">
        <f t="shared" ca="1" si="47"/>
        <v>-</v>
      </c>
      <c r="KN16" s="23" t="str">
        <f t="shared" ca="1" si="47"/>
        <v>-</v>
      </c>
      <c r="KO16" s="23" t="str">
        <f t="shared" ca="1" si="47"/>
        <v>-</v>
      </c>
      <c r="KP16" s="23" t="str">
        <f t="shared" ca="1" si="47"/>
        <v>-</v>
      </c>
      <c r="KQ16" s="23" t="str">
        <f t="shared" ca="1" si="47"/>
        <v>-</v>
      </c>
      <c r="KR16" s="23" t="str">
        <f t="shared" ca="1" si="47"/>
        <v>-</v>
      </c>
      <c r="KS16" s="23" t="str">
        <f t="shared" ca="1" si="47"/>
        <v>-</v>
      </c>
      <c r="KT16" s="23" t="str">
        <f t="shared" ca="1" si="47"/>
        <v>-</v>
      </c>
      <c r="KU16" s="23" t="str">
        <f t="shared" ca="1" si="47"/>
        <v>-</v>
      </c>
      <c r="KV16" s="23" t="str">
        <f t="shared" ca="1" si="47"/>
        <v>-</v>
      </c>
      <c r="KW16" s="23" t="str">
        <f t="shared" ca="1" si="47"/>
        <v>-</v>
      </c>
      <c r="KX16" s="23" t="str">
        <f t="shared" ca="1" si="47"/>
        <v>-</v>
      </c>
      <c r="KY16" s="23" t="str">
        <f t="shared" ca="1" si="47"/>
        <v>-</v>
      </c>
      <c r="KZ16" s="23" t="str">
        <f t="shared" ca="1" si="47"/>
        <v>-</v>
      </c>
      <c r="LA16" s="23" t="str">
        <f t="shared" ca="1" si="47"/>
        <v>-</v>
      </c>
      <c r="LB16" s="23" t="str">
        <f t="shared" ca="1" si="47"/>
        <v>-</v>
      </c>
      <c r="LC16" s="23" t="str">
        <f t="shared" ca="1" si="47"/>
        <v>-</v>
      </c>
      <c r="LD16" s="23" t="str">
        <f t="shared" ca="1" si="47"/>
        <v>-</v>
      </c>
      <c r="LE16" s="23" t="str">
        <f t="shared" ca="1" si="47"/>
        <v>-</v>
      </c>
      <c r="LF16" s="23" t="str">
        <f t="shared" ca="1" si="47"/>
        <v>-</v>
      </c>
      <c r="LG16" s="23" t="str">
        <f t="shared" ca="1" si="47"/>
        <v>-</v>
      </c>
      <c r="LH16" s="23" t="str">
        <f t="shared" ca="1" si="47"/>
        <v>-</v>
      </c>
      <c r="LI16" s="23" t="str">
        <f t="shared" ca="1" si="47"/>
        <v>-</v>
      </c>
      <c r="LJ16" s="23" t="str">
        <f t="shared" ca="1" si="47"/>
        <v>-</v>
      </c>
      <c r="LK16" s="23" t="str">
        <f t="shared" ca="1" si="47"/>
        <v>-</v>
      </c>
      <c r="LL16" s="23" t="str">
        <f t="shared" ca="1" si="47"/>
        <v>-</v>
      </c>
      <c r="LM16" s="23" t="str">
        <f t="shared" ca="1" si="47"/>
        <v>-</v>
      </c>
      <c r="LN16" s="23" t="str">
        <f t="shared" ca="1" si="47"/>
        <v>-</v>
      </c>
      <c r="LO16" s="23" t="str">
        <f t="shared" ca="1" si="47"/>
        <v>-</v>
      </c>
      <c r="LP16" s="23" t="str">
        <f t="shared" ca="1" si="47"/>
        <v>-</v>
      </c>
      <c r="LQ16" s="23" t="str">
        <f t="shared" ca="1" si="47"/>
        <v>-</v>
      </c>
      <c r="LR16" s="23" t="str">
        <f t="shared" ca="1" si="47"/>
        <v>-</v>
      </c>
      <c r="LS16" s="23" t="str">
        <f t="shared" ca="1" si="47"/>
        <v>-</v>
      </c>
      <c r="LT16" s="23" t="str">
        <f t="shared" ca="1" si="47"/>
        <v>-</v>
      </c>
      <c r="LU16" s="23" t="str">
        <f t="shared" ca="1" si="47"/>
        <v>-</v>
      </c>
      <c r="LV16" s="23" t="str">
        <f t="shared" ca="1" si="47"/>
        <v>-</v>
      </c>
      <c r="LW16" s="23" t="str">
        <f t="shared" ca="1" si="47"/>
        <v>-</v>
      </c>
      <c r="LX16" s="23" t="str">
        <f t="shared" ca="1" si="47"/>
        <v>-</v>
      </c>
      <c r="LY16" s="23" t="str">
        <f t="shared" ca="1" si="47"/>
        <v>-</v>
      </c>
      <c r="LZ16" s="23" t="str">
        <f t="shared" ca="1" si="47"/>
        <v>-</v>
      </c>
      <c r="MA16" s="23" t="str">
        <f t="shared" ca="1" si="47"/>
        <v>-</v>
      </c>
      <c r="MB16" s="23" t="str">
        <f t="shared" ca="1" si="47"/>
        <v>-</v>
      </c>
      <c r="MC16" s="23" t="str">
        <f t="shared" ca="1" si="47"/>
        <v>-</v>
      </c>
      <c r="MD16" s="23" t="str">
        <f t="shared" ca="1" si="47"/>
        <v>-</v>
      </c>
      <c r="ME16" s="23" t="str">
        <f t="shared" ca="1" si="47"/>
        <v>-</v>
      </c>
      <c r="MF16" s="23" t="str">
        <f t="shared" ca="1" si="47"/>
        <v>-</v>
      </c>
      <c r="MG16" s="23" t="str">
        <f t="shared" ca="1" si="47"/>
        <v>-</v>
      </c>
      <c r="MH16" s="23" t="str">
        <f t="shared" ca="1" si="47"/>
        <v>-</v>
      </c>
      <c r="MI16" s="23" t="str">
        <f t="shared" ca="1" si="47"/>
        <v>-</v>
      </c>
      <c r="MJ16" s="23" t="str">
        <f t="shared" ca="1" si="47"/>
        <v>-</v>
      </c>
      <c r="MK16" s="23" t="str">
        <f t="shared" ca="1" si="47"/>
        <v>-</v>
      </c>
      <c r="ML16" s="23" t="str">
        <f t="shared" ca="1" si="47"/>
        <v>-</v>
      </c>
      <c r="MM16" s="23">
        <f t="shared" ca="1" si="50"/>
        <v>0</v>
      </c>
      <c r="MN16" s="23" t="str">
        <f t="shared" ca="1" si="47"/>
        <v>-</v>
      </c>
      <c r="MO16" s="23" t="str">
        <f t="shared" ca="1" si="47"/>
        <v>-</v>
      </c>
      <c r="MP16" s="23">
        <f t="shared" ca="1" si="47"/>
        <v>0</v>
      </c>
      <c r="MQ16" s="23">
        <f t="shared" ca="1" si="47"/>
        <v>0</v>
      </c>
      <c r="MR16" s="29">
        <v>0</v>
      </c>
    </row>
    <row r="17" spans="1:356" ht="17.25">
      <c r="A17" s="26">
        <f t="shared" si="21"/>
        <v>12</v>
      </c>
      <c r="B17" s="26"/>
      <c r="D17" t="b">
        <v>0</v>
      </c>
      <c r="E17" s="16"/>
      <c r="F17" s="16"/>
      <c r="AE17" s="12" t="s">
        <v>910</v>
      </c>
      <c r="AF17" s="10" t="str">
        <f ca="1">IF(MATCH(AE17,AE$5:AE17,0)=(COUNTA(AE$5:AE17)),"-","Dup")</f>
        <v>-</v>
      </c>
      <c r="AG17" s="17"/>
      <c r="AH17" s="17"/>
      <c r="AI17" s="17"/>
      <c r="AJ17" s="17"/>
      <c r="AK17" s="17"/>
      <c r="AL17" s="17"/>
      <c r="AM17" s="17"/>
      <c r="AN17" s="17"/>
      <c r="AO17" s="17"/>
      <c r="AP17" s="17"/>
      <c r="AQ17" s="17"/>
      <c r="AR17" s="39" t="s">
        <v>744</v>
      </c>
      <c r="AS17" s="38"/>
      <c r="AT17" s="39" t="s">
        <v>745</v>
      </c>
      <c r="AU17" s="38"/>
      <c r="AV17" s="17"/>
      <c r="AW17" s="17"/>
      <c r="AX17" s="17"/>
      <c r="AY17" s="17"/>
      <c r="AZ17" s="39" t="s">
        <v>745</v>
      </c>
      <c r="BA17" s="17"/>
      <c r="BB17" s="38"/>
      <c r="BC17" s="40" t="s">
        <v>746</v>
      </c>
      <c r="BD17" s="17"/>
      <c r="BE17" s="17"/>
      <c r="BF17" s="17"/>
      <c r="BG17" s="39" t="s">
        <v>744</v>
      </c>
      <c r="BH17" s="38"/>
      <c r="BI17" s="38"/>
      <c r="BJ17" s="38"/>
      <c r="BK17" s="17"/>
      <c r="BL17" s="17"/>
      <c r="BM17" s="39" t="s">
        <v>744</v>
      </c>
      <c r="BN17" s="38"/>
      <c r="BO17" s="38"/>
      <c r="BP17" s="38"/>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39" t="s">
        <v>747</v>
      </c>
      <c r="CQ17" s="39"/>
      <c r="CR17" s="39"/>
      <c r="CS17" s="39"/>
      <c r="CT17" s="39"/>
      <c r="CU17" s="39"/>
      <c r="CV17" s="39"/>
      <c r="CW17" s="17"/>
      <c r="CX17" s="17"/>
      <c r="CY17" s="17"/>
      <c r="CZ17" s="17"/>
      <c r="DA17" s="17"/>
      <c r="DB17" s="17"/>
      <c r="DC17" s="17"/>
      <c r="DD17" s="17"/>
      <c r="DE17" s="39" t="s">
        <v>748</v>
      </c>
      <c r="DF17" s="38"/>
      <c r="DG17" s="38"/>
      <c r="DH17" s="38"/>
      <c r="DI17" s="38"/>
      <c r="DJ17" s="38"/>
      <c r="DK17" s="38"/>
      <c r="DL17" s="17"/>
      <c r="DM17" s="17"/>
      <c r="DN17" s="17"/>
      <c r="DO17" s="17"/>
      <c r="DP17" s="17"/>
      <c r="DQ17" s="17"/>
      <c r="DR17" s="17"/>
      <c r="DS17" s="17"/>
      <c r="DT17" s="17"/>
      <c r="DU17" s="17"/>
      <c r="DV17" s="17"/>
      <c r="DW17" s="17"/>
      <c r="DX17" s="17"/>
      <c r="DY17" s="17"/>
      <c r="DZ17" s="17"/>
      <c r="EA17" s="17"/>
      <c r="EB17" s="17"/>
      <c r="EC17" s="17">
        <v>1</v>
      </c>
      <c r="ED17" s="17">
        <v>2</v>
      </c>
      <c r="EE17" s="17">
        <v>3</v>
      </c>
      <c r="EF17" s="17">
        <v>4</v>
      </c>
      <c r="EG17" s="17">
        <v>5</v>
      </c>
      <c r="EH17" s="17">
        <v>6</v>
      </c>
      <c r="EI17" s="17">
        <v>7</v>
      </c>
      <c r="EJ17" s="17">
        <v>8</v>
      </c>
      <c r="EK17" s="17"/>
      <c r="EL17" s="40" t="s">
        <v>749</v>
      </c>
      <c r="EM17" s="39" t="s">
        <v>750</v>
      </c>
      <c r="EN17" s="38"/>
      <c r="EO17" s="38"/>
      <c r="EP17" s="38"/>
      <c r="EQ17" s="38"/>
      <c r="ER17" s="38"/>
      <c r="ES17" s="39" t="s">
        <v>751</v>
      </c>
      <c r="ET17" s="38"/>
      <c r="EU17" s="17"/>
      <c r="EV17" s="17"/>
      <c r="EW17" s="17"/>
      <c r="EX17" s="17"/>
      <c r="EY17" s="17"/>
      <c r="EZ17" s="17"/>
      <c r="FA17" s="17"/>
      <c r="FB17" s="38"/>
      <c r="FC17" s="39" t="s">
        <v>750</v>
      </c>
      <c r="FD17" s="39" t="s">
        <v>750</v>
      </c>
      <c r="FE17" s="38"/>
      <c r="FF17" s="38"/>
      <c r="FG17" s="38"/>
      <c r="FH17" s="38"/>
      <c r="FI17" s="38"/>
      <c r="FJ17" s="17"/>
      <c r="FK17" s="17" t="s">
        <v>752</v>
      </c>
      <c r="FL17" s="17"/>
      <c r="FM17" s="17"/>
      <c r="FN17" s="17"/>
      <c r="FO17" s="17"/>
      <c r="FP17" s="17"/>
      <c r="FQ17" s="17"/>
      <c r="FR17" s="17" t="s">
        <v>752</v>
      </c>
      <c r="FS17" s="17"/>
      <c r="FT17" s="17"/>
      <c r="FU17" s="17"/>
      <c r="FV17" s="17"/>
      <c r="FW17" s="17"/>
      <c r="FX17" s="17"/>
      <c r="FY17" s="17"/>
      <c r="FZ17" s="17"/>
      <c r="GA17" s="17" t="s">
        <v>752</v>
      </c>
      <c r="GB17" s="17"/>
      <c r="GC17" s="17"/>
      <c r="GD17" s="17"/>
      <c r="GE17" s="17"/>
      <c r="GF17" s="17"/>
      <c r="GG17" s="17"/>
      <c r="GH17" s="17"/>
      <c r="GI17" s="17"/>
      <c r="GJ17" s="17"/>
      <c r="GK17" s="17"/>
      <c r="GL17" s="17"/>
      <c r="GM17" s="17"/>
      <c r="GN17" s="17"/>
      <c r="GO17" s="17"/>
      <c r="GP17" s="17" t="s">
        <v>752</v>
      </c>
      <c r="GQ17" s="17"/>
      <c r="GR17" s="17" t="s">
        <v>752</v>
      </c>
      <c r="GS17" s="17" t="s">
        <v>752</v>
      </c>
      <c r="GT17" s="39" t="s">
        <v>752</v>
      </c>
      <c r="GU17" s="17"/>
      <c r="GV17" s="17"/>
      <c r="GW17" s="17"/>
      <c r="GX17" s="65" t="s">
        <v>750</v>
      </c>
      <c r="GY17" s="17"/>
      <c r="GZ17" s="17"/>
      <c r="HA17" s="17"/>
      <c r="HB17" s="17"/>
      <c r="HC17" s="39" t="s">
        <v>748</v>
      </c>
      <c r="HD17" s="39"/>
      <c r="HE17" s="39"/>
      <c r="HF17" s="39"/>
      <c r="HG17" s="39"/>
      <c r="HH17" s="39" t="s">
        <v>753</v>
      </c>
      <c r="HI17" s="38"/>
      <c r="HJ17" s="38"/>
      <c r="HK17" s="38"/>
      <c r="HL17" s="17"/>
      <c r="HM17" s="17"/>
      <c r="HN17" s="17"/>
      <c r="HO17" s="66" t="s">
        <v>754</v>
      </c>
      <c r="HP17" s="40" t="s">
        <v>745</v>
      </c>
      <c r="HQ17" s="39" t="s">
        <v>752</v>
      </c>
      <c r="HR17" s="39"/>
      <c r="HS17" s="39"/>
      <c r="HT17" s="39"/>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29">
        <v>0</v>
      </c>
    </row>
    <row r="18" spans="1:356" outlineLevel="1">
      <c r="A18" s="26">
        <f>ROW(A18)-5</f>
        <v>13</v>
      </c>
      <c r="B18" s="26"/>
      <c r="D18" t="b">
        <v>0</v>
      </c>
      <c r="E18" s="16"/>
      <c r="F18" s="16"/>
      <c r="AE18" s="12" t="s">
        <v>911</v>
      </c>
      <c r="AF18" s="10" t="str">
        <f ca="1">IF(MATCH(AE18,AE$5:AE18,0)=(COUNTA(AE$5:AE18)),"-","Dup")</f>
        <v>-</v>
      </c>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22">
        <v>1</v>
      </c>
      <c r="DM18" s="17"/>
      <c r="DN18" s="17"/>
      <c r="DO18" s="17"/>
      <c r="DP18" s="17"/>
      <c r="DQ18" s="22">
        <v>2</v>
      </c>
      <c r="DR18" s="17"/>
      <c r="DS18" s="17"/>
      <c r="DT18" s="17"/>
      <c r="DU18" s="17"/>
      <c r="DV18" s="17"/>
      <c r="DW18" s="17"/>
      <c r="DX18" s="17"/>
      <c r="DY18" s="17"/>
      <c r="DZ18" s="17"/>
      <c r="EA18" s="17"/>
      <c r="EB18" s="17"/>
      <c r="EC18" s="17"/>
      <c r="ED18" s="17"/>
      <c r="EE18" s="17"/>
      <c r="EF18" s="17"/>
      <c r="EG18" s="17"/>
      <c r="EH18" s="17"/>
      <c r="EI18" s="17"/>
      <c r="EJ18" s="17"/>
      <c r="EK18" s="17"/>
      <c r="EL18" s="17"/>
      <c r="EM18" s="17"/>
      <c r="EN18" s="22">
        <v>1</v>
      </c>
      <c r="EO18" s="22">
        <v>2</v>
      </c>
      <c r="EP18" s="22">
        <v>3</v>
      </c>
      <c r="EQ18" s="22">
        <v>3</v>
      </c>
      <c r="ER18" s="22">
        <v>3</v>
      </c>
      <c r="ES18" s="17"/>
      <c r="ET18" s="17"/>
      <c r="EU18" s="17"/>
      <c r="EV18" s="17"/>
      <c r="EW18" s="17"/>
      <c r="EX18" s="17"/>
      <c r="EY18" s="22">
        <v>1</v>
      </c>
      <c r="EZ18" s="22">
        <v>2</v>
      </c>
      <c r="FA18" s="22">
        <v>3</v>
      </c>
      <c r="FB18" s="22">
        <v>1</v>
      </c>
      <c r="FC18" s="17"/>
      <c r="FD18" s="17"/>
      <c r="FE18" s="17"/>
      <c r="FF18" s="17"/>
      <c r="FG18" s="22">
        <v>10</v>
      </c>
      <c r="FH18" s="17"/>
      <c r="FI18" s="17"/>
      <c r="FJ18" s="17"/>
      <c r="FK18" s="22">
        <v>1</v>
      </c>
      <c r="FL18" s="22">
        <v>2</v>
      </c>
      <c r="FM18" s="22">
        <v>3</v>
      </c>
      <c r="FN18" s="22">
        <v>4</v>
      </c>
      <c r="FO18" s="22">
        <v>5</v>
      </c>
      <c r="FP18" s="22">
        <v>6</v>
      </c>
      <c r="FQ18" s="22">
        <v>7</v>
      </c>
      <c r="FR18" s="22">
        <v>36</v>
      </c>
      <c r="FS18" s="22">
        <v>37</v>
      </c>
      <c r="FT18" s="22">
        <v>38</v>
      </c>
      <c r="FU18" s="22">
        <v>39</v>
      </c>
      <c r="FV18" s="22">
        <v>40</v>
      </c>
      <c r="FW18" s="22">
        <v>41</v>
      </c>
      <c r="FX18" s="22">
        <v>42</v>
      </c>
      <c r="FY18" s="17"/>
      <c r="FZ18" s="17"/>
      <c r="GA18" s="22">
        <v>1</v>
      </c>
      <c r="GB18" s="22">
        <v>2</v>
      </c>
      <c r="GC18" s="22">
        <v>3</v>
      </c>
      <c r="GD18" s="22">
        <v>4</v>
      </c>
      <c r="GE18" s="22">
        <v>5</v>
      </c>
      <c r="GF18" s="22">
        <v>6</v>
      </c>
      <c r="GG18" s="22">
        <v>7</v>
      </c>
      <c r="GH18" s="22">
        <v>36</v>
      </c>
      <c r="GI18" s="22">
        <v>37</v>
      </c>
      <c r="GJ18" s="22">
        <v>38</v>
      </c>
      <c r="GK18" s="22">
        <v>39</v>
      </c>
      <c r="GL18" s="22">
        <v>40</v>
      </c>
      <c r="GM18" s="22">
        <v>41</v>
      </c>
      <c r="GN18" s="22">
        <v>42</v>
      </c>
      <c r="GO18" s="17"/>
      <c r="GP18" s="17"/>
      <c r="GQ18" s="17"/>
      <c r="GR18" s="17"/>
      <c r="GS18" s="17"/>
      <c r="GT18" s="17"/>
      <c r="GU18" s="22">
        <v>1</v>
      </c>
      <c r="GV18" s="17"/>
      <c r="GW18" s="17"/>
      <c r="GX18" s="22">
        <v>6</v>
      </c>
      <c r="GY18" s="22">
        <v>5</v>
      </c>
      <c r="GZ18" s="22">
        <v>5</v>
      </c>
      <c r="HA18" s="22">
        <v>3</v>
      </c>
      <c r="HB18" s="22">
        <v>4</v>
      </c>
      <c r="HC18" s="17"/>
      <c r="HD18" s="17"/>
      <c r="HE18" s="17"/>
      <c r="HF18" s="17"/>
      <c r="HG18" s="17"/>
      <c r="HH18" s="17"/>
      <c r="HI18" s="17"/>
      <c r="HJ18" s="17"/>
      <c r="HK18" s="17"/>
      <c r="HL18" s="22">
        <v>1</v>
      </c>
      <c r="HM18" s="22">
        <v>1</v>
      </c>
      <c r="HN18" s="22">
        <v>1</v>
      </c>
      <c r="HO18" s="17"/>
      <c r="HP18" s="17"/>
      <c r="HQ18" s="17"/>
      <c r="HR18" s="17"/>
      <c r="HS18" s="17"/>
      <c r="HT18" s="17"/>
      <c r="HU18" s="17"/>
      <c r="HV18" s="17"/>
      <c r="HW18" s="17">
        <v>1</v>
      </c>
      <c r="HX18" s="17">
        <v>2</v>
      </c>
      <c r="HY18" s="17">
        <v>3</v>
      </c>
      <c r="HZ18" s="17">
        <v>4</v>
      </c>
      <c r="IA18" s="17">
        <v>5</v>
      </c>
      <c r="IB18" s="17">
        <v>6</v>
      </c>
      <c r="IC18" s="17">
        <v>7</v>
      </c>
      <c r="ID18" s="17">
        <v>8</v>
      </c>
      <c r="IE18" s="17">
        <v>9</v>
      </c>
      <c r="IF18" s="17">
        <v>10</v>
      </c>
      <c r="IG18" s="17">
        <v>11</v>
      </c>
      <c r="IH18" s="17">
        <v>12</v>
      </c>
      <c r="II18" s="17">
        <v>13</v>
      </c>
      <c r="IJ18" s="17">
        <v>14</v>
      </c>
      <c r="IK18" s="17">
        <v>15</v>
      </c>
      <c r="IL18" s="17">
        <v>16</v>
      </c>
      <c r="IM18" s="17">
        <v>17</v>
      </c>
      <c r="IN18" s="17">
        <v>18</v>
      </c>
      <c r="IO18" s="17">
        <v>19</v>
      </c>
      <c r="IP18" s="17">
        <v>20</v>
      </c>
      <c r="IQ18" s="17">
        <v>21</v>
      </c>
      <c r="IR18" s="17">
        <v>22</v>
      </c>
      <c r="IS18" s="17">
        <v>23</v>
      </c>
      <c r="IT18" s="17">
        <v>24</v>
      </c>
      <c r="IU18" s="17">
        <v>25</v>
      </c>
      <c r="IV18" s="17">
        <v>26</v>
      </c>
      <c r="IW18" s="17">
        <v>27</v>
      </c>
      <c r="IX18" s="17">
        <v>28</v>
      </c>
      <c r="IY18" s="17">
        <v>29</v>
      </c>
      <c r="IZ18" s="17">
        <v>30</v>
      </c>
      <c r="JA18" s="17">
        <v>31</v>
      </c>
      <c r="JB18" s="17">
        <v>32</v>
      </c>
      <c r="JC18" s="17">
        <v>33</v>
      </c>
      <c r="JD18" s="17">
        <v>34</v>
      </c>
      <c r="JE18" s="17">
        <v>35</v>
      </c>
      <c r="JF18" s="17">
        <v>36</v>
      </c>
      <c r="JG18" s="17">
        <v>37</v>
      </c>
      <c r="JH18" s="17">
        <v>38</v>
      </c>
      <c r="JI18" s="17">
        <v>39</v>
      </c>
      <c r="JJ18" s="17">
        <v>40</v>
      </c>
      <c r="JK18" s="17">
        <v>41</v>
      </c>
      <c r="JL18" s="17">
        <v>42</v>
      </c>
      <c r="JM18" s="17">
        <v>43</v>
      </c>
      <c r="JN18" s="17">
        <v>44</v>
      </c>
      <c r="JO18" s="17">
        <v>45</v>
      </c>
      <c r="JP18" s="17">
        <v>46</v>
      </c>
      <c r="JQ18" s="17">
        <v>47</v>
      </c>
      <c r="JR18" s="17">
        <v>48</v>
      </c>
      <c r="JS18" s="17">
        <v>49</v>
      </c>
      <c r="JT18" s="17">
        <v>50</v>
      </c>
      <c r="JU18" s="17">
        <v>51</v>
      </c>
      <c r="JV18" s="17">
        <v>52</v>
      </c>
      <c r="JW18" s="17">
        <v>53</v>
      </c>
      <c r="JX18" s="17">
        <v>54</v>
      </c>
      <c r="JY18" s="17">
        <v>55</v>
      </c>
      <c r="JZ18" s="17">
        <v>56</v>
      </c>
      <c r="KA18" s="17">
        <v>57</v>
      </c>
      <c r="KB18" s="17">
        <v>58</v>
      </c>
      <c r="KC18" s="17">
        <v>59</v>
      </c>
      <c r="KD18" s="17">
        <v>60</v>
      </c>
      <c r="KE18" s="17">
        <v>61</v>
      </c>
      <c r="KF18" s="17">
        <v>62</v>
      </c>
      <c r="KG18" s="17">
        <v>63</v>
      </c>
      <c r="KH18" s="17">
        <v>64</v>
      </c>
      <c r="KI18" s="17">
        <v>65</v>
      </c>
      <c r="KJ18" s="17">
        <v>66</v>
      </c>
      <c r="KK18" s="17">
        <v>67</v>
      </c>
      <c r="KL18" s="17">
        <v>68</v>
      </c>
      <c r="KM18" s="17">
        <v>69</v>
      </c>
      <c r="KN18" s="17">
        <v>70</v>
      </c>
      <c r="KO18" s="17">
        <v>71</v>
      </c>
      <c r="KP18" s="17">
        <v>72</v>
      </c>
      <c r="KQ18" s="17">
        <v>73</v>
      </c>
      <c r="KR18" s="17">
        <v>74</v>
      </c>
      <c r="KS18" s="17">
        <v>75</v>
      </c>
      <c r="KT18" s="17">
        <v>76</v>
      </c>
      <c r="KU18" s="17">
        <v>77</v>
      </c>
      <c r="KV18" s="17">
        <v>78</v>
      </c>
      <c r="KW18" s="17">
        <v>79</v>
      </c>
      <c r="KX18" s="17">
        <v>80</v>
      </c>
      <c r="KY18" s="17">
        <v>81</v>
      </c>
      <c r="KZ18" s="17">
        <v>82</v>
      </c>
      <c r="LA18" s="17">
        <v>83</v>
      </c>
      <c r="LB18" s="17">
        <v>84</v>
      </c>
      <c r="LC18" s="17">
        <v>85</v>
      </c>
      <c r="LD18" s="17">
        <v>86</v>
      </c>
      <c r="LE18" s="17">
        <v>87</v>
      </c>
      <c r="LF18" s="17">
        <v>88</v>
      </c>
      <c r="LG18" s="17">
        <v>89</v>
      </c>
      <c r="LH18" s="17">
        <v>90</v>
      </c>
      <c r="LI18" s="17">
        <v>91</v>
      </c>
      <c r="LJ18" s="17">
        <v>92</v>
      </c>
      <c r="LK18" s="17">
        <v>93</v>
      </c>
      <c r="LL18" s="17">
        <v>94</v>
      </c>
      <c r="LM18" s="17">
        <v>95</v>
      </c>
      <c r="LN18" s="17">
        <v>96</v>
      </c>
      <c r="LO18" s="17">
        <v>97</v>
      </c>
      <c r="LP18" s="17">
        <v>98</v>
      </c>
      <c r="LQ18" s="17">
        <v>99</v>
      </c>
      <c r="LR18" s="17">
        <v>100</v>
      </c>
      <c r="LS18" s="17">
        <v>101</v>
      </c>
      <c r="LT18" s="17">
        <v>102</v>
      </c>
      <c r="LU18" s="17">
        <v>103</v>
      </c>
      <c r="LV18" s="17">
        <v>104</v>
      </c>
      <c r="LW18" s="17">
        <v>105</v>
      </c>
      <c r="LX18" s="17">
        <v>106</v>
      </c>
      <c r="LY18" s="17">
        <v>107</v>
      </c>
      <c r="LZ18" s="17">
        <v>108</v>
      </c>
      <c r="MA18" s="17">
        <v>109</v>
      </c>
      <c r="MB18" s="17">
        <v>110</v>
      </c>
      <c r="MC18" s="17">
        <v>111</v>
      </c>
      <c r="MD18" s="17">
        <v>112</v>
      </c>
      <c r="ME18" s="17">
        <v>113</v>
      </c>
      <c r="MF18" s="17">
        <v>114</v>
      </c>
      <c r="MG18" s="17">
        <v>115</v>
      </c>
      <c r="MH18" s="17">
        <v>116</v>
      </c>
      <c r="MI18" s="17">
        <v>117</v>
      </c>
      <c r="MJ18" s="17">
        <v>118</v>
      </c>
      <c r="MK18" s="17">
        <v>119</v>
      </c>
      <c r="ML18" s="17">
        <v>120</v>
      </c>
      <c r="MM18" s="17"/>
      <c r="MN18" s="17"/>
      <c r="MO18" s="17"/>
      <c r="MP18" s="17"/>
      <c r="MQ18" s="17"/>
      <c r="MR18" s="29">
        <v>0</v>
      </c>
    </row>
    <row r="19" spans="1:356">
      <c r="A19" s="26">
        <f t="shared" si="21"/>
        <v>14</v>
      </c>
      <c r="B19" s="26"/>
      <c r="D19" t="b">
        <v>0</v>
      </c>
      <c r="E19" s="16"/>
      <c r="F19" s="16"/>
      <c r="G19">
        <v>3</v>
      </c>
      <c r="H19">
        <f>54</f>
        <v>54</v>
      </c>
      <c r="I19">
        <v>3</v>
      </c>
      <c r="J19">
        <v>5</v>
      </c>
      <c r="K19">
        <v>3</v>
      </c>
      <c r="L19">
        <v>4</v>
      </c>
      <c r="M19">
        <v>3</v>
      </c>
      <c r="N19">
        <v>5</v>
      </c>
      <c r="O19">
        <v>3</v>
      </c>
      <c r="P19">
        <v>5</v>
      </c>
      <c r="Q19">
        <v>3</v>
      </c>
      <c r="R19">
        <v>3</v>
      </c>
      <c r="S19">
        <v>3</v>
      </c>
      <c r="T19">
        <v>3</v>
      </c>
      <c r="U19">
        <v>2</v>
      </c>
      <c r="V19">
        <v>3</v>
      </c>
      <c r="W19">
        <v>3</v>
      </c>
      <c r="X19">
        <v>3</v>
      </c>
      <c r="Y19">
        <v>4</v>
      </c>
      <c r="AA19">
        <v>4</v>
      </c>
      <c r="AB19">
        <v>4</v>
      </c>
      <c r="AC19">
        <v>2</v>
      </c>
      <c r="AD19">
        <v>2</v>
      </c>
      <c r="AE19" s="12" t="s">
        <v>909</v>
      </c>
      <c r="AF19" s="10" t="str">
        <f ca="1">IF(MATCH(AE19,AE$5:AE19,0)=(COUNTA(AE$5:AE19)),"-","Dup")</f>
        <v>-</v>
      </c>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17"/>
      <c r="MQ19" s="17"/>
      <c r="MR19" s="29">
        <v>0</v>
      </c>
    </row>
    <row r="20" spans="1:356" outlineLevel="1">
      <c r="A20" s="26">
        <f t="shared" si="21"/>
        <v>15</v>
      </c>
      <c r="B20" s="26">
        <f>$A$7</f>
        <v>2</v>
      </c>
      <c r="C20">
        <v>10</v>
      </c>
      <c r="D20" t="b">
        <v>1</v>
      </c>
      <c r="E20" t="b">
        <v>0</v>
      </c>
      <c r="F20" t="b">
        <v>1</v>
      </c>
      <c r="G20" s="35">
        <v>3</v>
      </c>
      <c r="H20" s="35">
        <v>23</v>
      </c>
      <c r="I20" s="35">
        <v>1</v>
      </c>
      <c r="J20" s="35">
        <v>1</v>
      </c>
      <c r="K20" s="35">
        <v>1</v>
      </c>
      <c r="L20" s="35">
        <v>1</v>
      </c>
      <c r="M20" s="35">
        <v>1</v>
      </c>
      <c r="N20" s="35">
        <v>1</v>
      </c>
      <c r="O20" s="35">
        <v>1</v>
      </c>
      <c r="P20" s="35">
        <v>1</v>
      </c>
      <c r="Q20" s="35">
        <v>1</v>
      </c>
      <c r="R20" s="35">
        <v>1</v>
      </c>
      <c r="S20" s="35">
        <v>1</v>
      </c>
      <c r="T20" s="35">
        <v>1</v>
      </c>
      <c r="U20" s="35">
        <v>1</v>
      </c>
      <c r="V20" s="35">
        <v>1</v>
      </c>
      <c r="W20" s="35">
        <v>1</v>
      </c>
      <c r="X20" s="35">
        <v>1</v>
      </c>
      <c r="Y20" s="35">
        <v>1</v>
      </c>
      <c r="Z20" s="35"/>
      <c r="AA20">
        <f>IF($H20&lt;=4,$H20,MOD(INT(($H20-5)/PRODUCT(AB$19:$AD$19)),AA$19)+1)</f>
        <v>2</v>
      </c>
      <c r="AB20">
        <f>IF($H20&lt;=4,0,MOD(INT(($H20-5)/PRODUCT(AC$19:$AD$19)),AB$19)+1)</f>
        <v>1</v>
      </c>
      <c r="AC20">
        <f>IF($H20&lt;=4,0,MOD(INT(($H20-5)/PRODUCT(AD$19:$AD$19)),AC$19)+1)</f>
        <v>2</v>
      </c>
      <c r="AD20">
        <f>IF($H20&lt;=4,0,MOD($H20-5,AD$19)+1)</f>
        <v>1</v>
      </c>
      <c r="AE20" s="22" t="str">
        <f ca="1">"00000 Template"&amp;" "&amp;d.RegionName&amp;IF($DL20&lt;3," M-M"," Mat")&amp;IF($DQ20=TRUE,"&amp;BBT","")&amp;IF($GU20&lt;&gt;0,"-mate EL","")&amp;IF($EY20," Aut","")&amp;IF($EZ20," Win","")&amp;IF($FA20," Spr","")&amp;" Scan "&amp;$FD20&amp;" (F"&amp;3+IFERROR(1*$BR20,0)&amp;3+IFERROR(1*$BU20,0)&amp;"N"&amp;$BZ20&amp;$CA20&amp;")"</f>
        <v>00000 Template GSM  M-M-mate EL Spr Scan 1 (F33N11)</v>
      </c>
      <c r="AF20" s="10" t="str">
        <f ca="1">IF(MATCH(AE20,AE$5:AE20,0)=(COUNTA(AE$5:AE20)),"-","Dup")</f>
        <v>-</v>
      </c>
      <c r="AG20" s="22" t="b">
        <v>1</v>
      </c>
      <c r="AH20" s="22" t="b">
        <v>0</v>
      </c>
      <c r="AI20" s="23" t="str">
        <f t="shared" ca="1" si="44"/>
        <v>-</v>
      </c>
      <c r="AJ20" s="23" t="str">
        <f t="shared" ca="1" si="44"/>
        <v>-</v>
      </c>
      <c r="AK20" s="23" t="str">
        <f t="shared" ca="1" si="44"/>
        <v>-</v>
      </c>
      <c r="AL20" s="23" t="str">
        <f t="shared" ca="1" si="44"/>
        <v>-</v>
      </c>
      <c r="AM20" s="23" t="str">
        <f t="shared" ca="1" si="44"/>
        <v>-</v>
      </c>
      <c r="AN20" s="23" t="str">
        <f t="shared" ca="1" si="44"/>
        <v>-</v>
      </c>
      <c r="AO20" s="23" t="str">
        <f t="shared" ca="1" si="44"/>
        <v>-</v>
      </c>
      <c r="AP20" s="23" t="str">
        <f t="shared" ca="1" si="44"/>
        <v>-</v>
      </c>
      <c r="AQ20" s="23" t="str">
        <f t="shared" ca="1" si="44"/>
        <v>-</v>
      </c>
      <c r="AR20" s="23">
        <f t="shared" ca="1" si="44"/>
        <v>1</v>
      </c>
      <c r="AS20" s="23">
        <f t="shared" ca="1" si="44"/>
        <v>1</v>
      </c>
      <c r="AT20" s="23" t="str">
        <f t="shared" ca="1" si="44"/>
        <v>-</v>
      </c>
      <c r="AU20" s="23" t="str">
        <f t="shared" ca="1" si="44"/>
        <v>-</v>
      </c>
      <c r="AV20" s="23" t="str">
        <f t="shared" ca="1" si="44"/>
        <v>-</v>
      </c>
      <c r="AW20" s="23" t="str">
        <f t="shared" ref="AW20:CV24" ca="1" si="51">OFFSET(AW$5,$B20,0)</f>
        <v>-</v>
      </c>
      <c r="AX20" s="23" t="str">
        <f t="shared" ca="1" si="51"/>
        <v>-</v>
      </c>
      <c r="AY20" s="23" t="str">
        <f t="shared" ca="1" si="51"/>
        <v>-</v>
      </c>
      <c r="AZ20" s="23" t="str">
        <f t="shared" ca="1" si="51"/>
        <v>-</v>
      </c>
      <c r="BA20" s="23" t="str">
        <f t="shared" ca="1" si="51"/>
        <v>-</v>
      </c>
      <c r="BB20" s="23" t="str">
        <f t="shared" ca="1" si="51"/>
        <v>-</v>
      </c>
      <c r="BC20" s="23" t="str">
        <f t="shared" ca="1" si="51"/>
        <v>-</v>
      </c>
      <c r="BD20" s="23" t="str">
        <f t="shared" ca="1" si="51"/>
        <v>-</v>
      </c>
      <c r="BE20" s="23" t="str">
        <f t="shared" ca="1" si="51"/>
        <v>-</v>
      </c>
      <c r="BF20" s="23" t="str">
        <f t="shared" ca="1" si="51"/>
        <v>-</v>
      </c>
      <c r="BG20" s="23" t="str">
        <f t="shared" ca="1" si="51"/>
        <v>-</v>
      </c>
      <c r="BH20" s="23" t="str">
        <f t="shared" ca="1" si="51"/>
        <v>-</v>
      </c>
      <c r="BI20" s="23" t="str">
        <f t="shared" ca="1" si="51"/>
        <v>-</v>
      </c>
      <c r="BJ20" s="23" t="str">
        <f t="shared" ca="1" si="51"/>
        <v>-</v>
      </c>
      <c r="BK20" s="23" t="str">
        <f t="shared" ca="1" si="51"/>
        <v>-</v>
      </c>
      <c r="BL20" s="23" t="str">
        <f t="shared" ca="1" si="51"/>
        <v>-</v>
      </c>
      <c r="BM20" s="23" t="str">
        <f t="shared" ca="1" si="51"/>
        <v>-</v>
      </c>
      <c r="BN20" s="23" t="str">
        <f t="shared" ca="1" si="51"/>
        <v>-</v>
      </c>
      <c r="BO20" s="23" t="str">
        <f t="shared" ca="1" si="51"/>
        <v>-</v>
      </c>
      <c r="BP20" s="23" t="str">
        <f t="shared" ca="1" si="51"/>
        <v>-</v>
      </c>
      <c r="BQ20" s="23" t="str">
        <f t="shared" ca="1" si="51"/>
        <v>-</v>
      </c>
      <c r="BR20" s="23" t="str">
        <f t="shared" ca="1" si="51"/>
        <v>-</v>
      </c>
      <c r="BS20" s="23" t="str">
        <f t="shared" ca="1" si="51"/>
        <v>-</v>
      </c>
      <c r="BT20" s="23" t="str">
        <f t="shared" ca="1" si="51"/>
        <v>-</v>
      </c>
      <c r="BU20" s="23" t="str">
        <f t="shared" ca="1" si="51"/>
        <v>-</v>
      </c>
      <c r="BV20" s="23" t="str">
        <f t="shared" ca="1" si="51"/>
        <v>-</v>
      </c>
      <c r="BW20" s="23" t="str">
        <f t="shared" ca="1" si="51"/>
        <v>-</v>
      </c>
      <c r="BX20" s="23" t="str">
        <f t="shared" ca="1" si="51"/>
        <v>-</v>
      </c>
      <c r="BY20" s="23" t="str">
        <f t="shared" ca="1" si="51"/>
        <v>-</v>
      </c>
      <c r="BZ20" s="22">
        <v>1</v>
      </c>
      <c r="CA20" s="22">
        <v>1</v>
      </c>
      <c r="CB20" s="22">
        <v>0</v>
      </c>
      <c r="CC20" s="23" t="str">
        <f t="shared" ca="1" si="51"/>
        <v>-</v>
      </c>
      <c r="CD20" s="23" t="str">
        <f t="shared" ca="1" si="51"/>
        <v>-</v>
      </c>
      <c r="CE20" s="23" t="str">
        <f t="shared" ca="1" si="51"/>
        <v>-</v>
      </c>
      <c r="CF20" s="23" t="str">
        <f t="shared" ca="1" si="51"/>
        <v>-</v>
      </c>
      <c r="CG20" s="23" t="str">
        <f t="shared" ca="1" si="51"/>
        <v>-</v>
      </c>
      <c r="CH20" s="23" t="str">
        <f t="shared" ca="1" si="51"/>
        <v>-</v>
      </c>
      <c r="CI20" s="23" t="str">
        <f t="shared" ca="1" si="51"/>
        <v>-</v>
      </c>
      <c r="CJ20" s="22">
        <v>0</v>
      </c>
      <c r="CK20" s="23" t="str">
        <f t="shared" ca="1" si="51"/>
        <v>-</v>
      </c>
      <c r="CL20" s="23" t="str">
        <f t="shared" ca="1" si="51"/>
        <v>-</v>
      </c>
      <c r="CM20" s="23" t="str">
        <f t="shared" ca="1" si="51"/>
        <v>-</v>
      </c>
      <c r="CN20" s="23" t="str">
        <f t="shared" ca="1" si="51"/>
        <v>-</v>
      </c>
      <c r="CO20" s="23" t="str">
        <f t="shared" ca="1" si="51"/>
        <v>-</v>
      </c>
      <c r="CP20" s="23">
        <f t="shared" ca="1" si="51"/>
        <v>0</v>
      </c>
      <c r="CQ20" s="23">
        <f t="shared" ca="1" si="51"/>
        <v>0</v>
      </c>
      <c r="CR20" s="23">
        <f t="shared" ca="1" si="51"/>
        <v>0</v>
      </c>
      <c r="CS20" s="23">
        <f t="shared" ca="1" si="51"/>
        <v>0</v>
      </c>
      <c r="CT20" s="23">
        <f t="shared" ca="1" si="51"/>
        <v>0</v>
      </c>
      <c r="CU20" s="23">
        <f t="shared" ca="1" si="51"/>
        <v>0</v>
      </c>
      <c r="CV20" s="23">
        <f t="shared" ca="1" si="51"/>
        <v>0</v>
      </c>
      <c r="CW20" s="23">
        <f t="shared" ref="CW20:DK23" ca="1" si="52">OFFSET(CW$5,$B20,0)</f>
        <v>0</v>
      </c>
      <c r="CX20" s="23">
        <f t="shared" ref="CX20:FI25" ca="1" si="53">OFFSET(CX$5,$B20,0)</f>
        <v>0</v>
      </c>
      <c r="CY20" s="23">
        <f t="shared" ca="1" si="53"/>
        <v>0</v>
      </c>
      <c r="CZ20" s="23">
        <f t="shared" ca="1" si="53"/>
        <v>0</v>
      </c>
      <c r="DA20" s="23" t="str">
        <f t="shared" ca="1" si="53"/>
        <v>-</v>
      </c>
      <c r="DB20" s="23" t="str">
        <f t="shared" ca="1" si="53"/>
        <v>-</v>
      </c>
      <c r="DC20" s="23">
        <f t="shared" ca="1" si="53"/>
        <v>19</v>
      </c>
      <c r="DD20" s="23">
        <f t="shared" ca="1" si="53"/>
        <v>19</v>
      </c>
      <c r="DE20" s="23" t="str">
        <f t="shared" ca="1" si="53"/>
        <v>-</v>
      </c>
      <c r="DF20" s="23" t="str">
        <f t="shared" ca="1" si="53"/>
        <v>-</v>
      </c>
      <c r="DG20" s="23" t="str">
        <f t="shared" ca="1" si="53"/>
        <v>-</v>
      </c>
      <c r="DH20" s="23" t="str">
        <f t="shared" ca="1" si="53"/>
        <v>-</v>
      </c>
      <c r="DI20" s="23" t="str">
        <f t="shared" ca="1" si="53"/>
        <v>-</v>
      </c>
      <c r="DJ20" s="23" t="str">
        <f t="shared" ca="1" si="53"/>
        <v>-</v>
      </c>
      <c r="DK20" s="23" t="str">
        <f t="shared" ca="1" si="53"/>
        <v>-</v>
      </c>
      <c r="DL20" s="5">
        <f t="shared" ref="DL20:DL36" si="54">INDEX(i.FlkStrctr,$H20,DL$18)</f>
        <v>1</v>
      </c>
      <c r="DM20" s="23" t="str">
        <f t="shared" ca="1" si="53"/>
        <v>-</v>
      </c>
      <c r="DN20" s="23" t="str">
        <f t="shared" ca="1" si="53"/>
        <v>-</v>
      </c>
      <c r="DO20" s="23" t="str">
        <f t="shared" ca="1" si="53"/>
        <v>-</v>
      </c>
      <c r="DP20" s="23" t="str">
        <f t="shared" ca="1" si="53"/>
        <v>-</v>
      </c>
      <c r="DQ20" s="5" t="b">
        <f t="shared" ref="DQ20:DQ36" si="55">INDEX(i.FlkStrctr,$H20,DQ$18)</f>
        <v>0</v>
      </c>
      <c r="DR20" s="23" t="str">
        <f t="shared" ca="1" si="53"/>
        <v>-</v>
      </c>
      <c r="DS20" s="23">
        <f t="shared" ca="1" si="53"/>
        <v>0</v>
      </c>
      <c r="DT20" s="23" t="str">
        <f t="shared" ca="1" si="53"/>
        <v>-</v>
      </c>
      <c r="DU20" s="23">
        <f t="shared" ca="1" si="53"/>
        <v>1</v>
      </c>
      <c r="DV20" s="23">
        <f t="shared" ca="1" si="53"/>
        <v>0</v>
      </c>
      <c r="DW20" s="23">
        <f t="shared" ca="1" si="53"/>
        <v>1</v>
      </c>
      <c r="DX20" s="23">
        <f t="shared" ca="1" si="53"/>
        <v>1</v>
      </c>
      <c r="DY20" s="23">
        <f t="shared" ca="1" si="53"/>
        <v>1</v>
      </c>
      <c r="DZ20" s="23">
        <f t="shared" ca="1" si="53"/>
        <v>0</v>
      </c>
      <c r="EA20" s="23">
        <f t="shared" ca="1" si="53"/>
        <v>0</v>
      </c>
      <c r="EB20" s="23">
        <f t="shared" ca="1" si="53"/>
        <v>0</v>
      </c>
      <c r="EC20" s="23">
        <f t="shared" ca="1" si="53"/>
        <v>0</v>
      </c>
      <c r="ED20" s="23">
        <f t="shared" ca="1" si="53"/>
        <v>1</v>
      </c>
      <c r="EE20" s="23">
        <f t="shared" ca="1" si="53"/>
        <v>0</v>
      </c>
      <c r="EF20" s="23">
        <f t="shared" ca="1" si="53"/>
        <v>0</v>
      </c>
      <c r="EG20" s="23">
        <f t="shared" ca="1" si="53"/>
        <v>0</v>
      </c>
      <c r="EH20" s="23">
        <f t="shared" ca="1" si="53"/>
        <v>0</v>
      </c>
      <c r="EI20" s="23">
        <f t="shared" ca="1" si="53"/>
        <v>0</v>
      </c>
      <c r="EJ20" s="23">
        <f t="shared" ca="1" si="53"/>
        <v>0</v>
      </c>
      <c r="EK20" s="23">
        <f t="shared" ca="1" si="53"/>
        <v>0</v>
      </c>
      <c r="EL20" s="23">
        <f t="shared" ca="1" si="53"/>
        <v>1</v>
      </c>
      <c r="EM20" s="23">
        <f t="shared" ca="1" si="53"/>
        <v>0</v>
      </c>
      <c r="EN20" s="5">
        <f t="shared" ref="EN20:ER35" si="56">INDEX(i.NLB,$I20,EN$18)</f>
        <v>0</v>
      </c>
      <c r="EO20" s="5">
        <f t="shared" si="56"/>
        <v>0</v>
      </c>
      <c r="EP20" s="5">
        <f t="shared" si="56"/>
        <v>0</v>
      </c>
      <c r="EQ20" s="5">
        <f t="shared" si="56"/>
        <v>0</v>
      </c>
      <c r="ER20" s="5">
        <f t="shared" si="56"/>
        <v>0</v>
      </c>
      <c r="ES20" s="23">
        <f t="shared" ca="1" si="53"/>
        <v>0</v>
      </c>
      <c r="ET20" s="23">
        <f t="shared" ca="1" si="53"/>
        <v>0</v>
      </c>
      <c r="EU20" s="23" t="str">
        <f t="shared" ca="1" si="53"/>
        <v>-</v>
      </c>
      <c r="EV20" s="23" t="str">
        <f t="shared" ca="1" si="53"/>
        <v>-</v>
      </c>
      <c r="EW20" s="23" t="str">
        <f t="shared" ca="1" si="53"/>
        <v>-</v>
      </c>
      <c r="EX20" s="23" t="str">
        <f t="shared" ca="1" si="53"/>
        <v>-</v>
      </c>
      <c r="EY20" s="5" t="b">
        <f t="shared" ref="EY20:FA35" si="57">INDEX(i.TOL,$G20,EY$18)</f>
        <v>0</v>
      </c>
      <c r="EZ20" s="5" t="b">
        <f t="shared" si="57"/>
        <v>0</v>
      </c>
      <c r="FA20" s="5" t="b">
        <f t="shared" si="57"/>
        <v>1</v>
      </c>
      <c r="FB20" s="5">
        <f t="shared" ref="FB20:FB36" si="58">INDEX(i.AgeJ,$O20,FB$18)</f>
        <v>0</v>
      </c>
      <c r="FC20" s="23">
        <f t="shared" ca="1" si="53"/>
        <v>1</v>
      </c>
      <c r="FD20" s="23">
        <f t="shared" ca="1" si="53"/>
        <v>1</v>
      </c>
      <c r="FE20" s="23" t="str">
        <f t="shared" ca="1" si="53"/>
        <v>-</v>
      </c>
      <c r="FF20" s="23" t="str">
        <f t="shared" ca="1" si="53"/>
        <v>-</v>
      </c>
      <c r="FG20" s="5">
        <f t="shared" ref="FG20:FG36" si="59">INDEX(i_dryman,1,FG$18+$AA20-1)</f>
        <v>0.5</v>
      </c>
      <c r="FH20" s="23" t="str">
        <f t="shared" ca="1" si="53"/>
        <v>-</v>
      </c>
      <c r="FI20" s="23" t="str">
        <f t="shared" ca="1" si="53"/>
        <v>-</v>
      </c>
      <c r="FJ20" s="5" t="str">
        <f t="array" ref="FJ20">IF(OR(FK20:FX20&lt;&gt;"-"),TRUE,"-")</f>
        <v>-</v>
      </c>
      <c r="FK20" s="5" t="str">
        <f t="shared" ref="FK20:FX29" si="60">IF($J20=0,"-",IFERROR(INDEX(i.GI,$H20,7*($J20-1)+FK$18)*INDEX(GI.LowerScalar,1,FK$18),"-"))</f>
        <v>-</v>
      </c>
      <c r="FL20" s="5" t="str">
        <f t="shared" si="60"/>
        <v>-</v>
      </c>
      <c r="FM20" s="5" t="str">
        <f t="shared" si="60"/>
        <v>-</v>
      </c>
      <c r="FN20" s="5" t="str">
        <f t="shared" si="60"/>
        <v>-</v>
      </c>
      <c r="FO20" s="5" t="str">
        <f t="shared" si="60"/>
        <v>-</v>
      </c>
      <c r="FP20" s="5" t="str">
        <f t="shared" si="60"/>
        <v>-</v>
      </c>
      <c r="FQ20" s="5" t="str">
        <f t="shared" si="60"/>
        <v>-</v>
      </c>
      <c r="FR20" s="5" t="str">
        <f t="shared" si="60"/>
        <v>-</v>
      </c>
      <c r="FS20" s="5" t="str">
        <f t="shared" si="60"/>
        <v>-</v>
      </c>
      <c r="FT20" s="5" t="str">
        <f t="shared" si="60"/>
        <v>-</v>
      </c>
      <c r="FU20" s="5" t="str">
        <f t="shared" si="60"/>
        <v>-</v>
      </c>
      <c r="FV20" s="5" t="str">
        <f t="shared" si="60"/>
        <v>-</v>
      </c>
      <c r="FW20" s="5" t="str">
        <f t="shared" si="60"/>
        <v>-</v>
      </c>
      <c r="FX20" s="5" t="str">
        <f t="shared" si="60"/>
        <v>-</v>
      </c>
      <c r="FY20" s="5" t="b">
        <f t="array" aca="1" ref="FY20" ca="1">IF(OR(FZ20:GN20&lt;&gt;"-"),TRUE,"-")</f>
        <v>1</v>
      </c>
      <c r="FZ20" s="23">
        <f t="shared" ref="FZ20:FZ36" ca="1" si="61">OFFSET(FZ$5,$B20,0)</f>
        <v>0</v>
      </c>
      <c r="GA20" s="5" t="str">
        <f t="shared" ref="GA20:GN29" si="62">IF($J20=0,"-",IFERROR(INDEX(i.GI,$H20,7*($J20-1)+GA$18)*INDEX(GI.UpperScalar,1,GA$18),"-"))</f>
        <v>-</v>
      </c>
      <c r="GB20" s="5" t="str">
        <f t="shared" si="62"/>
        <v>-</v>
      </c>
      <c r="GC20" s="5" t="str">
        <f t="shared" si="62"/>
        <v>-</v>
      </c>
      <c r="GD20" s="5" t="str">
        <f t="shared" si="62"/>
        <v>-</v>
      </c>
      <c r="GE20" s="5" t="str">
        <f t="shared" si="62"/>
        <v>-</v>
      </c>
      <c r="GF20" s="5" t="str">
        <f t="shared" si="62"/>
        <v>-</v>
      </c>
      <c r="GG20" s="5" t="str">
        <f t="shared" si="62"/>
        <v>-</v>
      </c>
      <c r="GH20" s="5" t="str">
        <f t="shared" si="62"/>
        <v>-</v>
      </c>
      <c r="GI20" s="5" t="str">
        <f t="shared" si="62"/>
        <v>-</v>
      </c>
      <c r="GJ20" s="5" t="str">
        <f t="shared" si="62"/>
        <v>-</v>
      </c>
      <c r="GK20" s="5" t="str">
        <f t="shared" si="62"/>
        <v>-</v>
      </c>
      <c r="GL20" s="5" t="str">
        <f t="shared" si="62"/>
        <v>-</v>
      </c>
      <c r="GM20" s="5" t="str">
        <f t="shared" si="62"/>
        <v>-</v>
      </c>
      <c r="GN20" s="5" t="str">
        <f t="shared" si="62"/>
        <v>-</v>
      </c>
      <c r="GO20" s="23" t="str">
        <f t="shared" ref="GO20:GP35" ca="1" si="63">OFFSET(GO$5,$B20,0)</f>
        <v>-</v>
      </c>
      <c r="GP20" s="23" t="str">
        <f ca="1">OFFSET(GP$5,$B20,0)</f>
        <v>-</v>
      </c>
      <c r="GQ20" s="23" t="b">
        <f t="shared" ref="GQ20:HH35" ca="1" si="64">OFFSET(GQ$5,$B20,0)</f>
        <v>1</v>
      </c>
      <c r="GR20" s="23">
        <f ca="1">OFFSET(GR$5,$B20,0)</f>
        <v>0</v>
      </c>
      <c r="GS20" s="23" t="str">
        <f ca="1">OFFSET(GS$5,$B20,0)</f>
        <v>-</v>
      </c>
      <c r="GT20" s="23" t="str">
        <f t="shared" ref="GT20:MQ29" ca="1" si="65">OFFSET(GT$5,$B20,0)</f>
        <v>-</v>
      </c>
      <c r="GU20" s="5">
        <f t="shared" ref="GU20:GU36" si="66">INDEX(i.DamsMated,$N20+1,GU$18)</f>
        <v>1</v>
      </c>
      <c r="GV20" s="23" t="str">
        <f t="shared" ca="1" si="65"/>
        <v>-</v>
      </c>
      <c r="GW20" s="23" t="str">
        <f t="shared" ca="1" si="65"/>
        <v>-</v>
      </c>
      <c r="GX20" s="5">
        <f t="shared" ref="GX20:HB35" si="67">INDEX(i.FlkStrctr,$H20,GX$18)</f>
        <v>0</v>
      </c>
      <c r="GY20" s="5">
        <f t="shared" si="67"/>
        <v>500</v>
      </c>
      <c r="GZ20" s="5">
        <f t="shared" si="67"/>
        <v>500</v>
      </c>
      <c r="HA20" s="5">
        <f t="shared" si="67"/>
        <v>0</v>
      </c>
      <c r="HB20" s="5">
        <f t="shared" si="67"/>
        <v>240</v>
      </c>
      <c r="HC20" s="23">
        <f t="shared" ca="1" si="65"/>
        <v>1</v>
      </c>
      <c r="HD20" s="23">
        <f t="shared" ca="1" si="65"/>
        <v>0</v>
      </c>
      <c r="HE20" s="23">
        <f t="shared" ca="1" si="65"/>
        <v>1</v>
      </c>
      <c r="HF20" s="23">
        <f t="shared" ca="1" si="65"/>
        <v>1</v>
      </c>
      <c r="HG20" s="23">
        <f t="shared" ca="1" si="65"/>
        <v>0</v>
      </c>
      <c r="HH20" s="23">
        <f t="shared" ca="1" si="65"/>
        <v>70</v>
      </c>
      <c r="HI20" s="23">
        <f t="shared" ca="1" si="65"/>
        <v>50</v>
      </c>
      <c r="HJ20" s="23">
        <f t="shared" ca="1" si="65"/>
        <v>70</v>
      </c>
      <c r="HK20" s="23">
        <f t="shared" ca="1" si="65"/>
        <v>50</v>
      </c>
      <c r="HL20" s="5">
        <f t="shared" ref="HL20:HL36" si="68">INDEX(i.WoolPrices,$K20,HL$18)</f>
        <v>1</v>
      </c>
      <c r="HM20" s="5">
        <f t="shared" ref="HM20:HM36" si="69">INDEX(i.MeatPrices,$L20,HM$18)</f>
        <v>1</v>
      </c>
      <c r="HN20" s="5">
        <f t="shared" ref="HN20:HN36" si="70">INDEX(i.GrainPrices,$M20,HN$18)</f>
        <v>1</v>
      </c>
      <c r="HO20" s="23">
        <f t="shared" ca="1" si="65"/>
        <v>1</v>
      </c>
      <c r="HP20" s="23">
        <f t="shared" ca="1" si="65"/>
        <v>1</v>
      </c>
      <c r="HQ20" s="23">
        <f t="shared" ca="1" si="65"/>
        <v>1</v>
      </c>
      <c r="HR20" s="23">
        <f t="shared" ca="1" si="65"/>
        <v>1</v>
      </c>
      <c r="HS20" s="23">
        <f t="shared" ca="1" si="65"/>
        <v>1</v>
      </c>
      <c r="HT20" s="23">
        <f t="shared" ca="1" si="65"/>
        <v>1</v>
      </c>
      <c r="HU20" s="23">
        <f t="shared" ca="1" si="65"/>
        <v>1</v>
      </c>
      <c r="HV20" s="179" t="b">
        <f>SUM(HW20:ML20)&gt;0</f>
        <v>1</v>
      </c>
      <c r="HW20" s="179">
        <f t="shared" ref="HW20:IF29" si="71">IF($AA20=0,"-",INDEX(i.LMU_Area,$AA20,HW$18))</f>
        <v>0</v>
      </c>
      <c r="HX20" s="179">
        <f t="shared" si="71"/>
        <v>0</v>
      </c>
      <c r="HY20" s="179">
        <f t="shared" si="71"/>
        <v>0</v>
      </c>
      <c r="HZ20" s="179">
        <f t="shared" si="71"/>
        <v>0</v>
      </c>
      <c r="IA20" s="179">
        <f t="shared" si="71"/>
        <v>0</v>
      </c>
      <c r="IB20" s="179">
        <f t="shared" si="71"/>
        <v>0</v>
      </c>
      <c r="IC20" s="179">
        <f t="shared" si="71"/>
        <v>0</v>
      </c>
      <c r="ID20" s="179">
        <f t="shared" si="71"/>
        <v>0</v>
      </c>
      <c r="IE20" s="179">
        <f t="shared" si="71"/>
        <v>0</v>
      </c>
      <c r="IF20" s="179">
        <f t="shared" si="71"/>
        <v>0</v>
      </c>
      <c r="IG20" s="179">
        <f t="shared" ref="IG20:IP29" si="72">IF($AA20=0,"-",INDEX(i.LMU_Area,$AA20,IG$18))</f>
        <v>0</v>
      </c>
      <c r="IH20" s="179">
        <f t="shared" si="72"/>
        <v>0</v>
      </c>
      <c r="II20" s="179">
        <f t="shared" si="72"/>
        <v>0</v>
      </c>
      <c r="IJ20" s="179">
        <f t="shared" si="72"/>
        <v>0</v>
      </c>
      <c r="IK20" s="179">
        <f t="shared" si="72"/>
        <v>0</v>
      </c>
      <c r="IL20" s="179">
        <f t="shared" si="72"/>
        <v>0</v>
      </c>
      <c r="IM20" s="179">
        <f t="shared" si="72"/>
        <v>0</v>
      </c>
      <c r="IN20" s="179">
        <f t="shared" si="72"/>
        <v>0</v>
      </c>
      <c r="IO20" s="179">
        <f t="shared" si="72"/>
        <v>0</v>
      </c>
      <c r="IP20" s="179">
        <f t="shared" si="72"/>
        <v>0</v>
      </c>
      <c r="IQ20" s="179">
        <f t="shared" ref="IQ20:IZ29" si="73">IF($AA20=0,"-",INDEX(i.LMU_Area,$AA20,IQ$18))</f>
        <v>0</v>
      </c>
      <c r="IR20" s="179">
        <f t="shared" si="73"/>
        <v>0</v>
      </c>
      <c r="IS20" s="179">
        <f t="shared" si="73"/>
        <v>0</v>
      </c>
      <c r="IT20" s="179">
        <f t="shared" si="73"/>
        <v>0</v>
      </c>
      <c r="IU20" s="179">
        <f t="shared" si="73"/>
        <v>0</v>
      </c>
      <c r="IV20" s="179">
        <f t="shared" si="73"/>
        <v>0</v>
      </c>
      <c r="IW20" s="179">
        <f t="shared" si="73"/>
        <v>0</v>
      </c>
      <c r="IX20" s="179">
        <f t="shared" si="73"/>
        <v>0</v>
      </c>
      <c r="IY20" s="179">
        <f t="shared" si="73"/>
        <v>0</v>
      </c>
      <c r="IZ20" s="179">
        <f t="shared" si="73"/>
        <v>0</v>
      </c>
      <c r="JA20" s="179">
        <f t="shared" ref="JA20:JJ29" si="74">IF($AA20=0,"-",INDEX(i.LMU_Area,$AA20,JA$18))</f>
        <v>150</v>
      </c>
      <c r="JB20" s="179">
        <f t="shared" si="74"/>
        <v>0</v>
      </c>
      <c r="JC20" s="179">
        <f t="shared" si="74"/>
        <v>0</v>
      </c>
      <c r="JD20" s="179">
        <f t="shared" si="74"/>
        <v>0</v>
      </c>
      <c r="JE20" s="179">
        <f t="shared" si="74"/>
        <v>0</v>
      </c>
      <c r="JF20" s="179">
        <f t="shared" si="74"/>
        <v>0</v>
      </c>
      <c r="JG20" s="179">
        <f t="shared" si="74"/>
        <v>0</v>
      </c>
      <c r="JH20" s="179">
        <f t="shared" si="74"/>
        <v>0</v>
      </c>
      <c r="JI20" s="179">
        <f t="shared" si="74"/>
        <v>0</v>
      </c>
      <c r="JJ20" s="179">
        <f t="shared" si="74"/>
        <v>0</v>
      </c>
      <c r="JK20" s="179">
        <f t="shared" ref="JK20:JT29" si="75">IF($AA20=0,"-",INDEX(i.LMU_Area,$AA20,JK$18))</f>
        <v>0</v>
      </c>
      <c r="JL20" s="179">
        <f t="shared" si="75"/>
        <v>0</v>
      </c>
      <c r="JM20" s="179">
        <f t="shared" si="75"/>
        <v>0</v>
      </c>
      <c r="JN20" s="179">
        <f t="shared" si="75"/>
        <v>0</v>
      </c>
      <c r="JO20" s="179">
        <f t="shared" si="75"/>
        <v>0</v>
      </c>
      <c r="JP20" s="179">
        <f t="shared" si="75"/>
        <v>0</v>
      </c>
      <c r="JQ20" s="179">
        <f t="shared" si="75"/>
        <v>0</v>
      </c>
      <c r="JR20" s="179">
        <f t="shared" si="75"/>
        <v>97</v>
      </c>
      <c r="JS20" s="179">
        <f t="shared" si="75"/>
        <v>97</v>
      </c>
      <c r="JT20" s="179">
        <f t="shared" si="75"/>
        <v>97</v>
      </c>
      <c r="JU20" s="179">
        <f t="shared" ref="JU20:KD29" si="76">IF($AA20=0,"-",INDEX(i.LMU_Area,$AA20,JU$18))</f>
        <v>97</v>
      </c>
      <c r="JV20" s="179">
        <f t="shared" si="76"/>
        <v>97</v>
      </c>
      <c r="JW20" s="179">
        <f t="shared" si="76"/>
        <v>97</v>
      </c>
      <c r="JX20" s="179">
        <f t="shared" si="76"/>
        <v>97</v>
      </c>
      <c r="JY20" s="179">
        <f t="shared" si="76"/>
        <v>97</v>
      </c>
      <c r="JZ20" s="179">
        <f t="shared" si="76"/>
        <v>152</v>
      </c>
      <c r="KA20" s="179">
        <f t="shared" si="76"/>
        <v>152</v>
      </c>
      <c r="KB20" s="179">
        <f t="shared" si="76"/>
        <v>152</v>
      </c>
      <c r="KC20" s="179">
        <f t="shared" si="76"/>
        <v>0</v>
      </c>
      <c r="KD20" s="179">
        <f t="shared" si="76"/>
        <v>0</v>
      </c>
      <c r="KE20" s="179">
        <f t="shared" ref="KE20:KN29" si="77">IF($AA20=0,"-",INDEX(i.LMU_Area,$AA20,KE$18))</f>
        <v>348</v>
      </c>
      <c r="KF20" s="179">
        <f t="shared" si="77"/>
        <v>348</v>
      </c>
      <c r="KG20" s="179">
        <f t="shared" si="77"/>
        <v>7</v>
      </c>
      <c r="KH20" s="179">
        <f t="shared" si="77"/>
        <v>7</v>
      </c>
      <c r="KI20" s="179">
        <f t="shared" si="77"/>
        <v>7</v>
      </c>
      <c r="KJ20" s="179">
        <f t="shared" si="77"/>
        <v>7</v>
      </c>
      <c r="KK20" s="179">
        <f t="shared" si="77"/>
        <v>7</v>
      </c>
      <c r="KL20" s="179">
        <f t="shared" si="77"/>
        <v>7</v>
      </c>
      <c r="KM20" s="179">
        <f t="shared" si="77"/>
        <v>7</v>
      </c>
      <c r="KN20" s="179">
        <f t="shared" si="77"/>
        <v>7</v>
      </c>
      <c r="KO20" s="179">
        <f t="shared" ref="KO20:KX29" si="78">IF($AA20=0,"-",INDEX(i.LMU_Area,$AA20,KO$18))</f>
        <v>0</v>
      </c>
      <c r="KP20" s="179">
        <f t="shared" si="78"/>
        <v>0</v>
      </c>
      <c r="KQ20" s="179">
        <f t="shared" si="78"/>
        <v>0</v>
      </c>
      <c r="KR20" s="179">
        <f t="shared" si="78"/>
        <v>0</v>
      </c>
      <c r="KS20" s="179">
        <f t="shared" si="78"/>
        <v>0</v>
      </c>
      <c r="KT20" s="179">
        <f t="shared" si="78"/>
        <v>0</v>
      </c>
      <c r="KU20" s="179">
        <f t="shared" si="78"/>
        <v>0</v>
      </c>
      <c r="KV20" s="179">
        <f t="shared" si="78"/>
        <v>0</v>
      </c>
      <c r="KW20" s="179">
        <f t="shared" si="78"/>
        <v>0</v>
      </c>
      <c r="KX20" s="179">
        <f t="shared" si="78"/>
        <v>0</v>
      </c>
      <c r="KY20" s="179">
        <f t="shared" ref="KY20:LH29" si="79">IF($AA20=0,"-",INDEX(i.LMU_Area,$AA20,KY$18))</f>
        <v>0</v>
      </c>
      <c r="KZ20" s="179">
        <f t="shared" si="79"/>
        <v>0</v>
      </c>
      <c r="LA20" s="179">
        <f t="shared" si="79"/>
        <v>0</v>
      </c>
      <c r="LB20" s="179">
        <f t="shared" si="79"/>
        <v>0</v>
      </c>
      <c r="LC20" s="179">
        <f t="shared" si="79"/>
        <v>0</v>
      </c>
      <c r="LD20" s="179">
        <f t="shared" si="79"/>
        <v>0</v>
      </c>
      <c r="LE20" s="179">
        <f t="shared" si="79"/>
        <v>0</v>
      </c>
      <c r="LF20" s="179">
        <f t="shared" si="79"/>
        <v>0</v>
      </c>
      <c r="LG20" s="179">
        <f t="shared" si="79"/>
        <v>0</v>
      </c>
      <c r="LH20" s="179">
        <f t="shared" si="79"/>
        <v>0</v>
      </c>
      <c r="LI20" s="179">
        <f t="shared" ref="LI20:LR29" si="80">IF($AA20=0,"-",INDEX(i.LMU_Area,$AA20,LI$18))</f>
        <v>0</v>
      </c>
      <c r="LJ20" s="179">
        <f t="shared" si="80"/>
        <v>0</v>
      </c>
      <c r="LK20" s="179">
        <f t="shared" si="80"/>
        <v>0</v>
      </c>
      <c r="LL20" s="179">
        <f t="shared" si="80"/>
        <v>0</v>
      </c>
      <c r="LM20" s="179">
        <f t="shared" si="80"/>
        <v>0</v>
      </c>
      <c r="LN20" s="179">
        <f t="shared" si="80"/>
        <v>0</v>
      </c>
      <c r="LO20" s="179">
        <f t="shared" si="80"/>
        <v>0</v>
      </c>
      <c r="LP20" s="179">
        <f t="shared" si="80"/>
        <v>0</v>
      </c>
      <c r="LQ20" s="179">
        <f t="shared" si="80"/>
        <v>0</v>
      </c>
      <c r="LR20" s="179">
        <f t="shared" si="80"/>
        <v>0</v>
      </c>
      <c r="LS20" s="179">
        <f t="shared" ref="LS20:MB29" si="81">IF($AA20=0,"-",INDEX(i.LMU_Area,$AA20,LS$18))</f>
        <v>0</v>
      </c>
      <c r="LT20" s="179">
        <f t="shared" si="81"/>
        <v>0</v>
      </c>
      <c r="LU20" s="179">
        <f t="shared" si="81"/>
        <v>0</v>
      </c>
      <c r="LV20" s="179">
        <f t="shared" si="81"/>
        <v>0</v>
      </c>
      <c r="LW20" s="179">
        <f t="shared" si="81"/>
        <v>0</v>
      </c>
      <c r="LX20" s="179">
        <f t="shared" si="81"/>
        <v>0</v>
      </c>
      <c r="LY20" s="179">
        <f t="shared" si="81"/>
        <v>0</v>
      </c>
      <c r="LZ20" s="179">
        <f t="shared" si="81"/>
        <v>0</v>
      </c>
      <c r="MA20" s="179">
        <f t="shared" si="81"/>
        <v>0</v>
      </c>
      <c r="MB20" s="179">
        <f t="shared" si="81"/>
        <v>0</v>
      </c>
      <c r="MC20" s="179">
        <f t="shared" ref="MC20:ML29" si="82">IF($AA20=0,"-",INDEX(i.LMU_Area,$AA20,MC$18))</f>
        <v>0</v>
      </c>
      <c r="MD20" s="179">
        <f t="shared" si="82"/>
        <v>0</v>
      </c>
      <c r="ME20" s="179">
        <f t="shared" si="82"/>
        <v>0</v>
      </c>
      <c r="MF20" s="179">
        <f t="shared" si="82"/>
        <v>0</v>
      </c>
      <c r="MG20" s="179">
        <f t="shared" si="82"/>
        <v>0</v>
      </c>
      <c r="MH20" s="179">
        <f t="shared" si="82"/>
        <v>0</v>
      </c>
      <c r="MI20" s="179">
        <f t="shared" si="82"/>
        <v>0</v>
      </c>
      <c r="MJ20" s="179">
        <f t="shared" si="82"/>
        <v>0</v>
      </c>
      <c r="MK20" s="179">
        <f t="shared" si="82"/>
        <v>0</v>
      </c>
      <c r="ML20" s="179">
        <f t="shared" si="82"/>
        <v>0</v>
      </c>
      <c r="MM20" s="23">
        <f t="shared" ca="1" si="65"/>
        <v>0</v>
      </c>
      <c r="MN20" s="23" t="str">
        <f t="shared" ca="1" si="65"/>
        <v>-</v>
      </c>
      <c r="MO20" s="23" t="str">
        <f t="shared" ca="1" si="65"/>
        <v>-</v>
      </c>
      <c r="MP20" s="23">
        <f t="shared" ca="1" si="65"/>
        <v>0</v>
      </c>
      <c r="MQ20" s="23">
        <f t="shared" ca="1" si="65"/>
        <v>0</v>
      </c>
      <c r="MR20" s="29">
        <v>0</v>
      </c>
    </row>
    <row r="21" spans="1:356" outlineLevel="1">
      <c r="A21" s="26">
        <f t="shared" si="21"/>
        <v>16</v>
      </c>
      <c r="B21" s="26">
        <f>$A$20</f>
        <v>15</v>
      </c>
      <c r="C21">
        <v>10</v>
      </c>
      <c r="D21" t="b">
        <v>0</v>
      </c>
      <c r="E21" t="b">
        <v>0</v>
      </c>
      <c r="F21" t="b">
        <v>0</v>
      </c>
      <c r="G21" s="35">
        <v>1</v>
      </c>
      <c r="H21" s="123">
        <v>23</v>
      </c>
      <c r="I21" s="35">
        <v>1</v>
      </c>
      <c r="J21" s="35">
        <v>0</v>
      </c>
      <c r="K21" s="123">
        <v>1</v>
      </c>
      <c r="L21" s="123">
        <v>1</v>
      </c>
      <c r="M21" s="123">
        <v>1</v>
      </c>
      <c r="N21" s="123">
        <v>1</v>
      </c>
      <c r="O21" s="35">
        <v>2</v>
      </c>
      <c r="P21" s="35">
        <v>2</v>
      </c>
      <c r="Q21" s="35">
        <v>2</v>
      </c>
      <c r="R21" s="35">
        <v>2</v>
      </c>
      <c r="S21" s="35">
        <v>2</v>
      </c>
      <c r="T21" s="35">
        <v>2</v>
      </c>
      <c r="U21" s="35">
        <v>2</v>
      </c>
      <c r="V21" s="35">
        <v>2</v>
      </c>
      <c r="W21" s="35">
        <v>2</v>
      </c>
      <c r="X21" s="35">
        <v>2</v>
      </c>
      <c r="Y21" s="35">
        <v>2</v>
      </c>
      <c r="Z21" s="35"/>
      <c r="AA21">
        <f>IF($H21&lt;=4,$H21,MOD(INT(($H21-5)/PRODUCT(AB$19:$AD$19)),AA$19)+1)</f>
        <v>2</v>
      </c>
      <c r="AB21">
        <f>IF($H21&lt;=4,0,MOD(INT(($H21-5)/PRODUCT(AC$19:$AD$19)),AB$19)+1)</f>
        <v>1</v>
      </c>
      <c r="AC21">
        <f>IF($H21&lt;=4,0,MOD(INT(($H21-5)/PRODUCT(AD$19:$AD$19)),AC$19)+1)</f>
        <v>2</v>
      </c>
      <c r="AD21">
        <f t="shared" ref="AD21:AD36" si="83">IF($H21&lt;=4,0,MOD($H21-5,AD$19)+1)</f>
        <v>1</v>
      </c>
      <c r="AE21" s="3" t="str">
        <f t="shared" ref="AE21:AE36" ca="1" si="84">TEXT(LEFT(AE20,5)+1,"00000")&amp;MID(AE20,6,FIND(" ",AE20,7)-5)&amp;d.RegionName&amp;IF($DL21&lt;3," M-M"," Mat")&amp;IF($DQ21=TRUE,"&amp;BBT","")&amp;IF($GU21&lt;&gt;0,"-mate EL","")&amp;IF($EY21," Aut","")&amp;IF($EZ21," Win","")&amp;IF($FA21," Spr","")&amp;" Scan "&amp;$FD21&amp;" (F"&amp;3+IFERROR(1*$BR21,0)&amp;3+IFERROR(1*$BU21,0)&amp;"N"&amp;$BZ21&amp;$CA21&amp;")"</f>
        <v>00001 Template GSM  M-M-mate EL Aut Scan 1 (F33N11)</v>
      </c>
      <c r="AF21" s="10" t="str">
        <f ca="1">IF(MATCH(AE21,AE$5:AE21,0)=(COUNTA(AE$5:AE21)),"-","Dup")</f>
        <v>-</v>
      </c>
      <c r="AG21" s="23" t="b">
        <f t="shared" ca="1" si="44"/>
        <v>1</v>
      </c>
      <c r="AH21" s="23" t="b">
        <f t="shared" ca="1" si="44"/>
        <v>0</v>
      </c>
      <c r="AI21" s="23" t="str">
        <f t="shared" ca="1" si="44"/>
        <v>-</v>
      </c>
      <c r="AJ21" s="23" t="str">
        <f t="shared" ca="1" si="44"/>
        <v>-</v>
      </c>
      <c r="AK21" s="23" t="str">
        <f t="shared" ca="1" si="44"/>
        <v>-</v>
      </c>
      <c r="AL21" s="23" t="str">
        <f t="shared" ca="1" si="44"/>
        <v>-</v>
      </c>
      <c r="AM21" s="23" t="str">
        <f t="shared" ca="1" si="44"/>
        <v>-</v>
      </c>
      <c r="AN21" s="23" t="str">
        <f t="shared" ca="1" si="44"/>
        <v>-</v>
      </c>
      <c r="AO21" s="23" t="str">
        <f t="shared" ca="1" si="44"/>
        <v>-</v>
      </c>
      <c r="AP21" s="23" t="str">
        <f t="shared" ca="1" si="44"/>
        <v>-</v>
      </c>
      <c r="AQ21" s="23" t="str">
        <f t="shared" ca="1" si="44"/>
        <v>-</v>
      </c>
      <c r="AR21" s="23">
        <f t="shared" ca="1" si="44"/>
        <v>1</v>
      </c>
      <c r="AS21" s="23">
        <f t="shared" ca="1" si="44"/>
        <v>1</v>
      </c>
      <c r="AT21" s="23" t="str">
        <f t="shared" ca="1" si="44"/>
        <v>-</v>
      </c>
      <c r="AU21" s="23" t="str">
        <f t="shared" ca="1" si="44"/>
        <v>-</v>
      </c>
      <c r="AV21" s="23" t="str">
        <f t="shared" ca="1" si="44"/>
        <v>-</v>
      </c>
      <c r="AW21" s="23" t="str">
        <f t="shared" ca="1" si="51"/>
        <v>-</v>
      </c>
      <c r="AX21" s="23" t="str">
        <f t="shared" ca="1" si="51"/>
        <v>-</v>
      </c>
      <c r="AY21" s="23" t="str">
        <f t="shared" ca="1" si="51"/>
        <v>-</v>
      </c>
      <c r="AZ21" s="23" t="str">
        <f t="shared" ca="1" si="51"/>
        <v>-</v>
      </c>
      <c r="BA21" s="23" t="str">
        <f t="shared" ca="1" si="51"/>
        <v>-</v>
      </c>
      <c r="BB21" s="23" t="str">
        <f t="shared" ca="1" si="51"/>
        <v>-</v>
      </c>
      <c r="BC21" s="23" t="str">
        <f t="shared" ca="1" si="51"/>
        <v>-</v>
      </c>
      <c r="BD21" s="23" t="str">
        <f t="shared" ca="1" si="51"/>
        <v>-</v>
      </c>
      <c r="BE21" s="23" t="str">
        <f t="shared" ca="1" si="51"/>
        <v>-</v>
      </c>
      <c r="BF21" s="23" t="str">
        <f t="shared" ca="1" si="51"/>
        <v>-</v>
      </c>
      <c r="BG21" s="23" t="str">
        <f t="shared" ca="1" si="51"/>
        <v>-</v>
      </c>
      <c r="BH21" s="23" t="str">
        <f t="shared" ca="1" si="51"/>
        <v>-</v>
      </c>
      <c r="BI21" s="23" t="str">
        <f t="shared" ca="1" si="51"/>
        <v>-</v>
      </c>
      <c r="BJ21" s="23" t="str">
        <f t="shared" ca="1" si="51"/>
        <v>-</v>
      </c>
      <c r="BK21" s="23" t="str">
        <f t="shared" ca="1" si="51"/>
        <v>-</v>
      </c>
      <c r="BL21" s="23" t="str">
        <f t="shared" ca="1" si="51"/>
        <v>-</v>
      </c>
      <c r="BM21" s="23" t="str">
        <f t="shared" ca="1" si="51"/>
        <v>-</v>
      </c>
      <c r="BN21" s="23" t="str">
        <f t="shared" ca="1" si="51"/>
        <v>-</v>
      </c>
      <c r="BO21" s="23" t="str">
        <f t="shared" ca="1" si="51"/>
        <v>-</v>
      </c>
      <c r="BP21" s="23" t="str">
        <f t="shared" ca="1" si="51"/>
        <v>-</v>
      </c>
      <c r="BQ21" s="23" t="str">
        <f t="shared" ca="1" si="51"/>
        <v>-</v>
      </c>
      <c r="BR21" s="23" t="str">
        <f t="shared" ca="1" si="51"/>
        <v>-</v>
      </c>
      <c r="BS21" s="23" t="str">
        <f t="shared" ca="1" si="51"/>
        <v>-</v>
      </c>
      <c r="BT21" s="23" t="str">
        <f t="shared" ca="1" si="51"/>
        <v>-</v>
      </c>
      <c r="BU21" s="23" t="str">
        <f t="shared" ca="1" si="51"/>
        <v>-</v>
      </c>
      <c r="BV21" s="23" t="str">
        <f t="shared" ca="1" si="51"/>
        <v>-</v>
      </c>
      <c r="BW21" s="23" t="str">
        <f t="shared" ca="1" si="51"/>
        <v>-</v>
      </c>
      <c r="BX21" s="23" t="str">
        <f t="shared" ca="1" si="51"/>
        <v>-</v>
      </c>
      <c r="BY21" s="23" t="str">
        <f t="shared" ca="1" si="51"/>
        <v>-</v>
      </c>
      <c r="BZ21" s="23">
        <f t="shared" ca="1" si="51"/>
        <v>1</v>
      </c>
      <c r="CA21" s="23">
        <f t="shared" ca="1" si="51"/>
        <v>1</v>
      </c>
      <c r="CB21" s="23">
        <f t="shared" ca="1" si="51"/>
        <v>0</v>
      </c>
      <c r="CC21" s="23" t="str">
        <f t="shared" ca="1" si="51"/>
        <v>-</v>
      </c>
      <c r="CD21" s="23" t="str">
        <f t="shared" ca="1" si="51"/>
        <v>-</v>
      </c>
      <c r="CE21" s="23" t="str">
        <f t="shared" ca="1" si="51"/>
        <v>-</v>
      </c>
      <c r="CF21" s="23" t="str">
        <f t="shared" ca="1" si="51"/>
        <v>-</v>
      </c>
      <c r="CG21" s="23" t="str">
        <f t="shared" ca="1" si="51"/>
        <v>-</v>
      </c>
      <c r="CH21" s="23" t="str">
        <f t="shared" ca="1" si="51"/>
        <v>-</v>
      </c>
      <c r="CI21" s="23" t="str">
        <f t="shared" ca="1" si="51"/>
        <v>-</v>
      </c>
      <c r="CJ21" s="23">
        <f t="shared" ca="1" si="51"/>
        <v>0</v>
      </c>
      <c r="CK21" s="23" t="str">
        <f t="shared" ca="1" si="51"/>
        <v>-</v>
      </c>
      <c r="CL21" s="23" t="str">
        <f t="shared" ca="1" si="51"/>
        <v>-</v>
      </c>
      <c r="CM21" s="23" t="str">
        <f t="shared" ca="1" si="51"/>
        <v>-</v>
      </c>
      <c r="CN21" s="23" t="str">
        <f t="shared" ca="1" si="51"/>
        <v>-</v>
      </c>
      <c r="CO21" s="23" t="str">
        <f t="shared" ca="1" si="51"/>
        <v>-</v>
      </c>
      <c r="CP21" s="23">
        <f t="shared" ca="1" si="51"/>
        <v>0</v>
      </c>
      <c r="CQ21" s="23">
        <f t="shared" ca="1" si="51"/>
        <v>0</v>
      </c>
      <c r="CR21" s="23">
        <f t="shared" ca="1" si="51"/>
        <v>0</v>
      </c>
      <c r="CS21" s="23">
        <f t="shared" ca="1" si="51"/>
        <v>0</v>
      </c>
      <c r="CT21" s="23">
        <f t="shared" ca="1" si="51"/>
        <v>0</v>
      </c>
      <c r="CU21" s="23">
        <f t="shared" ca="1" si="51"/>
        <v>0</v>
      </c>
      <c r="CV21" s="23">
        <f t="shared" ref="CV21" ca="1" si="85">OFFSET(CV$5,$B21,0)</f>
        <v>0</v>
      </c>
      <c r="CW21" s="23">
        <f t="shared" ca="1" si="52"/>
        <v>0</v>
      </c>
      <c r="CX21" s="23">
        <f t="shared" ca="1" si="52"/>
        <v>0</v>
      </c>
      <c r="CY21" s="23">
        <f t="shared" ca="1" si="52"/>
        <v>0</v>
      </c>
      <c r="CZ21" s="23">
        <f t="shared" ca="1" si="52"/>
        <v>0</v>
      </c>
      <c r="DA21" s="23" t="str">
        <f t="shared" ca="1" si="52"/>
        <v>-</v>
      </c>
      <c r="DB21" s="23" t="str">
        <f t="shared" ca="1" si="52"/>
        <v>-</v>
      </c>
      <c r="DC21" s="23">
        <f t="shared" ca="1" si="52"/>
        <v>19</v>
      </c>
      <c r="DD21" s="23">
        <f t="shared" ca="1" si="52"/>
        <v>19</v>
      </c>
      <c r="DE21" s="23" t="str">
        <f t="shared" ca="1" si="52"/>
        <v>-</v>
      </c>
      <c r="DF21" s="23" t="str">
        <f t="shared" ca="1" si="52"/>
        <v>-</v>
      </c>
      <c r="DG21" s="23" t="str">
        <f t="shared" ca="1" si="52"/>
        <v>-</v>
      </c>
      <c r="DH21" s="23" t="str">
        <f t="shared" ca="1" si="52"/>
        <v>-</v>
      </c>
      <c r="DI21" s="23" t="str">
        <f t="shared" ca="1" si="52"/>
        <v>-</v>
      </c>
      <c r="DJ21" s="23" t="str">
        <f t="shared" ca="1" si="52"/>
        <v>-</v>
      </c>
      <c r="DK21" s="23" t="str">
        <f t="shared" ca="1" si="52"/>
        <v>-</v>
      </c>
      <c r="DL21" s="5">
        <f t="shared" si="54"/>
        <v>1</v>
      </c>
      <c r="DM21" s="23" t="str">
        <f t="shared" ref="DM21:FI22" ca="1" si="86">OFFSET(DM$5,$B21,0)</f>
        <v>-</v>
      </c>
      <c r="DN21" s="23" t="str">
        <f t="shared" ca="1" si="86"/>
        <v>-</v>
      </c>
      <c r="DO21" s="23" t="str">
        <f t="shared" ca="1" si="86"/>
        <v>-</v>
      </c>
      <c r="DP21" s="23" t="str">
        <f t="shared" ca="1" si="86"/>
        <v>-</v>
      </c>
      <c r="DQ21" s="5" t="b">
        <f t="shared" si="55"/>
        <v>0</v>
      </c>
      <c r="DR21" s="23" t="str">
        <f t="shared" ca="1" si="86"/>
        <v>-</v>
      </c>
      <c r="DS21" s="23">
        <f t="shared" ca="1" si="86"/>
        <v>0</v>
      </c>
      <c r="DT21" s="23" t="str">
        <f t="shared" ca="1" si="86"/>
        <v>-</v>
      </c>
      <c r="DU21" s="23">
        <f t="shared" ca="1" si="86"/>
        <v>1</v>
      </c>
      <c r="DV21" s="23">
        <f t="shared" ca="1" si="86"/>
        <v>0</v>
      </c>
      <c r="DW21" s="23">
        <f t="shared" ca="1" si="86"/>
        <v>1</v>
      </c>
      <c r="DX21" s="23">
        <f t="shared" ca="1" si="86"/>
        <v>1</v>
      </c>
      <c r="DY21" s="23">
        <f t="shared" ca="1" si="86"/>
        <v>1</v>
      </c>
      <c r="DZ21" s="23">
        <f t="shared" ca="1" si="86"/>
        <v>0</v>
      </c>
      <c r="EA21" s="23">
        <f t="shared" ca="1" si="86"/>
        <v>0</v>
      </c>
      <c r="EB21" s="23">
        <f t="shared" ca="1" si="86"/>
        <v>0</v>
      </c>
      <c r="EC21" s="23">
        <f t="shared" ca="1" si="86"/>
        <v>0</v>
      </c>
      <c r="ED21" s="23">
        <f t="shared" ca="1" si="86"/>
        <v>1</v>
      </c>
      <c r="EE21" s="23">
        <f t="shared" ca="1" si="86"/>
        <v>0</v>
      </c>
      <c r="EF21" s="23">
        <f t="shared" ca="1" si="86"/>
        <v>0</v>
      </c>
      <c r="EG21" s="23">
        <f t="shared" ca="1" si="86"/>
        <v>0</v>
      </c>
      <c r="EH21" s="23">
        <f t="shared" ca="1" si="86"/>
        <v>0</v>
      </c>
      <c r="EI21" s="23">
        <f t="shared" ca="1" si="86"/>
        <v>0</v>
      </c>
      <c r="EJ21" s="23">
        <f t="shared" ca="1" si="86"/>
        <v>0</v>
      </c>
      <c r="EK21" s="23">
        <f t="shared" ca="1" si="86"/>
        <v>0</v>
      </c>
      <c r="EL21" s="23">
        <f t="shared" ca="1" si="86"/>
        <v>1</v>
      </c>
      <c r="EM21" s="23">
        <f t="shared" ca="1" si="86"/>
        <v>0</v>
      </c>
      <c r="EN21" s="5">
        <f t="shared" si="56"/>
        <v>0</v>
      </c>
      <c r="EO21" s="5">
        <f t="shared" si="56"/>
        <v>0</v>
      </c>
      <c r="EP21" s="5">
        <f t="shared" si="56"/>
        <v>0</v>
      </c>
      <c r="EQ21" s="5">
        <f t="shared" si="56"/>
        <v>0</v>
      </c>
      <c r="ER21" s="5">
        <f t="shared" si="56"/>
        <v>0</v>
      </c>
      <c r="ES21" s="23">
        <f t="shared" ca="1" si="86"/>
        <v>0</v>
      </c>
      <c r="ET21" s="23">
        <f t="shared" ca="1" si="86"/>
        <v>0</v>
      </c>
      <c r="EU21" s="23" t="str">
        <f t="shared" ca="1" si="86"/>
        <v>-</v>
      </c>
      <c r="EV21" s="23" t="str">
        <f t="shared" ca="1" si="86"/>
        <v>-</v>
      </c>
      <c r="EW21" s="23" t="str">
        <f t="shared" ca="1" si="86"/>
        <v>-</v>
      </c>
      <c r="EX21" s="23" t="str">
        <f t="shared" ca="1" si="86"/>
        <v>-</v>
      </c>
      <c r="EY21" s="5" t="b">
        <f t="shared" si="57"/>
        <v>1</v>
      </c>
      <c r="EZ21" s="5" t="b">
        <f t="shared" si="57"/>
        <v>0</v>
      </c>
      <c r="FA21" s="5" t="b">
        <f t="shared" si="57"/>
        <v>0</v>
      </c>
      <c r="FB21" s="5">
        <f t="shared" si="58"/>
        <v>1</v>
      </c>
      <c r="FC21" s="23">
        <f t="shared" ca="1" si="86"/>
        <v>1</v>
      </c>
      <c r="FD21" s="23">
        <f t="shared" ca="1" si="86"/>
        <v>1</v>
      </c>
      <c r="FE21" s="23" t="str">
        <f t="shared" ca="1" si="86"/>
        <v>-</v>
      </c>
      <c r="FF21" s="23" t="str">
        <f t="shared" ca="1" si="86"/>
        <v>-</v>
      </c>
      <c r="FG21" s="5">
        <f t="shared" si="59"/>
        <v>0.5</v>
      </c>
      <c r="FH21" s="23" t="str">
        <f t="shared" ca="1" si="86"/>
        <v>-</v>
      </c>
      <c r="FI21" s="23" t="str">
        <f t="shared" ca="1" si="86"/>
        <v>-</v>
      </c>
      <c r="FJ21" s="5" t="str">
        <f t="array" ref="FJ21">IF(OR(FK21:FX21&lt;&gt;"-"),TRUE,"-")</f>
        <v>-</v>
      </c>
      <c r="FK21" s="5" t="str">
        <f t="shared" si="60"/>
        <v>-</v>
      </c>
      <c r="FL21" s="5" t="str">
        <f t="shared" si="60"/>
        <v>-</v>
      </c>
      <c r="FM21" s="5" t="str">
        <f t="shared" si="60"/>
        <v>-</v>
      </c>
      <c r="FN21" s="5" t="str">
        <f t="shared" si="60"/>
        <v>-</v>
      </c>
      <c r="FO21" s="5" t="str">
        <f t="shared" si="60"/>
        <v>-</v>
      </c>
      <c r="FP21" s="5" t="str">
        <f t="shared" si="60"/>
        <v>-</v>
      </c>
      <c r="FQ21" s="5" t="str">
        <f t="shared" si="60"/>
        <v>-</v>
      </c>
      <c r="FR21" s="5" t="str">
        <f t="shared" si="60"/>
        <v>-</v>
      </c>
      <c r="FS21" s="5" t="str">
        <f t="shared" si="60"/>
        <v>-</v>
      </c>
      <c r="FT21" s="5" t="str">
        <f t="shared" si="60"/>
        <v>-</v>
      </c>
      <c r="FU21" s="5" t="str">
        <f t="shared" si="60"/>
        <v>-</v>
      </c>
      <c r="FV21" s="5" t="str">
        <f t="shared" si="60"/>
        <v>-</v>
      </c>
      <c r="FW21" s="5" t="str">
        <f t="shared" si="60"/>
        <v>-</v>
      </c>
      <c r="FX21" s="5" t="str">
        <f t="shared" si="60"/>
        <v>-</v>
      </c>
      <c r="FY21" s="5" t="b">
        <f t="array" aca="1" ref="FY21" ca="1">IF(OR(FZ21:GN21&lt;&gt;"-"),TRUE,"-")</f>
        <v>1</v>
      </c>
      <c r="FZ21" s="23">
        <f t="shared" ca="1" si="61"/>
        <v>0</v>
      </c>
      <c r="GA21" s="5" t="str">
        <f t="shared" si="62"/>
        <v>-</v>
      </c>
      <c r="GB21" s="5" t="str">
        <f t="shared" si="62"/>
        <v>-</v>
      </c>
      <c r="GC21" s="5" t="str">
        <f t="shared" si="62"/>
        <v>-</v>
      </c>
      <c r="GD21" s="5" t="str">
        <f t="shared" si="62"/>
        <v>-</v>
      </c>
      <c r="GE21" s="5" t="str">
        <f t="shared" si="62"/>
        <v>-</v>
      </c>
      <c r="GF21" s="5" t="str">
        <f t="shared" si="62"/>
        <v>-</v>
      </c>
      <c r="GG21" s="5" t="str">
        <f t="shared" si="62"/>
        <v>-</v>
      </c>
      <c r="GH21" s="5" t="str">
        <f t="shared" si="62"/>
        <v>-</v>
      </c>
      <c r="GI21" s="5" t="str">
        <f t="shared" si="62"/>
        <v>-</v>
      </c>
      <c r="GJ21" s="5" t="str">
        <f t="shared" si="62"/>
        <v>-</v>
      </c>
      <c r="GK21" s="5" t="str">
        <f t="shared" si="62"/>
        <v>-</v>
      </c>
      <c r="GL21" s="5" t="str">
        <f t="shared" si="62"/>
        <v>-</v>
      </c>
      <c r="GM21" s="5" t="str">
        <f t="shared" si="62"/>
        <v>-</v>
      </c>
      <c r="GN21" s="5" t="str">
        <f t="shared" si="62"/>
        <v>-</v>
      </c>
      <c r="GO21" s="23" t="str">
        <f t="shared" ca="1" si="63"/>
        <v>-</v>
      </c>
      <c r="GP21" s="23" t="str">
        <f ca="1">OFFSET(GP$5,$B21,0)</f>
        <v>-</v>
      </c>
      <c r="GQ21" s="23" t="b">
        <f t="shared" ca="1" si="64"/>
        <v>1</v>
      </c>
      <c r="GR21" s="23">
        <f ca="1">OFFSET(GR$5,$B21,0)</f>
        <v>0</v>
      </c>
      <c r="GS21" s="23" t="str">
        <f ca="1">OFFSET(GS$5,$B21,0)</f>
        <v>-</v>
      </c>
      <c r="GT21" s="23" t="str">
        <f t="shared" ca="1" si="65"/>
        <v>-</v>
      </c>
      <c r="GU21" s="5">
        <f t="shared" si="66"/>
        <v>1</v>
      </c>
      <c r="GV21" s="23" t="str">
        <f t="shared" ca="1" si="65"/>
        <v>-</v>
      </c>
      <c r="GW21" s="23" t="str">
        <f t="shared" ca="1" si="65"/>
        <v>-</v>
      </c>
      <c r="GX21" s="5">
        <f t="shared" si="67"/>
        <v>0</v>
      </c>
      <c r="GY21" s="5">
        <f t="shared" si="67"/>
        <v>500</v>
      </c>
      <c r="GZ21" s="5">
        <f t="shared" si="67"/>
        <v>500</v>
      </c>
      <c r="HA21" s="5">
        <f t="shared" si="67"/>
        <v>0</v>
      </c>
      <c r="HB21" s="5">
        <f t="shared" si="67"/>
        <v>240</v>
      </c>
      <c r="HC21" s="23">
        <f t="shared" ca="1" si="65"/>
        <v>1</v>
      </c>
      <c r="HD21" s="23">
        <f t="shared" ca="1" si="65"/>
        <v>0</v>
      </c>
      <c r="HE21" s="23">
        <f t="shared" ca="1" si="65"/>
        <v>1</v>
      </c>
      <c r="HF21" s="23">
        <f t="shared" ca="1" si="65"/>
        <v>1</v>
      </c>
      <c r="HG21" s="23">
        <f t="shared" ca="1" si="65"/>
        <v>0</v>
      </c>
      <c r="HH21" s="23">
        <f t="shared" ca="1" si="65"/>
        <v>70</v>
      </c>
      <c r="HI21" s="23">
        <f t="shared" ca="1" si="65"/>
        <v>50</v>
      </c>
      <c r="HJ21" s="23">
        <f t="shared" ca="1" si="65"/>
        <v>70</v>
      </c>
      <c r="HK21" s="23">
        <f t="shared" ca="1" si="65"/>
        <v>50</v>
      </c>
      <c r="HL21" s="5">
        <f t="shared" si="68"/>
        <v>1</v>
      </c>
      <c r="HM21" s="5">
        <f t="shared" si="69"/>
        <v>1</v>
      </c>
      <c r="HN21" s="5">
        <f t="shared" si="70"/>
        <v>1</v>
      </c>
      <c r="HO21" s="23">
        <f t="shared" ca="1" si="65"/>
        <v>1</v>
      </c>
      <c r="HP21" s="23">
        <f t="shared" ca="1" si="65"/>
        <v>1</v>
      </c>
      <c r="HQ21" s="23">
        <f t="shared" ca="1" si="65"/>
        <v>1</v>
      </c>
      <c r="HR21" s="23">
        <f t="shared" ca="1" si="65"/>
        <v>1</v>
      </c>
      <c r="HS21" s="23">
        <f t="shared" ca="1" si="65"/>
        <v>1</v>
      </c>
      <c r="HT21" s="23">
        <f t="shared" ca="1" si="65"/>
        <v>1</v>
      </c>
      <c r="HU21" s="23">
        <f t="shared" ca="1" si="65"/>
        <v>1</v>
      </c>
      <c r="HV21" s="179" t="b">
        <f t="shared" ref="HV21:HV36" si="87">SUM(HW21:ML21)&gt;0</f>
        <v>1</v>
      </c>
      <c r="HW21" s="179">
        <f t="shared" si="71"/>
        <v>0</v>
      </c>
      <c r="HX21" s="179">
        <f t="shared" si="71"/>
        <v>0</v>
      </c>
      <c r="HY21" s="179">
        <f t="shared" si="71"/>
        <v>0</v>
      </c>
      <c r="HZ21" s="179">
        <f t="shared" si="71"/>
        <v>0</v>
      </c>
      <c r="IA21" s="179">
        <f t="shared" si="71"/>
        <v>0</v>
      </c>
      <c r="IB21" s="179">
        <f t="shared" si="71"/>
        <v>0</v>
      </c>
      <c r="IC21" s="179">
        <f t="shared" si="71"/>
        <v>0</v>
      </c>
      <c r="ID21" s="179">
        <f t="shared" si="71"/>
        <v>0</v>
      </c>
      <c r="IE21" s="179">
        <f t="shared" si="71"/>
        <v>0</v>
      </c>
      <c r="IF21" s="179">
        <f t="shared" si="71"/>
        <v>0</v>
      </c>
      <c r="IG21" s="179">
        <f t="shared" si="72"/>
        <v>0</v>
      </c>
      <c r="IH21" s="179">
        <f t="shared" si="72"/>
        <v>0</v>
      </c>
      <c r="II21" s="179">
        <f t="shared" si="72"/>
        <v>0</v>
      </c>
      <c r="IJ21" s="179">
        <f t="shared" si="72"/>
        <v>0</v>
      </c>
      <c r="IK21" s="179">
        <f t="shared" si="72"/>
        <v>0</v>
      </c>
      <c r="IL21" s="179">
        <f t="shared" si="72"/>
        <v>0</v>
      </c>
      <c r="IM21" s="179">
        <f t="shared" si="72"/>
        <v>0</v>
      </c>
      <c r="IN21" s="179">
        <f t="shared" si="72"/>
        <v>0</v>
      </c>
      <c r="IO21" s="179">
        <f t="shared" si="72"/>
        <v>0</v>
      </c>
      <c r="IP21" s="179">
        <f t="shared" si="72"/>
        <v>0</v>
      </c>
      <c r="IQ21" s="179">
        <f t="shared" si="73"/>
        <v>0</v>
      </c>
      <c r="IR21" s="179">
        <f t="shared" si="73"/>
        <v>0</v>
      </c>
      <c r="IS21" s="179">
        <f t="shared" si="73"/>
        <v>0</v>
      </c>
      <c r="IT21" s="179">
        <f t="shared" si="73"/>
        <v>0</v>
      </c>
      <c r="IU21" s="179">
        <f t="shared" si="73"/>
        <v>0</v>
      </c>
      <c r="IV21" s="179">
        <f t="shared" si="73"/>
        <v>0</v>
      </c>
      <c r="IW21" s="179">
        <f t="shared" si="73"/>
        <v>0</v>
      </c>
      <c r="IX21" s="179">
        <f t="shared" si="73"/>
        <v>0</v>
      </c>
      <c r="IY21" s="179">
        <f t="shared" si="73"/>
        <v>0</v>
      </c>
      <c r="IZ21" s="179">
        <f t="shared" si="73"/>
        <v>0</v>
      </c>
      <c r="JA21" s="179">
        <f t="shared" si="74"/>
        <v>150</v>
      </c>
      <c r="JB21" s="179">
        <f t="shared" si="74"/>
        <v>0</v>
      </c>
      <c r="JC21" s="179">
        <f t="shared" si="74"/>
        <v>0</v>
      </c>
      <c r="JD21" s="179">
        <f t="shared" si="74"/>
        <v>0</v>
      </c>
      <c r="JE21" s="179">
        <f t="shared" si="74"/>
        <v>0</v>
      </c>
      <c r="JF21" s="179">
        <f t="shared" si="74"/>
        <v>0</v>
      </c>
      <c r="JG21" s="179">
        <f t="shared" si="74"/>
        <v>0</v>
      </c>
      <c r="JH21" s="179">
        <f t="shared" si="74"/>
        <v>0</v>
      </c>
      <c r="JI21" s="179">
        <f t="shared" si="74"/>
        <v>0</v>
      </c>
      <c r="JJ21" s="179">
        <f t="shared" si="74"/>
        <v>0</v>
      </c>
      <c r="JK21" s="179">
        <f t="shared" si="75"/>
        <v>0</v>
      </c>
      <c r="JL21" s="179">
        <f t="shared" si="75"/>
        <v>0</v>
      </c>
      <c r="JM21" s="179">
        <f t="shared" si="75"/>
        <v>0</v>
      </c>
      <c r="JN21" s="179">
        <f t="shared" si="75"/>
        <v>0</v>
      </c>
      <c r="JO21" s="179">
        <f t="shared" si="75"/>
        <v>0</v>
      </c>
      <c r="JP21" s="179">
        <f t="shared" si="75"/>
        <v>0</v>
      </c>
      <c r="JQ21" s="179">
        <f t="shared" si="75"/>
        <v>0</v>
      </c>
      <c r="JR21" s="179">
        <f t="shared" si="75"/>
        <v>97</v>
      </c>
      <c r="JS21" s="179">
        <f t="shared" si="75"/>
        <v>97</v>
      </c>
      <c r="JT21" s="179">
        <f t="shared" si="75"/>
        <v>97</v>
      </c>
      <c r="JU21" s="179">
        <f t="shared" si="76"/>
        <v>97</v>
      </c>
      <c r="JV21" s="179">
        <f t="shared" si="76"/>
        <v>97</v>
      </c>
      <c r="JW21" s="179">
        <f t="shared" si="76"/>
        <v>97</v>
      </c>
      <c r="JX21" s="179">
        <f t="shared" si="76"/>
        <v>97</v>
      </c>
      <c r="JY21" s="179">
        <f t="shared" si="76"/>
        <v>97</v>
      </c>
      <c r="JZ21" s="179">
        <f t="shared" si="76"/>
        <v>152</v>
      </c>
      <c r="KA21" s="179">
        <f t="shared" si="76"/>
        <v>152</v>
      </c>
      <c r="KB21" s="179">
        <f t="shared" si="76"/>
        <v>152</v>
      </c>
      <c r="KC21" s="179">
        <f t="shared" si="76"/>
        <v>0</v>
      </c>
      <c r="KD21" s="179">
        <f t="shared" si="76"/>
        <v>0</v>
      </c>
      <c r="KE21" s="179">
        <f t="shared" si="77"/>
        <v>348</v>
      </c>
      <c r="KF21" s="179">
        <f t="shared" si="77"/>
        <v>348</v>
      </c>
      <c r="KG21" s="179">
        <f t="shared" si="77"/>
        <v>7</v>
      </c>
      <c r="KH21" s="179">
        <f t="shared" si="77"/>
        <v>7</v>
      </c>
      <c r="KI21" s="179">
        <f t="shared" si="77"/>
        <v>7</v>
      </c>
      <c r="KJ21" s="179">
        <f t="shared" si="77"/>
        <v>7</v>
      </c>
      <c r="KK21" s="179">
        <f t="shared" si="77"/>
        <v>7</v>
      </c>
      <c r="KL21" s="179">
        <f t="shared" si="77"/>
        <v>7</v>
      </c>
      <c r="KM21" s="179">
        <f t="shared" si="77"/>
        <v>7</v>
      </c>
      <c r="KN21" s="179">
        <f t="shared" si="77"/>
        <v>7</v>
      </c>
      <c r="KO21" s="179">
        <f t="shared" si="78"/>
        <v>0</v>
      </c>
      <c r="KP21" s="179">
        <f t="shared" si="78"/>
        <v>0</v>
      </c>
      <c r="KQ21" s="179">
        <f t="shared" si="78"/>
        <v>0</v>
      </c>
      <c r="KR21" s="179">
        <f t="shared" si="78"/>
        <v>0</v>
      </c>
      <c r="KS21" s="179">
        <f t="shared" si="78"/>
        <v>0</v>
      </c>
      <c r="KT21" s="179">
        <f t="shared" si="78"/>
        <v>0</v>
      </c>
      <c r="KU21" s="179">
        <f t="shared" si="78"/>
        <v>0</v>
      </c>
      <c r="KV21" s="179">
        <f t="shared" si="78"/>
        <v>0</v>
      </c>
      <c r="KW21" s="179">
        <f t="shared" si="78"/>
        <v>0</v>
      </c>
      <c r="KX21" s="179">
        <f t="shared" si="78"/>
        <v>0</v>
      </c>
      <c r="KY21" s="179">
        <f t="shared" si="79"/>
        <v>0</v>
      </c>
      <c r="KZ21" s="179">
        <f t="shared" si="79"/>
        <v>0</v>
      </c>
      <c r="LA21" s="179">
        <f t="shared" si="79"/>
        <v>0</v>
      </c>
      <c r="LB21" s="179">
        <f t="shared" si="79"/>
        <v>0</v>
      </c>
      <c r="LC21" s="179">
        <f t="shared" si="79"/>
        <v>0</v>
      </c>
      <c r="LD21" s="179">
        <f t="shared" si="79"/>
        <v>0</v>
      </c>
      <c r="LE21" s="179">
        <f t="shared" si="79"/>
        <v>0</v>
      </c>
      <c r="LF21" s="179">
        <f t="shared" si="79"/>
        <v>0</v>
      </c>
      <c r="LG21" s="179">
        <f t="shared" si="79"/>
        <v>0</v>
      </c>
      <c r="LH21" s="179">
        <f t="shared" si="79"/>
        <v>0</v>
      </c>
      <c r="LI21" s="179">
        <f t="shared" si="80"/>
        <v>0</v>
      </c>
      <c r="LJ21" s="179">
        <f t="shared" si="80"/>
        <v>0</v>
      </c>
      <c r="LK21" s="179">
        <f t="shared" si="80"/>
        <v>0</v>
      </c>
      <c r="LL21" s="179">
        <f t="shared" si="80"/>
        <v>0</v>
      </c>
      <c r="LM21" s="179">
        <f t="shared" si="80"/>
        <v>0</v>
      </c>
      <c r="LN21" s="179">
        <f t="shared" si="80"/>
        <v>0</v>
      </c>
      <c r="LO21" s="179">
        <f t="shared" si="80"/>
        <v>0</v>
      </c>
      <c r="LP21" s="179">
        <f t="shared" si="80"/>
        <v>0</v>
      </c>
      <c r="LQ21" s="179">
        <f t="shared" si="80"/>
        <v>0</v>
      </c>
      <c r="LR21" s="179">
        <f t="shared" si="80"/>
        <v>0</v>
      </c>
      <c r="LS21" s="179">
        <f t="shared" si="81"/>
        <v>0</v>
      </c>
      <c r="LT21" s="179">
        <f t="shared" si="81"/>
        <v>0</v>
      </c>
      <c r="LU21" s="179">
        <f t="shared" si="81"/>
        <v>0</v>
      </c>
      <c r="LV21" s="179">
        <f t="shared" si="81"/>
        <v>0</v>
      </c>
      <c r="LW21" s="179">
        <f t="shared" si="81"/>
        <v>0</v>
      </c>
      <c r="LX21" s="179">
        <f t="shared" si="81"/>
        <v>0</v>
      </c>
      <c r="LY21" s="179">
        <f t="shared" si="81"/>
        <v>0</v>
      </c>
      <c r="LZ21" s="179">
        <f t="shared" si="81"/>
        <v>0</v>
      </c>
      <c r="MA21" s="179">
        <f t="shared" si="81"/>
        <v>0</v>
      </c>
      <c r="MB21" s="179">
        <f t="shared" si="81"/>
        <v>0</v>
      </c>
      <c r="MC21" s="179">
        <f t="shared" si="82"/>
        <v>0</v>
      </c>
      <c r="MD21" s="179">
        <f t="shared" si="82"/>
        <v>0</v>
      </c>
      <c r="ME21" s="179">
        <f t="shared" si="82"/>
        <v>0</v>
      </c>
      <c r="MF21" s="179">
        <f t="shared" si="82"/>
        <v>0</v>
      </c>
      <c r="MG21" s="179">
        <f t="shared" si="82"/>
        <v>0</v>
      </c>
      <c r="MH21" s="179">
        <f t="shared" si="82"/>
        <v>0</v>
      </c>
      <c r="MI21" s="179">
        <f t="shared" si="82"/>
        <v>0</v>
      </c>
      <c r="MJ21" s="179">
        <f t="shared" si="82"/>
        <v>0</v>
      </c>
      <c r="MK21" s="179">
        <f t="shared" si="82"/>
        <v>0</v>
      </c>
      <c r="ML21" s="179">
        <f t="shared" si="82"/>
        <v>0</v>
      </c>
      <c r="MM21" s="23">
        <f t="shared" ca="1" si="65"/>
        <v>0</v>
      </c>
      <c r="MN21" s="23" t="str">
        <f t="shared" ca="1" si="65"/>
        <v>-</v>
      </c>
      <c r="MO21" s="23" t="str">
        <f t="shared" ca="1" si="65"/>
        <v>-</v>
      </c>
      <c r="MP21" s="23">
        <f t="shared" ca="1" si="65"/>
        <v>0</v>
      </c>
      <c r="MQ21" s="23">
        <f t="shared" ca="1" si="65"/>
        <v>0</v>
      </c>
      <c r="MR21" s="29">
        <v>0</v>
      </c>
    </row>
    <row r="22" spans="1:356" outlineLevel="1">
      <c r="A22" s="26">
        <f t="shared" si="21"/>
        <v>17</v>
      </c>
      <c r="B22" s="26">
        <f t="shared" ref="B22:B27" si="88">$A$20</f>
        <v>15</v>
      </c>
      <c r="C22">
        <v>10</v>
      </c>
      <c r="D22" t="b">
        <v>0</v>
      </c>
      <c r="E22" t="b">
        <v>0</v>
      </c>
      <c r="F22" t="b">
        <v>0</v>
      </c>
      <c r="G22" s="35">
        <v>2</v>
      </c>
      <c r="H22" s="123">
        <v>23</v>
      </c>
      <c r="I22" s="35">
        <v>1</v>
      </c>
      <c r="J22" s="35">
        <v>0</v>
      </c>
      <c r="K22" s="123">
        <v>1</v>
      </c>
      <c r="L22" s="123">
        <v>1</v>
      </c>
      <c r="M22" s="123">
        <v>1</v>
      </c>
      <c r="N22" s="123">
        <v>1</v>
      </c>
      <c r="O22" s="35">
        <v>3</v>
      </c>
      <c r="P22" s="35">
        <v>3</v>
      </c>
      <c r="Q22" s="35">
        <v>3</v>
      </c>
      <c r="R22" s="35">
        <v>3</v>
      </c>
      <c r="S22" s="35">
        <v>3</v>
      </c>
      <c r="T22" s="35">
        <v>3</v>
      </c>
      <c r="U22" s="35">
        <v>1</v>
      </c>
      <c r="V22" s="35">
        <v>3</v>
      </c>
      <c r="W22" s="35">
        <v>3</v>
      </c>
      <c r="X22" s="35">
        <v>3</v>
      </c>
      <c r="Y22" s="35">
        <v>3</v>
      </c>
      <c r="Z22" s="35"/>
      <c r="AA22">
        <f>IF($H22&lt;=4,$H22,MOD(INT(($H22-5)/PRODUCT(AB$19:$AD$19)),AA$19)+1)</f>
        <v>2</v>
      </c>
      <c r="AB22">
        <f>IF($H22&lt;=4,0,MOD(INT(($H22-5)/PRODUCT(AC$19:$AD$19)),AB$19)+1)</f>
        <v>1</v>
      </c>
      <c r="AC22">
        <f>IF($H22&lt;=4,0,MOD(INT(($H22-5)/PRODUCT(AD$19:$AD$19)),AC$19)+1)</f>
        <v>2</v>
      </c>
      <c r="AD22">
        <f t="shared" si="83"/>
        <v>1</v>
      </c>
      <c r="AE22" s="3" t="str">
        <f t="shared" ca="1" si="84"/>
        <v>00002 Template GSM  M-M-mate EL Win Scan 1 (F33N11)</v>
      </c>
      <c r="AF22" s="10" t="str">
        <f ca="1">IF(MATCH(AE22,AE$5:AE22,0)=(COUNTA(AE$5:AE22)),"-","Dup")</f>
        <v>-</v>
      </c>
      <c r="AG22" s="23" t="b">
        <f t="shared" ca="1" si="44"/>
        <v>1</v>
      </c>
      <c r="AH22" s="23" t="b">
        <f t="shared" ca="1" si="44"/>
        <v>0</v>
      </c>
      <c r="AI22" s="23" t="str">
        <f t="shared" ca="1" si="44"/>
        <v>-</v>
      </c>
      <c r="AJ22" s="23" t="str">
        <f t="shared" ca="1" si="44"/>
        <v>-</v>
      </c>
      <c r="AK22" s="23" t="str">
        <f t="shared" ca="1" si="44"/>
        <v>-</v>
      </c>
      <c r="AL22" s="23" t="str">
        <f t="shared" ca="1" si="44"/>
        <v>-</v>
      </c>
      <c r="AM22" s="23" t="str">
        <f t="shared" ca="1" si="44"/>
        <v>-</v>
      </c>
      <c r="AN22" s="23" t="str">
        <f t="shared" ca="1" si="44"/>
        <v>-</v>
      </c>
      <c r="AO22" s="23" t="str">
        <f t="shared" ca="1" si="44"/>
        <v>-</v>
      </c>
      <c r="AP22" s="23" t="str">
        <f t="shared" ca="1" si="44"/>
        <v>-</v>
      </c>
      <c r="AQ22" s="23" t="str">
        <f t="shared" ca="1" si="44"/>
        <v>-</v>
      </c>
      <c r="AR22" s="23">
        <f t="shared" ca="1" si="44"/>
        <v>1</v>
      </c>
      <c r="AS22" s="23">
        <f t="shared" ca="1" si="44"/>
        <v>1</v>
      </c>
      <c r="AT22" s="23" t="str">
        <f t="shared" ca="1" si="44"/>
        <v>-</v>
      </c>
      <c r="AU22" s="23" t="str">
        <f t="shared" ca="1" si="44"/>
        <v>-</v>
      </c>
      <c r="AV22" s="23" t="str">
        <f t="shared" ca="1" si="44"/>
        <v>-</v>
      </c>
      <c r="AW22" s="23" t="str">
        <f t="shared" ref="AW22:CV22" ca="1" si="89">OFFSET(AW$5,$B22,0)</f>
        <v>-</v>
      </c>
      <c r="AX22" s="23" t="str">
        <f t="shared" ca="1" si="89"/>
        <v>-</v>
      </c>
      <c r="AY22" s="23" t="str">
        <f t="shared" ca="1" si="89"/>
        <v>-</v>
      </c>
      <c r="AZ22" s="23" t="str">
        <f t="shared" ca="1" si="89"/>
        <v>-</v>
      </c>
      <c r="BA22" s="23" t="str">
        <f t="shared" ca="1" si="89"/>
        <v>-</v>
      </c>
      <c r="BB22" s="23" t="str">
        <f t="shared" ca="1" si="89"/>
        <v>-</v>
      </c>
      <c r="BC22" s="23" t="str">
        <f t="shared" ca="1" si="89"/>
        <v>-</v>
      </c>
      <c r="BD22" s="23" t="str">
        <f t="shared" ca="1" si="89"/>
        <v>-</v>
      </c>
      <c r="BE22" s="23" t="str">
        <f t="shared" ca="1" si="89"/>
        <v>-</v>
      </c>
      <c r="BF22" s="23" t="str">
        <f t="shared" ca="1" si="89"/>
        <v>-</v>
      </c>
      <c r="BG22" s="23" t="str">
        <f t="shared" ca="1" si="89"/>
        <v>-</v>
      </c>
      <c r="BH22" s="23" t="str">
        <f t="shared" ca="1" si="89"/>
        <v>-</v>
      </c>
      <c r="BI22" s="23" t="str">
        <f t="shared" ca="1" si="89"/>
        <v>-</v>
      </c>
      <c r="BJ22" s="23" t="str">
        <f t="shared" ca="1" si="89"/>
        <v>-</v>
      </c>
      <c r="BK22" s="23" t="str">
        <f t="shared" ca="1" si="89"/>
        <v>-</v>
      </c>
      <c r="BL22" s="23" t="str">
        <f t="shared" ca="1" si="89"/>
        <v>-</v>
      </c>
      <c r="BM22" s="23" t="str">
        <f t="shared" ca="1" si="89"/>
        <v>-</v>
      </c>
      <c r="BN22" s="23" t="str">
        <f t="shared" ca="1" si="89"/>
        <v>-</v>
      </c>
      <c r="BO22" s="23" t="str">
        <f t="shared" ca="1" si="89"/>
        <v>-</v>
      </c>
      <c r="BP22" s="23" t="str">
        <f t="shared" ca="1" si="89"/>
        <v>-</v>
      </c>
      <c r="BQ22" s="23" t="str">
        <f t="shared" ca="1" si="89"/>
        <v>-</v>
      </c>
      <c r="BR22" s="23" t="str">
        <f t="shared" ca="1" si="89"/>
        <v>-</v>
      </c>
      <c r="BS22" s="23" t="str">
        <f t="shared" ca="1" si="89"/>
        <v>-</v>
      </c>
      <c r="BT22" s="23" t="str">
        <f t="shared" ca="1" si="89"/>
        <v>-</v>
      </c>
      <c r="BU22" s="23" t="str">
        <f t="shared" ca="1" si="89"/>
        <v>-</v>
      </c>
      <c r="BV22" s="23" t="str">
        <f t="shared" ca="1" si="89"/>
        <v>-</v>
      </c>
      <c r="BW22" s="23" t="str">
        <f t="shared" ca="1" si="89"/>
        <v>-</v>
      </c>
      <c r="BX22" s="23" t="str">
        <f t="shared" ca="1" si="89"/>
        <v>-</v>
      </c>
      <c r="BY22" s="23" t="str">
        <f t="shared" ca="1" si="89"/>
        <v>-</v>
      </c>
      <c r="BZ22" s="23">
        <f t="shared" ca="1" si="89"/>
        <v>1</v>
      </c>
      <c r="CA22" s="23">
        <f t="shared" ca="1" si="89"/>
        <v>1</v>
      </c>
      <c r="CB22" s="23">
        <f t="shared" ca="1" si="89"/>
        <v>0</v>
      </c>
      <c r="CC22" s="23" t="str">
        <f t="shared" ca="1" si="89"/>
        <v>-</v>
      </c>
      <c r="CD22" s="23" t="str">
        <f t="shared" ca="1" si="89"/>
        <v>-</v>
      </c>
      <c r="CE22" s="23" t="str">
        <f t="shared" ca="1" si="89"/>
        <v>-</v>
      </c>
      <c r="CF22" s="23" t="str">
        <f t="shared" ca="1" si="89"/>
        <v>-</v>
      </c>
      <c r="CG22" s="23" t="str">
        <f t="shared" ca="1" si="89"/>
        <v>-</v>
      </c>
      <c r="CH22" s="23" t="str">
        <f t="shared" ca="1" si="89"/>
        <v>-</v>
      </c>
      <c r="CI22" s="23" t="str">
        <f t="shared" ca="1" si="89"/>
        <v>-</v>
      </c>
      <c r="CJ22" s="23">
        <f t="shared" ca="1" si="89"/>
        <v>0</v>
      </c>
      <c r="CK22" s="23" t="str">
        <f t="shared" ca="1" si="89"/>
        <v>-</v>
      </c>
      <c r="CL22" s="23" t="str">
        <f t="shared" ca="1" si="89"/>
        <v>-</v>
      </c>
      <c r="CM22" s="23" t="str">
        <f t="shared" ca="1" si="89"/>
        <v>-</v>
      </c>
      <c r="CN22" s="23" t="str">
        <f t="shared" ca="1" si="89"/>
        <v>-</v>
      </c>
      <c r="CO22" s="23" t="str">
        <f t="shared" ca="1" si="89"/>
        <v>-</v>
      </c>
      <c r="CP22" s="23">
        <f t="shared" ca="1" si="89"/>
        <v>0</v>
      </c>
      <c r="CQ22" s="23">
        <f t="shared" ca="1" si="89"/>
        <v>0</v>
      </c>
      <c r="CR22" s="23">
        <f t="shared" ca="1" si="89"/>
        <v>0</v>
      </c>
      <c r="CS22" s="23">
        <f t="shared" ca="1" si="89"/>
        <v>0</v>
      </c>
      <c r="CT22" s="23">
        <f t="shared" ca="1" si="89"/>
        <v>0</v>
      </c>
      <c r="CU22" s="23">
        <f t="shared" ca="1" si="89"/>
        <v>0</v>
      </c>
      <c r="CV22" s="23">
        <f t="shared" ca="1" si="89"/>
        <v>0</v>
      </c>
      <c r="CW22" s="23">
        <f t="shared" ca="1" si="52"/>
        <v>0</v>
      </c>
      <c r="CX22" s="23">
        <f t="shared" ca="1" si="52"/>
        <v>0</v>
      </c>
      <c r="CY22" s="23">
        <f t="shared" ca="1" si="52"/>
        <v>0</v>
      </c>
      <c r="CZ22" s="23">
        <f t="shared" ca="1" si="52"/>
        <v>0</v>
      </c>
      <c r="DA22" s="23" t="str">
        <f t="shared" ca="1" si="52"/>
        <v>-</v>
      </c>
      <c r="DB22" s="23" t="str">
        <f t="shared" ca="1" si="52"/>
        <v>-</v>
      </c>
      <c r="DC22" s="23">
        <f t="shared" ca="1" si="52"/>
        <v>19</v>
      </c>
      <c r="DD22" s="23">
        <f t="shared" ca="1" si="52"/>
        <v>19</v>
      </c>
      <c r="DE22" s="23" t="str">
        <f t="shared" ca="1" si="52"/>
        <v>-</v>
      </c>
      <c r="DF22" s="23" t="str">
        <f t="shared" ca="1" si="52"/>
        <v>-</v>
      </c>
      <c r="DG22" s="23" t="str">
        <f t="shared" ca="1" si="52"/>
        <v>-</v>
      </c>
      <c r="DH22" s="23" t="str">
        <f t="shared" ca="1" si="52"/>
        <v>-</v>
      </c>
      <c r="DI22" s="23" t="str">
        <f t="shared" ca="1" si="52"/>
        <v>-</v>
      </c>
      <c r="DJ22" s="23" t="str">
        <f t="shared" ca="1" si="52"/>
        <v>-</v>
      </c>
      <c r="DK22" s="23" t="str">
        <f t="shared" ca="1" si="52"/>
        <v>-</v>
      </c>
      <c r="DL22" s="5">
        <f t="shared" si="54"/>
        <v>1</v>
      </c>
      <c r="DM22" s="23" t="str">
        <f t="shared" ca="1" si="86"/>
        <v>-</v>
      </c>
      <c r="DN22" s="23" t="str">
        <f t="shared" ca="1" si="86"/>
        <v>-</v>
      </c>
      <c r="DO22" s="23" t="str">
        <f t="shared" ca="1" si="86"/>
        <v>-</v>
      </c>
      <c r="DP22" s="23" t="str">
        <f t="shared" ca="1" si="86"/>
        <v>-</v>
      </c>
      <c r="DQ22" s="5" t="b">
        <f t="shared" si="55"/>
        <v>0</v>
      </c>
      <c r="DR22" s="23" t="str">
        <f t="shared" ca="1" si="86"/>
        <v>-</v>
      </c>
      <c r="DS22" s="23">
        <f t="shared" ca="1" si="86"/>
        <v>0</v>
      </c>
      <c r="DT22" s="23" t="str">
        <f t="shared" ca="1" si="86"/>
        <v>-</v>
      </c>
      <c r="DU22" s="23">
        <f t="shared" ca="1" si="86"/>
        <v>1</v>
      </c>
      <c r="DV22" s="23">
        <f t="shared" ca="1" si="86"/>
        <v>0</v>
      </c>
      <c r="DW22" s="23">
        <f t="shared" ca="1" si="86"/>
        <v>1</v>
      </c>
      <c r="DX22" s="23">
        <f t="shared" ca="1" si="86"/>
        <v>1</v>
      </c>
      <c r="DY22" s="23">
        <f t="shared" ca="1" si="86"/>
        <v>1</v>
      </c>
      <c r="DZ22" s="23">
        <f t="shared" ca="1" si="86"/>
        <v>0</v>
      </c>
      <c r="EA22" s="23">
        <f t="shared" ca="1" si="86"/>
        <v>0</v>
      </c>
      <c r="EB22" s="23">
        <f t="shared" ca="1" si="86"/>
        <v>0</v>
      </c>
      <c r="EC22" s="23">
        <f t="shared" ca="1" si="86"/>
        <v>0</v>
      </c>
      <c r="ED22" s="23">
        <f t="shared" ca="1" si="86"/>
        <v>1</v>
      </c>
      <c r="EE22" s="23">
        <f t="shared" ca="1" si="86"/>
        <v>0</v>
      </c>
      <c r="EF22" s="23">
        <f t="shared" ca="1" si="86"/>
        <v>0</v>
      </c>
      <c r="EG22" s="23">
        <f t="shared" ca="1" si="86"/>
        <v>0</v>
      </c>
      <c r="EH22" s="23">
        <f t="shared" ca="1" si="86"/>
        <v>0</v>
      </c>
      <c r="EI22" s="23">
        <f t="shared" ca="1" si="86"/>
        <v>0</v>
      </c>
      <c r="EJ22" s="23">
        <f t="shared" ca="1" si="86"/>
        <v>0</v>
      </c>
      <c r="EK22" s="23">
        <f t="shared" ca="1" si="86"/>
        <v>0</v>
      </c>
      <c r="EL22" s="23">
        <f t="shared" ca="1" si="86"/>
        <v>1</v>
      </c>
      <c r="EM22" s="23">
        <f t="shared" ca="1" si="86"/>
        <v>0</v>
      </c>
      <c r="EN22" s="5">
        <f t="shared" si="56"/>
        <v>0</v>
      </c>
      <c r="EO22" s="5">
        <f t="shared" si="56"/>
        <v>0</v>
      </c>
      <c r="EP22" s="5">
        <f t="shared" si="56"/>
        <v>0</v>
      </c>
      <c r="EQ22" s="5">
        <f t="shared" si="56"/>
        <v>0</v>
      </c>
      <c r="ER22" s="5">
        <f t="shared" si="56"/>
        <v>0</v>
      </c>
      <c r="ES22" s="23">
        <f t="shared" ca="1" si="86"/>
        <v>0</v>
      </c>
      <c r="ET22" s="23">
        <f t="shared" ca="1" si="86"/>
        <v>0</v>
      </c>
      <c r="EU22" s="23" t="str">
        <f t="shared" ca="1" si="86"/>
        <v>-</v>
      </c>
      <c r="EV22" s="23" t="str">
        <f t="shared" ca="1" si="86"/>
        <v>-</v>
      </c>
      <c r="EW22" s="23" t="str">
        <f t="shared" ca="1" si="86"/>
        <v>-</v>
      </c>
      <c r="EX22" s="23" t="str">
        <f t="shared" ca="1" si="86"/>
        <v>-</v>
      </c>
      <c r="EY22" s="5" t="b">
        <f t="shared" si="57"/>
        <v>0</v>
      </c>
      <c r="EZ22" s="5" t="b">
        <f t="shared" si="57"/>
        <v>1</v>
      </c>
      <c r="FA22" s="5" t="b">
        <f t="shared" si="57"/>
        <v>0</v>
      </c>
      <c r="FB22" s="5">
        <f t="shared" si="58"/>
        <v>1.5</v>
      </c>
      <c r="FC22" s="23">
        <f t="shared" ca="1" si="86"/>
        <v>1</v>
      </c>
      <c r="FD22" s="23">
        <f t="shared" ca="1" si="86"/>
        <v>1</v>
      </c>
      <c r="FE22" s="23" t="str">
        <f t="shared" ca="1" si="86"/>
        <v>-</v>
      </c>
      <c r="FF22" s="23" t="str">
        <f t="shared" ca="1" si="86"/>
        <v>-</v>
      </c>
      <c r="FG22" s="5">
        <f t="shared" si="59"/>
        <v>0.5</v>
      </c>
      <c r="FH22" s="23" t="str">
        <f t="shared" ca="1" si="86"/>
        <v>-</v>
      </c>
      <c r="FI22" s="23" t="str">
        <f t="shared" ca="1" si="86"/>
        <v>-</v>
      </c>
      <c r="FJ22" s="5" t="str">
        <f t="array" ref="FJ22">IF(OR(FK22:FX22&lt;&gt;"-"),TRUE,"-")</f>
        <v>-</v>
      </c>
      <c r="FK22" s="5" t="str">
        <f t="shared" si="60"/>
        <v>-</v>
      </c>
      <c r="FL22" s="5" t="str">
        <f t="shared" si="60"/>
        <v>-</v>
      </c>
      <c r="FM22" s="5" t="str">
        <f t="shared" si="60"/>
        <v>-</v>
      </c>
      <c r="FN22" s="5" t="str">
        <f t="shared" si="60"/>
        <v>-</v>
      </c>
      <c r="FO22" s="5" t="str">
        <f t="shared" si="60"/>
        <v>-</v>
      </c>
      <c r="FP22" s="5" t="str">
        <f t="shared" si="60"/>
        <v>-</v>
      </c>
      <c r="FQ22" s="5" t="str">
        <f t="shared" si="60"/>
        <v>-</v>
      </c>
      <c r="FR22" s="5" t="str">
        <f t="shared" si="60"/>
        <v>-</v>
      </c>
      <c r="FS22" s="5" t="str">
        <f t="shared" si="60"/>
        <v>-</v>
      </c>
      <c r="FT22" s="5" t="str">
        <f t="shared" si="60"/>
        <v>-</v>
      </c>
      <c r="FU22" s="5" t="str">
        <f t="shared" si="60"/>
        <v>-</v>
      </c>
      <c r="FV22" s="5" t="str">
        <f t="shared" si="60"/>
        <v>-</v>
      </c>
      <c r="FW22" s="5" t="str">
        <f t="shared" si="60"/>
        <v>-</v>
      </c>
      <c r="FX22" s="5" t="str">
        <f t="shared" si="60"/>
        <v>-</v>
      </c>
      <c r="FY22" s="5" t="b">
        <f t="array" aca="1" ref="FY22" ca="1">IF(OR(FZ22:GN22&lt;&gt;"-"),TRUE,"-")</f>
        <v>1</v>
      </c>
      <c r="FZ22" s="23">
        <f t="shared" ca="1" si="61"/>
        <v>0</v>
      </c>
      <c r="GA22" s="5" t="str">
        <f t="shared" si="62"/>
        <v>-</v>
      </c>
      <c r="GB22" s="5" t="str">
        <f t="shared" si="62"/>
        <v>-</v>
      </c>
      <c r="GC22" s="5" t="str">
        <f t="shared" si="62"/>
        <v>-</v>
      </c>
      <c r="GD22" s="5" t="str">
        <f t="shared" si="62"/>
        <v>-</v>
      </c>
      <c r="GE22" s="5" t="str">
        <f t="shared" si="62"/>
        <v>-</v>
      </c>
      <c r="GF22" s="5" t="str">
        <f t="shared" si="62"/>
        <v>-</v>
      </c>
      <c r="GG22" s="5" t="str">
        <f t="shared" si="62"/>
        <v>-</v>
      </c>
      <c r="GH22" s="5" t="str">
        <f t="shared" si="62"/>
        <v>-</v>
      </c>
      <c r="GI22" s="5" t="str">
        <f t="shared" si="62"/>
        <v>-</v>
      </c>
      <c r="GJ22" s="5" t="str">
        <f t="shared" si="62"/>
        <v>-</v>
      </c>
      <c r="GK22" s="5" t="str">
        <f t="shared" si="62"/>
        <v>-</v>
      </c>
      <c r="GL22" s="5" t="str">
        <f t="shared" si="62"/>
        <v>-</v>
      </c>
      <c r="GM22" s="5" t="str">
        <f t="shared" si="62"/>
        <v>-</v>
      </c>
      <c r="GN22" s="5" t="str">
        <f t="shared" si="62"/>
        <v>-</v>
      </c>
      <c r="GO22" s="23" t="str">
        <f t="shared" ca="1" si="63"/>
        <v>-</v>
      </c>
      <c r="GP22" s="23" t="str">
        <f t="shared" ca="1" si="63"/>
        <v>-</v>
      </c>
      <c r="GQ22" s="23" t="b">
        <f t="shared" ca="1" si="64"/>
        <v>1</v>
      </c>
      <c r="GR22" s="23">
        <f t="shared" ca="1" si="64"/>
        <v>0</v>
      </c>
      <c r="GS22" s="23" t="str">
        <f t="shared" ca="1" si="64"/>
        <v>-</v>
      </c>
      <c r="GT22" s="23" t="str">
        <f t="shared" ca="1" si="65"/>
        <v>-</v>
      </c>
      <c r="GU22" s="5">
        <f t="shared" si="66"/>
        <v>1</v>
      </c>
      <c r="GV22" s="23" t="str">
        <f t="shared" ca="1" si="65"/>
        <v>-</v>
      </c>
      <c r="GW22" s="23" t="str">
        <f t="shared" ca="1" si="65"/>
        <v>-</v>
      </c>
      <c r="GX22" s="5">
        <f t="shared" si="67"/>
        <v>0</v>
      </c>
      <c r="GY22" s="5">
        <f t="shared" si="67"/>
        <v>500</v>
      </c>
      <c r="GZ22" s="5">
        <f t="shared" si="67"/>
        <v>500</v>
      </c>
      <c r="HA22" s="5">
        <f t="shared" si="67"/>
        <v>0</v>
      </c>
      <c r="HB22" s="5">
        <f t="shared" si="67"/>
        <v>240</v>
      </c>
      <c r="HC22" s="23">
        <f t="shared" ca="1" si="65"/>
        <v>1</v>
      </c>
      <c r="HD22" s="23">
        <f t="shared" ca="1" si="65"/>
        <v>0</v>
      </c>
      <c r="HE22" s="23">
        <f t="shared" ca="1" si="65"/>
        <v>1</v>
      </c>
      <c r="HF22" s="23">
        <f t="shared" ca="1" si="65"/>
        <v>1</v>
      </c>
      <c r="HG22" s="23">
        <f t="shared" ca="1" si="65"/>
        <v>0</v>
      </c>
      <c r="HH22" s="23">
        <f t="shared" ca="1" si="65"/>
        <v>70</v>
      </c>
      <c r="HI22" s="23">
        <f t="shared" ca="1" si="65"/>
        <v>50</v>
      </c>
      <c r="HJ22" s="23">
        <f t="shared" ca="1" si="65"/>
        <v>70</v>
      </c>
      <c r="HK22" s="23">
        <f t="shared" ca="1" si="65"/>
        <v>50</v>
      </c>
      <c r="HL22" s="5">
        <f t="shared" si="68"/>
        <v>1</v>
      </c>
      <c r="HM22" s="5">
        <f t="shared" si="69"/>
        <v>1</v>
      </c>
      <c r="HN22" s="5">
        <f t="shared" si="70"/>
        <v>1</v>
      </c>
      <c r="HO22" s="23">
        <f t="shared" ca="1" si="65"/>
        <v>1</v>
      </c>
      <c r="HP22" s="23">
        <f t="shared" ca="1" si="65"/>
        <v>1</v>
      </c>
      <c r="HQ22" s="23">
        <f t="shared" ca="1" si="65"/>
        <v>1</v>
      </c>
      <c r="HR22" s="23">
        <f t="shared" ca="1" si="65"/>
        <v>1</v>
      </c>
      <c r="HS22" s="23">
        <f t="shared" ca="1" si="65"/>
        <v>1</v>
      </c>
      <c r="HT22" s="23">
        <f t="shared" ca="1" si="65"/>
        <v>1</v>
      </c>
      <c r="HU22" s="23">
        <f t="shared" ca="1" si="65"/>
        <v>1</v>
      </c>
      <c r="HV22" s="179" t="b">
        <f t="shared" si="87"/>
        <v>1</v>
      </c>
      <c r="HW22" s="179">
        <f t="shared" si="71"/>
        <v>0</v>
      </c>
      <c r="HX22" s="179">
        <f t="shared" si="71"/>
        <v>0</v>
      </c>
      <c r="HY22" s="179">
        <f t="shared" si="71"/>
        <v>0</v>
      </c>
      <c r="HZ22" s="179">
        <f t="shared" si="71"/>
        <v>0</v>
      </c>
      <c r="IA22" s="179">
        <f t="shared" si="71"/>
        <v>0</v>
      </c>
      <c r="IB22" s="179">
        <f t="shared" si="71"/>
        <v>0</v>
      </c>
      <c r="IC22" s="179">
        <f t="shared" si="71"/>
        <v>0</v>
      </c>
      <c r="ID22" s="179">
        <f t="shared" si="71"/>
        <v>0</v>
      </c>
      <c r="IE22" s="179">
        <f t="shared" si="71"/>
        <v>0</v>
      </c>
      <c r="IF22" s="179">
        <f t="shared" si="71"/>
        <v>0</v>
      </c>
      <c r="IG22" s="179">
        <f t="shared" si="72"/>
        <v>0</v>
      </c>
      <c r="IH22" s="179">
        <f t="shared" si="72"/>
        <v>0</v>
      </c>
      <c r="II22" s="179">
        <f t="shared" si="72"/>
        <v>0</v>
      </c>
      <c r="IJ22" s="179">
        <f t="shared" si="72"/>
        <v>0</v>
      </c>
      <c r="IK22" s="179">
        <f t="shared" si="72"/>
        <v>0</v>
      </c>
      <c r="IL22" s="179">
        <f t="shared" si="72"/>
        <v>0</v>
      </c>
      <c r="IM22" s="179">
        <f t="shared" si="72"/>
        <v>0</v>
      </c>
      <c r="IN22" s="179">
        <f t="shared" si="72"/>
        <v>0</v>
      </c>
      <c r="IO22" s="179">
        <f t="shared" si="72"/>
        <v>0</v>
      </c>
      <c r="IP22" s="179">
        <f t="shared" si="72"/>
        <v>0</v>
      </c>
      <c r="IQ22" s="179">
        <f t="shared" si="73"/>
        <v>0</v>
      </c>
      <c r="IR22" s="179">
        <f t="shared" si="73"/>
        <v>0</v>
      </c>
      <c r="IS22" s="179">
        <f t="shared" si="73"/>
        <v>0</v>
      </c>
      <c r="IT22" s="179">
        <f t="shared" si="73"/>
        <v>0</v>
      </c>
      <c r="IU22" s="179">
        <f t="shared" si="73"/>
        <v>0</v>
      </c>
      <c r="IV22" s="179">
        <f t="shared" si="73"/>
        <v>0</v>
      </c>
      <c r="IW22" s="179">
        <f t="shared" si="73"/>
        <v>0</v>
      </c>
      <c r="IX22" s="179">
        <f t="shared" si="73"/>
        <v>0</v>
      </c>
      <c r="IY22" s="179">
        <f t="shared" si="73"/>
        <v>0</v>
      </c>
      <c r="IZ22" s="179">
        <f t="shared" si="73"/>
        <v>0</v>
      </c>
      <c r="JA22" s="179">
        <f t="shared" si="74"/>
        <v>150</v>
      </c>
      <c r="JB22" s="179">
        <f t="shared" si="74"/>
        <v>0</v>
      </c>
      <c r="JC22" s="179">
        <f t="shared" si="74"/>
        <v>0</v>
      </c>
      <c r="JD22" s="179">
        <f t="shared" si="74"/>
        <v>0</v>
      </c>
      <c r="JE22" s="179">
        <f t="shared" si="74"/>
        <v>0</v>
      </c>
      <c r="JF22" s="179">
        <f t="shared" si="74"/>
        <v>0</v>
      </c>
      <c r="JG22" s="179">
        <f t="shared" si="74"/>
        <v>0</v>
      </c>
      <c r="JH22" s="179">
        <f t="shared" si="74"/>
        <v>0</v>
      </c>
      <c r="JI22" s="179">
        <f t="shared" si="74"/>
        <v>0</v>
      </c>
      <c r="JJ22" s="179">
        <f t="shared" si="74"/>
        <v>0</v>
      </c>
      <c r="JK22" s="179">
        <f t="shared" si="75"/>
        <v>0</v>
      </c>
      <c r="JL22" s="179">
        <f t="shared" si="75"/>
        <v>0</v>
      </c>
      <c r="JM22" s="179">
        <f t="shared" si="75"/>
        <v>0</v>
      </c>
      <c r="JN22" s="179">
        <f t="shared" si="75"/>
        <v>0</v>
      </c>
      <c r="JO22" s="179">
        <f t="shared" si="75"/>
        <v>0</v>
      </c>
      <c r="JP22" s="179">
        <f t="shared" si="75"/>
        <v>0</v>
      </c>
      <c r="JQ22" s="179">
        <f t="shared" si="75"/>
        <v>0</v>
      </c>
      <c r="JR22" s="179">
        <f t="shared" si="75"/>
        <v>97</v>
      </c>
      <c r="JS22" s="179">
        <f t="shared" si="75"/>
        <v>97</v>
      </c>
      <c r="JT22" s="179">
        <f t="shared" si="75"/>
        <v>97</v>
      </c>
      <c r="JU22" s="179">
        <f t="shared" si="76"/>
        <v>97</v>
      </c>
      <c r="JV22" s="179">
        <f t="shared" si="76"/>
        <v>97</v>
      </c>
      <c r="JW22" s="179">
        <f t="shared" si="76"/>
        <v>97</v>
      </c>
      <c r="JX22" s="179">
        <f t="shared" si="76"/>
        <v>97</v>
      </c>
      <c r="JY22" s="179">
        <f t="shared" si="76"/>
        <v>97</v>
      </c>
      <c r="JZ22" s="179">
        <f t="shared" si="76"/>
        <v>152</v>
      </c>
      <c r="KA22" s="179">
        <f t="shared" si="76"/>
        <v>152</v>
      </c>
      <c r="KB22" s="179">
        <f t="shared" si="76"/>
        <v>152</v>
      </c>
      <c r="KC22" s="179">
        <f t="shared" si="76"/>
        <v>0</v>
      </c>
      <c r="KD22" s="179">
        <f t="shared" si="76"/>
        <v>0</v>
      </c>
      <c r="KE22" s="179">
        <f t="shared" si="77"/>
        <v>348</v>
      </c>
      <c r="KF22" s="179">
        <f t="shared" si="77"/>
        <v>348</v>
      </c>
      <c r="KG22" s="179">
        <f t="shared" si="77"/>
        <v>7</v>
      </c>
      <c r="KH22" s="179">
        <f t="shared" si="77"/>
        <v>7</v>
      </c>
      <c r="KI22" s="179">
        <f t="shared" si="77"/>
        <v>7</v>
      </c>
      <c r="KJ22" s="179">
        <f t="shared" si="77"/>
        <v>7</v>
      </c>
      <c r="KK22" s="179">
        <f t="shared" si="77"/>
        <v>7</v>
      </c>
      <c r="KL22" s="179">
        <f t="shared" si="77"/>
        <v>7</v>
      </c>
      <c r="KM22" s="179">
        <f t="shared" si="77"/>
        <v>7</v>
      </c>
      <c r="KN22" s="179">
        <f t="shared" si="77"/>
        <v>7</v>
      </c>
      <c r="KO22" s="179">
        <f t="shared" si="78"/>
        <v>0</v>
      </c>
      <c r="KP22" s="179">
        <f t="shared" si="78"/>
        <v>0</v>
      </c>
      <c r="KQ22" s="179">
        <f t="shared" si="78"/>
        <v>0</v>
      </c>
      <c r="KR22" s="179">
        <f t="shared" si="78"/>
        <v>0</v>
      </c>
      <c r="KS22" s="179">
        <f t="shared" si="78"/>
        <v>0</v>
      </c>
      <c r="KT22" s="179">
        <f t="shared" si="78"/>
        <v>0</v>
      </c>
      <c r="KU22" s="179">
        <f t="shared" si="78"/>
        <v>0</v>
      </c>
      <c r="KV22" s="179">
        <f t="shared" si="78"/>
        <v>0</v>
      </c>
      <c r="KW22" s="179">
        <f t="shared" si="78"/>
        <v>0</v>
      </c>
      <c r="KX22" s="179">
        <f t="shared" si="78"/>
        <v>0</v>
      </c>
      <c r="KY22" s="179">
        <f t="shared" si="79"/>
        <v>0</v>
      </c>
      <c r="KZ22" s="179">
        <f t="shared" si="79"/>
        <v>0</v>
      </c>
      <c r="LA22" s="179">
        <f t="shared" si="79"/>
        <v>0</v>
      </c>
      <c r="LB22" s="179">
        <f t="shared" si="79"/>
        <v>0</v>
      </c>
      <c r="LC22" s="179">
        <f t="shared" si="79"/>
        <v>0</v>
      </c>
      <c r="LD22" s="179">
        <f t="shared" si="79"/>
        <v>0</v>
      </c>
      <c r="LE22" s="179">
        <f t="shared" si="79"/>
        <v>0</v>
      </c>
      <c r="LF22" s="179">
        <f t="shared" si="79"/>
        <v>0</v>
      </c>
      <c r="LG22" s="179">
        <f t="shared" si="79"/>
        <v>0</v>
      </c>
      <c r="LH22" s="179">
        <f t="shared" si="79"/>
        <v>0</v>
      </c>
      <c r="LI22" s="179">
        <f t="shared" si="80"/>
        <v>0</v>
      </c>
      <c r="LJ22" s="179">
        <f t="shared" si="80"/>
        <v>0</v>
      </c>
      <c r="LK22" s="179">
        <f t="shared" si="80"/>
        <v>0</v>
      </c>
      <c r="LL22" s="179">
        <f t="shared" si="80"/>
        <v>0</v>
      </c>
      <c r="LM22" s="179">
        <f t="shared" si="80"/>
        <v>0</v>
      </c>
      <c r="LN22" s="179">
        <f t="shared" si="80"/>
        <v>0</v>
      </c>
      <c r="LO22" s="179">
        <f t="shared" si="80"/>
        <v>0</v>
      </c>
      <c r="LP22" s="179">
        <f t="shared" si="80"/>
        <v>0</v>
      </c>
      <c r="LQ22" s="179">
        <f t="shared" si="80"/>
        <v>0</v>
      </c>
      <c r="LR22" s="179">
        <f t="shared" si="80"/>
        <v>0</v>
      </c>
      <c r="LS22" s="179">
        <f t="shared" si="81"/>
        <v>0</v>
      </c>
      <c r="LT22" s="179">
        <f t="shared" si="81"/>
        <v>0</v>
      </c>
      <c r="LU22" s="179">
        <f t="shared" si="81"/>
        <v>0</v>
      </c>
      <c r="LV22" s="179">
        <f t="shared" si="81"/>
        <v>0</v>
      </c>
      <c r="LW22" s="179">
        <f t="shared" si="81"/>
        <v>0</v>
      </c>
      <c r="LX22" s="179">
        <f t="shared" si="81"/>
        <v>0</v>
      </c>
      <c r="LY22" s="179">
        <f t="shared" si="81"/>
        <v>0</v>
      </c>
      <c r="LZ22" s="179">
        <f t="shared" si="81"/>
        <v>0</v>
      </c>
      <c r="MA22" s="179">
        <f t="shared" si="81"/>
        <v>0</v>
      </c>
      <c r="MB22" s="179">
        <f t="shared" si="81"/>
        <v>0</v>
      </c>
      <c r="MC22" s="179">
        <f t="shared" si="82"/>
        <v>0</v>
      </c>
      <c r="MD22" s="179">
        <f t="shared" si="82"/>
        <v>0</v>
      </c>
      <c r="ME22" s="179">
        <f t="shared" si="82"/>
        <v>0</v>
      </c>
      <c r="MF22" s="179">
        <f t="shared" si="82"/>
        <v>0</v>
      </c>
      <c r="MG22" s="179">
        <f t="shared" si="82"/>
        <v>0</v>
      </c>
      <c r="MH22" s="179">
        <f t="shared" si="82"/>
        <v>0</v>
      </c>
      <c r="MI22" s="179">
        <f t="shared" si="82"/>
        <v>0</v>
      </c>
      <c r="MJ22" s="179">
        <f t="shared" si="82"/>
        <v>0</v>
      </c>
      <c r="MK22" s="179">
        <f t="shared" si="82"/>
        <v>0</v>
      </c>
      <c r="ML22" s="179">
        <f t="shared" si="82"/>
        <v>0</v>
      </c>
      <c r="MM22" s="23">
        <f t="shared" ca="1" si="65"/>
        <v>0</v>
      </c>
      <c r="MN22" s="23" t="str">
        <f t="shared" ca="1" si="65"/>
        <v>-</v>
      </c>
      <c r="MO22" s="23" t="str">
        <f t="shared" ca="1" si="65"/>
        <v>-</v>
      </c>
      <c r="MP22" s="23">
        <f t="shared" ca="1" si="65"/>
        <v>0</v>
      </c>
      <c r="MQ22" s="23">
        <f t="shared" ca="1" si="65"/>
        <v>0</v>
      </c>
      <c r="MR22" s="29">
        <v>0</v>
      </c>
    </row>
    <row r="23" spans="1:356" outlineLevel="1">
      <c r="A23" s="26">
        <f t="shared" si="21"/>
        <v>18</v>
      </c>
      <c r="B23" s="26">
        <f t="shared" ref="B23:B36" si="90">$A$20</f>
        <v>15</v>
      </c>
      <c r="C23">
        <v>10</v>
      </c>
      <c r="D23" t="b">
        <v>1</v>
      </c>
      <c r="E23" t="b">
        <v>0</v>
      </c>
      <c r="F23" t="b">
        <v>1</v>
      </c>
      <c r="G23" s="35">
        <v>3</v>
      </c>
      <c r="H23" s="123">
        <v>27</v>
      </c>
      <c r="I23" s="35">
        <v>1</v>
      </c>
      <c r="J23" s="35">
        <v>1</v>
      </c>
      <c r="K23" s="123">
        <v>1</v>
      </c>
      <c r="L23" s="123">
        <v>1</v>
      </c>
      <c r="M23" s="123">
        <v>1</v>
      </c>
      <c r="N23" s="123">
        <v>1</v>
      </c>
      <c r="O23" s="35">
        <v>3</v>
      </c>
      <c r="P23" s="35">
        <v>3</v>
      </c>
      <c r="Q23" s="35">
        <v>3</v>
      </c>
      <c r="R23" s="35">
        <v>3</v>
      </c>
      <c r="S23" s="35">
        <v>3</v>
      </c>
      <c r="T23" s="35">
        <v>3</v>
      </c>
      <c r="U23" s="35">
        <v>1</v>
      </c>
      <c r="V23" s="35">
        <v>3</v>
      </c>
      <c r="W23" s="35">
        <v>3</v>
      </c>
      <c r="X23" s="35">
        <v>3</v>
      </c>
      <c r="Y23" s="35">
        <v>3</v>
      </c>
      <c r="Z23" s="35"/>
      <c r="AA23">
        <f>IF($H23&lt;=4,$H23,MOD(INT(($H23-5)/PRODUCT(AB$19:$AD$19)),AA$19)+1)</f>
        <v>2</v>
      </c>
      <c r="AB23">
        <f>IF($H23&lt;=4,0,MOD(INT(($H23-5)/PRODUCT(AC$19:$AD$19)),AB$19)+1)</f>
        <v>2</v>
      </c>
      <c r="AC23">
        <f>IF($H23&lt;=4,0,MOD(INT(($H23-5)/PRODUCT(AD$19:$AD$19)),AC$19)+1)</f>
        <v>2</v>
      </c>
      <c r="AD23">
        <f t="shared" si="83"/>
        <v>1</v>
      </c>
      <c r="AE23" s="3" t="str">
        <f t="shared" ca="1" si="84"/>
        <v>00003 Template GSM  M-M-mate EL Spr Scan 1 (F33N11)</v>
      </c>
      <c r="AF23" s="10" t="str">
        <f ca="1">IF(MATCH(AE23,AE$5:AE23,0)=(COUNTA(AE$5:AE23)),"-","Dup")</f>
        <v>-</v>
      </c>
      <c r="AG23" s="23" t="b">
        <f t="shared" ca="1" si="44"/>
        <v>1</v>
      </c>
      <c r="AH23" s="23" t="b">
        <f t="shared" ca="1" si="44"/>
        <v>0</v>
      </c>
      <c r="AI23" s="23" t="str">
        <f t="shared" ca="1" si="44"/>
        <v>-</v>
      </c>
      <c r="AJ23" s="23" t="str">
        <f t="shared" ca="1" si="44"/>
        <v>-</v>
      </c>
      <c r="AK23" s="23" t="str">
        <f t="shared" ca="1" si="44"/>
        <v>-</v>
      </c>
      <c r="AL23" s="23" t="str">
        <f t="shared" ca="1" si="44"/>
        <v>-</v>
      </c>
      <c r="AM23" s="23" t="str">
        <f t="shared" ca="1" si="44"/>
        <v>-</v>
      </c>
      <c r="AN23" s="23" t="str">
        <f t="shared" ca="1" si="44"/>
        <v>-</v>
      </c>
      <c r="AO23" s="23" t="str">
        <f t="shared" ca="1" si="44"/>
        <v>-</v>
      </c>
      <c r="AP23" s="23" t="str">
        <f t="shared" ca="1" si="44"/>
        <v>-</v>
      </c>
      <c r="AQ23" s="23" t="str">
        <f t="shared" ca="1" si="44"/>
        <v>-</v>
      </c>
      <c r="AR23" s="23">
        <f t="shared" ca="1" si="44"/>
        <v>1</v>
      </c>
      <c r="AS23" s="23">
        <f t="shared" ca="1" si="44"/>
        <v>1</v>
      </c>
      <c r="AT23" s="23" t="str">
        <f t="shared" ca="1" si="44"/>
        <v>-</v>
      </c>
      <c r="AU23" s="23" t="str">
        <f t="shared" ca="1" si="44"/>
        <v>-</v>
      </c>
      <c r="AV23" s="23" t="str">
        <f t="shared" ca="1" si="44"/>
        <v>-</v>
      </c>
      <c r="AW23" s="23" t="str">
        <f t="shared" ca="1" si="51"/>
        <v>-</v>
      </c>
      <c r="AX23" s="23" t="str">
        <f t="shared" ca="1" si="51"/>
        <v>-</v>
      </c>
      <c r="AY23" s="23" t="str">
        <f t="shared" ca="1" si="51"/>
        <v>-</v>
      </c>
      <c r="AZ23" s="23" t="str">
        <f t="shared" ca="1" si="51"/>
        <v>-</v>
      </c>
      <c r="BA23" s="23" t="str">
        <f t="shared" ca="1" si="51"/>
        <v>-</v>
      </c>
      <c r="BB23" s="23" t="str">
        <f t="shared" ca="1" si="51"/>
        <v>-</v>
      </c>
      <c r="BC23" s="23" t="str">
        <f t="shared" ca="1" si="51"/>
        <v>-</v>
      </c>
      <c r="BD23" s="23" t="str">
        <f t="shared" ca="1" si="51"/>
        <v>-</v>
      </c>
      <c r="BE23" s="23" t="str">
        <f t="shared" ca="1" si="51"/>
        <v>-</v>
      </c>
      <c r="BF23" s="23" t="str">
        <f t="shared" ca="1" si="51"/>
        <v>-</v>
      </c>
      <c r="BG23" s="23" t="str">
        <f t="shared" ca="1" si="51"/>
        <v>-</v>
      </c>
      <c r="BH23" s="23" t="str">
        <f t="shared" ca="1" si="51"/>
        <v>-</v>
      </c>
      <c r="BI23" s="23" t="str">
        <f t="shared" ca="1" si="51"/>
        <v>-</v>
      </c>
      <c r="BJ23" s="23" t="str">
        <f t="shared" ca="1" si="51"/>
        <v>-</v>
      </c>
      <c r="BK23" s="23" t="str">
        <f t="shared" ca="1" si="51"/>
        <v>-</v>
      </c>
      <c r="BL23" s="23" t="str">
        <f t="shared" ca="1" si="51"/>
        <v>-</v>
      </c>
      <c r="BM23" s="23" t="str">
        <f t="shared" ca="1" si="51"/>
        <v>-</v>
      </c>
      <c r="BN23" s="23" t="str">
        <f t="shared" ca="1" si="51"/>
        <v>-</v>
      </c>
      <c r="BO23" s="23" t="str">
        <f t="shared" ca="1" si="51"/>
        <v>-</v>
      </c>
      <c r="BP23" s="23" t="str">
        <f t="shared" ca="1" si="51"/>
        <v>-</v>
      </c>
      <c r="BQ23" s="23" t="str">
        <f t="shared" ca="1" si="51"/>
        <v>-</v>
      </c>
      <c r="BR23" s="23" t="str">
        <f t="shared" ca="1" si="51"/>
        <v>-</v>
      </c>
      <c r="BS23" s="23" t="str">
        <f t="shared" ca="1" si="51"/>
        <v>-</v>
      </c>
      <c r="BT23" s="23" t="str">
        <f t="shared" ca="1" si="51"/>
        <v>-</v>
      </c>
      <c r="BU23" s="23" t="str">
        <f t="shared" ca="1" si="51"/>
        <v>-</v>
      </c>
      <c r="BV23" s="23" t="str">
        <f t="shared" ca="1" si="51"/>
        <v>-</v>
      </c>
      <c r="BW23" s="23" t="str">
        <f t="shared" ca="1" si="51"/>
        <v>-</v>
      </c>
      <c r="BX23" s="23" t="str">
        <f t="shared" ca="1" si="51"/>
        <v>-</v>
      </c>
      <c r="BY23" s="23" t="str">
        <f t="shared" ca="1" si="51"/>
        <v>-</v>
      </c>
      <c r="BZ23" s="23">
        <f t="shared" ca="1" si="51"/>
        <v>1</v>
      </c>
      <c r="CA23" s="23">
        <f t="shared" ca="1" si="51"/>
        <v>1</v>
      </c>
      <c r="CB23" s="23">
        <f t="shared" ca="1" si="51"/>
        <v>0</v>
      </c>
      <c r="CC23" s="23" t="str">
        <f t="shared" ca="1" si="51"/>
        <v>-</v>
      </c>
      <c r="CD23" s="23" t="str">
        <f t="shared" ca="1" si="51"/>
        <v>-</v>
      </c>
      <c r="CE23" s="23" t="str">
        <f t="shared" ca="1" si="51"/>
        <v>-</v>
      </c>
      <c r="CF23" s="23" t="str">
        <f t="shared" ca="1" si="51"/>
        <v>-</v>
      </c>
      <c r="CG23" s="23" t="str">
        <f t="shared" ca="1" si="51"/>
        <v>-</v>
      </c>
      <c r="CH23" s="23" t="str">
        <f t="shared" ca="1" si="51"/>
        <v>-</v>
      </c>
      <c r="CI23" s="23" t="str">
        <f t="shared" ca="1" si="51"/>
        <v>-</v>
      </c>
      <c r="CJ23" s="23">
        <f t="shared" ca="1" si="51"/>
        <v>0</v>
      </c>
      <c r="CK23" s="23" t="str">
        <f t="shared" ca="1" si="51"/>
        <v>-</v>
      </c>
      <c r="CL23" s="23" t="str">
        <f t="shared" ca="1" si="51"/>
        <v>-</v>
      </c>
      <c r="CM23" s="23" t="str">
        <f t="shared" ca="1" si="51"/>
        <v>-</v>
      </c>
      <c r="CN23" s="23" t="str">
        <f t="shared" ca="1" si="51"/>
        <v>-</v>
      </c>
      <c r="CO23" s="23" t="str">
        <f t="shared" ca="1" si="51"/>
        <v>-</v>
      </c>
      <c r="CP23" s="23">
        <f t="shared" ca="1" si="51"/>
        <v>0</v>
      </c>
      <c r="CQ23" s="23">
        <f t="shared" ca="1" si="51"/>
        <v>0</v>
      </c>
      <c r="CR23" s="23">
        <f t="shared" ca="1" si="51"/>
        <v>0</v>
      </c>
      <c r="CS23" s="23">
        <f t="shared" ca="1" si="51"/>
        <v>0</v>
      </c>
      <c r="CT23" s="23">
        <f t="shared" ca="1" si="51"/>
        <v>0</v>
      </c>
      <c r="CU23" s="23">
        <f t="shared" ca="1" si="51"/>
        <v>0</v>
      </c>
      <c r="CV23" s="23">
        <f t="shared" ca="1" si="51"/>
        <v>0</v>
      </c>
      <c r="CW23" s="23">
        <f t="shared" ca="1" si="52"/>
        <v>0</v>
      </c>
      <c r="CX23" s="23">
        <f t="shared" ca="1" si="53"/>
        <v>0</v>
      </c>
      <c r="CY23" s="23">
        <f t="shared" ca="1" si="53"/>
        <v>0</v>
      </c>
      <c r="CZ23" s="23">
        <f t="shared" ca="1" si="53"/>
        <v>0</v>
      </c>
      <c r="DA23" s="23" t="str">
        <f t="shared" ca="1" si="53"/>
        <v>-</v>
      </c>
      <c r="DB23" s="23" t="str">
        <f t="shared" ca="1" si="53"/>
        <v>-</v>
      </c>
      <c r="DC23" s="23">
        <f t="shared" ca="1" si="53"/>
        <v>19</v>
      </c>
      <c r="DD23" s="23">
        <f t="shared" ref="DC23:DD25" ca="1" si="91">OFFSET(DD$5,$B23,0)</f>
        <v>19</v>
      </c>
      <c r="DE23" s="23" t="str">
        <f t="shared" ca="1" si="53"/>
        <v>-</v>
      </c>
      <c r="DF23" s="23" t="str">
        <f t="shared" ca="1" si="53"/>
        <v>-</v>
      </c>
      <c r="DG23" s="23" t="str">
        <f t="shared" ca="1" si="53"/>
        <v>-</v>
      </c>
      <c r="DH23" s="23" t="str">
        <f t="shared" ca="1" si="53"/>
        <v>-</v>
      </c>
      <c r="DI23" s="23" t="str">
        <f t="shared" ca="1" si="53"/>
        <v>-</v>
      </c>
      <c r="DJ23" s="23" t="str">
        <f t="shared" ca="1" si="53"/>
        <v>-</v>
      </c>
      <c r="DK23" s="23" t="str">
        <f t="shared" ca="1" si="53"/>
        <v>-</v>
      </c>
      <c r="DL23" s="5">
        <f t="shared" si="54"/>
        <v>1</v>
      </c>
      <c r="DM23" s="23" t="str">
        <f t="shared" ca="1" si="53"/>
        <v>-</v>
      </c>
      <c r="DN23" s="23" t="str">
        <f t="shared" ca="1" si="53"/>
        <v>-</v>
      </c>
      <c r="DO23" s="23" t="str">
        <f t="shared" ca="1" si="53"/>
        <v>-</v>
      </c>
      <c r="DP23" s="23" t="str">
        <f t="shared" ca="1" si="53"/>
        <v>-</v>
      </c>
      <c r="DQ23" s="5" t="b">
        <f t="shared" si="55"/>
        <v>0</v>
      </c>
      <c r="DR23" s="23" t="str">
        <f t="shared" ca="1" si="53"/>
        <v>-</v>
      </c>
      <c r="DS23" s="23">
        <f t="shared" ca="1" si="53"/>
        <v>0</v>
      </c>
      <c r="DT23" s="23" t="str">
        <f t="shared" ca="1" si="53"/>
        <v>-</v>
      </c>
      <c r="DU23" s="23">
        <f t="shared" ca="1" si="53"/>
        <v>1</v>
      </c>
      <c r="DV23" s="23">
        <f t="shared" ca="1" si="53"/>
        <v>0</v>
      </c>
      <c r="DW23" s="23">
        <f t="shared" ca="1" si="53"/>
        <v>1</v>
      </c>
      <c r="DX23" s="23">
        <f t="shared" ca="1" si="53"/>
        <v>1</v>
      </c>
      <c r="DY23" s="23">
        <f t="shared" ca="1" si="53"/>
        <v>1</v>
      </c>
      <c r="DZ23" s="23">
        <f t="shared" ca="1" si="53"/>
        <v>0</v>
      </c>
      <c r="EA23" s="23">
        <f t="shared" ca="1" si="53"/>
        <v>0</v>
      </c>
      <c r="EB23" s="23">
        <f t="shared" ca="1" si="53"/>
        <v>0</v>
      </c>
      <c r="EC23" s="23">
        <f t="shared" ca="1" si="53"/>
        <v>0</v>
      </c>
      <c r="ED23" s="23">
        <f t="shared" ca="1" si="53"/>
        <v>1</v>
      </c>
      <c r="EE23" s="23">
        <f t="shared" ca="1" si="53"/>
        <v>0</v>
      </c>
      <c r="EF23" s="23">
        <f t="shared" ca="1" si="53"/>
        <v>0</v>
      </c>
      <c r="EG23" s="23">
        <f t="shared" ca="1" si="53"/>
        <v>0</v>
      </c>
      <c r="EH23" s="23">
        <f t="shared" ca="1" si="53"/>
        <v>0</v>
      </c>
      <c r="EI23" s="23">
        <f t="shared" ca="1" si="53"/>
        <v>0</v>
      </c>
      <c r="EJ23" s="23">
        <f t="shared" ca="1" si="53"/>
        <v>0</v>
      </c>
      <c r="EK23" s="23">
        <f t="shared" ca="1" si="53"/>
        <v>0</v>
      </c>
      <c r="EL23" s="23">
        <f t="shared" ca="1" si="53"/>
        <v>1</v>
      </c>
      <c r="EM23" s="23">
        <f t="shared" ca="1" si="53"/>
        <v>0</v>
      </c>
      <c r="EN23" s="5">
        <f t="shared" si="56"/>
        <v>0</v>
      </c>
      <c r="EO23" s="5">
        <f t="shared" si="56"/>
        <v>0</v>
      </c>
      <c r="EP23" s="5">
        <f t="shared" si="56"/>
        <v>0</v>
      </c>
      <c r="EQ23" s="5">
        <f t="shared" si="56"/>
        <v>0</v>
      </c>
      <c r="ER23" s="5">
        <f t="shared" si="56"/>
        <v>0</v>
      </c>
      <c r="ES23" s="23">
        <f t="shared" ca="1" si="53"/>
        <v>0</v>
      </c>
      <c r="ET23" s="23">
        <f t="shared" ca="1" si="53"/>
        <v>0</v>
      </c>
      <c r="EU23" s="23" t="str">
        <f t="shared" ca="1" si="53"/>
        <v>-</v>
      </c>
      <c r="EV23" s="23" t="str">
        <f t="shared" ca="1" si="53"/>
        <v>-</v>
      </c>
      <c r="EW23" s="23" t="str">
        <f t="shared" ca="1" si="53"/>
        <v>-</v>
      </c>
      <c r="EX23" s="23" t="str">
        <f t="shared" ca="1" si="53"/>
        <v>-</v>
      </c>
      <c r="EY23" s="5" t="b">
        <f t="shared" si="57"/>
        <v>0</v>
      </c>
      <c r="EZ23" s="5" t="b">
        <f t="shared" si="57"/>
        <v>0</v>
      </c>
      <c r="FA23" s="5" t="b">
        <f t="shared" si="57"/>
        <v>1</v>
      </c>
      <c r="FB23" s="5">
        <f t="shared" si="58"/>
        <v>1.5</v>
      </c>
      <c r="FC23" s="23">
        <f t="shared" ca="1" si="53"/>
        <v>1</v>
      </c>
      <c r="FD23" s="23">
        <f t="shared" ca="1" si="53"/>
        <v>1</v>
      </c>
      <c r="FE23" s="23" t="str">
        <f t="shared" ca="1" si="53"/>
        <v>-</v>
      </c>
      <c r="FF23" s="23" t="str">
        <f t="shared" ca="1" si="53"/>
        <v>-</v>
      </c>
      <c r="FG23" s="5">
        <f t="shared" si="59"/>
        <v>0.5</v>
      </c>
      <c r="FH23" s="23" t="str">
        <f t="shared" ca="1" si="53"/>
        <v>-</v>
      </c>
      <c r="FI23" s="23" t="str">
        <f t="shared" ca="1" si="53"/>
        <v>-</v>
      </c>
      <c r="FJ23" s="5" t="str">
        <f t="array" ref="FJ23">IF(OR(FK23:FX23&lt;&gt;"-"),TRUE,"-")</f>
        <v>-</v>
      </c>
      <c r="FK23" s="5" t="str">
        <f t="shared" si="60"/>
        <v>-</v>
      </c>
      <c r="FL23" s="5" t="str">
        <f t="shared" si="60"/>
        <v>-</v>
      </c>
      <c r="FM23" s="5" t="str">
        <f t="shared" si="60"/>
        <v>-</v>
      </c>
      <c r="FN23" s="5" t="str">
        <f t="shared" si="60"/>
        <v>-</v>
      </c>
      <c r="FO23" s="5" t="str">
        <f t="shared" si="60"/>
        <v>-</v>
      </c>
      <c r="FP23" s="5" t="str">
        <f t="shared" si="60"/>
        <v>-</v>
      </c>
      <c r="FQ23" s="5" t="str">
        <f t="shared" si="60"/>
        <v>-</v>
      </c>
      <c r="FR23" s="5" t="str">
        <f t="shared" si="60"/>
        <v>-</v>
      </c>
      <c r="FS23" s="5" t="str">
        <f t="shared" si="60"/>
        <v>-</v>
      </c>
      <c r="FT23" s="5" t="str">
        <f t="shared" si="60"/>
        <v>-</v>
      </c>
      <c r="FU23" s="5" t="str">
        <f t="shared" si="60"/>
        <v>-</v>
      </c>
      <c r="FV23" s="5" t="str">
        <f t="shared" si="60"/>
        <v>-</v>
      </c>
      <c r="FW23" s="5" t="str">
        <f t="shared" si="60"/>
        <v>-</v>
      </c>
      <c r="FX23" s="5" t="str">
        <f t="shared" si="60"/>
        <v>-</v>
      </c>
      <c r="FY23" s="5" t="b">
        <f t="array" aca="1" ref="FY23" ca="1">IF(OR(FZ23:GN23&lt;&gt;"-"),TRUE,"-")</f>
        <v>1</v>
      </c>
      <c r="FZ23" s="23">
        <f t="shared" ca="1" si="61"/>
        <v>0</v>
      </c>
      <c r="GA23" s="5" t="str">
        <f t="shared" si="62"/>
        <v>-</v>
      </c>
      <c r="GB23" s="5" t="str">
        <f t="shared" si="62"/>
        <v>-</v>
      </c>
      <c r="GC23" s="5" t="str">
        <f t="shared" si="62"/>
        <v>-</v>
      </c>
      <c r="GD23" s="5" t="str">
        <f t="shared" si="62"/>
        <v>-</v>
      </c>
      <c r="GE23" s="5" t="str">
        <f t="shared" si="62"/>
        <v>-</v>
      </c>
      <c r="GF23" s="5" t="str">
        <f t="shared" si="62"/>
        <v>-</v>
      </c>
      <c r="GG23" s="5" t="str">
        <f t="shared" si="62"/>
        <v>-</v>
      </c>
      <c r="GH23" s="5" t="str">
        <f t="shared" si="62"/>
        <v>-</v>
      </c>
      <c r="GI23" s="5" t="str">
        <f t="shared" si="62"/>
        <v>-</v>
      </c>
      <c r="GJ23" s="5" t="str">
        <f t="shared" si="62"/>
        <v>-</v>
      </c>
      <c r="GK23" s="5" t="str">
        <f t="shared" si="62"/>
        <v>-</v>
      </c>
      <c r="GL23" s="5" t="str">
        <f t="shared" si="62"/>
        <v>-</v>
      </c>
      <c r="GM23" s="5" t="str">
        <f t="shared" si="62"/>
        <v>-</v>
      </c>
      <c r="GN23" s="5" t="str">
        <f t="shared" si="62"/>
        <v>-</v>
      </c>
      <c r="GO23" s="23" t="str">
        <f t="shared" ca="1" si="63"/>
        <v>-</v>
      </c>
      <c r="GP23" s="23" t="str">
        <f t="shared" ca="1" si="63"/>
        <v>-</v>
      </c>
      <c r="GQ23" s="23" t="b">
        <f t="shared" ca="1" si="64"/>
        <v>1</v>
      </c>
      <c r="GR23" s="23">
        <f t="shared" ca="1" si="64"/>
        <v>0</v>
      </c>
      <c r="GS23" s="23" t="str">
        <f t="shared" ca="1" si="64"/>
        <v>-</v>
      </c>
      <c r="GT23" s="23" t="str">
        <f t="shared" ca="1" si="65"/>
        <v>-</v>
      </c>
      <c r="GU23" s="5">
        <f t="shared" si="66"/>
        <v>1</v>
      </c>
      <c r="GV23" s="23" t="str">
        <f t="shared" ca="1" si="65"/>
        <v>-</v>
      </c>
      <c r="GW23" s="23" t="str">
        <f t="shared" ca="1" si="65"/>
        <v>-</v>
      </c>
      <c r="GX23" s="5">
        <f t="shared" si="67"/>
        <v>0</v>
      </c>
      <c r="GY23" s="5">
        <f t="shared" si="67"/>
        <v>500</v>
      </c>
      <c r="GZ23" s="5">
        <f t="shared" si="67"/>
        <v>500</v>
      </c>
      <c r="HA23" s="5">
        <f t="shared" si="67"/>
        <v>241</v>
      </c>
      <c r="HB23" s="5">
        <f t="shared" si="67"/>
        <v>450</v>
      </c>
      <c r="HC23" s="23">
        <f t="shared" ca="1" si="65"/>
        <v>1</v>
      </c>
      <c r="HD23" s="23">
        <f t="shared" ca="1" si="65"/>
        <v>0</v>
      </c>
      <c r="HE23" s="23">
        <f t="shared" ca="1" si="65"/>
        <v>1</v>
      </c>
      <c r="HF23" s="23">
        <f t="shared" ca="1" si="65"/>
        <v>1</v>
      </c>
      <c r="HG23" s="23">
        <f t="shared" ca="1" si="65"/>
        <v>0</v>
      </c>
      <c r="HH23" s="23">
        <f t="shared" ca="1" si="65"/>
        <v>70</v>
      </c>
      <c r="HI23" s="23">
        <f t="shared" ca="1" si="65"/>
        <v>50</v>
      </c>
      <c r="HJ23" s="23">
        <f t="shared" ca="1" si="65"/>
        <v>70</v>
      </c>
      <c r="HK23" s="23">
        <f t="shared" ca="1" si="65"/>
        <v>50</v>
      </c>
      <c r="HL23" s="5">
        <f t="shared" si="68"/>
        <v>1</v>
      </c>
      <c r="HM23" s="5">
        <f t="shared" si="69"/>
        <v>1</v>
      </c>
      <c r="HN23" s="5">
        <f t="shared" si="70"/>
        <v>1</v>
      </c>
      <c r="HO23" s="23">
        <f t="shared" ca="1" si="65"/>
        <v>1</v>
      </c>
      <c r="HP23" s="23">
        <f t="shared" ca="1" si="65"/>
        <v>1</v>
      </c>
      <c r="HQ23" s="23">
        <f t="shared" ca="1" si="65"/>
        <v>1</v>
      </c>
      <c r="HR23" s="23">
        <f t="shared" ca="1" si="65"/>
        <v>1</v>
      </c>
      <c r="HS23" s="23">
        <f t="shared" ca="1" si="65"/>
        <v>1</v>
      </c>
      <c r="HT23" s="23">
        <f t="shared" ca="1" si="65"/>
        <v>1</v>
      </c>
      <c r="HU23" s="23">
        <f t="shared" ca="1" si="65"/>
        <v>1</v>
      </c>
      <c r="HV23" s="179" t="b">
        <f t="shared" si="87"/>
        <v>1</v>
      </c>
      <c r="HW23" s="179">
        <f t="shared" si="71"/>
        <v>0</v>
      </c>
      <c r="HX23" s="179">
        <f t="shared" si="71"/>
        <v>0</v>
      </c>
      <c r="HY23" s="179">
        <f t="shared" si="71"/>
        <v>0</v>
      </c>
      <c r="HZ23" s="179">
        <f t="shared" si="71"/>
        <v>0</v>
      </c>
      <c r="IA23" s="179">
        <f t="shared" si="71"/>
        <v>0</v>
      </c>
      <c r="IB23" s="179">
        <f t="shared" si="71"/>
        <v>0</v>
      </c>
      <c r="IC23" s="179">
        <f t="shared" si="71"/>
        <v>0</v>
      </c>
      <c r="ID23" s="179">
        <f t="shared" si="71"/>
        <v>0</v>
      </c>
      <c r="IE23" s="179">
        <f t="shared" si="71"/>
        <v>0</v>
      </c>
      <c r="IF23" s="179">
        <f t="shared" si="71"/>
        <v>0</v>
      </c>
      <c r="IG23" s="179">
        <f t="shared" si="72"/>
        <v>0</v>
      </c>
      <c r="IH23" s="179">
        <f t="shared" si="72"/>
        <v>0</v>
      </c>
      <c r="II23" s="179">
        <f t="shared" si="72"/>
        <v>0</v>
      </c>
      <c r="IJ23" s="179">
        <f t="shared" si="72"/>
        <v>0</v>
      </c>
      <c r="IK23" s="179">
        <f t="shared" si="72"/>
        <v>0</v>
      </c>
      <c r="IL23" s="179">
        <f t="shared" si="72"/>
        <v>0</v>
      </c>
      <c r="IM23" s="179">
        <f t="shared" si="72"/>
        <v>0</v>
      </c>
      <c r="IN23" s="179">
        <f t="shared" si="72"/>
        <v>0</v>
      </c>
      <c r="IO23" s="179">
        <f t="shared" si="72"/>
        <v>0</v>
      </c>
      <c r="IP23" s="179">
        <f t="shared" si="72"/>
        <v>0</v>
      </c>
      <c r="IQ23" s="179">
        <f t="shared" si="73"/>
        <v>0</v>
      </c>
      <c r="IR23" s="179">
        <f t="shared" si="73"/>
        <v>0</v>
      </c>
      <c r="IS23" s="179">
        <f t="shared" si="73"/>
        <v>0</v>
      </c>
      <c r="IT23" s="179">
        <f t="shared" si="73"/>
        <v>0</v>
      </c>
      <c r="IU23" s="179">
        <f t="shared" si="73"/>
        <v>0</v>
      </c>
      <c r="IV23" s="179">
        <f t="shared" si="73"/>
        <v>0</v>
      </c>
      <c r="IW23" s="179">
        <f t="shared" si="73"/>
        <v>0</v>
      </c>
      <c r="IX23" s="179">
        <f t="shared" si="73"/>
        <v>0</v>
      </c>
      <c r="IY23" s="179">
        <f t="shared" si="73"/>
        <v>0</v>
      </c>
      <c r="IZ23" s="179">
        <f t="shared" si="73"/>
        <v>0</v>
      </c>
      <c r="JA23" s="179">
        <f t="shared" si="74"/>
        <v>150</v>
      </c>
      <c r="JB23" s="179">
        <f t="shared" si="74"/>
        <v>0</v>
      </c>
      <c r="JC23" s="179">
        <f t="shared" si="74"/>
        <v>0</v>
      </c>
      <c r="JD23" s="179">
        <f t="shared" si="74"/>
        <v>0</v>
      </c>
      <c r="JE23" s="179">
        <f t="shared" si="74"/>
        <v>0</v>
      </c>
      <c r="JF23" s="179">
        <f t="shared" si="74"/>
        <v>0</v>
      </c>
      <c r="JG23" s="179">
        <f t="shared" si="74"/>
        <v>0</v>
      </c>
      <c r="JH23" s="179">
        <f t="shared" si="74"/>
        <v>0</v>
      </c>
      <c r="JI23" s="179">
        <f t="shared" si="74"/>
        <v>0</v>
      </c>
      <c r="JJ23" s="179">
        <f t="shared" si="74"/>
        <v>0</v>
      </c>
      <c r="JK23" s="179">
        <f t="shared" si="75"/>
        <v>0</v>
      </c>
      <c r="JL23" s="179">
        <f t="shared" si="75"/>
        <v>0</v>
      </c>
      <c r="JM23" s="179">
        <f t="shared" si="75"/>
        <v>0</v>
      </c>
      <c r="JN23" s="179">
        <f t="shared" si="75"/>
        <v>0</v>
      </c>
      <c r="JO23" s="179">
        <f t="shared" si="75"/>
        <v>0</v>
      </c>
      <c r="JP23" s="179">
        <f t="shared" si="75"/>
        <v>0</v>
      </c>
      <c r="JQ23" s="179">
        <f t="shared" si="75"/>
        <v>0</v>
      </c>
      <c r="JR23" s="179">
        <f t="shared" si="75"/>
        <v>97</v>
      </c>
      <c r="JS23" s="179">
        <f t="shared" si="75"/>
        <v>97</v>
      </c>
      <c r="JT23" s="179">
        <f t="shared" si="75"/>
        <v>97</v>
      </c>
      <c r="JU23" s="179">
        <f t="shared" si="76"/>
        <v>97</v>
      </c>
      <c r="JV23" s="179">
        <f t="shared" si="76"/>
        <v>97</v>
      </c>
      <c r="JW23" s="179">
        <f t="shared" si="76"/>
        <v>97</v>
      </c>
      <c r="JX23" s="179">
        <f t="shared" si="76"/>
        <v>97</v>
      </c>
      <c r="JY23" s="179">
        <f t="shared" si="76"/>
        <v>97</v>
      </c>
      <c r="JZ23" s="179">
        <f t="shared" si="76"/>
        <v>152</v>
      </c>
      <c r="KA23" s="179">
        <f t="shared" si="76"/>
        <v>152</v>
      </c>
      <c r="KB23" s="179">
        <f t="shared" si="76"/>
        <v>152</v>
      </c>
      <c r="KC23" s="179">
        <f t="shared" si="76"/>
        <v>0</v>
      </c>
      <c r="KD23" s="179">
        <f t="shared" si="76"/>
        <v>0</v>
      </c>
      <c r="KE23" s="179">
        <f t="shared" si="77"/>
        <v>348</v>
      </c>
      <c r="KF23" s="179">
        <f t="shared" si="77"/>
        <v>348</v>
      </c>
      <c r="KG23" s="179">
        <f t="shared" si="77"/>
        <v>7</v>
      </c>
      <c r="KH23" s="179">
        <f t="shared" si="77"/>
        <v>7</v>
      </c>
      <c r="KI23" s="179">
        <f t="shared" si="77"/>
        <v>7</v>
      </c>
      <c r="KJ23" s="179">
        <f t="shared" si="77"/>
        <v>7</v>
      </c>
      <c r="KK23" s="179">
        <f t="shared" si="77"/>
        <v>7</v>
      </c>
      <c r="KL23" s="179">
        <f t="shared" si="77"/>
        <v>7</v>
      </c>
      <c r="KM23" s="179">
        <f t="shared" si="77"/>
        <v>7</v>
      </c>
      <c r="KN23" s="179">
        <f t="shared" si="77"/>
        <v>7</v>
      </c>
      <c r="KO23" s="179">
        <f t="shared" si="78"/>
        <v>0</v>
      </c>
      <c r="KP23" s="179">
        <f t="shared" si="78"/>
        <v>0</v>
      </c>
      <c r="KQ23" s="179">
        <f t="shared" si="78"/>
        <v>0</v>
      </c>
      <c r="KR23" s="179">
        <f t="shared" si="78"/>
        <v>0</v>
      </c>
      <c r="KS23" s="179">
        <f t="shared" si="78"/>
        <v>0</v>
      </c>
      <c r="KT23" s="179">
        <f t="shared" si="78"/>
        <v>0</v>
      </c>
      <c r="KU23" s="179">
        <f t="shared" si="78"/>
        <v>0</v>
      </c>
      <c r="KV23" s="179">
        <f t="shared" si="78"/>
        <v>0</v>
      </c>
      <c r="KW23" s="179">
        <f t="shared" si="78"/>
        <v>0</v>
      </c>
      <c r="KX23" s="179">
        <f t="shared" si="78"/>
        <v>0</v>
      </c>
      <c r="KY23" s="179">
        <f t="shared" si="79"/>
        <v>0</v>
      </c>
      <c r="KZ23" s="179">
        <f t="shared" si="79"/>
        <v>0</v>
      </c>
      <c r="LA23" s="179">
        <f t="shared" si="79"/>
        <v>0</v>
      </c>
      <c r="LB23" s="179">
        <f t="shared" si="79"/>
        <v>0</v>
      </c>
      <c r="LC23" s="179">
        <f t="shared" si="79"/>
        <v>0</v>
      </c>
      <c r="LD23" s="179">
        <f t="shared" si="79"/>
        <v>0</v>
      </c>
      <c r="LE23" s="179">
        <f t="shared" si="79"/>
        <v>0</v>
      </c>
      <c r="LF23" s="179">
        <f t="shared" si="79"/>
        <v>0</v>
      </c>
      <c r="LG23" s="179">
        <f t="shared" si="79"/>
        <v>0</v>
      </c>
      <c r="LH23" s="179">
        <f t="shared" si="79"/>
        <v>0</v>
      </c>
      <c r="LI23" s="179">
        <f t="shared" si="80"/>
        <v>0</v>
      </c>
      <c r="LJ23" s="179">
        <f t="shared" si="80"/>
        <v>0</v>
      </c>
      <c r="LK23" s="179">
        <f t="shared" si="80"/>
        <v>0</v>
      </c>
      <c r="LL23" s="179">
        <f t="shared" si="80"/>
        <v>0</v>
      </c>
      <c r="LM23" s="179">
        <f t="shared" si="80"/>
        <v>0</v>
      </c>
      <c r="LN23" s="179">
        <f t="shared" si="80"/>
        <v>0</v>
      </c>
      <c r="LO23" s="179">
        <f t="shared" si="80"/>
        <v>0</v>
      </c>
      <c r="LP23" s="179">
        <f t="shared" si="80"/>
        <v>0</v>
      </c>
      <c r="LQ23" s="179">
        <f t="shared" si="80"/>
        <v>0</v>
      </c>
      <c r="LR23" s="179">
        <f t="shared" si="80"/>
        <v>0</v>
      </c>
      <c r="LS23" s="179">
        <f t="shared" si="81"/>
        <v>0</v>
      </c>
      <c r="LT23" s="179">
        <f t="shared" si="81"/>
        <v>0</v>
      </c>
      <c r="LU23" s="179">
        <f t="shared" si="81"/>
        <v>0</v>
      </c>
      <c r="LV23" s="179">
        <f t="shared" si="81"/>
        <v>0</v>
      </c>
      <c r="LW23" s="179">
        <f t="shared" si="81"/>
        <v>0</v>
      </c>
      <c r="LX23" s="179">
        <f t="shared" si="81"/>
        <v>0</v>
      </c>
      <c r="LY23" s="179">
        <f t="shared" si="81"/>
        <v>0</v>
      </c>
      <c r="LZ23" s="179">
        <f t="shared" si="81"/>
        <v>0</v>
      </c>
      <c r="MA23" s="179">
        <f t="shared" si="81"/>
        <v>0</v>
      </c>
      <c r="MB23" s="179">
        <f t="shared" si="81"/>
        <v>0</v>
      </c>
      <c r="MC23" s="179">
        <f t="shared" si="82"/>
        <v>0</v>
      </c>
      <c r="MD23" s="179">
        <f t="shared" si="82"/>
        <v>0</v>
      </c>
      <c r="ME23" s="179">
        <f t="shared" si="82"/>
        <v>0</v>
      </c>
      <c r="MF23" s="179">
        <f t="shared" si="82"/>
        <v>0</v>
      </c>
      <c r="MG23" s="179">
        <f t="shared" si="82"/>
        <v>0</v>
      </c>
      <c r="MH23" s="179">
        <f t="shared" si="82"/>
        <v>0</v>
      </c>
      <c r="MI23" s="179">
        <f t="shared" si="82"/>
        <v>0</v>
      </c>
      <c r="MJ23" s="179">
        <f t="shared" si="82"/>
        <v>0</v>
      </c>
      <c r="MK23" s="179">
        <f t="shared" si="82"/>
        <v>0</v>
      </c>
      <c r="ML23" s="179">
        <f t="shared" si="82"/>
        <v>0</v>
      </c>
      <c r="MM23" s="23">
        <f t="shared" ca="1" si="65"/>
        <v>0</v>
      </c>
      <c r="MN23" s="23" t="str">
        <f t="shared" ca="1" si="65"/>
        <v>-</v>
      </c>
      <c r="MO23" s="23" t="str">
        <f t="shared" ca="1" si="65"/>
        <v>-</v>
      </c>
      <c r="MP23" s="23">
        <f t="shared" ca="1" si="65"/>
        <v>0</v>
      </c>
      <c r="MQ23" s="23">
        <f t="shared" ca="1" si="65"/>
        <v>0</v>
      </c>
      <c r="MR23" s="29">
        <v>0</v>
      </c>
    </row>
    <row r="24" spans="1:356" outlineLevel="1">
      <c r="A24" s="26">
        <f t="shared" si="21"/>
        <v>19</v>
      </c>
      <c r="B24" s="26">
        <f t="shared" si="90"/>
        <v>15</v>
      </c>
      <c r="C24">
        <v>10</v>
      </c>
      <c r="D24" t="b">
        <v>1</v>
      </c>
      <c r="E24" t="b">
        <v>0</v>
      </c>
      <c r="F24" t="b">
        <v>1</v>
      </c>
      <c r="G24" s="35">
        <v>3</v>
      </c>
      <c r="H24" s="123">
        <v>31</v>
      </c>
      <c r="I24" s="35">
        <v>1</v>
      </c>
      <c r="J24" s="35">
        <v>1</v>
      </c>
      <c r="K24" s="123">
        <v>1</v>
      </c>
      <c r="L24" s="123">
        <v>1</v>
      </c>
      <c r="M24" s="123">
        <v>1</v>
      </c>
      <c r="N24" s="123">
        <v>1</v>
      </c>
      <c r="O24" s="35">
        <v>1</v>
      </c>
      <c r="P24" s="35">
        <v>4</v>
      </c>
      <c r="Q24" s="35">
        <v>1</v>
      </c>
      <c r="R24" s="35">
        <v>1</v>
      </c>
      <c r="S24" s="35">
        <v>1</v>
      </c>
      <c r="T24" s="35">
        <v>1</v>
      </c>
      <c r="U24" s="35">
        <v>2</v>
      </c>
      <c r="V24" s="35">
        <v>1</v>
      </c>
      <c r="W24" s="35">
        <v>1</v>
      </c>
      <c r="X24" s="35">
        <v>1</v>
      </c>
      <c r="Y24" s="35">
        <v>4</v>
      </c>
      <c r="Z24" s="35"/>
      <c r="AA24">
        <f>IF($H24&lt;=4,$H24,MOD(INT(($H24-5)/PRODUCT(AB$19:$AD$19)),AA$19)+1)</f>
        <v>2</v>
      </c>
      <c r="AB24">
        <f>IF($H24&lt;=4,0,MOD(INT(($H24-5)/PRODUCT(AC$19:$AD$19)),AB$19)+1)</f>
        <v>3</v>
      </c>
      <c r="AC24">
        <f>IF($H24&lt;=4,0,MOD(INT(($H24-5)/PRODUCT(AD$19:$AD$19)),AC$19)+1)</f>
        <v>2</v>
      </c>
      <c r="AD24">
        <f t="shared" si="83"/>
        <v>1</v>
      </c>
      <c r="AE24" s="3" t="str">
        <f t="shared" ca="1" si="84"/>
        <v>00004 Template GSM  M-M-mate EL Spr Scan 1 (F33N11)</v>
      </c>
      <c r="AF24" s="10" t="str">
        <f ca="1">IF(MATCH(AE24,AE$5:AE24,0)=(COUNTA(AE$5:AE24)),"-","Dup")</f>
        <v>-</v>
      </c>
      <c r="AG24" s="23" t="b">
        <f t="shared" ca="1" si="44"/>
        <v>1</v>
      </c>
      <c r="AH24" s="23" t="b">
        <f t="shared" ca="1" si="44"/>
        <v>0</v>
      </c>
      <c r="AI24" s="23" t="str">
        <f t="shared" ca="1" si="44"/>
        <v>-</v>
      </c>
      <c r="AJ24" s="23" t="str">
        <f t="shared" ca="1" si="44"/>
        <v>-</v>
      </c>
      <c r="AK24" s="23" t="str">
        <f t="shared" ca="1" si="44"/>
        <v>-</v>
      </c>
      <c r="AL24" s="23" t="str">
        <f t="shared" ca="1" si="44"/>
        <v>-</v>
      </c>
      <c r="AM24" s="23" t="str">
        <f t="shared" ca="1" si="44"/>
        <v>-</v>
      </c>
      <c r="AN24" s="23" t="str">
        <f t="shared" ca="1" si="44"/>
        <v>-</v>
      </c>
      <c r="AO24" s="23" t="str">
        <f t="shared" ca="1" si="44"/>
        <v>-</v>
      </c>
      <c r="AP24" s="23" t="str">
        <f t="shared" ca="1" si="44"/>
        <v>-</v>
      </c>
      <c r="AQ24" s="23" t="str">
        <f t="shared" ca="1" si="44"/>
        <v>-</v>
      </c>
      <c r="AR24" s="23">
        <f t="shared" ca="1" si="44"/>
        <v>1</v>
      </c>
      <c r="AS24" s="23">
        <f t="shared" ca="1" si="44"/>
        <v>1</v>
      </c>
      <c r="AT24" s="23" t="str">
        <f t="shared" ca="1" si="44"/>
        <v>-</v>
      </c>
      <c r="AU24" s="23" t="str">
        <f t="shared" ca="1" si="44"/>
        <v>-</v>
      </c>
      <c r="AV24" s="23" t="str">
        <f t="shared" ca="1" si="44"/>
        <v>-</v>
      </c>
      <c r="AW24" s="23" t="str">
        <f t="shared" ca="1" si="51"/>
        <v>-</v>
      </c>
      <c r="AX24" s="23" t="str">
        <f t="shared" ca="1" si="51"/>
        <v>-</v>
      </c>
      <c r="AY24" s="23" t="str">
        <f t="shared" ca="1" si="51"/>
        <v>-</v>
      </c>
      <c r="AZ24" s="23" t="str">
        <f t="shared" ca="1" si="51"/>
        <v>-</v>
      </c>
      <c r="BA24" s="23" t="str">
        <f t="shared" ca="1" si="51"/>
        <v>-</v>
      </c>
      <c r="BB24" s="23" t="str">
        <f t="shared" ca="1" si="51"/>
        <v>-</v>
      </c>
      <c r="BC24" s="23" t="str">
        <f t="shared" ca="1" si="51"/>
        <v>-</v>
      </c>
      <c r="BD24" s="23" t="str">
        <f t="shared" ca="1" si="51"/>
        <v>-</v>
      </c>
      <c r="BE24" s="23" t="str">
        <f t="shared" ca="1" si="51"/>
        <v>-</v>
      </c>
      <c r="BF24" s="23" t="str">
        <f t="shared" ca="1" si="51"/>
        <v>-</v>
      </c>
      <c r="BG24" s="23" t="str">
        <f t="shared" ca="1" si="51"/>
        <v>-</v>
      </c>
      <c r="BH24" s="23" t="str">
        <f t="shared" ca="1" si="51"/>
        <v>-</v>
      </c>
      <c r="BI24" s="23" t="str">
        <f t="shared" ca="1" si="51"/>
        <v>-</v>
      </c>
      <c r="BJ24" s="23" t="str">
        <f t="shared" ca="1" si="51"/>
        <v>-</v>
      </c>
      <c r="BK24" s="23" t="str">
        <f t="shared" ca="1" si="51"/>
        <v>-</v>
      </c>
      <c r="BL24" s="23" t="str">
        <f t="shared" ca="1" si="51"/>
        <v>-</v>
      </c>
      <c r="BM24" s="23" t="str">
        <f t="shared" ca="1" si="51"/>
        <v>-</v>
      </c>
      <c r="BN24" s="23" t="str">
        <f t="shared" ca="1" si="51"/>
        <v>-</v>
      </c>
      <c r="BO24" s="23" t="str">
        <f t="shared" ca="1" si="51"/>
        <v>-</v>
      </c>
      <c r="BP24" s="23" t="str">
        <f t="shared" ca="1" si="51"/>
        <v>-</v>
      </c>
      <c r="BQ24" s="23" t="str">
        <f t="shared" ca="1" si="51"/>
        <v>-</v>
      </c>
      <c r="BR24" s="23" t="str">
        <f t="shared" ca="1" si="51"/>
        <v>-</v>
      </c>
      <c r="BS24" s="23" t="str">
        <f t="shared" ca="1" si="51"/>
        <v>-</v>
      </c>
      <c r="BT24" s="23" t="str">
        <f t="shared" ca="1" si="51"/>
        <v>-</v>
      </c>
      <c r="BU24" s="23" t="str">
        <f t="shared" ca="1" si="51"/>
        <v>-</v>
      </c>
      <c r="BV24" s="23" t="str">
        <f t="shared" ca="1" si="51"/>
        <v>-</v>
      </c>
      <c r="BW24" s="23" t="str">
        <f t="shared" ca="1" si="51"/>
        <v>-</v>
      </c>
      <c r="BX24" s="23" t="str">
        <f t="shared" ca="1" si="51"/>
        <v>-</v>
      </c>
      <c r="BY24" s="23" t="str">
        <f t="shared" ca="1" si="51"/>
        <v>-</v>
      </c>
      <c r="BZ24" s="23">
        <f t="shared" ca="1" si="51"/>
        <v>1</v>
      </c>
      <c r="CA24" s="23">
        <f t="shared" ca="1" si="51"/>
        <v>1</v>
      </c>
      <c r="CB24" s="23">
        <f t="shared" ca="1" si="51"/>
        <v>0</v>
      </c>
      <c r="CC24" s="23" t="str">
        <f t="shared" ca="1" si="51"/>
        <v>-</v>
      </c>
      <c r="CD24" s="23" t="str">
        <f t="shared" ca="1" si="51"/>
        <v>-</v>
      </c>
      <c r="CE24" s="23" t="str">
        <f t="shared" ca="1" si="51"/>
        <v>-</v>
      </c>
      <c r="CF24" s="23" t="str">
        <f t="shared" ca="1" si="51"/>
        <v>-</v>
      </c>
      <c r="CG24" s="23" t="str">
        <f t="shared" ca="1" si="51"/>
        <v>-</v>
      </c>
      <c r="CH24" s="23" t="str">
        <f t="shared" ca="1" si="51"/>
        <v>-</v>
      </c>
      <c r="CI24" s="23" t="str">
        <f t="shared" ca="1" si="51"/>
        <v>-</v>
      </c>
      <c r="CJ24" s="23">
        <f t="shared" ca="1" si="51"/>
        <v>0</v>
      </c>
      <c r="CK24" s="23" t="str">
        <f t="shared" ca="1" si="51"/>
        <v>-</v>
      </c>
      <c r="CL24" s="23" t="str">
        <f t="shared" ca="1" si="51"/>
        <v>-</v>
      </c>
      <c r="CM24" s="23" t="str">
        <f t="shared" ca="1" si="51"/>
        <v>-</v>
      </c>
      <c r="CN24" s="23" t="str">
        <f t="shared" ca="1" si="51"/>
        <v>-</v>
      </c>
      <c r="CO24" s="23" t="str">
        <f t="shared" ca="1" si="51"/>
        <v>-</v>
      </c>
      <c r="CP24" s="23">
        <f t="shared" ca="1" si="51"/>
        <v>0</v>
      </c>
      <c r="CQ24" s="23">
        <f t="shared" ca="1" si="51"/>
        <v>0</v>
      </c>
      <c r="CR24" s="23">
        <f t="shared" ca="1" si="51"/>
        <v>0</v>
      </c>
      <c r="CS24" s="23">
        <f t="shared" ca="1" si="51"/>
        <v>0</v>
      </c>
      <c r="CT24" s="23">
        <f t="shared" ca="1" si="51"/>
        <v>0</v>
      </c>
      <c r="CU24" s="23">
        <f t="shared" ca="1" si="51"/>
        <v>0</v>
      </c>
      <c r="CV24" s="23">
        <f t="shared" ca="1" si="51"/>
        <v>0</v>
      </c>
      <c r="CW24" s="23">
        <f t="shared" ref="CW24:DK36" ca="1" si="92">OFFSET(CW$5,$B24,0)</f>
        <v>0</v>
      </c>
      <c r="CX24" s="23">
        <f t="shared" ca="1" si="53"/>
        <v>0</v>
      </c>
      <c r="CY24" s="23">
        <f t="shared" ca="1" si="53"/>
        <v>0</v>
      </c>
      <c r="CZ24" s="23">
        <f t="shared" ca="1" si="53"/>
        <v>0</v>
      </c>
      <c r="DA24" s="23" t="str">
        <f t="shared" ca="1" si="53"/>
        <v>-</v>
      </c>
      <c r="DB24" s="23" t="str">
        <f t="shared" ca="1" si="53"/>
        <v>-</v>
      </c>
      <c r="DC24" s="23">
        <f t="shared" ca="1" si="91"/>
        <v>19</v>
      </c>
      <c r="DD24" s="23">
        <f t="shared" ca="1" si="91"/>
        <v>19</v>
      </c>
      <c r="DE24" s="23" t="str">
        <f t="shared" ca="1" si="53"/>
        <v>-</v>
      </c>
      <c r="DF24" s="23" t="str">
        <f t="shared" ca="1" si="53"/>
        <v>-</v>
      </c>
      <c r="DG24" s="23" t="str">
        <f t="shared" ca="1" si="53"/>
        <v>-</v>
      </c>
      <c r="DH24" s="23" t="str">
        <f t="shared" ca="1" si="53"/>
        <v>-</v>
      </c>
      <c r="DI24" s="23" t="str">
        <f t="shared" ca="1" si="53"/>
        <v>-</v>
      </c>
      <c r="DJ24" s="23" t="str">
        <f t="shared" ca="1" si="53"/>
        <v>-</v>
      </c>
      <c r="DK24" s="23" t="str">
        <f t="shared" ca="1" si="53"/>
        <v>-</v>
      </c>
      <c r="DL24" s="5">
        <f t="shared" si="54"/>
        <v>1</v>
      </c>
      <c r="DM24" s="23" t="str">
        <f t="shared" ca="1" si="53"/>
        <v>-</v>
      </c>
      <c r="DN24" s="23" t="str">
        <f t="shared" ca="1" si="53"/>
        <v>-</v>
      </c>
      <c r="DO24" s="23" t="str">
        <f t="shared" ca="1" si="53"/>
        <v>-</v>
      </c>
      <c r="DP24" s="23" t="str">
        <f t="shared" ca="1" si="53"/>
        <v>-</v>
      </c>
      <c r="DQ24" s="5" t="b">
        <f t="shared" si="55"/>
        <v>0</v>
      </c>
      <c r="DR24" s="23" t="str">
        <f t="shared" ca="1" si="53"/>
        <v>-</v>
      </c>
      <c r="DS24" s="23">
        <f t="shared" ca="1" si="53"/>
        <v>0</v>
      </c>
      <c r="DT24" s="23" t="str">
        <f t="shared" ca="1" si="53"/>
        <v>-</v>
      </c>
      <c r="DU24" s="23">
        <f t="shared" ca="1" si="53"/>
        <v>1</v>
      </c>
      <c r="DV24" s="23">
        <f t="shared" ca="1" si="53"/>
        <v>0</v>
      </c>
      <c r="DW24" s="23">
        <f t="shared" ca="1" si="53"/>
        <v>1</v>
      </c>
      <c r="DX24" s="23">
        <f t="shared" ca="1" si="53"/>
        <v>1</v>
      </c>
      <c r="DY24" s="23">
        <f t="shared" ca="1" si="53"/>
        <v>1</v>
      </c>
      <c r="DZ24" s="23">
        <f t="shared" ca="1" si="53"/>
        <v>0</v>
      </c>
      <c r="EA24" s="23">
        <f t="shared" ca="1" si="53"/>
        <v>0</v>
      </c>
      <c r="EB24" s="23">
        <f t="shared" ca="1" si="53"/>
        <v>0</v>
      </c>
      <c r="EC24" s="23">
        <f t="shared" ca="1" si="53"/>
        <v>0</v>
      </c>
      <c r="ED24" s="23">
        <f t="shared" ca="1" si="53"/>
        <v>1</v>
      </c>
      <c r="EE24" s="23">
        <f t="shared" ca="1" si="53"/>
        <v>0</v>
      </c>
      <c r="EF24" s="23">
        <f t="shared" ca="1" si="53"/>
        <v>0</v>
      </c>
      <c r="EG24" s="23">
        <f t="shared" ca="1" si="53"/>
        <v>0</v>
      </c>
      <c r="EH24" s="23">
        <f t="shared" ca="1" si="53"/>
        <v>0</v>
      </c>
      <c r="EI24" s="23">
        <f t="shared" ca="1" si="53"/>
        <v>0</v>
      </c>
      <c r="EJ24" s="23">
        <f t="shared" ca="1" si="53"/>
        <v>0</v>
      </c>
      <c r="EK24" s="23">
        <f t="shared" ca="1" si="53"/>
        <v>0</v>
      </c>
      <c r="EL24" s="23">
        <f t="shared" ca="1" si="53"/>
        <v>1</v>
      </c>
      <c r="EM24" s="23">
        <f t="shared" ca="1" si="53"/>
        <v>0</v>
      </c>
      <c r="EN24" s="5">
        <f t="shared" si="56"/>
        <v>0</v>
      </c>
      <c r="EO24" s="5">
        <f t="shared" si="56"/>
        <v>0</v>
      </c>
      <c r="EP24" s="5">
        <f t="shared" si="56"/>
        <v>0</v>
      </c>
      <c r="EQ24" s="5">
        <f t="shared" si="56"/>
        <v>0</v>
      </c>
      <c r="ER24" s="5">
        <f t="shared" si="56"/>
        <v>0</v>
      </c>
      <c r="ES24" s="23">
        <f t="shared" ca="1" si="53"/>
        <v>0</v>
      </c>
      <c r="ET24" s="23">
        <f t="shared" ca="1" si="53"/>
        <v>0</v>
      </c>
      <c r="EU24" s="23" t="str">
        <f t="shared" ca="1" si="53"/>
        <v>-</v>
      </c>
      <c r="EV24" s="23" t="str">
        <f t="shared" ca="1" si="53"/>
        <v>-</v>
      </c>
      <c r="EW24" s="23" t="str">
        <f t="shared" ca="1" si="53"/>
        <v>-</v>
      </c>
      <c r="EX24" s="23" t="str">
        <f t="shared" ca="1" si="53"/>
        <v>-</v>
      </c>
      <c r="EY24" s="5" t="b">
        <f t="shared" si="57"/>
        <v>0</v>
      </c>
      <c r="EZ24" s="5" t="b">
        <f t="shared" si="57"/>
        <v>0</v>
      </c>
      <c r="FA24" s="5" t="b">
        <f t="shared" si="57"/>
        <v>1</v>
      </c>
      <c r="FB24" s="5">
        <f t="shared" si="58"/>
        <v>0</v>
      </c>
      <c r="FC24" s="23">
        <f t="shared" ca="1" si="53"/>
        <v>1</v>
      </c>
      <c r="FD24" s="23">
        <f t="shared" ca="1" si="53"/>
        <v>1</v>
      </c>
      <c r="FE24" s="23" t="str">
        <f t="shared" ca="1" si="53"/>
        <v>-</v>
      </c>
      <c r="FF24" s="23" t="str">
        <f t="shared" ca="1" si="53"/>
        <v>-</v>
      </c>
      <c r="FG24" s="5">
        <f t="shared" si="59"/>
        <v>0.5</v>
      </c>
      <c r="FH24" s="23" t="str">
        <f t="shared" ca="1" si="53"/>
        <v>-</v>
      </c>
      <c r="FI24" s="23" t="str">
        <f t="shared" ca="1" si="53"/>
        <v>-</v>
      </c>
      <c r="FJ24" s="5" t="str">
        <f t="array" ref="FJ24">IF(OR(FK24:FX24&lt;&gt;"-"),TRUE,"-")</f>
        <v>-</v>
      </c>
      <c r="FK24" s="5" t="str">
        <f t="shared" si="60"/>
        <v>-</v>
      </c>
      <c r="FL24" s="5" t="str">
        <f t="shared" si="60"/>
        <v>-</v>
      </c>
      <c r="FM24" s="5" t="str">
        <f t="shared" si="60"/>
        <v>-</v>
      </c>
      <c r="FN24" s="5" t="str">
        <f t="shared" si="60"/>
        <v>-</v>
      </c>
      <c r="FO24" s="5" t="str">
        <f t="shared" si="60"/>
        <v>-</v>
      </c>
      <c r="FP24" s="5" t="str">
        <f t="shared" si="60"/>
        <v>-</v>
      </c>
      <c r="FQ24" s="5" t="str">
        <f t="shared" si="60"/>
        <v>-</v>
      </c>
      <c r="FR24" s="5" t="str">
        <f t="shared" si="60"/>
        <v>-</v>
      </c>
      <c r="FS24" s="5" t="str">
        <f t="shared" si="60"/>
        <v>-</v>
      </c>
      <c r="FT24" s="5" t="str">
        <f t="shared" si="60"/>
        <v>-</v>
      </c>
      <c r="FU24" s="5" t="str">
        <f t="shared" si="60"/>
        <v>-</v>
      </c>
      <c r="FV24" s="5" t="str">
        <f t="shared" si="60"/>
        <v>-</v>
      </c>
      <c r="FW24" s="5" t="str">
        <f t="shared" si="60"/>
        <v>-</v>
      </c>
      <c r="FX24" s="5" t="str">
        <f t="shared" si="60"/>
        <v>-</v>
      </c>
      <c r="FY24" s="5" t="b">
        <f t="array" aca="1" ref="FY24" ca="1">IF(OR(FZ24:GN24&lt;&gt;"-"),TRUE,"-")</f>
        <v>1</v>
      </c>
      <c r="FZ24" s="23">
        <f t="shared" ca="1" si="61"/>
        <v>0</v>
      </c>
      <c r="GA24" s="5" t="str">
        <f t="shared" si="62"/>
        <v>-</v>
      </c>
      <c r="GB24" s="5" t="str">
        <f t="shared" si="62"/>
        <v>-</v>
      </c>
      <c r="GC24" s="5" t="str">
        <f t="shared" si="62"/>
        <v>-</v>
      </c>
      <c r="GD24" s="5" t="str">
        <f t="shared" si="62"/>
        <v>-</v>
      </c>
      <c r="GE24" s="5" t="str">
        <f t="shared" si="62"/>
        <v>-</v>
      </c>
      <c r="GF24" s="5" t="str">
        <f t="shared" si="62"/>
        <v>-</v>
      </c>
      <c r="GG24" s="5" t="str">
        <f t="shared" si="62"/>
        <v>-</v>
      </c>
      <c r="GH24" s="5" t="str">
        <f t="shared" si="62"/>
        <v>-</v>
      </c>
      <c r="GI24" s="5" t="str">
        <f t="shared" si="62"/>
        <v>-</v>
      </c>
      <c r="GJ24" s="5" t="str">
        <f t="shared" si="62"/>
        <v>-</v>
      </c>
      <c r="GK24" s="5" t="str">
        <f t="shared" si="62"/>
        <v>-</v>
      </c>
      <c r="GL24" s="5" t="str">
        <f t="shared" si="62"/>
        <v>-</v>
      </c>
      <c r="GM24" s="5" t="str">
        <f t="shared" si="62"/>
        <v>-</v>
      </c>
      <c r="GN24" s="5" t="str">
        <f t="shared" si="62"/>
        <v>-</v>
      </c>
      <c r="GO24" s="23" t="str">
        <f t="shared" ca="1" si="63"/>
        <v>-</v>
      </c>
      <c r="GP24" s="23" t="str">
        <f t="shared" ca="1" si="63"/>
        <v>-</v>
      </c>
      <c r="GQ24" s="23" t="b">
        <f t="shared" ca="1" si="64"/>
        <v>1</v>
      </c>
      <c r="GR24" s="23">
        <f t="shared" ca="1" si="64"/>
        <v>0</v>
      </c>
      <c r="GS24" s="23" t="str">
        <f t="shared" ca="1" si="64"/>
        <v>-</v>
      </c>
      <c r="GT24" s="23" t="str">
        <f t="shared" ca="1" si="65"/>
        <v>-</v>
      </c>
      <c r="GU24" s="5">
        <f t="shared" si="66"/>
        <v>1</v>
      </c>
      <c r="GV24" s="23" t="str">
        <f t="shared" ca="1" si="65"/>
        <v>-</v>
      </c>
      <c r="GW24" s="23" t="str">
        <f t="shared" ca="1" si="65"/>
        <v>-</v>
      </c>
      <c r="GX24" s="5">
        <f t="shared" si="67"/>
        <v>0</v>
      </c>
      <c r="GY24" s="5">
        <f t="shared" si="67"/>
        <v>500</v>
      </c>
      <c r="GZ24" s="5">
        <f t="shared" si="67"/>
        <v>500</v>
      </c>
      <c r="HA24" s="5">
        <f t="shared" si="67"/>
        <v>451</v>
      </c>
      <c r="HB24" s="5">
        <f t="shared" si="67"/>
        <v>630</v>
      </c>
      <c r="HC24" s="23">
        <f t="shared" ca="1" si="65"/>
        <v>1</v>
      </c>
      <c r="HD24" s="23">
        <f t="shared" ca="1" si="65"/>
        <v>0</v>
      </c>
      <c r="HE24" s="23">
        <f t="shared" ca="1" si="65"/>
        <v>1</v>
      </c>
      <c r="HF24" s="23">
        <f t="shared" ca="1" si="65"/>
        <v>1</v>
      </c>
      <c r="HG24" s="23">
        <f t="shared" ca="1" si="65"/>
        <v>0</v>
      </c>
      <c r="HH24" s="23">
        <f t="shared" ca="1" si="65"/>
        <v>70</v>
      </c>
      <c r="HI24" s="23">
        <f t="shared" ca="1" si="65"/>
        <v>50</v>
      </c>
      <c r="HJ24" s="23">
        <f t="shared" ca="1" si="65"/>
        <v>70</v>
      </c>
      <c r="HK24" s="23">
        <f t="shared" ca="1" si="65"/>
        <v>50</v>
      </c>
      <c r="HL24" s="5">
        <f t="shared" si="68"/>
        <v>1</v>
      </c>
      <c r="HM24" s="5">
        <f t="shared" si="69"/>
        <v>1</v>
      </c>
      <c r="HN24" s="5">
        <f t="shared" si="70"/>
        <v>1</v>
      </c>
      <c r="HO24" s="23">
        <f t="shared" ca="1" si="65"/>
        <v>1</v>
      </c>
      <c r="HP24" s="23">
        <f t="shared" ca="1" si="65"/>
        <v>1</v>
      </c>
      <c r="HQ24" s="23">
        <f t="shared" ca="1" si="65"/>
        <v>1</v>
      </c>
      <c r="HR24" s="23">
        <f t="shared" ca="1" si="65"/>
        <v>1</v>
      </c>
      <c r="HS24" s="23">
        <f t="shared" ca="1" si="65"/>
        <v>1</v>
      </c>
      <c r="HT24" s="23">
        <f t="shared" ca="1" si="65"/>
        <v>1</v>
      </c>
      <c r="HU24" s="23">
        <f t="shared" ca="1" si="65"/>
        <v>1</v>
      </c>
      <c r="HV24" s="179" t="b">
        <f t="shared" si="87"/>
        <v>1</v>
      </c>
      <c r="HW24" s="179">
        <f t="shared" si="71"/>
        <v>0</v>
      </c>
      <c r="HX24" s="179">
        <f t="shared" si="71"/>
        <v>0</v>
      </c>
      <c r="HY24" s="179">
        <f t="shared" si="71"/>
        <v>0</v>
      </c>
      <c r="HZ24" s="179">
        <f t="shared" si="71"/>
        <v>0</v>
      </c>
      <c r="IA24" s="179">
        <f t="shared" si="71"/>
        <v>0</v>
      </c>
      <c r="IB24" s="179">
        <f t="shared" si="71"/>
        <v>0</v>
      </c>
      <c r="IC24" s="179">
        <f t="shared" si="71"/>
        <v>0</v>
      </c>
      <c r="ID24" s="179">
        <f t="shared" si="71"/>
        <v>0</v>
      </c>
      <c r="IE24" s="179">
        <f t="shared" si="71"/>
        <v>0</v>
      </c>
      <c r="IF24" s="179">
        <f t="shared" si="71"/>
        <v>0</v>
      </c>
      <c r="IG24" s="179">
        <f t="shared" si="72"/>
        <v>0</v>
      </c>
      <c r="IH24" s="179">
        <f t="shared" si="72"/>
        <v>0</v>
      </c>
      <c r="II24" s="179">
        <f t="shared" si="72"/>
        <v>0</v>
      </c>
      <c r="IJ24" s="179">
        <f t="shared" si="72"/>
        <v>0</v>
      </c>
      <c r="IK24" s="179">
        <f t="shared" si="72"/>
        <v>0</v>
      </c>
      <c r="IL24" s="179">
        <f t="shared" si="72"/>
        <v>0</v>
      </c>
      <c r="IM24" s="179">
        <f t="shared" si="72"/>
        <v>0</v>
      </c>
      <c r="IN24" s="179">
        <f t="shared" si="72"/>
        <v>0</v>
      </c>
      <c r="IO24" s="179">
        <f t="shared" si="72"/>
        <v>0</v>
      </c>
      <c r="IP24" s="179">
        <f t="shared" si="72"/>
        <v>0</v>
      </c>
      <c r="IQ24" s="179">
        <f t="shared" si="73"/>
        <v>0</v>
      </c>
      <c r="IR24" s="179">
        <f t="shared" si="73"/>
        <v>0</v>
      </c>
      <c r="IS24" s="179">
        <f t="shared" si="73"/>
        <v>0</v>
      </c>
      <c r="IT24" s="179">
        <f t="shared" si="73"/>
        <v>0</v>
      </c>
      <c r="IU24" s="179">
        <f t="shared" si="73"/>
        <v>0</v>
      </c>
      <c r="IV24" s="179">
        <f t="shared" si="73"/>
        <v>0</v>
      </c>
      <c r="IW24" s="179">
        <f t="shared" si="73"/>
        <v>0</v>
      </c>
      <c r="IX24" s="179">
        <f t="shared" si="73"/>
        <v>0</v>
      </c>
      <c r="IY24" s="179">
        <f t="shared" si="73"/>
        <v>0</v>
      </c>
      <c r="IZ24" s="179">
        <f t="shared" si="73"/>
        <v>0</v>
      </c>
      <c r="JA24" s="179">
        <f t="shared" si="74"/>
        <v>150</v>
      </c>
      <c r="JB24" s="179">
        <f t="shared" si="74"/>
        <v>0</v>
      </c>
      <c r="JC24" s="179">
        <f t="shared" si="74"/>
        <v>0</v>
      </c>
      <c r="JD24" s="179">
        <f t="shared" si="74"/>
        <v>0</v>
      </c>
      <c r="JE24" s="179">
        <f t="shared" si="74"/>
        <v>0</v>
      </c>
      <c r="JF24" s="179">
        <f t="shared" si="74"/>
        <v>0</v>
      </c>
      <c r="JG24" s="179">
        <f t="shared" si="74"/>
        <v>0</v>
      </c>
      <c r="JH24" s="179">
        <f t="shared" si="74"/>
        <v>0</v>
      </c>
      <c r="JI24" s="179">
        <f t="shared" si="74"/>
        <v>0</v>
      </c>
      <c r="JJ24" s="179">
        <f t="shared" si="74"/>
        <v>0</v>
      </c>
      <c r="JK24" s="179">
        <f t="shared" si="75"/>
        <v>0</v>
      </c>
      <c r="JL24" s="179">
        <f t="shared" si="75"/>
        <v>0</v>
      </c>
      <c r="JM24" s="179">
        <f t="shared" si="75"/>
        <v>0</v>
      </c>
      <c r="JN24" s="179">
        <f t="shared" si="75"/>
        <v>0</v>
      </c>
      <c r="JO24" s="179">
        <f t="shared" si="75"/>
        <v>0</v>
      </c>
      <c r="JP24" s="179">
        <f t="shared" si="75"/>
        <v>0</v>
      </c>
      <c r="JQ24" s="179">
        <f t="shared" si="75"/>
        <v>0</v>
      </c>
      <c r="JR24" s="179">
        <f t="shared" si="75"/>
        <v>97</v>
      </c>
      <c r="JS24" s="179">
        <f t="shared" si="75"/>
        <v>97</v>
      </c>
      <c r="JT24" s="179">
        <f t="shared" si="75"/>
        <v>97</v>
      </c>
      <c r="JU24" s="179">
        <f t="shared" si="76"/>
        <v>97</v>
      </c>
      <c r="JV24" s="179">
        <f t="shared" si="76"/>
        <v>97</v>
      </c>
      <c r="JW24" s="179">
        <f t="shared" si="76"/>
        <v>97</v>
      </c>
      <c r="JX24" s="179">
        <f t="shared" si="76"/>
        <v>97</v>
      </c>
      <c r="JY24" s="179">
        <f t="shared" si="76"/>
        <v>97</v>
      </c>
      <c r="JZ24" s="179">
        <f t="shared" si="76"/>
        <v>152</v>
      </c>
      <c r="KA24" s="179">
        <f t="shared" si="76"/>
        <v>152</v>
      </c>
      <c r="KB24" s="179">
        <f t="shared" si="76"/>
        <v>152</v>
      </c>
      <c r="KC24" s="179">
        <f t="shared" si="76"/>
        <v>0</v>
      </c>
      <c r="KD24" s="179">
        <f t="shared" si="76"/>
        <v>0</v>
      </c>
      <c r="KE24" s="179">
        <f t="shared" si="77"/>
        <v>348</v>
      </c>
      <c r="KF24" s="179">
        <f t="shared" si="77"/>
        <v>348</v>
      </c>
      <c r="KG24" s="179">
        <f t="shared" si="77"/>
        <v>7</v>
      </c>
      <c r="KH24" s="179">
        <f t="shared" si="77"/>
        <v>7</v>
      </c>
      <c r="KI24" s="179">
        <f t="shared" si="77"/>
        <v>7</v>
      </c>
      <c r="KJ24" s="179">
        <f t="shared" si="77"/>
        <v>7</v>
      </c>
      <c r="KK24" s="179">
        <f t="shared" si="77"/>
        <v>7</v>
      </c>
      <c r="KL24" s="179">
        <f t="shared" si="77"/>
        <v>7</v>
      </c>
      <c r="KM24" s="179">
        <f t="shared" si="77"/>
        <v>7</v>
      </c>
      <c r="KN24" s="179">
        <f t="shared" si="77"/>
        <v>7</v>
      </c>
      <c r="KO24" s="179">
        <f t="shared" si="78"/>
        <v>0</v>
      </c>
      <c r="KP24" s="179">
        <f t="shared" si="78"/>
        <v>0</v>
      </c>
      <c r="KQ24" s="179">
        <f t="shared" si="78"/>
        <v>0</v>
      </c>
      <c r="KR24" s="179">
        <f t="shared" si="78"/>
        <v>0</v>
      </c>
      <c r="KS24" s="179">
        <f t="shared" si="78"/>
        <v>0</v>
      </c>
      <c r="KT24" s="179">
        <f t="shared" si="78"/>
        <v>0</v>
      </c>
      <c r="KU24" s="179">
        <f t="shared" si="78"/>
        <v>0</v>
      </c>
      <c r="KV24" s="179">
        <f t="shared" si="78"/>
        <v>0</v>
      </c>
      <c r="KW24" s="179">
        <f t="shared" si="78"/>
        <v>0</v>
      </c>
      <c r="KX24" s="179">
        <f t="shared" si="78"/>
        <v>0</v>
      </c>
      <c r="KY24" s="179">
        <f t="shared" si="79"/>
        <v>0</v>
      </c>
      <c r="KZ24" s="179">
        <f t="shared" si="79"/>
        <v>0</v>
      </c>
      <c r="LA24" s="179">
        <f t="shared" si="79"/>
        <v>0</v>
      </c>
      <c r="LB24" s="179">
        <f t="shared" si="79"/>
        <v>0</v>
      </c>
      <c r="LC24" s="179">
        <f t="shared" si="79"/>
        <v>0</v>
      </c>
      <c r="LD24" s="179">
        <f t="shared" si="79"/>
        <v>0</v>
      </c>
      <c r="LE24" s="179">
        <f t="shared" si="79"/>
        <v>0</v>
      </c>
      <c r="LF24" s="179">
        <f t="shared" si="79"/>
        <v>0</v>
      </c>
      <c r="LG24" s="179">
        <f t="shared" si="79"/>
        <v>0</v>
      </c>
      <c r="LH24" s="179">
        <f t="shared" si="79"/>
        <v>0</v>
      </c>
      <c r="LI24" s="179">
        <f t="shared" si="80"/>
        <v>0</v>
      </c>
      <c r="LJ24" s="179">
        <f t="shared" si="80"/>
        <v>0</v>
      </c>
      <c r="LK24" s="179">
        <f t="shared" si="80"/>
        <v>0</v>
      </c>
      <c r="LL24" s="179">
        <f t="shared" si="80"/>
        <v>0</v>
      </c>
      <c r="LM24" s="179">
        <f t="shared" si="80"/>
        <v>0</v>
      </c>
      <c r="LN24" s="179">
        <f t="shared" si="80"/>
        <v>0</v>
      </c>
      <c r="LO24" s="179">
        <f t="shared" si="80"/>
        <v>0</v>
      </c>
      <c r="LP24" s="179">
        <f t="shared" si="80"/>
        <v>0</v>
      </c>
      <c r="LQ24" s="179">
        <f t="shared" si="80"/>
        <v>0</v>
      </c>
      <c r="LR24" s="179">
        <f t="shared" si="80"/>
        <v>0</v>
      </c>
      <c r="LS24" s="179">
        <f t="shared" si="81"/>
        <v>0</v>
      </c>
      <c r="LT24" s="179">
        <f t="shared" si="81"/>
        <v>0</v>
      </c>
      <c r="LU24" s="179">
        <f t="shared" si="81"/>
        <v>0</v>
      </c>
      <c r="LV24" s="179">
        <f t="shared" si="81"/>
        <v>0</v>
      </c>
      <c r="LW24" s="179">
        <f t="shared" si="81"/>
        <v>0</v>
      </c>
      <c r="LX24" s="179">
        <f t="shared" si="81"/>
        <v>0</v>
      </c>
      <c r="LY24" s="179">
        <f t="shared" si="81"/>
        <v>0</v>
      </c>
      <c r="LZ24" s="179">
        <f t="shared" si="81"/>
        <v>0</v>
      </c>
      <c r="MA24" s="179">
        <f t="shared" si="81"/>
        <v>0</v>
      </c>
      <c r="MB24" s="179">
        <f t="shared" si="81"/>
        <v>0</v>
      </c>
      <c r="MC24" s="179">
        <f t="shared" si="82"/>
        <v>0</v>
      </c>
      <c r="MD24" s="179">
        <f t="shared" si="82"/>
        <v>0</v>
      </c>
      <c r="ME24" s="179">
        <f t="shared" si="82"/>
        <v>0</v>
      </c>
      <c r="MF24" s="179">
        <f t="shared" si="82"/>
        <v>0</v>
      </c>
      <c r="MG24" s="179">
        <f t="shared" si="82"/>
        <v>0</v>
      </c>
      <c r="MH24" s="179">
        <f t="shared" si="82"/>
        <v>0</v>
      </c>
      <c r="MI24" s="179">
        <f t="shared" si="82"/>
        <v>0</v>
      </c>
      <c r="MJ24" s="179">
        <f t="shared" si="82"/>
        <v>0</v>
      </c>
      <c r="MK24" s="179">
        <f t="shared" si="82"/>
        <v>0</v>
      </c>
      <c r="ML24" s="179">
        <f t="shared" si="82"/>
        <v>0</v>
      </c>
      <c r="MM24" s="23">
        <f t="shared" ca="1" si="65"/>
        <v>0</v>
      </c>
      <c r="MN24" s="23" t="str">
        <f t="shared" ca="1" si="65"/>
        <v>-</v>
      </c>
      <c r="MO24" s="23" t="str">
        <f t="shared" ca="1" si="65"/>
        <v>-</v>
      </c>
      <c r="MP24" s="23">
        <f t="shared" ca="1" si="65"/>
        <v>0</v>
      </c>
      <c r="MQ24" s="23">
        <f t="shared" ca="1" si="65"/>
        <v>0</v>
      </c>
      <c r="MR24" s="29">
        <v>0</v>
      </c>
    </row>
    <row r="25" spans="1:356" outlineLevel="1">
      <c r="A25" s="26">
        <f t="shared" si="21"/>
        <v>20</v>
      </c>
      <c r="B25" s="26">
        <f t="shared" si="90"/>
        <v>15</v>
      </c>
      <c r="C25">
        <v>10</v>
      </c>
      <c r="D25" t="b">
        <v>1</v>
      </c>
      <c r="E25" t="b">
        <v>0</v>
      </c>
      <c r="F25" t="b">
        <v>1</v>
      </c>
      <c r="G25" s="35">
        <v>3</v>
      </c>
      <c r="H25" s="123">
        <v>35</v>
      </c>
      <c r="I25" s="35">
        <v>1</v>
      </c>
      <c r="J25" s="35">
        <v>1</v>
      </c>
      <c r="K25" s="123">
        <v>1</v>
      </c>
      <c r="L25" s="123">
        <v>1</v>
      </c>
      <c r="M25" s="123">
        <v>1</v>
      </c>
      <c r="N25" s="123">
        <v>1</v>
      </c>
      <c r="O25" s="35">
        <v>2</v>
      </c>
      <c r="P25" s="35">
        <v>5</v>
      </c>
      <c r="Q25" s="35">
        <v>2</v>
      </c>
      <c r="R25" s="35">
        <v>2</v>
      </c>
      <c r="S25" s="35">
        <v>2</v>
      </c>
      <c r="T25" s="35">
        <v>2</v>
      </c>
      <c r="U25" s="35">
        <v>1</v>
      </c>
      <c r="V25" s="35">
        <v>2</v>
      </c>
      <c r="W25" s="35">
        <v>2</v>
      </c>
      <c r="X25" s="35">
        <v>2</v>
      </c>
      <c r="Y25" s="35">
        <v>2</v>
      </c>
      <c r="Z25" s="35"/>
      <c r="AA25">
        <f>IF($H25&lt;=4,$H25,MOD(INT(($H25-5)/PRODUCT(AB$19:$AD$19)),AA$19)+1)</f>
        <v>2</v>
      </c>
      <c r="AB25">
        <f>IF($H25&lt;=4,0,MOD(INT(($H25-5)/PRODUCT(AC$19:$AD$19)),AB$19)+1)</f>
        <v>4</v>
      </c>
      <c r="AC25">
        <f>IF($H25&lt;=4,0,MOD(INT(($H25-5)/PRODUCT(AD$19:$AD$19)),AC$19)+1)</f>
        <v>2</v>
      </c>
      <c r="AD25">
        <f t="shared" si="83"/>
        <v>1</v>
      </c>
      <c r="AE25" s="3" t="str">
        <f t="shared" ca="1" si="84"/>
        <v>00005 Template GSM  M-M-mate EL Spr Scan 1 (F33N11)</v>
      </c>
      <c r="AF25" s="10" t="str">
        <f ca="1">IF(MATCH(AE25,AE$5:AE25,0)=(COUNTA(AE$5:AE25)),"-","Dup")</f>
        <v>-</v>
      </c>
      <c r="AG25" s="23" t="b">
        <f t="shared" ca="1" si="44"/>
        <v>1</v>
      </c>
      <c r="AH25" s="23" t="b">
        <f t="shared" ca="1" si="44"/>
        <v>0</v>
      </c>
      <c r="AI25" s="23" t="str">
        <f t="shared" ca="1" si="44"/>
        <v>-</v>
      </c>
      <c r="AJ25" s="23" t="str">
        <f t="shared" ca="1" si="44"/>
        <v>-</v>
      </c>
      <c r="AK25" s="23" t="str">
        <f t="shared" ca="1" si="44"/>
        <v>-</v>
      </c>
      <c r="AL25" s="23" t="str">
        <f t="shared" ca="1" si="44"/>
        <v>-</v>
      </c>
      <c r="AM25" s="23" t="str">
        <f t="shared" ca="1" si="44"/>
        <v>-</v>
      </c>
      <c r="AN25" s="23" t="str">
        <f t="shared" ca="1" si="44"/>
        <v>-</v>
      </c>
      <c r="AO25" s="23" t="str">
        <f t="shared" ca="1" si="44"/>
        <v>-</v>
      </c>
      <c r="AP25" s="23" t="str">
        <f t="shared" ca="1" si="44"/>
        <v>-</v>
      </c>
      <c r="AQ25" s="23" t="str">
        <f t="shared" ca="1" si="44"/>
        <v>-</v>
      </c>
      <c r="AR25" s="23">
        <f t="shared" ca="1" si="44"/>
        <v>1</v>
      </c>
      <c r="AS25" s="23">
        <f t="shared" ca="1" si="44"/>
        <v>1</v>
      </c>
      <c r="AT25" s="23" t="str">
        <f t="shared" ca="1" si="44"/>
        <v>-</v>
      </c>
      <c r="AU25" s="23" t="str">
        <f t="shared" ca="1" si="44"/>
        <v>-</v>
      </c>
      <c r="AV25" s="23" t="str">
        <f t="shared" ca="1" si="44"/>
        <v>-</v>
      </c>
      <c r="AW25" s="23" t="str">
        <f t="shared" ref="AW25:CV31" ca="1" si="93">OFFSET(AW$5,$B25,0)</f>
        <v>-</v>
      </c>
      <c r="AX25" s="23" t="str">
        <f t="shared" ca="1" si="93"/>
        <v>-</v>
      </c>
      <c r="AY25" s="23" t="str">
        <f t="shared" ca="1" si="93"/>
        <v>-</v>
      </c>
      <c r="AZ25" s="23" t="str">
        <f t="shared" ca="1" si="93"/>
        <v>-</v>
      </c>
      <c r="BA25" s="23" t="str">
        <f t="shared" ca="1" si="93"/>
        <v>-</v>
      </c>
      <c r="BB25" s="23" t="str">
        <f t="shared" ca="1" si="93"/>
        <v>-</v>
      </c>
      <c r="BC25" s="23" t="str">
        <f t="shared" ca="1" si="93"/>
        <v>-</v>
      </c>
      <c r="BD25" s="23" t="str">
        <f t="shared" ca="1" si="93"/>
        <v>-</v>
      </c>
      <c r="BE25" s="23" t="str">
        <f t="shared" ca="1" si="93"/>
        <v>-</v>
      </c>
      <c r="BF25" s="23" t="str">
        <f t="shared" ca="1" si="93"/>
        <v>-</v>
      </c>
      <c r="BG25" s="23" t="str">
        <f t="shared" ca="1" si="93"/>
        <v>-</v>
      </c>
      <c r="BH25" s="23" t="str">
        <f t="shared" ca="1" si="93"/>
        <v>-</v>
      </c>
      <c r="BI25" s="23" t="str">
        <f t="shared" ca="1" si="93"/>
        <v>-</v>
      </c>
      <c r="BJ25" s="23" t="str">
        <f t="shared" ca="1" si="93"/>
        <v>-</v>
      </c>
      <c r="BK25" s="23" t="str">
        <f t="shared" ca="1" si="93"/>
        <v>-</v>
      </c>
      <c r="BL25" s="23" t="str">
        <f t="shared" ca="1" si="93"/>
        <v>-</v>
      </c>
      <c r="BM25" s="23" t="str">
        <f t="shared" ca="1" si="93"/>
        <v>-</v>
      </c>
      <c r="BN25" s="23" t="str">
        <f t="shared" ca="1" si="93"/>
        <v>-</v>
      </c>
      <c r="BO25" s="23" t="str">
        <f t="shared" ca="1" si="93"/>
        <v>-</v>
      </c>
      <c r="BP25" s="23" t="str">
        <f t="shared" ca="1" si="93"/>
        <v>-</v>
      </c>
      <c r="BQ25" s="23" t="str">
        <f t="shared" ca="1" si="93"/>
        <v>-</v>
      </c>
      <c r="BR25" s="23" t="str">
        <f t="shared" ca="1" si="93"/>
        <v>-</v>
      </c>
      <c r="BS25" s="23" t="str">
        <f t="shared" ca="1" si="93"/>
        <v>-</v>
      </c>
      <c r="BT25" s="23" t="str">
        <f t="shared" ca="1" si="93"/>
        <v>-</v>
      </c>
      <c r="BU25" s="23" t="str">
        <f t="shared" ca="1" si="93"/>
        <v>-</v>
      </c>
      <c r="BV25" s="23" t="str">
        <f t="shared" ca="1" si="93"/>
        <v>-</v>
      </c>
      <c r="BW25" s="23" t="str">
        <f t="shared" ca="1" si="93"/>
        <v>-</v>
      </c>
      <c r="BX25" s="23" t="str">
        <f t="shared" ca="1" si="93"/>
        <v>-</v>
      </c>
      <c r="BY25" s="23" t="str">
        <f t="shared" ca="1" si="93"/>
        <v>-</v>
      </c>
      <c r="BZ25" s="23">
        <f t="shared" ca="1" si="93"/>
        <v>1</v>
      </c>
      <c r="CA25" s="23">
        <f t="shared" ca="1" si="93"/>
        <v>1</v>
      </c>
      <c r="CB25" s="23">
        <f t="shared" ca="1" si="93"/>
        <v>0</v>
      </c>
      <c r="CC25" s="23" t="str">
        <f t="shared" ca="1" si="93"/>
        <v>-</v>
      </c>
      <c r="CD25" s="23" t="str">
        <f t="shared" ca="1" si="93"/>
        <v>-</v>
      </c>
      <c r="CE25" s="23" t="str">
        <f t="shared" ca="1" si="93"/>
        <v>-</v>
      </c>
      <c r="CF25" s="23" t="str">
        <f t="shared" ca="1" si="93"/>
        <v>-</v>
      </c>
      <c r="CG25" s="23" t="str">
        <f t="shared" ca="1" si="93"/>
        <v>-</v>
      </c>
      <c r="CH25" s="23" t="str">
        <f t="shared" ca="1" si="93"/>
        <v>-</v>
      </c>
      <c r="CI25" s="23" t="str">
        <f t="shared" ca="1" si="93"/>
        <v>-</v>
      </c>
      <c r="CJ25" s="23">
        <f t="shared" ca="1" si="93"/>
        <v>0</v>
      </c>
      <c r="CK25" s="23" t="str">
        <f t="shared" ca="1" si="93"/>
        <v>-</v>
      </c>
      <c r="CL25" s="23" t="str">
        <f t="shared" ca="1" si="93"/>
        <v>-</v>
      </c>
      <c r="CM25" s="23" t="str">
        <f t="shared" ca="1" si="93"/>
        <v>-</v>
      </c>
      <c r="CN25" s="23" t="str">
        <f t="shared" ca="1" si="93"/>
        <v>-</v>
      </c>
      <c r="CO25" s="23" t="str">
        <f t="shared" ca="1" si="93"/>
        <v>-</v>
      </c>
      <c r="CP25" s="23">
        <f t="shared" ca="1" si="93"/>
        <v>0</v>
      </c>
      <c r="CQ25" s="23">
        <f t="shared" ca="1" si="93"/>
        <v>0</v>
      </c>
      <c r="CR25" s="23">
        <f t="shared" ca="1" si="93"/>
        <v>0</v>
      </c>
      <c r="CS25" s="23">
        <f t="shared" ca="1" si="93"/>
        <v>0</v>
      </c>
      <c r="CT25" s="23">
        <f t="shared" ca="1" si="93"/>
        <v>0</v>
      </c>
      <c r="CU25" s="23">
        <f t="shared" ca="1" si="93"/>
        <v>0</v>
      </c>
      <c r="CV25" s="23">
        <f t="shared" ca="1" si="93"/>
        <v>0</v>
      </c>
      <c r="CW25" s="23">
        <f t="shared" ca="1" si="92"/>
        <v>0</v>
      </c>
      <c r="CX25" s="23">
        <f t="shared" ca="1" si="53"/>
        <v>0</v>
      </c>
      <c r="CY25" s="23">
        <f t="shared" ca="1" si="53"/>
        <v>0</v>
      </c>
      <c r="CZ25" s="23">
        <f t="shared" ca="1" si="53"/>
        <v>0</v>
      </c>
      <c r="DA25" s="23" t="str">
        <f t="shared" ca="1" si="53"/>
        <v>-</v>
      </c>
      <c r="DB25" s="23" t="str">
        <f t="shared" ca="1" si="53"/>
        <v>-</v>
      </c>
      <c r="DC25" s="23">
        <f t="shared" ca="1" si="91"/>
        <v>19</v>
      </c>
      <c r="DD25" s="23">
        <f t="shared" ca="1" si="91"/>
        <v>19</v>
      </c>
      <c r="DE25" s="23" t="str">
        <f t="shared" ca="1" si="53"/>
        <v>-</v>
      </c>
      <c r="DF25" s="23" t="str">
        <f t="shared" ca="1" si="53"/>
        <v>-</v>
      </c>
      <c r="DG25" s="23" t="str">
        <f t="shared" ca="1" si="53"/>
        <v>-</v>
      </c>
      <c r="DH25" s="23" t="str">
        <f t="shared" ca="1" si="53"/>
        <v>-</v>
      </c>
      <c r="DI25" s="23" t="str">
        <f t="shared" ca="1" si="53"/>
        <v>-</v>
      </c>
      <c r="DJ25" s="23" t="str">
        <f t="shared" ca="1" si="53"/>
        <v>-</v>
      </c>
      <c r="DK25" s="23" t="str">
        <f t="shared" ca="1" si="53"/>
        <v>-</v>
      </c>
      <c r="DL25" s="5">
        <f t="shared" si="54"/>
        <v>1</v>
      </c>
      <c r="DM25" s="23" t="str">
        <f t="shared" ca="1" si="53"/>
        <v>-</v>
      </c>
      <c r="DN25" s="23" t="str">
        <f t="shared" ca="1" si="53"/>
        <v>-</v>
      </c>
      <c r="DO25" s="23" t="str">
        <f t="shared" ca="1" si="53"/>
        <v>-</v>
      </c>
      <c r="DP25" s="23" t="str">
        <f t="shared" ca="1" si="53"/>
        <v>-</v>
      </c>
      <c r="DQ25" s="5" t="b">
        <f t="shared" si="55"/>
        <v>0</v>
      </c>
      <c r="DR25" s="23" t="str">
        <f t="shared" ca="1" si="53"/>
        <v>-</v>
      </c>
      <c r="DS25" s="23">
        <f t="shared" ca="1" si="53"/>
        <v>0</v>
      </c>
      <c r="DT25" s="23" t="str">
        <f t="shared" ca="1" si="53"/>
        <v>-</v>
      </c>
      <c r="DU25" s="23">
        <f t="shared" ca="1" si="53"/>
        <v>1</v>
      </c>
      <c r="DV25" s="23">
        <f t="shared" ca="1" si="53"/>
        <v>0</v>
      </c>
      <c r="DW25" s="23">
        <f t="shared" ca="1" si="53"/>
        <v>1</v>
      </c>
      <c r="DX25" s="23">
        <f t="shared" ca="1" si="53"/>
        <v>1</v>
      </c>
      <c r="DY25" s="23">
        <f t="shared" ca="1" si="53"/>
        <v>1</v>
      </c>
      <c r="DZ25" s="23">
        <f t="shared" ca="1" si="53"/>
        <v>0</v>
      </c>
      <c r="EA25" s="23">
        <f t="shared" ca="1" si="53"/>
        <v>0</v>
      </c>
      <c r="EB25" s="23">
        <f t="shared" ca="1" si="53"/>
        <v>0</v>
      </c>
      <c r="EC25" s="23">
        <f t="shared" ca="1" si="53"/>
        <v>0</v>
      </c>
      <c r="ED25" s="23">
        <f t="shared" ca="1" si="53"/>
        <v>1</v>
      </c>
      <c r="EE25" s="23">
        <f t="shared" ca="1" si="53"/>
        <v>0</v>
      </c>
      <c r="EF25" s="23">
        <f t="shared" ca="1" si="53"/>
        <v>0</v>
      </c>
      <c r="EG25" s="23">
        <f t="shared" ca="1" si="53"/>
        <v>0</v>
      </c>
      <c r="EH25" s="23">
        <f t="shared" ca="1" si="53"/>
        <v>0</v>
      </c>
      <c r="EI25" s="23">
        <f t="shared" ca="1" si="53"/>
        <v>0</v>
      </c>
      <c r="EJ25" s="23">
        <f t="shared" ca="1" si="53"/>
        <v>0</v>
      </c>
      <c r="EK25" s="23">
        <f t="shared" ca="1" si="53"/>
        <v>0</v>
      </c>
      <c r="EL25" s="23">
        <f t="shared" ca="1" si="53"/>
        <v>1</v>
      </c>
      <c r="EM25" s="23">
        <f t="shared" ca="1" si="53"/>
        <v>0</v>
      </c>
      <c r="EN25" s="5">
        <f t="shared" si="56"/>
        <v>0</v>
      </c>
      <c r="EO25" s="5">
        <f t="shared" si="56"/>
        <v>0</v>
      </c>
      <c r="EP25" s="5">
        <f t="shared" si="56"/>
        <v>0</v>
      </c>
      <c r="EQ25" s="5">
        <f t="shared" si="56"/>
        <v>0</v>
      </c>
      <c r="ER25" s="5">
        <f t="shared" si="56"/>
        <v>0</v>
      </c>
      <c r="ES25" s="23">
        <f t="shared" ca="1" si="53"/>
        <v>0</v>
      </c>
      <c r="ET25" s="23">
        <f t="shared" ca="1" si="53"/>
        <v>0</v>
      </c>
      <c r="EU25" s="23" t="str">
        <f t="shared" ca="1" si="53"/>
        <v>-</v>
      </c>
      <c r="EV25" s="23" t="str">
        <f t="shared" ca="1" si="53"/>
        <v>-</v>
      </c>
      <c r="EW25" s="23" t="str">
        <f t="shared" ca="1" si="53"/>
        <v>-</v>
      </c>
      <c r="EX25" s="23" t="str">
        <f t="shared" ca="1" si="53"/>
        <v>-</v>
      </c>
      <c r="EY25" s="5" t="b">
        <f t="shared" si="57"/>
        <v>0</v>
      </c>
      <c r="EZ25" s="5" t="b">
        <f t="shared" si="57"/>
        <v>0</v>
      </c>
      <c r="FA25" s="5" t="b">
        <f t="shared" si="57"/>
        <v>1</v>
      </c>
      <c r="FB25" s="5">
        <f t="shared" si="58"/>
        <v>1</v>
      </c>
      <c r="FC25" s="23">
        <f t="shared" ca="1" si="53"/>
        <v>1</v>
      </c>
      <c r="FD25" s="23">
        <f t="shared" ca="1" si="53"/>
        <v>1</v>
      </c>
      <c r="FE25" s="23" t="str">
        <f t="shared" ca="1" si="53"/>
        <v>-</v>
      </c>
      <c r="FF25" s="23" t="str">
        <f t="shared" ca="1" si="53"/>
        <v>-</v>
      </c>
      <c r="FG25" s="5">
        <f t="shared" si="59"/>
        <v>0.5</v>
      </c>
      <c r="FH25" s="23" t="str">
        <f t="shared" ca="1" si="53"/>
        <v>-</v>
      </c>
      <c r="FI25" s="23" t="str">
        <f t="shared" ca="1" si="53"/>
        <v>-</v>
      </c>
      <c r="FJ25" s="5" t="str">
        <f t="array" ref="FJ25">IF(OR(FK25:FX25&lt;&gt;"-"),TRUE,"-")</f>
        <v>-</v>
      </c>
      <c r="FK25" s="5" t="str">
        <f t="shared" si="60"/>
        <v>-</v>
      </c>
      <c r="FL25" s="5" t="str">
        <f t="shared" si="60"/>
        <v>-</v>
      </c>
      <c r="FM25" s="5" t="str">
        <f t="shared" si="60"/>
        <v>-</v>
      </c>
      <c r="FN25" s="5" t="str">
        <f t="shared" si="60"/>
        <v>-</v>
      </c>
      <c r="FO25" s="5" t="str">
        <f t="shared" si="60"/>
        <v>-</v>
      </c>
      <c r="FP25" s="5" t="str">
        <f t="shared" si="60"/>
        <v>-</v>
      </c>
      <c r="FQ25" s="5" t="str">
        <f t="shared" si="60"/>
        <v>-</v>
      </c>
      <c r="FR25" s="5" t="str">
        <f t="shared" si="60"/>
        <v>-</v>
      </c>
      <c r="FS25" s="5" t="str">
        <f t="shared" si="60"/>
        <v>-</v>
      </c>
      <c r="FT25" s="5" t="str">
        <f t="shared" si="60"/>
        <v>-</v>
      </c>
      <c r="FU25" s="5" t="str">
        <f t="shared" si="60"/>
        <v>-</v>
      </c>
      <c r="FV25" s="5" t="str">
        <f t="shared" si="60"/>
        <v>-</v>
      </c>
      <c r="FW25" s="5" t="str">
        <f t="shared" si="60"/>
        <v>-</v>
      </c>
      <c r="FX25" s="5" t="str">
        <f t="shared" si="60"/>
        <v>-</v>
      </c>
      <c r="FY25" s="5" t="b">
        <f t="array" aca="1" ref="FY25" ca="1">IF(OR(FZ25:GN25&lt;&gt;"-"),TRUE,"-")</f>
        <v>1</v>
      </c>
      <c r="FZ25" s="23">
        <f t="shared" ca="1" si="61"/>
        <v>0</v>
      </c>
      <c r="GA25" s="5" t="str">
        <f t="shared" si="62"/>
        <v>-</v>
      </c>
      <c r="GB25" s="5" t="str">
        <f t="shared" si="62"/>
        <v>-</v>
      </c>
      <c r="GC25" s="5" t="str">
        <f t="shared" si="62"/>
        <v>-</v>
      </c>
      <c r="GD25" s="5" t="str">
        <f t="shared" si="62"/>
        <v>-</v>
      </c>
      <c r="GE25" s="5" t="str">
        <f t="shared" si="62"/>
        <v>-</v>
      </c>
      <c r="GF25" s="5" t="str">
        <f t="shared" si="62"/>
        <v>-</v>
      </c>
      <c r="GG25" s="5" t="str">
        <f t="shared" si="62"/>
        <v>-</v>
      </c>
      <c r="GH25" s="5" t="str">
        <f t="shared" si="62"/>
        <v>-</v>
      </c>
      <c r="GI25" s="5" t="str">
        <f t="shared" si="62"/>
        <v>-</v>
      </c>
      <c r="GJ25" s="5" t="str">
        <f t="shared" si="62"/>
        <v>-</v>
      </c>
      <c r="GK25" s="5" t="str">
        <f t="shared" si="62"/>
        <v>-</v>
      </c>
      <c r="GL25" s="5" t="str">
        <f t="shared" si="62"/>
        <v>-</v>
      </c>
      <c r="GM25" s="5" t="str">
        <f t="shared" si="62"/>
        <v>-</v>
      </c>
      <c r="GN25" s="5" t="str">
        <f t="shared" si="62"/>
        <v>-</v>
      </c>
      <c r="GO25" s="23" t="str">
        <f t="shared" ca="1" si="63"/>
        <v>-</v>
      </c>
      <c r="GP25" s="23" t="str">
        <f t="shared" ca="1" si="63"/>
        <v>-</v>
      </c>
      <c r="GQ25" s="23" t="b">
        <f t="shared" ca="1" si="64"/>
        <v>1</v>
      </c>
      <c r="GR25" s="23">
        <f t="shared" ca="1" si="64"/>
        <v>0</v>
      </c>
      <c r="GS25" s="23" t="str">
        <f t="shared" ca="1" si="64"/>
        <v>-</v>
      </c>
      <c r="GT25" s="23" t="str">
        <f t="shared" ca="1" si="65"/>
        <v>-</v>
      </c>
      <c r="GU25" s="5">
        <f t="shared" si="66"/>
        <v>1</v>
      </c>
      <c r="GV25" s="23" t="str">
        <f t="shared" ca="1" si="65"/>
        <v>-</v>
      </c>
      <c r="GW25" s="23" t="str">
        <f t="shared" ca="1" si="65"/>
        <v>-</v>
      </c>
      <c r="GX25" s="5">
        <f t="shared" si="67"/>
        <v>0</v>
      </c>
      <c r="GY25" s="5">
        <f t="shared" si="67"/>
        <v>500</v>
      </c>
      <c r="GZ25" s="5">
        <f t="shared" si="67"/>
        <v>500</v>
      </c>
      <c r="HA25" s="5">
        <f t="shared" si="67"/>
        <v>601</v>
      </c>
      <c r="HB25" s="5" t="str">
        <f t="shared" si="67"/>
        <v>-</v>
      </c>
      <c r="HC25" s="23">
        <f t="shared" ca="1" si="65"/>
        <v>1</v>
      </c>
      <c r="HD25" s="23">
        <f t="shared" ca="1" si="65"/>
        <v>0</v>
      </c>
      <c r="HE25" s="23">
        <f t="shared" ca="1" si="65"/>
        <v>1</v>
      </c>
      <c r="HF25" s="23">
        <f t="shared" ca="1" si="65"/>
        <v>1</v>
      </c>
      <c r="HG25" s="23">
        <f t="shared" ca="1" si="65"/>
        <v>0</v>
      </c>
      <c r="HH25" s="23">
        <f t="shared" ca="1" si="65"/>
        <v>70</v>
      </c>
      <c r="HI25" s="23">
        <f t="shared" ca="1" si="65"/>
        <v>50</v>
      </c>
      <c r="HJ25" s="23">
        <f t="shared" ca="1" si="65"/>
        <v>70</v>
      </c>
      <c r="HK25" s="23">
        <f t="shared" ca="1" si="65"/>
        <v>50</v>
      </c>
      <c r="HL25" s="5">
        <f t="shared" si="68"/>
        <v>1</v>
      </c>
      <c r="HM25" s="5">
        <f t="shared" si="69"/>
        <v>1</v>
      </c>
      <c r="HN25" s="5">
        <f t="shared" si="70"/>
        <v>1</v>
      </c>
      <c r="HO25" s="23">
        <f t="shared" ca="1" si="65"/>
        <v>1</v>
      </c>
      <c r="HP25" s="23">
        <f t="shared" ca="1" si="65"/>
        <v>1</v>
      </c>
      <c r="HQ25" s="23">
        <f t="shared" ca="1" si="65"/>
        <v>1</v>
      </c>
      <c r="HR25" s="23">
        <f t="shared" ca="1" si="65"/>
        <v>1</v>
      </c>
      <c r="HS25" s="23">
        <f t="shared" ca="1" si="65"/>
        <v>1</v>
      </c>
      <c r="HT25" s="23">
        <f t="shared" ca="1" si="65"/>
        <v>1</v>
      </c>
      <c r="HU25" s="23">
        <f t="shared" ca="1" si="65"/>
        <v>1</v>
      </c>
      <c r="HV25" s="179" t="b">
        <f t="shared" si="87"/>
        <v>1</v>
      </c>
      <c r="HW25" s="179">
        <f t="shared" si="71"/>
        <v>0</v>
      </c>
      <c r="HX25" s="179">
        <f t="shared" si="71"/>
        <v>0</v>
      </c>
      <c r="HY25" s="179">
        <f t="shared" si="71"/>
        <v>0</v>
      </c>
      <c r="HZ25" s="179">
        <f t="shared" si="71"/>
        <v>0</v>
      </c>
      <c r="IA25" s="179">
        <f t="shared" si="71"/>
        <v>0</v>
      </c>
      <c r="IB25" s="179">
        <f t="shared" si="71"/>
        <v>0</v>
      </c>
      <c r="IC25" s="179">
        <f t="shared" si="71"/>
        <v>0</v>
      </c>
      <c r="ID25" s="179">
        <f t="shared" si="71"/>
        <v>0</v>
      </c>
      <c r="IE25" s="179">
        <f t="shared" si="71"/>
        <v>0</v>
      </c>
      <c r="IF25" s="179">
        <f t="shared" si="71"/>
        <v>0</v>
      </c>
      <c r="IG25" s="179">
        <f t="shared" si="72"/>
        <v>0</v>
      </c>
      <c r="IH25" s="179">
        <f t="shared" si="72"/>
        <v>0</v>
      </c>
      <c r="II25" s="179">
        <f t="shared" si="72"/>
        <v>0</v>
      </c>
      <c r="IJ25" s="179">
        <f t="shared" si="72"/>
        <v>0</v>
      </c>
      <c r="IK25" s="179">
        <f t="shared" si="72"/>
        <v>0</v>
      </c>
      <c r="IL25" s="179">
        <f t="shared" si="72"/>
        <v>0</v>
      </c>
      <c r="IM25" s="179">
        <f t="shared" si="72"/>
        <v>0</v>
      </c>
      <c r="IN25" s="179">
        <f t="shared" si="72"/>
        <v>0</v>
      </c>
      <c r="IO25" s="179">
        <f t="shared" si="72"/>
        <v>0</v>
      </c>
      <c r="IP25" s="179">
        <f t="shared" si="72"/>
        <v>0</v>
      </c>
      <c r="IQ25" s="179">
        <f t="shared" si="73"/>
        <v>0</v>
      </c>
      <c r="IR25" s="179">
        <f t="shared" si="73"/>
        <v>0</v>
      </c>
      <c r="IS25" s="179">
        <f t="shared" si="73"/>
        <v>0</v>
      </c>
      <c r="IT25" s="179">
        <f t="shared" si="73"/>
        <v>0</v>
      </c>
      <c r="IU25" s="179">
        <f t="shared" si="73"/>
        <v>0</v>
      </c>
      <c r="IV25" s="179">
        <f t="shared" si="73"/>
        <v>0</v>
      </c>
      <c r="IW25" s="179">
        <f t="shared" si="73"/>
        <v>0</v>
      </c>
      <c r="IX25" s="179">
        <f t="shared" si="73"/>
        <v>0</v>
      </c>
      <c r="IY25" s="179">
        <f t="shared" si="73"/>
        <v>0</v>
      </c>
      <c r="IZ25" s="179">
        <f t="shared" si="73"/>
        <v>0</v>
      </c>
      <c r="JA25" s="179">
        <f t="shared" si="74"/>
        <v>150</v>
      </c>
      <c r="JB25" s="179">
        <f t="shared" si="74"/>
        <v>0</v>
      </c>
      <c r="JC25" s="179">
        <f t="shared" si="74"/>
        <v>0</v>
      </c>
      <c r="JD25" s="179">
        <f t="shared" si="74"/>
        <v>0</v>
      </c>
      <c r="JE25" s="179">
        <f t="shared" si="74"/>
        <v>0</v>
      </c>
      <c r="JF25" s="179">
        <f t="shared" si="74"/>
        <v>0</v>
      </c>
      <c r="JG25" s="179">
        <f t="shared" si="74"/>
        <v>0</v>
      </c>
      <c r="JH25" s="179">
        <f t="shared" si="74"/>
        <v>0</v>
      </c>
      <c r="JI25" s="179">
        <f t="shared" si="74"/>
        <v>0</v>
      </c>
      <c r="JJ25" s="179">
        <f t="shared" si="74"/>
        <v>0</v>
      </c>
      <c r="JK25" s="179">
        <f t="shared" si="75"/>
        <v>0</v>
      </c>
      <c r="JL25" s="179">
        <f t="shared" si="75"/>
        <v>0</v>
      </c>
      <c r="JM25" s="179">
        <f t="shared" si="75"/>
        <v>0</v>
      </c>
      <c r="JN25" s="179">
        <f t="shared" si="75"/>
        <v>0</v>
      </c>
      <c r="JO25" s="179">
        <f t="shared" si="75"/>
        <v>0</v>
      </c>
      <c r="JP25" s="179">
        <f t="shared" si="75"/>
        <v>0</v>
      </c>
      <c r="JQ25" s="179">
        <f t="shared" si="75"/>
        <v>0</v>
      </c>
      <c r="JR25" s="179">
        <f t="shared" si="75"/>
        <v>97</v>
      </c>
      <c r="JS25" s="179">
        <f t="shared" si="75"/>
        <v>97</v>
      </c>
      <c r="JT25" s="179">
        <f t="shared" si="75"/>
        <v>97</v>
      </c>
      <c r="JU25" s="179">
        <f t="shared" si="76"/>
        <v>97</v>
      </c>
      <c r="JV25" s="179">
        <f t="shared" si="76"/>
        <v>97</v>
      </c>
      <c r="JW25" s="179">
        <f t="shared" si="76"/>
        <v>97</v>
      </c>
      <c r="JX25" s="179">
        <f t="shared" si="76"/>
        <v>97</v>
      </c>
      <c r="JY25" s="179">
        <f t="shared" si="76"/>
        <v>97</v>
      </c>
      <c r="JZ25" s="179">
        <f t="shared" si="76"/>
        <v>152</v>
      </c>
      <c r="KA25" s="179">
        <f t="shared" si="76"/>
        <v>152</v>
      </c>
      <c r="KB25" s="179">
        <f t="shared" si="76"/>
        <v>152</v>
      </c>
      <c r="KC25" s="179">
        <f t="shared" si="76"/>
        <v>0</v>
      </c>
      <c r="KD25" s="179">
        <f t="shared" si="76"/>
        <v>0</v>
      </c>
      <c r="KE25" s="179">
        <f t="shared" si="77"/>
        <v>348</v>
      </c>
      <c r="KF25" s="179">
        <f t="shared" si="77"/>
        <v>348</v>
      </c>
      <c r="KG25" s="179">
        <f t="shared" si="77"/>
        <v>7</v>
      </c>
      <c r="KH25" s="179">
        <f t="shared" si="77"/>
        <v>7</v>
      </c>
      <c r="KI25" s="179">
        <f t="shared" si="77"/>
        <v>7</v>
      </c>
      <c r="KJ25" s="179">
        <f t="shared" si="77"/>
        <v>7</v>
      </c>
      <c r="KK25" s="179">
        <f t="shared" si="77"/>
        <v>7</v>
      </c>
      <c r="KL25" s="179">
        <f t="shared" si="77"/>
        <v>7</v>
      </c>
      <c r="KM25" s="179">
        <f t="shared" si="77"/>
        <v>7</v>
      </c>
      <c r="KN25" s="179">
        <f t="shared" si="77"/>
        <v>7</v>
      </c>
      <c r="KO25" s="179">
        <f t="shared" si="78"/>
        <v>0</v>
      </c>
      <c r="KP25" s="179">
        <f t="shared" si="78"/>
        <v>0</v>
      </c>
      <c r="KQ25" s="179">
        <f t="shared" si="78"/>
        <v>0</v>
      </c>
      <c r="KR25" s="179">
        <f t="shared" si="78"/>
        <v>0</v>
      </c>
      <c r="KS25" s="179">
        <f t="shared" si="78"/>
        <v>0</v>
      </c>
      <c r="KT25" s="179">
        <f t="shared" si="78"/>
        <v>0</v>
      </c>
      <c r="KU25" s="179">
        <f t="shared" si="78"/>
        <v>0</v>
      </c>
      <c r="KV25" s="179">
        <f t="shared" si="78"/>
        <v>0</v>
      </c>
      <c r="KW25" s="179">
        <f t="shared" si="78"/>
        <v>0</v>
      </c>
      <c r="KX25" s="179">
        <f t="shared" si="78"/>
        <v>0</v>
      </c>
      <c r="KY25" s="179">
        <f t="shared" si="79"/>
        <v>0</v>
      </c>
      <c r="KZ25" s="179">
        <f t="shared" si="79"/>
        <v>0</v>
      </c>
      <c r="LA25" s="179">
        <f t="shared" si="79"/>
        <v>0</v>
      </c>
      <c r="LB25" s="179">
        <f t="shared" si="79"/>
        <v>0</v>
      </c>
      <c r="LC25" s="179">
        <f t="shared" si="79"/>
        <v>0</v>
      </c>
      <c r="LD25" s="179">
        <f t="shared" si="79"/>
        <v>0</v>
      </c>
      <c r="LE25" s="179">
        <f t="shared" si="79"/>
        <v>0</v>
      </c>
      <c r="LF25" s="179">
        <f t="shared" si="79"/>
        <v>0</v>
      </c>
      <c r="LG25" s="179">
        <f t="shared" si="79"/>
        <v>0</v>
      </c>
      <c r="LH25" s="179">
        <f t="shared" si="79"/>
        <v>0</v>
      </c>
      <c r="LI25" s="179">
        <f t="shared" si="80"/>
        <v>0</v>
      </c>
      <c r="LJ25" s="179">
        <f t="shared" si="80"/>
        <v>0</v>
      </c>
      <c r="LK25" s="179">
        <f t="shared" si="80"/>
        <v>0</v>
      </c>
      <c r="LL25" s="179">
        <f t="shared" si="80"/>
        <v>0</v>
      </c>
      <c r="LM25" s="179">
        <f t="shared" si="80"/>
        <v>0</v>
      </c>
      <c r="LN25" s="179">
        <f t="shared" si="80"/>
        <v>0</v>
      </c>
      <c r="LO25" s="179">
        <f t="shared" si="80"/>
        <v>0</v>
      </c>
      <c r="LP25" s="179">
        <f t="shared" si="80"/>
        <v>0</v>
      </c>
      <c r="LQ25" s="179">
        <f t="shared" si="80"/>
        <v>0</v>
      </c>
      <c r="LR25" s="179">
        <f t="shared" si="80"/>
        <v>0</v>
      </c>
      <c r="LS25" s="179">
        <f t="shared" si="81"/>
        <v>0</v>
      </c>
      <c r="LT25" s="179">
        <f t="shared" si="81"/>
        <v>0</v>
      </c>
      <c r="LU25" s="179">
        <f t="shared" si="81"/>
        <v>0</v>
      </c>
      <c r="LV25" s="179">
        <f t="shared" si="81"/>
        <v>0</v>
      </c>
      <c r="LW25" s="179">
        <f t="shared" si="81"/>
        <v>0</v>
      </c>
      <c r="LX25" s="179">
        <f t="shared" si="81"/>
        <v>0</v>
      </c>
      <c r="LY25" s="179">
        <f t="shared" si="81"/>
        <v>0</v>
      </c>
      <c r="LZ25" s="179">
        <f t="shared" si="81"/>
        <v>0</v>
      </c>
      <c r="MA25" s="179">
        <f t="shared" si="81"/>
        <v>0</v>
      </c>
      <c r="MB25" s="179">
        <f t="shared" si="81"/>
        <v>0</v>
      </c>
      <c r="MC25" s="179">
        <f t="shared" si="82"/>
        <v>0</v>
      </c>
      <c r="MD25" s="179">
        <f t="shared" si="82"/>
        <v>0</v>
      </c>
      <c r="ME25" s="179">
        <f t="shared" si="82"/>
        <v>0</v>
      </c>
      <c r="MF25" s="179">
        <f t="shared" si="82"/>
        <v>0</v>
      </c>
      <c r="MG25" s="179">
        <f t="shared" si="82"/>
        <v>0</v>
      </c>
      <c r="MH25" s="179">
        <f t="shared" si="82"/>
        <v>0</v>
      </c>
      <c r="MI25" s="179">
        <f t="shared" si="82"/>
        <v>0</v>
      </c>
      <c r="MJ25" s="179">
        <f t="shared" si="82"/>
        <v>0</v>
      </c>
      <c r="MK25" s="179">
        <f t="shared" si="82"/>
        <v>0</v>
      </c>
      <c r="ML25" s="179">
        <f t="shared" si="82"/>
        <v>0</v>
      </c>
      <c r="MM25" s="23">
        <f t="shared" ca="1" si="65"/>
        <v>0</v>
      </c>
      <c r="MN25" s="23" t="str">
        <f t="shared" ca="1" si="65"/>
        <v>-</v>
      </c>
      <c r="MO25" s="23" t="str">
        <f t="shared" ca="1" si="65"/>
        <v>-</v>
      </c>
      <c r="MP25" s="23">
        <f t="shared" ca="1" si="65"/>
        <v>0</v>
      </c>
      <c r="MQ25" s="23">
        <f t="shared" ca="1" si="65"/>
        <v>0</v>
      </c>
      <c r="MR25" s="29">
        <v>0</v>
      </c>
    </row>
    <row r="26" spans="1:356" outlineLevel="1">
      <c r="A26" s="26">
        <f>ROW(A26)-5</f>
        <v>21</v>
      </c>
      <c r="B26" s="26">
        <f t="shared" si="88"/>
        <v>15</v>
      </c>
      <c r="C26">
        <v>10</v>
      </c>
      <c r="D26" t="b">
        <v>0</v>
      </c>
      <c r="E26" t="b">
        <v>0</v>
      </c>
      <c r="F26" t="b">
        <v>0</v>
      </c>
      <c r="G26" s="35">
        <v>3</v>
      </c>
      <c r="H26" s="123">
        <v>23</v>
      </c>
      <c r="I26" s="35">
        <v>2</v>
      </c>
      <c r="J26" s="35">
        <v>0</v>
      </c>
      <c r="K26" s="123">
        <v>1</v>
      </c>
      <c r="L26" s="123">
        <v>1</v>
      </c>
      <c r="M26" s="123">
        <v>1</v>
      </c>
      <c r="N26" s="123">
        <v>1</v>
      </c>
      <c r="O26" s="35">
        <v>1</v>
      </c>
      <c r="P26" s="35">
        <v>4</v>
      </c>
      <c r="Q26" s="35">
        <v>1</v>
      </c>
      <c r="R26" s="35">
        <v>1</v>
      </c>
      <c r="S26" s="35">
        <v>1</v>
      </c>
      <c r="T26" s="35">
        <v>1</v>
      </c>
      <c r="U26" s="35">
        <v>2</v>
      </c>
      <c r="V26" s="35">
        <v>1</v>
      </c>
      <c r="W26" s="35">
        <v>1</v>
      </c>
      <c r="X26" s="35">
        <v>1</v>
      </c>
      <c r="Y26" s="35">
        <v>4</v>
      </c>
      <c r="Z26" s="35"/>
      <c r="AA26">
        <f>IF($H26&lt;=4,$H26,MOD(INT(($H26-5)/PRODUCT(AB$19:$AD$19)),AA$19)+1)</f>
        <v>2</v>
      </c>
      <c r="AB26">
        <f>IF($H26&lt;=4,0,MOD(INT(($H26-5)/PRODUCT(AC$19:$AD$19)),AB$19)+1)</f>
        <v>1</v>
      </c>
      <c r="AC26">
        <f>IF($H26&lt;=4,0,MOD(INT(($H26-5)/PRODUCT(AD$19:$AD$19)),AC$19)+1)</f>
        <v>2</v>
      </c>
      <c r="AD26">
        <f t="shared" si="83"/>
        <v>1</v>
      </c>
      <c r="AE26" s="3" t="str">
        <f t="shared" ca="1" si="84"/>
        <v>00006 Template GSM  M-M-mate EL Spr Scan 1 (F33N11)</v>
      </c>
      <c r="AF26" s="10" t="str">
        <f ca="1">IF(MATCH(AE26,AE$5:AE26,0)=(COUNTA(AE$5:AE26)),"-","Dup")</f>
        <v>-</v>
      </c>
      <c r="AG26" s="23" t="b">
        <f t="shared" ref="AG26:AP27" ca="1" si="94">OFFSET(AG$5,$B26,0)</f>
        <v>1</v>
      </c>
      <c r="AH26" s="23" t="b">
        <f t="shared" ca="1" si="94"/>
        <v>0</v>
      </c>
      <c r="AI26" s="23" t="str">
        <f t="shared" ca="1" si="94"/>
        <v>-</v>
      </c>
      <c r="AJ26" s="23" t="str">
        <f t="shared" ca="1" si="94"/>
        <v>-</v>
      </c>
      <c r="AK26" s="23" t="str">
        <f t="shared" ca="1" si="94"/>
        <v>-</v>
      </c>
      <c r="AL26" s="23" t="str">
        <f t="shared" ca="1" si="94"/>
        <v>-</v>
      </c>
      <c r="AM26" s="23" t="str">
        <f t="shared" ca="1" si="94"/>
        <v>-</v>
      </c>
      <c r="AN26" s="23" t="str">
        <f t="shared" ca="1" si="94"/>
        <v>-</v>
      </c>
      <c r="AO26" s="23" t="str">
        <f t="shared" ca="1" si="94"/>
        <v>-</v>
      </c>
      <c r="AP26" s="23" t="str">
        <f t="shared" ca="1" si="94"/>
        <v>-</v>
      </c>
      <c r="AQ26" s="23" t="str">
        <f t="shared" ca="1" si="44"/>
        <v>-</v>
      </c>
      <c r="AR26" s="23">
        <f t="shared" ca="1" si="44"/>
        <v>1</v>
      </c>
      <c r="AS26" s="23">
        <f t="shared" ca="1" si="44"/>
        <v>1</v>
      </c>
      <c r="AT26" s="23" t="str">
        <f t="shared" ca="1" si="44"/>
        <v>-</v>
      </c>
      <c r="AU26" s="23" t="str">
        <f t="shared" ca="1" si="44"/>
        <v>-</v>
      </c>
      <c r="AV26" s="23" t="str">
        <f t="shared" ca="1" si="44"/>
        <v>-</v>
      </c>
      <c r="AW26" s="23" t="str">
        <f t="shared" ref="AW26:BF27" ca="1" si="95">OFFSET(AW$5,$B26,0)</f>
        <v>-</v>
      </c>
      <c r="AX26" s="23" t="str">
        <f t="shared" ca="1" si="95"/>
        <v>-</v>
      </c>
      <c r="AY26" s="23" t="str">
        <f t="shared" ca="1" si="95"/>
        <v>-</v>
      </c>
      <c r="AZ26" s="23" t="str">
        <f t="shared" ca="1" si="95"/>
        <v>-</v>
      </c>
      <c r="BA26" s="23" t="str">
        <f t="shared" ca="1" si="95"/>
        <v>-</v>
      </c>
      <c r="BB26" s="23" t="str">
        <f t="shared" ca="1" si="95"/>
        <v>-</v>
      </c>
      <c r="BC26" s="23" t="str">
        <f t="shared" ca="1" si="95"/>
        <v>-</v>
      </c>
      <c r="BD26" s="23" t="str">
        <f t="shared" ca="1" si="95"/>
        <v>-</v>
      </c>
      <c r="BE26" s="23" t="str">
        <f t="shared" ca="1" si="95"/>
        <v>-</v>
      </c>
      <c r="BF26" s="23" t="str">
        <f t="shared" ca="1" si="95"/>
        <v>-</v>
      </c>
      <c r="BG26" s="23" t="str">
        <f t="shared" ref="BG26:BP27" ca="1" si="96">OFFSET(BG$5,$B26,0)</f>
        <v>-</v>
      </c>
      <c r="BH26" s="23" t="str">
        <f t="shared" ca="1" si="96"/>
        <v>-</v>
      </c>
      <c r="BI26" s="23" t="str">
        <f t="shared" ca="1" si="96"/>
        <v>-</v>
      </c>
      <c r="BJ26" s="23" t="str">
        <f t="shared" ca="1" si="96"/>
        <v>-</v>
      </c>
      <c r="BK26" s="23" t="str">
        <f t="shared" ca="1" si="96"/>
        <v>-</v>
      </c>
      <c r="BL26" s="23" t="str">
        <f t="shared" ca="1" si="96"/>
        <v>-</v>
      </c>
      <c r="BM26" s="23" t="str">
        <f t="shared" ca="1" si="96"/>
        <v>-</v>
      </c>
      <c r="BN26" s="23" t="str">
        <f t="shared" ca="1" si="96"/>
        <v>-</v>
      </c>
      <c r="BO26" s="23" t="str">
        <f t="shared" ca="1" si="96"/>
        <v>-</v>
      </c>
      <c r="BP26" s="23" t="str">
        <f t="shared" ca="1" si="96"/>
        <v>-</v>
      </c>
      <c r="BQ26" s="23" t="str">
        <f t="shared" ref="BQ26:BZ27" ca="1" si="97">OFFSET(BQ$5,$B26,0)</f>
        <v>-</v>
      </c>
      <c r="BR26" s="23" t="str">
        <f t="shared" ca="1" si="97"/>
        <v>-</v>
      </c>
      <c r="BS26" s="23" t="str">
        <f t="shared" ca="1" si="97"/>
        <v>-</v>
      </c>
      <c r="BT26" s="23" t="str">
        <f t="shared" ca="1" si="97"/>
        <v>-</v>
      </c>
      <c r="BU26" s="23" t="str">
        <f t="shared" ca="1" si="97"/>
        <v>-</v>
      </c>
      <c r="BV26" s="23" t="str">
        <f t="shared" ca="1" si="97"/>
        <v>-</v>
      </c>
      <c r="BW26" s="23" t="str">
        <f t="shared" ca="1" si="97"/>
        <v>-</v>
      </c>
      <c r="BX26" s="23" t="str">
        <f t="shared" ca="1" si="97"/>
        <v>-</v>
      </c>
      <c r="BY26" s="23" t="str">
        <f t="shared" ca="1" si="97"/>
        <v>-</v>
      </c>
      <c r="BZ26" s="23">
        <f t="shared" ca="1" si="97"/>
        <v>1</v>
      </c>
      <c r="CA26" s="23">
        <f t="shared" ref="CA26:CJ27" ca="1" si="98">OFFSET(CA$5,$B26,0)</f>
        <v>1</v>
      </c>
      <c r="CB26" s="23">
        <f t="shared" ca="1" si="98"/>
        <v>0</v>
      </c>
      <c r="CC26" s="23" t="str">
        <f t="shared" ca="1" si="98"/>
        <v>-</v>
      </c>
      <c r="CD26" s="23" t="str">
        <f t="shared" ca="1" si="98"/>
        <v>-</v>
      </c>
      <c r="CE26" s="23" t="str">
        <f t="shared" ca="1" si="98"/>
        <v>-</v>
      </c>
      <c r="CF26" s="23" t="str">
        <f t="shared" ca="1" si="98"/>
        <v>-</v>
      </c>
      <c r="CG26" s="23" t="str">
        <f t="shared" ca="1" si="98"/>
        <v>-</v>
      </c>
      <c r="CH26" s="23" t="str">
        <f t="shared" ca="1" si="98"/>
        <v>-</v>
      </c>
      <c r="CI26" s="23" t="str">
        <f t="shared" ca="1" si="98"/>
        <v>-</v>
      </c>
      <c r="CJ26" s="23">
        <f t="shared" ca="1" si="98"/>
        <v>0</v>
      </c>
      <c r="CK26" s="23" t="str">
        <f t="shared" ref="CK26:CT27" ca="1" si="99">OFFSET(CK$5,$B26,0)</f>
        <v>-</v>
      </c>
      <c r="CL26" s="23" t="str">
        <f t="shared" ca="1" si="99"/>
        <v>-</v>
      </c>
      <c r="CM26" s="23" t="str">
        <f t="shared" ca="1" si="99"/>
        <v>-</v>
      </c>
      <c r="CN26" s="23" t="str">
        <f t="shared" ca="1" si="99"/>
        <v>-</v>
      </c>
      <c r="CO26" s="23" t="str">
        <f t="shared" ca="1" si="99"/>
        <v>-</v>
      </c>
      <c r="CP26" s="23">
        <f t="shared" ca="1" si="99"/>
        <v>0</v>
      </c>
      <c r="CQ26" s="23">
        <f t="shared" ca="1" si="99"/>
        <v>0</v>
      </c>
      <c r="CR26" s="23">
        <f t="shared" ca="1" si="99"/>
        <v>0</v>
      </c>
      <c r="CS26" s="23">
        <f t="shared" ca="1" si="99"/>
        <v>0</v>
      </c>
      <c r="CT26" s="23">
        <f t="shared" ca="1" si="99"/>
        <v>0</v>
      </c>
      <c r="CU26" s="23">
        <f t="shared" ref="CU26:DD27" ca="1" si="100">OFFSET(CU$5,$B26,0)</f>
        <v>0</v>
      </c>
      <c r="CV26" s="23">
        <f t="shared" ca="1" si="100"/>
        <v>0</v>
      </c>
      <c r="CW26" s="23">
        <f t="shared" ca="1" si="100"/>
        <v>0</v>
      </c>
      <c r="CX26" s="23">
        <f t="shared" ca="1" si="100"/>
        <v>0</v>
      </c>
      <c r="CY26" s="23">
        <f t="shared" ca="1" si="100"/>
        <v>0</v>
      </c>
      <c r="CZ26" s="23">
        <f t="shared" ca="1" si="100"/>
        <v>0</v>
      </c>
      <c r="DA26" s="23" t="str">
        <f t="shared" ca="1" si="100"/>
        <v>-</v>
      </c>
      <c r="DB26" s="23" t="str">
        <f t="shared" ca="1" si="100"/>
        <v>-</v>
      </c>
      <c r="DC26" s="23">
        <f t="shared" ca="1" si="100"/>
        <v>19</v>
      </c>
      <c r="DD26" s="23">
        <f t="shared" ca="1" si="100"/>
        <v>19</v>
      </c>
      <c r="DE26" s="23" t="str">
        <f t="shared" ref="DE26:DK27" ca="1" si="101">OFFSET(DE$5,$B26,0)</f>
        <v>-</v>
      </c>
      <c r="DF26" s="23" t="str">
        <f t="shared" ca="1" si="101"/>
        <v>-</v>
      </c>
      <c r="DG26" s="23" t="str">
        <f t="shared" ca="1" si="101"/>
        <v>-</v>
      </c>
      <c r="DH26" s="23" t="str">
        <f t="shared" ca="1" si="101"/>
        <v>-</v>
      </c>
      <c r="DI26" s="23" t="str">
        <f t="shared" ca="1" si="101"/>
        <v>-</v>
      </c>
      <c r="DJ26" s="23" t="str">
        <f t="shared" ca="1" si="101"/>
        <v>-</v>
      </c>
      <c r="DK26" s="23" t="str">
        <f t="shared" ca="1" si="101"/>
        <v>-</v>
      </c>
      <c r="DL26" s="5">
        <f t="shared" si="54"/>
        <v>1</v>
      </c>
      <c r="DM26" s="23" t="str">
        <f t="shared" ref="DM26:DP27" ca="1" si="102">OFFSET(DM$5,$B26,0)</f>
        <v>-</v>
      </c>
      <c r="DN26" s="23" t="str">
        <f t="shared" ca="1" si="102"/>
        <v>-</v>
      </c>
      <c r="DO26" s="23" t="str">
        <f t="shared" ca="1" si="102"/>
        <v>-</v>
      </c>
      <c r="DP26" s="23" t="str">
        <f t="shared" ca="1" si="102"/>
        <v>-</v>
      </c>
      <c r="DQ26" s="5" t="b">
        <f t="shared" si="55"/>
        <v>0</v>
      </c>
      <c r="DR26" s="23" t="str">
        <f t="shared" ref="DR26:EA27" ca="1" si="103">OFFSET(DR$5,$B26,0)</f>
        <v>-</v>
      </c>
      <c r="DS26" s="23">
        <f t="shared" ca="1" si="103"/>
        <v>0</v>
      </c>
      <c r="DT26" s="23" t="str">
        <f t="shared" ca="1" si="103"/>
        <v>-</v>
      </c>
      <c r="DU26" s="23">
        <f t="shared" ca="1" si="103"/>
        <v>1</v>
      </c>
      <c r="DV26" s="23">
        <f t="shared" ca="1" si="103"/>
        <v>0</v>
      </c>
      <c r="DW26" s="23">
        <f t="shared" ca="1" si="103"/>
        <v>1</v>
      </c>
      <c r="DX26" s="23">
        <f t="shared" ca="1" si="103"/>
        <v>1</v>
      </c>
      <c r="DY26" s="23">
        <f t="shared" ca="1" si="103"/>
        <v>1</v>
      </c>
      <c r="DZ26" s="23">
        <f t="shared" ca="1" si="103"/>
        <v>0</v>
      </c>
      <c r="EA26" s="23">
        <f t="shared" ca="1" si="103"/>
        <v>0</v>
      </c>
      <c r="EB26" s="23">
        <f t="shared" ref="EB26:EM27" ca="1" si="104">OFFSET(EB$5,$B26,0)</f>
        <v>0</v>
      </c>
      <c r="EC26" s="23">
        <f t="shared" ca="1" si="104"/>
        <v>0</v>
      </c>
      <c r="ED26" s="23">
        <f t="shared" ca="1" si="104"/>
        <v>1</v>
      </c>
      <c r="EE26" s="23">
        <f t="shared" ca="1" si="104"/>
        <v>0</v>
      </c>
      <c r="EF26" s="23">
        <f t="shared" ca="1" si="104"/>
        <v>0</v>
      </c>
      <c r="EG26" s="23">
        <f t="shared" ca="1" si="104"/>
        <v>0</v>
      </c>
      <c r="EH26" s="23">
        <f t="shared" ca="1" si="104"/>
        <v>0</v>
      </c>
      <c r="EI26" s="23">
        <f t="shared" ca="1" si="104"/>
        <v>0</v>
      </c>
      <c r="EJ26" s="23">
        <f t="shared" ca="1" si="104"/>
        <v>0</v>
      </c>
      <c r="EK26" s="23">
        <f t="shared" ca="1" si="104"/>
        <v>0</v>
      </c>
      <c r="EL26" s="23">
        <f t="shared" ca="1" si="104"/>
        <v>1</v>
      </c>
      <c r="EM26" s="23">
        <f t="shared" ca="1" si="104"/>
        <v>0</v>
      </c>
      <c r="EN26" s="5">
        <f t="shared" ref="EN26:ER27" si="105">INDEX(i.NLB,$I26,EN$18)</f>
        <v>-0.1</v>
      </c>
      <c r="EO26" s="5">
        <f t="shared" si="105"/>
        <v>-0.17</v>
      </c>
      <c r="EP26" s="5">
        <f t="shared" si="105"/>
        <v>-0.2</v>
      </c>
      <c r="EQ26" s="5">
        <f t="shared" si="105"/>
        <v>-0.2</v>
      </c>
      <c r="ER26" s="5">
        <f t="shared" si="105"/>
        <v>-0.2</v>
      </c>
      <c r="ES26" s="23">
        <f t="shared" ref="ES26:EX27" ca="1" si="106">OFFSET(ES$5,$B26,0)</f>
        <v>0</v>
      </c>
      <c r="ET26" s="23">
        <f t="shared" ca="1" si="106"/>
        <v>0</v>
      </c>
      <c r="EU26" s="23" t="str">
        <f t="shared" ca="1" si="106"/>
        <v>-</v>
      </c>
      <c r="EV26" s="23" t="str">
        <f t="shared" ca="1" si="106"/>
        <v>-</v>
      </c>
      <c r="EW26" s="23" t="str">
        <f t="shared" ca="1" si="106"/>
        <v>-</v>
      </c>
      <c r="EX26" s="23" t="str">
        <f t="shared" ca="1" si="106"/>
        <v>-</v>
      </c>
      <c r="EY26" s="5" t="b">
        <f t="shared" ref="EY26:FA27" si="107">INDEX(i.TOL,$G26,EY$18)</f>
        <v>0</v>
      </c>
      <c r="EZ26" s="5" t="b">
        <f t="shared" si="107"/>
        <v>0</v>
      </c>
      <c r="FA26" s="5" t="b">
        <f t="shared" si="107"/>
        <v>1</v>
      </c>
      <c r="FB26" s="5">
        <f t="shared" si="58"/>
        <v>0</v>
      </c>
      <c r="FC26" s="23">
        <f t="shared" ref="FC26:FF27" ca="1" si="108">OFFSET(FC$5,$B26,0)</f>
        <v>1</v>
      </c>
      <c r="FD26" s="23">
        <f t="shared" ca="1" si="108"/>
        <v>1</v>
      </c>
      <c r="FE26" s="23" t="str">
        <f t="shared" ca="1" si="108"/>
        <v>-</v>
      </c>
      <c r="FF26" s="23" t="str">
        <f t="shared" ca="1" si="108"/>
        <v>-</v>
      </c>
      <c r="FG26" s="5">
        <f t="shared" si="59"/>
        <v>0.5</v>
      </c>
      <c r="FH26" s="23" t="str">
        <f ca="1">OFFSET(FH$5,$B26,0)</f>
        <v>-</v>
      </c>
      <c r="FI26" s="23" t="str">
        <f ca="1">OFFSET(FI$5,$B26,0)</f>
        <v>-</v>
      </c>
      <c r="FJ26" s="5" t="str">
        <f t="array" ref="FJ26">IF(OR(FK26:FX26&lt;&gt;"-"),TRUE,"-")</f>
        <v>-</v>
      </c>
      <c r="FK26" s="5" t="str">
        <f t="shared" si="60"/>
        <v>-</v>
      </c>
      <c r="FL26" s="5" t="str">
        <f t="shared" si="60"/>
        <v>-</v>
      </c>
      <c r="FM26" s="5" t="str">
        <f t="shared" si="60"/>
        <v>-</v>
      </c>
      <c r="FN26" s="5" t="str">
        <f t="shared" si="60"/>
        <v>-</v>
      </c>
      <c r="FO26" s="5" t="str">
        <f t="shared" si="60"/>
        <v>-</v>
      </c>
      <c r="FP26" s="5" t="str">
        <f t="shared" si="60"/>
        <v>-</v>
      </c>
      <c r="FQ26" s="5" t="str">
        <f t="shared" si="60"/>
        <v>-</v>
      </c>
      <c r="FR26" s="5" t="str">
        <f t="shared" si="60"/>
        <v>-</v>
      </c>
      <c r="FS26" s="5" t="str">
        <f t="shared" si="60"/>
        <v>-</v>
      </c>
      <c r="FT26" s="5" t="str">
        <f t="shared" si="60"/>
        <v>-</v>
      </c>
      <c r="FU26" s="5" t="str">
        <f t="shared" si="60"/>
        <v>-</v>
      </c>
      <c r="FV26" s="5" t="str">
        <f t="shared" si="60"/>
        <v>-</v>
      </c>
      <c r="FW26" s="5" t="str">
        <f t="shared" si="60"/>
        <v>-</v>
      </c>
      <c r="FX26" s="5" t="str">
        <f t="shared" si="60"/>
        <v>-</v>
      </c>
      <c r="FY26" s="5" t="b">
        <f t="array" aca="1" ref="FY26" ca="1">IF(OR(FZ26:GN26&lt;&gt;"-"),TRUE,"-")</f>
        <v>1</v>
      </c>
      <c r="FZ26" s="23">
        <f t="shared" ca="1" si="61"/>
        <v>0</v>
      </c>
      <c r="GA26" s="5" t="str">
        <f t="shared" si="62"/>
        <v>-</v>
      </c>
      <c r="GB26" s="5" t="str">
        <f t="shared" si="62"/>
        <v>-</v>
      </c>
      <c r="GC26" s="5" t="str">
        <f t="shared" si="62"/>
        <v>-</v>
      </c>
      <c r="GD26" s="5" t="str">
        <f t="shared" si="62"/>
        <v>-</v>
      </c>
      <c r="GE26" s="5" t="str">
        <f t="shared" si="62"/>
        <v>-</v>
      </c>
      <c r="GF26" s="5" t="str">
        <f t="shared" si="62"/>
        <v>-</v>
      </c>
      <c r="GG26" s="5" t="str">
        <f t="shared" si="62"/>
        <v>-</v>
      </c>
      <c r="GH26" s="5" t="str">
        <f t="shared" si="62"/>
        <v>-</v>
      </c>
      <c r="GI26" s="5" t="str">
        <f t="shared" si="62"/>
        <v>-</v>
      </c>
      <c r="GJ26" s="5" t="str">
        <f t="shared" si="62"/>
        <v>-</v>
      </c>
      <c r="GK26" s="5" t="str">
        <f t="shared" si="62"/>
        <v>-</v>
      </c>
      <c r="GL26" s="5" t="str">
        <f t="shared" si="62"/>
        <v>-</v>
      </c>
      <c r="GM26" s="5" t="str">
        <f t="shared" si="62"/>
        <v>-</v>
      </c>
      <c r="GN26" s="5" t="str">
        <f t="shared" si="62"/>
        <v>-</v>
      </c>
      <c r="GO26" s="23" t="str">
        <f t="shared" ref="GO26:GT27" ca="1" si="109">OFFSET(GO$5,$B26,0)</f>
        <v>-</v>
      </c>
      <c r="GP26" s="23" t="str">
        <f t="shared" ca="1" si="109"/>
        <v>-</v>
      </c>
      <c r="GQ26" s="23" t="b">
        <f t="shared" ca="1" si="109"/>
        <v>1</v>
      </c>
      <c r="GR26" s="23">
        <f t="shared" ca="1" si="109"/>
        <v>0</v>
      </c>
      <c r="GS26" s="23" t="str">
        <f t="shared" ca="1" si="109"/>
        <v>-</v>
      </c>
      <c r="GT26" s="23" t="str">
        <f t="shared" ca="1" si="109"/>
        <v>-</v>
      </c>
      <c r="GU26" s="5">
        <f t="shared" si="66"/>
        <v>1</v>
      </c>
      <c r="GV26" s="23" t="str">
        <f ca="1">OFFSET(GV$5,$B26,0)</f>
        <v>-</v>
      </c>
      <c r="GW26" s="23" t="str">
        <f ca="1">OFFSET(GW$5,$B26,0)</f>
        <v>-</v>
      </c>
      <c r="GX26" s="5">
        <f t="shared" ref="GX26:HB27" si="110">INDEX(i.FlkStrctr,$H26,GX$18)</f>
        <v>0</v>
      </c>
      <c r="GY26" s="5">
        <f t="shared" si="110"/>
        <v>500</v>
      </c>
      <c r="GZ26" s="5">
        <f t="shared" si="110"/>
        <v>500</v>
      </c>
      <c r="HA26" s="5">
        <f t="shared" si="110"/>
        <v>0</v>
      </c>
      <c r="HB26" s="5">
        <f t="shared" si="110"/>
        <v>240</v>
      </c>
      <c r="HC26" s="23">
        <f t="shared" ref="HC26:HK27" ca="1" si="111">OFFSET(HC$5,$B26,0)</f>
        <v>1</v>
      </c>
      <c r="HD26" s="23">
        <f t="shared" ca="1" si="111"/>
        <v>0</v>
      </c>
      <c r="HE26" s="23">
        <f t="shared" ca="1" si="111"/>
        <v>1</v>
      </c>
      <c r="HF26" s="23">
        <f t="shared" ca="1" si="111"/>
        <v>1</v>
      </c>
      <c r="HG26" s="23">
        <f t="shared" ca="1" si="111"/>
        <v>0</v>
      </c>
      <c r="HH26" s="23">
        <f t="shared" ca="1" si="111"/>
        <v>70</v>
      </c>
      <c r="HI26" s="23">
        <f t="shared" ca="1" si="111"/>
        <v>50</v>
      </c>
      <c r="HJ26" s="23">
        <f t="shared" ca="1" si="111"/>
        <v>70</v>
      </c>
      <c r="HK26" s="23">
        <f t="shared" ca="1" si="111"/>
        <v>50</v>
      </c>
      <c r="HL26" s="5">
        <f t="shared" si="68"/>
        <v>1</v>
      </c>
      <c r="HM26" s="5">
        <f t="shared" si="69"/>
        <v>1</v>
      </c>
      <c r="HN26" s="5">
        <f t="shared" si="70"/>
        <v>1</v>
      </c>
      <c r="HO26" s="23">
        <f t="shared" ref="HO26:HU27" ca="1" si="112">OFFSET(HO$5,$B26,0)</f>
        <v>1</v>
      </c>
      <c r="HP26" s="23">
        <f t="shared" ca="1" si="112"/>
        <v>1</v>
      </c>
      <c r="HQ26" s="23">
        <f t="shared" ca="1" si="112"/>
        <v>1</v>
      </c>
      <c r="HR26" s="23">
        <f t="shared" ca="1" si="112"/>
        <v>1</v>
      </c>
      <c r="HS26" s="23">
        <f t="shared" ca="1" si="112"/>
        <v>1</v>
      </c>
      <c r="HT26" s="23">
        <f t="shared" ca="1" si="112"/>
        <v>1</v>
      </c>
      <c r="HU26" s="23">
        <f t="shared" ca="1" si="112"/>
        <v>1</v>
      </c>
      <c r="HV26" s="179" t="b">
        <f t="shared" si="87"/>
        <v>1</v>
      </c>
      <c r="HW26" s="179">
        <f t="shared" si="71"/>
        <v>0</v>
      </c>
      <c r="HX26" s="179">
        <f t="shared" si="71"/>
        <v>0</v>
      </c>
      <c r="HY26" s="179">
        <f t="shared" si="71"/>
        <v>0</v>
      </c>
      <c r="HZ26" s="179">
        <f t="shared" si="71"/>
        <v>0</v>
      </c>
      <c r="IA26" s="179">
        <f t="shared" si="71"/>
        <v>0</v>
      </c>
      <c r="IB26" s="179">
        <f t="shared" si="71"/>
        <v>0</v>
      </c>
      <c r="IC26" s="179">
        <f t="shared" si="71"/>
        <v>0</v>
      </c>
      <c r="ID26" s="179">
        <f t="shared" si="71"/>
        <v>0</v>
      </c>
      <c r="IE26" s="179">
        <f t="shared" si="71"/>
        <v>0</v>
      </c>
      <c r="IF26" s="179">
        <f t="shared" si="71"/>
        <v>0</v>
      </c>
      <c r="IG26" s="179">
        <f t="shared" si="72"/>
        <v>0</v>
      </c>
      <c r="IH26" s="179">
        <f t="shared" si="72"/>
        <v>0</v>
      </c>
      <c r="II26" s="179">
        <f t="shared" si="72"/>
        <v>0</v>
      </c>
      <c r="IJ26" s="179">
        <f t="shared" si="72"/>
        <v>0</v>
      </c>
      <c r="IK26" s="179">
        <f t="shared" si="72"/>
        <v>0</v>
      </c>
      <c r="IL26" s="179">
        <f t="shared" si="72"/>
        <v>0</v>
      </c>
      <c r="IM26" s="179">
        <f t="shared" si="72"/>
        <v>0</v>
      </c>
      <c r="IN26" s="179">
        <f t="shared" si="72"/>
        <v>0</v>
      </c>
      <c r="IO26" s="179">
        <f t="shared" si="72"/>
        <v>0</v>
      </c>
      <c r="IP26" s="179">
        <f t="shared" si="72"/>
        <v>0</v>
      </c>
      <c r="IQ26" s="179">
        <f t="shared" si="73"/>
        <v>0</v>
      </c>
      <c r="IR26" s="179">
        <f t="shared" si="73"/>
        <v>0</v>
      </c>
      <c r="IS26" s="179">
        <f t="shared" si="73"/>
        <v>0</v>
      </c>
      <c r="IT26" s="179">
        <f t="shared" si="73"/>
        <v>0</v>
      </c>
      <c r="IU26" s="179">
        <f t="shared" si="73"/>
        <v>0</v>
      </c>
      <c r="IV26" s="179">
        <f t="shared" si="73"/>
        <v>0</v>
      </c>
      <c r="IW26" s="179">
        <f t="shared" si="73"/>
        <v>0</v>
      </c>
      <c r="IX26" s="179">
        <f t="shared" si="73"/>
        <v>0</v>
      </c>
      <c r="IY26" s="179">
        <f t="shared" si="73"/>
        <v>0</v>
      </c>
      <c r="IZ26" s="179">
        <f t="shared" si="73"/>
        <v>0</v>
      </c>
      <c r="JA26" s="179">
        <f t="shared" si="74"/>
        <v>150</v>
      </c>
      <c r="JB26" s="179">
        <f t="shared" si="74"/>
        <v>0</v>
      </c>
      <c r="JC26" s="179">
        <f t="shared" si="74"/>
        <v>0</v>
      </c>
      <c r="JD26" s="179">
        <f t="shared" si="74"/>
        <v>0</v>
      </c>
      <c r="JE26" s="179">
        <f t="shared" si="74"/>
        <v>0</v>
      </c>
      <c r="JF26" s="179">
        <f t="shared" si="74"/>
        <v>0</v>
      </c>
      <c r="JG26" s="179">
        <f t="shared" si="74"/>
        <v>0</v>
      </c>
      <c r="JH26" s="179">
        <f t="shared" si="74"/>
        <v>0</v>
      </c>
      <c r="JI26" s="179">
        <f t="shared" si="74"/>
        <v>0</v>
      </c>
      <c r="JJ26" s="179">
        <f t="shared" si="74"/>
        <v>0</v>
      </c>
      <c r="JK26" s="179">
        <f t="shared" si="75"/>
        <v>0</v>
      </c>
      <c r="JL26" s="179">
        <f t="shared" si="75"/>
        <v>0</v>
      </c>
      <c r="JM26" s="179">
        <f t="shared" si="75"/>
        <v>0</v>
      </c>
      <c r="JN26" s="179">
        <f t="shared" si="75"/>
        <v>0</v>
      </c>
      <c r="JO26" s="179">
        <f t="shared" si="75"/>
        <v>0</v>
      </c>
      <c r="JP26" s="179">
        <f t="shared" si="75"/>
        <v>0</v>
      </c>
      <c r="JQ26" s="179">
        <f t="shared" si="75"/>
        <v>0</v>
      </c>
      <c r="JR26" s="179">
        <f t="shared" si="75"/>
        <v>97</v>
      </c>
      <c r="JS26" s="179">
        <f t="shared" si="75"/>
        <v>97</v>
      </c>
      <c r="JT26" s="179">
        <f t="shared" si="75"/>
        <v>97</v>
      </c>
      <c r="JU26" s="179">
        <f t="shared" si="76"/>
        <v>97</v>
      </c>
      <c r="JV26" s="179">
        <f t="shared" si="76"/>
        <v>97</v>
      </c>
      <c r="JW26" s="179">
        <f t="shared" si="76"/>
        <v>97</v>
      </c>
      <c r="JX26" s="179">
        <f t="shared" si="76"/>
        <v>97</v>
      </c>
      <c r="JY26" s="179">
        <f t="shared" si="76"/>
        <v>97</v>
      </c>
      <c r="JZ26" s="179">
        <f t="shared" si="76"/>
        <v>152</v>
      </c>
      <c r="KA26" s="179">
        <f t="shared" si="76"/>
        <v>152</v>
      </c>
      <c r="KB26" s="179">
        <f t="shared" si="76"/>
        <v>152</v>
      </c>
      <c r="KC26" s="179">
        <f t="shared" si="76"/>
        <v>0</v>
      </c>
      <c r="KD26" s="179">
        <f t="shared" si="76"/>
        <v>0</v>
      </c>
      <c r="KE26" s="179">
        <f t="shared" si="77"/>
        <v>348</v>
      </c>
      <c r="KF26" s="179">
        <f t="shared" si="77"/>
        <v>348</v>
      </c>
      <c r="KG26" s="179">
        <f t="shared" si="77"/>
        <v>7</v>
      </c>
      <c r="KH26" s="179">
        <f t="shared" si="77"/>
        <v>7</v>
      </c>
      <c r="KI26" s="179">
        <f t="shared" si="77"/>
        <v>7</v>
      </c>
      <c r="KJ26" s="179">
        <f t="shared" si="77"/>
        <v>7</v>
      </c>
      <c r="KK26" s="179">
        <f t="shared" si="77"/>
        <v>7</v>
      </c>
      <c r="KL26" s="179">
        <f t="shared" si="77"/>
        <v>7</v>
      </c>
      <c r="KM26" s="179">
        <f t="shared" si="77"/>
        <v>7</v>
      </c>
      <c r="KN26" s="179">
        <f t="shared" si="77"/>
        <v>7</v>
      </c>
      <c r="KO26" s="179">
        <f t="shared" si="78"/>
        <v>0</v>
      </c>
      <c r="KP26" s="179">
        <f t="shared" si="78"/>
        <v>0</v>
      </c>
      <c r="KQ26" s="179">
        <f t="shared" si="78"/>
        <v>0</v>
      </c>
      <c r="KR26" s="179">
        <f t="shared" si="78"/>
        <v>0</v>
      </c>
      <c r="KS26" s="179">
        <f t="shared" si="78"/>
        <v>0</v>
      </c>
      <c r="KT26" s="179">
        <f t="shared" si="78"/>
        <v>0</v>
      </c>
      <c r="KU26" s="179">
        <f t="shared" si="78"/>
        <v>0</v>
      </c>
      <c r="KV26" s="179">
        <f t="shared" si="78"/>
        <v>0</v>
      </c>
      <c r="KW26" s="179">
        <f t="shared" si="78"/>
        <v>0</v>
      </c>
      <c r="KX26" s="179">
        <f t="shared" si="78"/>
        <v>0</v>
      </c>
      <c r="KY26" s="179">
        <f t="shared" si="79"/>
        <v>0</v>
      </c>
      <c r="KZ26" s="179">
        <f t="shared" si="79"/>
        <v>0</v>
      </c>
      <c r="LA26" s="179">
        <f t="shared" si="79"/>
        <v>0</v>
      </c>
      <c r="LB26" s="179">
        <f t="shared" si="79"/>
        <v>0</v>
      </c>
      <c r="LC26" s="179">
        <f t="shared" si="79"/>
        <v>0</v>
      </c>
      <c r="LD26" s="179">
        <f t="shared" si="79"/>
        <v>0</v>
      </c>
      <c r="LE26" s="179">
        <f t="shared" si="79"/>
        <v>0</v>
      </c>
      <c r="LF26" s="179">
        <f t="shared" si="79"/>
        <v>0</v>
      </c>
      <c r="LG26" s="179">
        <f t="shared" si="79"/>
        <v>0</v>
      </c>
      <c r="LH26" s="179">
        <f t="shared" si="79"/>
        <v>0</v>
      </c>
      <c r="LI26" s="179">
        <f t="shared" si="80"/>
        <v>0</v>
      </c>
      <c r="LJ26" s="179">
        <f t="shared" si="80"/>
        <v>0</v>
      </c>
      <c r="LK26" s="179">
        <f t="shared" si="80"/>
        <v>0</v>
      </c>
      <c r="LL26" s="179">
        <f t="shared" si="80"/>
        <v>0</v>
      </c>
      <c r="LM26" s="179">
        <f t="shared" si="80"/>
        <v>0</v>
      </c>
      <c r="LN26" s="179">
        <f t="shared" si="80"/>
        <v>0</v>
      </c>
      <c r="LO26" s="179">
        <f t="shared" si="80"/>
        <v>0</v>
      </c>
      <c r="LP26" s="179">
        <f t="shared" si="80"/>
        <v>0</v>
      </c>
      <c r="LQ26" s="179">
        <f t="shared" si="80"/>
        <v>0</v>
      </c>
      <c r="LR26" s="179">
        <f t="shared" si="80"/>
        <v>0</v>
      </c>
      <c r="LS26" s="179">
        <f t="shared" si="81"/>
        <v>0</v>
      </c>
      <c r="LT26" s="179">
        <f t="shared" si="81"/>
        <v>0</v>
      </c>
      <c r="LU26" s="179">
        <f t="shared" si="81"/>
        <v>0</v>
      </c>
      <c r="LV26" s="179">
        <f t="shared" si="81"/>
        <v>0</v>
      </c>
      <c r="LW26" s="179">
        <f t="shared" si="81"/>
        <v>0</v>
      </c>
      <c r="LX26" s="179">
        <f t="shared" si="81"/>
        <v>0</v>
      </c>
      <c r="LY26" s="179">
        <f t="shared" si="81"/>
        <v>0</v>
      </c>
      <c r="LZ26" s="179">
        <f t="shared" si="81"/>
        <v>0</v>
      </c>
      <c r="MA26" s="179">
        <f t="shared" si="81"/>
        <v>0</v>
      </c>
      <c r="MB26" s="179">
        <f t="shared" si="81"/>
        <v>0</v>
      </c>
      <c r="MC26" s="179">
        <f t="shared" si="82"/>
        <v>0</v>
      </c>
      <c r="MD26" s="179">
        <f t="shared" si="82"/>
        <v>0</v>
      </c>
      <c r="ME26" s="179">
        <f t="shared" si="82"/>
        <v>0</v>
      </c>
      <c r="MF26" s="179">
        <f t="shared" si="82"/>
        <v>0</v>
      </c>
      <c r="MG26" s="179">
        <f t="shared" si="82"/>
        <v>0</v>
      </c>
      <c r="MH26" s="179">
        <f t="shared" si="82"/>
        <v>0</v>
      </c>
      <c r="MI26" s="179">
        <f t="shared" si="82"/>
        <v>0</v>
      </c>
      <c r="MJ26" s="179">
        <f t="shared" si="82"/>
        <v>0</v>
      </c>
      <c r="MK26" s="179">
        <f t="shared" si="82"/>
        <v>0</v>
      </c>
      <c r="ML26" s="179">
        <f t="shared" si="82"/>
        <v>0</v>
      </c>
      <c r="MM26" s="23">
        <f t="shared" ref="MM26:MQ27" ca="1" si="113">OFFSET(MM$5,$B26,0)</f>
        <v>0</v>
      </c>
      <c r="MN26" s="23" t="str">
        <f t="shared" ca="1" si="113"/>
        <v>-</v>
      </c>
      <c r="MO26" s="23" t="str">
        <f t="shared" ca="1" si="113"/>
        <v>-</v>
      </c>
      <c r="MP26" s="23">
        <f t="shared" ca="1" si="113"/>
        <v>0</v>
      </c>
      <c r="MQ26" s="23">
        <f t="shared" ca="1" si="113"/>
        <v>0</v>
      </c>
      <c r="MR26" s="29">
        <v>0</v>
      </c>
    </row>
    <row r="27" spans="1:356" outlineLevel="1">
      <c r="A27" s="26">
        <f>ROW(A27)-5</f>
        <v>22</v>
      </c>
      <c r="B27" s="26">
        <f t="shared" si="88"/>
        <v>15</v>
      </c>
      <c r="C27">
        <v>10</v>
      </c>
      <c r="D27" t="b">
        <v>0</v>
      </c>
      <c r="E27" t="b">
        <v>0</v>
      </c>
      <c r="F27" t="b">
        <v>0</v>
      </c>
      <c r="G27" s="35">
        <v>3</v>
      </c>
      <c r="H27" s="123">
        <v>23</v>
      </c>
      <c r="I27" s="35">
        <v>3</v>
      </c>
      <c r="J27" s="35">
        <v>0</v>
      </c>
      <c r="K27" s="123">
        <v>1</v>
      </c>
      <c r="L27" s="123">
        <v>1</v>
      </c>
      <c r="M27" s="123">
        <v>1</v>
      </c>
      <c r="N27" s="123">
        <v>1</v>
      </c>
      <c r="O27" s="35">
        <v>2</v>
      </c>
      <c r="P27" s="35">
        <v>5</v>
      </c>
      <c r="Q27" s="35">
        <v>2</v>
      </c>
      <c r="R27" s="35">
        <v>2</v>
      </c>
      <c r="S27" s="35">
        <v>2</v>
      </c>
      <c r="T27" s="35">
        <v>2</v>
      </c>
      <c r="U27" s="35">
        <v>1</v>
      </c>
      <c r="V27" s="35">
        <v>2</v>
      </c>
      <c r="W27" s="35">
        <v>2</v>
      </c>
      <c r="X27" s="35">
        <v>2</v>
      </c>
      <c r="Y27" s="35">
        <v>2</v>
      </c>
      <c r="Z27" s="35"/>
      <c r="AA27">
        <f>IF($H27&lt;=4,$H27,MOD(INT(($H27-5)/PRODUCT(AB$19:$AD$19)),AA$19)+1)</f>
        <v>2</v>
      </c>
      <c r="AB27">
        <f>IF($H27&lt;=4,0,MOD(INT(($H27-5)/PRODUCT(AC$19:$AD$19)),AB$19)+1)</f>
        <v>1</v>
      </c>
      <c r="AC27">
        <f>IF($H27&lt;=4,0,MOD(INT(($H27-5)/PRODUCT(AD$19:$AD$19)),AC$19)+1)</f>
        <v>2</v>
      </c>
      <c r="AD27">
        <f t="shared" si="83"/>
        <v>1</v>
      </c>
      <c r="AE27" s="3" t="str">
        <f t="shared" ca="1" si="84"/>
        <v>00007 Template GSM  M-M-mate EL Spr Scan 1 (F33N11)</v>
      </c>
      <c r="AF27" s="10" t="str">
        <f ca="1">IF(MATCH(AE27,AE$5:AE27,0)=(COUNTA(AE$5:AE27)),"-","Dup")</f>
        <v>-</v>
      </c>
      <c r="AG27" s="23" t="b">
        <f t="shared" ca="1" si="94"/>
        <v>1</v>
      </c>
      <c r="AH27" s="23" t="b">
        <f t="shared" ca="1" si="94"/>
        <v>0</v>
      </c>
      <c r="AI27" s="23" t="str">
        <f t="shared" ca="1" si="94"/>
        <v>-</v>
      </c>
      <c r="AJ27" s="23" t="str">
        <f t="shared" ca="1" si="94"/>
        <v>-</v>
      </c>
      <c r="AK27" s="23" t="str">
        <f t="shared" ca="1" si="94"/>
        <v>-</v>
      </c>
      <c r="AL27" s="23" t="str">
        <f t="shared" ca="1" si="94"/>
        <v>-</v>
      </c>
      <c r="AM27" s="23" t="str">
        <f t="shared" ca="1" si="94"/>
        <v>-</v>
      </c>
      <c r="AN27" s="23" t="str">
        <f t="shared" ca="1" si="94"/>
        <v>-</v>
      </c>
      <c r="AO27" s="23" t="str">
        <f t="shared" ca="1" si="94"/>
        <v>-</v>
      </c>
      <c r="AP27" s="23" t="str">
        <f t="shared" ca="1" si="94"/>
        <v>-</v>
      </c>
      <c r="AQ27" s="23" t="str">
        <f t="shared" ca="1" si="44"/>
        <v>-</v>
      </c>
      <c r="AR27" s="23">
        <f t="shared" ca="1" si="44"/>
        <v>1</v>
      </c>
      <c r="AS27" s="23">
        <f t="shared" ca="1" si="44"/>
        <v>1</v>
      </c>
      <c r="AT27" s="23" t="str">
        <f t="shared" ca="1" si="44"/>
        <v>-</v>
      </c>
      <c r="AU27" s="23" t="str">
        <f t="shared" ca="1" si="44"/>
        <v>-</v>
      </c>
      <c r="AV27" s="23" t="str">
        <f t="shared" ca="1" si="44"/>
        <v>-</v>
      </c>
      <c r="AW27" s="23" t="str">
        <f t="shared" ca="1" si="95"/>
        <v>-</v>
      </c>
      <c r="AX27" s="23" t="str">
        <f t="shared" ca="1" si="95"/>
        <v>-</v>
      </c>
      <c r="AY27" s="23" t="str">
        <f t="shared" ca="1" si="95"/>
        <v>-</v>
      </c>
      <c r="AZ27" s="23" t="str">
        <f t="shared" ca="1" si="95"/>
        <v>-</v>
      </c>
      <c r="BA27" s="23" t="str">
        <f t="shared" ca="1" si="95"/>
        <v>-</v>
      </c>
      <c r="BB27" s="23" t="str">
        <f t="shared" ca="1" si="95"/>
        <v>-</v>
      </c>
      <c r="BC27" s="23" t="str">
        <f t="shared" ca="1" si="95"/>
        <v>-</v>
      </c>
      <c r="BD27" s="23" t="str">
        <f t="shared" ca="1" si="95"/>
        <v>-</v>
      </c>
      <c r="BE27" s="23" t="str">
        <f t="shared" ca="1" si="95"/>
        <v>-</v>
      </c>
      <c r="BF27" s="23" t="str">
        <f t="shared" ca="1" si="95"/>
        <v>-</v>
      </c>
      <c r="BG27" s="23" t="str">
        <f t="shared" ca="1" si="96"/>
        <v>-</v>
      </c>
      <c r="BH27" s="23" t="str">
        <f t="shared" ca="1" si="96"/>
        <v>-</v>
      </c>
      <c r="BI27" s="23" t="str">
        <f t="shared" ca="1" si="96"/>
        <v>-</v>
      </c>
      <c r="BJ27" s="23" t="str">
        <f t="shared" ca="1" si="96"/>
        <v>-</v>
      </c>
      <c r="BK27" s="23" t="str">
        <f t="shared" ca="1" si="96"/>
        <v>-</v>
      </c>
      <c r="BL27" s="23" t="str">
        <f t="shared" ca="1" si="96"/>
        <v>-</v>
      </c>
      <c r="BM27" s="23" t="str">
        <f t="shared" ca="1" si="96"/>
        <v>-</v>
      </c>
      <c r="BN27" s="23" t="str">
        <f t="shared" ca="1" si="96"/>
        <v>-</v>
      </c>
      <c r="BO27" s="23" t="str">
        <f t="shared" ca="1" si="96"/>
        <v>-</v>
      </c>
      <c r="BP27" s="23" t="str">
        <f t="shared" ca="1" si="96"/>
        <v>-</v>
      </c>
      <c r="BQ27" s="23" t="str">
        <f t="shared" ca="1" si="97"/>
        <v>-</v>
      </c>
      <c r="BR27" s="23" t="str">
        <f t="shared" ca="1" si="97"/>
        <v>-</v>
      </c>
      <c r="BS27" s="23" t="str">
        <f t="shared" ca="1" si="97"/>
        <v>-</v>
      </c>
      <c r="BT27" s="23" t="str">
        <f t="shared" ca="1" si="97"/>
        <v>-</v>
      </c>
      <c r="BU27" s="23" t="str">
        <f t="shared" ca="1" si="97"/>
        <v>-</v>
      </c>
      <c r="BV27" s="23" t="str">
        <f t="shared" ca="1" si="97"/>
        <v>-</v>
      </c>
      <c r="BW27" s="23" t="str">
        <f t="shared" ca="1" si="97"/>
        <v>-</v>
      </c>
      <c r="BX27" s="23" t="str">
        <f t="shared" ca="1" si="97"/>
        <v>-</v>
      </c>
      <c r="BY27" s="23" t="str">
        <f t="shared" ca="1" si="97"/>
        <v>-</v>
      </c>
      <c r="BZ27" s="23">
        <f t="shared" ca="1" si="97"/>
        <v>1</v>
      </c>
      <c r="CA27" s="23">
        <f t="shared" ca="1" si="98"/>
        <v>1</v>
      </c>
      <c r="CB27" s="23">
        <f t="shared" ca="1" si="98"/>
        <v>0</v>
      </c>
      <c r="CC27" s="23" t="str">
        <f t="shared" ca="1" si="98"/>
        <v>-</v>
      </c>
      <c r="CD27" s="23" t="str">
        <f t="shared" ca="1" si="98"/>
        <v>-</v>
      </c>
      <c r="CE27" s="23" t="str">
        <f t="shared" ca="1" si="98"/>
        <v>-</v>
      </c>
      <c r="CF27" s="23" t="str">
        <f t="shared" ca="1" si="98"/>
        <v>-</v>
      </c>
      <c r="CG27" s="23" t="str">
        <f t="shared" ca="1" si="98"/>
        <v>-</v>
      </c>
      <c r="CH27" s="23" t="str">
        <f t="shared" ca="1" si="98"/>
        <v>-</v>
      </c>
      <c r="CI27" s="23" t="str">
        <f t="shared" ca="1" si="98"/>
        <v>-</v>
      </c>
      <c r="CJ27" s="23">
        <f t="shared" ca="1" si="98"/>
        <v>0</v>
      </c>
      <c r="CK27" s="23" t="str">
        <f t="shared" ca="1" si="99"/>
        <v>-</v>
      </c>
      <c r="CL27" s="23" t="str">
        <f t="shared" ca="1" si="99"/>
        <v>-</v>
      </c>
      <c r="CM27" s="23" t="str">
        <f t="shared" ca="1" si="99"/>
        <v>-</v>
      </c>
      <c r="CN27" s="23" t="str">
        <f t="shared" ca="1" si="99"/>
        <v>-</v>
      </c>
      <c r="CO27" s="23" t="str">
        <f t="shared" ca="1" si="99"/>
        <v>-</v>
      </c>
      <c r="CP27" s="23">
        <f t="shared" ca="1" si="99"/>
        <v>0</v>
      </c>
      <c r="CQ27" s="23">
        <f t="shared" ca="1" si="99"/>
        <v>0</v>
      </c>
      <c r="CR27" s="23">
        <f t="shared" ca="1" si="99"/>
        <v>0</v>
      </c>
      <c r="CS27" s="23">
        <f t="shared" ca="1" si="99"/>
        <v>0</v>
      </c>
      <c r="CT27" s="23">
        <f t="shared" ca="1" si="99"/>
        <v>0</v>
      </c>
      <c r="CU27" s="23">
        <f t="shared" ca="1" si="100"/>
        <v>0</v>
      </c>
      <c r="CV27" s="23">
        <f t="shared" ca="1" si="100"/>
        <v>0</v>
      </c>
      <c r="CW27" s="23">
        <f t="shared" ca="1" si="100"/>
        <v>0</v>
      </c>
      <c r="CX27" s="23">
        <f t="shared" ca="1" si="100"/>
        <v>0</v>
      </c>
      <c r="CY27" s="23">
        <f t="shared" ca="1" si="100"/>
        <v>0</v>
      </c>
      <c r="CZ27" s="23">
        <f t="shared" ca="1" si="100"/>
        <v>0</v>
      </c>
      <c r="DA27" s="23" t="str">
        <f t="shared" ca="1" si="100"/>
        <v>-</v>
      </c>
      <c r="DB27" s="23" t="str">
        <f t="shared" ca="1" si="100"/>
        <v>-</v>
      </c>
      <c r="DC27" s="23">
        <f t="shared" ca="1" si="100"/>
        <v>19</v>
      </c>
      <c r="DD27" s="23">
        <f t="shared" ca="1" si="100"/>
        <v>19</v>
      </c>
      <c r="DE27" s="23" t="str">
        <f t="shared" ca="1" si="101"/>
        <v>-</v>
      </c>
      <c r="DF27" s="23" t="str">
        <f t="shared" ca="1" si="101"/>
        <v>-</v>
      </c>
      <c r="DG27" s="23" t="str">
        <f t="shared" ca="1" si="101"/>
        <v>-</v>
      </c>
      <c r="DH27" s="23" t="str">
        <f t="shared" ca="1" si="101"/>
        <v>-</v>
      </c>
      <c r="DI27" s="23" t="str">
        <f t="shared" ca="1" si="101"/>
        <v>-</v>
      </c>
      <c r="DJ27" s="23" t="str">
        <f t="shared" ca="1" si="101"/>
        <v>-</v>
      </c>
      <c r="DK27" s="23" t="str">
        <f t="shared" ca="1" si="101"/>
        <v>-</v>
      </c>
      <c r="DL27" s="5">
        <f t="shared" si="54"/>
        <v>1</v>
      </c>
      <c r="DM27" s="23" t="str">
        <f t="shared" ca="1" si="102"/>
        <v>-</v>
      </c>
      <c r="DN27" s="23" t="str">
        <f t="shared" ca="1" si="102"/>
        <v>-</v>
      </c>
      <c r="DO27" s="23" t="str">
        <f t="shared" ca="1" si="102"/>
        <v>-</v>
      </c>
      <c r="DP27" s="23" t="str">
        <f t="shared" ca="1" si="102"/>
        <v>-</v>
      </c>
      <c r="DQ27" s="5" t="b">
        <f t="shared" si="55"/>
        <v>0</v>
      </c>
      <c r="DR27" s="23" t="str">
        <f t="shared" ca="1" si="103"/>
        <v>-</v>
      </c>
      <c r="DS27" s="23">
        <f t="shared" ca="1" si="103"/>
        <v>0</v>
      </c>
      <c r="DT27" s="23" t="str">
        <f t="shared" ca="1" si="103"/>
        <v>-</v>
      </c>
      <c r="DU27" s="23">
        <f t="shared" ca="1" si="103"/>
        <v>1</v>
      </c>
      <c r="DV27" s="23">
        <f t="shared" ca="1" si="103"/>
        <v>0</v>
      </c>
      <c r="DW27" s="23">
        <f t="shared" ca="1" si="103"/>
        <v>1</v>
      </c>
      <c r="DX27" s="23">
        <f t="shared" ca="1" si="103"/>
        <v>1</v>
      </c>
      <c r="DY27" s="23">
        <f t="shared" ca="1" si="103"/>
        <v>1</v>
      </c>
      <c r="DZ27" s="23">
        <f t="shared" ca="1" si="103"/>
        <v>0</v>
      </c>
      <c r="EA27" s="23">
        <f t="shared" ca="1" si="103"/>
        <v>0</v>
      </c>
      <c r="EB27" s="23">
        <f t="shared" ca="1" si="104"/>
        <v>0</v>
      </c>
      <c r="EC27" s="23">
        <f t="shared" ca="1" si="104"/>
        <v>0</v>
      </c>
      <c r="ED27" s="23">
        <f t="shared" ca="1" si="104"/>
        <v>1</v>
      </c>
      <c r="EE27" s="23">
        <f t="shared" ca="1" si="104"/>
        <v>0</v>
      </c>
      <c r="EF27" s="23">
        <f t="shared" ca="1" si="104"/>
        <v>0</v>
      </c>
      <c r="EG27" s="23">
        <f t="shared" ca="1" si="104"/>
        <v>0</v>
      </c>
      <c r="EH27" s="23">
        <f t="shared" ca="1" si="104"/>
        <v>0</v>
      </c>
      <c r="EI27" s="23">
        <f t="shared" ca="1" si="104"/>
        <v>0</v>
      </c>
      <c r="EJ27" s="23">
        <f t="shared" ca="1" si="104"/>
        <v>0</v>
      </c>
      <c r="EK27" s="23">
        <f t="shared" ca="1" si="104"/>
        <v>0</v>
      </c>
      <c r="EL27" s="23">
        <f t="shared" ca="1" si="104"/>
        <v>1</v>
      </c>
      <c r="EM27" s="23">
        <f t="shared" ca="1" si="104"/>
        <v>0</v>
      </c>
      <c r="EN27" s="5">
        <f t="shared" si="105"/>
        <v>0.1</v>
      </c>
      <c r="EO27" s="5">
        <f t="shared" si="105"/>
        <v>0.17</v>
      </c>
      <c r="EP27" s="5">
        <f t="shared" si="105"/>
        <v>0.2</v>
      </c>
      <c r="EQ27" s="5">
        <f t="shared" si="105"/>
        <v>0.2</v>
      </c>
      <c r="ER27" s="5">
        <f t="shared" si="105"/>
        <v>0.2</v>
      </c>
      <c r="ES27" s="23">
        <f t="shared" ca="1" si="106"/>
        <v>0</v>
      </c>
      <c r="ET27" s="23">
        <f t="shared" ca="1" si="106"/>
        <v>0</v>
      </c>
      <c r="EU27" s="23" t="str">
        <f t="shared" ca="1" si="106"/>
        <v>-</v>
      </c>
      <c r="EV27" s="23" t="str">
        <f t="shared" ca="1" si="106"/>
        <v>-</v>
      </c>
      <c r="EW27" s="23" t="str">
        <f t="shared" ca="1" si="106"/>
        <v>-</v>
      </c>
      <c r="EX27" s="23" t="str">
        <f t="shared" ca="1" si="106"/>
        <v>-</v>
      </c>
      <c r="EY27" s="5" t="b">
        <f t="shared" si="107"/>
        <v>0</v>
      </c>
      <c r="EZ27" s="5" t="b">
        <f t="shared" si="107"/>
        <v>0</v>
      </c>
      <c r="FA27" s="5" t="b">
        <f t="shared" si="107"/>
        <v>1</v>
      </c>
      <c r="FB27" s="5">
        <f t="shared" si="58"/>
        <v>1</v>
      </c>
      <c r="FC27" s="23">
        <f t="shared" ca="1" si="108"/>
        <v>1</v>
      </c>
      <c r="FD27" s="23">
        <f t="shared" ca="1" si="108"/>
        <v>1</v>
      </c>
      <c r="FE27" s="23" t="str">
        <f t="shared" ca="1" si="108"/>
        <v>-</v>
      </c>
      <c r="FF27" s="23" t="str">
        <f t="shared" ca="1" si="108"/>
        <v>-</v>
      </c>
      <c r="FG27" s="5">
        <f t="shared" si="59"/>
        <v>0.5</v>
      </c>
      <c r="FH27" s="23" t="str">
        <f ca="1">OFFSET(FH$5,$B27,0)</f>
        <v>-</v>
      </c>
      <c r="FI27" s="23" t="str">
        <f ca="1">OFFSET(FI$5,$B27,0)</f>
        <v>-</v>
      </c>
      <c r="FJ27" s="5" t="str">
        <f t="array" ref="FJ27">IF(OR(FK27:FX27&lt;&gt;"-"),TRUE,"-")</f>
        <v>-</v>
      </c>
      <c r="FK27" s="5" t="str">
        <f t="shared" si="60"/>
        <v>-</v>
      </c>
      <c r="FL27" s="5" t="str">
        <f t="shared" si="60"/>
        <v>-</v>
      </c>
      <c r="FM27" s="5" t="str">
        <f t="shared" si="60"/>
        <v>-</v>
      </c>
      <c r="FN27" s="5" t="str">
        <f t="shared" si="60"/>
        <v>-</v>
      </c>
      <c r="FO27" s="5" t="str">
        <f t="shared" si="60"/>
        <v>-</v>
      </c>
      <c r="FP27" s="5" t="str">
        <f t="shared" si="60"/>
        <v>-</v>
      </c>
      <c r="FQ27" s="5" t="str">
        <f t="shared" si="60"/>
        <v>-</v>
      </c>
      <c r="FR27" s="5" t="str">
        <f t="shared" si="60"/>
        <v>-</v>
      </c>
      <c r="FS27" s="5" t="str">
        <f t="shared" si="60"/>
        <v>-</v>
      </c>
      <c r="FT27" s="5" t="str">
        <f t="shared" si="60"/>
        <v>-</v>
      </c>
      <c r="FU27" s="5" t="str">
        <f t="shared" si="60"/>
        <v>-</v>
      </c>
      <c r="FV27" s="5" t="str">
        <f t="shared" si="60"/>
        <v>-</v>
      </c>
      <c r="FW27" s="5" t="str">
        <f t="shared" si="60"/>
        <v>-</v>
      </c>
      <c r="FX27" s="5" t="str">
        <f t="shared" si="60"/>
        <v>-</v>
      </c>
      <c r="FY27" s="5" t="b">
        <f t="array" aca="1" ref="FY27" ca="1">IF(OR(FZ27:GN27&lt;&gt;"-"),TRUE,"-")</f>
        <v>1</v>
      </c>
      <c r="FZ27" s="23">
        <f t="shared" ca="1" si="61"/>
        <v>0</v>
      </c>
      <c r="GA27" s="5" t="str">
        <f t="shared" si="62"/>
        <v>-</v>
      </c>
      <c r="GB27" s="5" t="str">
        <f t="shared" si="62"/>
        <v>-</v>
      </c>
      <c r="GC27" s="5" t="str">
        <f t="shared" si="62"/>
        <v>-</v>
      </c>
      <c r="GD27" s="5" t="str">
        <f t="shared" si="62"/>
        <v>-</v>
      </c>
      <c r="GE27" s="5" t="str">
        <f t="shared" si="62"/>
        <v>-</v>
      </c>
      <c r="GF27" s="5" t="str">
        <f t="shared" si="62"/>
        <v>-</v>
      </c>
      <c r="GG27" s="5" t="str">
        <f t="shared" si="62"/>
        <v>-</v>
      </c>
      <c r="GH27" s="5" t="str">
        <f t="shared" si="62"/>
        <v>-</v>
      </c>
      <c r="GI27" s="5" t="str">
        <f t="shared" si="62"/>
        <v>-</v>
      </c>
      <c r="GJ27" s="5" t="str">
        <f t="shared" si="62"/>
        <v>-</v>
      </c>
      <c r="GK27" s="5" t="str">
        <f t="shared" si="62"/>
        <v>-</v>
      </c>
      <c r="GL27" s="5" t="str">
        <f t="shared" si="62"/>
        <v>-</v>
      </c>
      <c r="GM27" s="5" t="str">
        <f t="shared" si="62"/>
        <v>-</v>
      </c>
      <c r="GN27" s="5" t="str">
        <f t="shared" si="62"/>
        <v>-</v>
      </c>
      <c r="GO27" s="23" t="str">
        <f t="shared" ca="1" si="109"/>
        <v>-</v>
      </c>
      <c r="GP27" s="23" t="str">
        <f t="shared" ca="1" si="109"/>
        <v>-</v>
      </c>
      <c r="GQ27" s="23" t="b">
        <f t="shared" ca="1" si="109"/>
        <v>1</v>
      </c>
      <c r="GR27" s="23">
        <f t="shared" ca="1" si="109"/>
        <v>0</v>
      </c>
      <c r="GS27" s="23" t="str">
        <f t="shared" ca="1" si="109"/>
        <v>-</v>
      </c>
      <c r="GT27" s="23" t="str">
        <f t="shared" ca="1" si="109"/>
        <v>-</v>
      </c>
      <c r="GU27" s="5">
        <f t="shared" si="66"/>
        <v>1</v>
      </c>
      <c r="GV27" s="23" t="str">
        <f ca="1">OFFSET(GV$5,$B27,0)</f>
        <v>-</v>
      </c>
      <c r="GW27" s="23" t="str">
        <f ca="1">OFFSET(GW$5,$B27,0)</f>
        <v>-</v>
      </c>
      <c r="GX27" s="5">
        <f t="shared" si="110"/>
        <v>0</v>
      </c>
      <c r="GY27" s="5">
        <f t="shared" si="110"/>
        <v>500</v>
      </c>
      <c r="GZ27" s="5">
        <f t="shared" si="110"/>
        <v>500</v>
      </c>
      <c r="HA27" s="5">
        <f t="shared" si="110"/>
        <v>0</v>
      </c>
      <c r="HB27" s="5">
        <f t="shared" si="110"/>
        <v>240</v>
      </c>
      <c r="HC27" s="23">
        <f t="shared" ca="1" si="111"/>
        <v>1</v>
      </c>
      <c r="HD27" s="23">
        <f t="shared" ca="1" si="111"/>
        <v>0</v>
      </c>
      <c r="HE27" s="23">
        <f t="shared" ca="1" si="111"/>
        <v>1</v>
      </c>
      <c r="HF27" s="23">
        <f t="shared" ca="1" si="111"/>
        <v>1</v>
      </c>
      <c r="HG27" s="23">
        <f t="shared" ca="1" si="111"/>
        <v>0</v>
      </c>
      <c r="HH27" s="23">
        <f t="shared" ca="1" si="111"/>
        <v>70</v>
      </c>
      <c r="HI27" s="23">
        <f t="shared" ca="1" si="111"/>
        <v>50</v>
      </c>
      <c r="HJ27" s="23">
        <f t="shared" ca="1" si="111"/>
        <v>70</v>
      </c>
      <c r="HK27" s="23">
        <f t="shared" ca="1" si="111"/>
        <v>50</v>
      </c>
      <c r="HL27" s="5">
        <f t="shared" si="68"/>
        <v>1</v>
      </c>
      <c r="HM27" s="5">
        <f t="shared" si="69"/>
        <v>1</v>
      </c>
      <c r="HN27" s="5">
        <f t="shared" si="70"/>
        <v>1</v>
      </c>
      <c r="HO27" s="23">
        <f t="shared" ca="1" si="112"/>
        <v>1</v>
      </c>
      <c r="HP27" s="23">
        <f t="shared" ca="1" si="112"/>
        <v>1</v>
      </c>
      <c r="HQ27" s="23">
        <f t="shared" ca="1" si="112"/>
        <v>1</v>
      </c>
      <c r="HR27" s="23">
        <f t="shared" ca="1" si="112"/>
        <v>1</v>
      </c>
      <c r="HS27" s="23">
        <f t="shared" ca="1" si="112"/>
        <v>1</v>
      </c>
      <c r="HT27" s="23">
        <f t="shared" ca="1" si="112"/>
        <v>1</v>
      </c>
      <c r="HU27" s="23">
        <f t="shared" ca="1" si="112"/>
        <v>1</v>
      </c>
      <c r="HV27" s="179" t="b">
        <f t="shared" si="87"/>
        <v>1</v>
      </c>
      <c r="HW27" s="179">
        <f t="shared" si="71"/>
        <v>0</v>
      </c>
      <c r="HX27" s="179">
        <f t="shared" si="71"/>
        <v>0</v>
      </c>
      <c r="HY27" s="179">
        <f t="shared" si="71"/>
        <v>0</v>
      </c>
      <c r="HZ27" s="179">
        <f t="shared" si="71"/>
        <v>0</v>
      </c>
      <c r="IA27" s="179">
        <f t="shared" si="71"/>
        <v>0</v>
      </c>
      <c r="IB27" s="179">
        <f t="shared" si="71"/>
        <v>0</v>
      </c>
      <c r="IC27" s="179">
        <f t="shared" si="71"/>
        <v>0</v>
      </c>
      <c r="ID27" s="179">
        <f t="shared" si="71"/>
        <v>0</v>
      </c>
      <c r="IE27" s="179">
        <f t="shared" si="71"/>
        <v>0</v>
      </c>
      <c r="IF27" s="179">
        <f t="shared" si="71"/>
        <v>0</v>
      </c>
      <c r="IG27" s="179">
        <f t="shared" si="72"/>
        <v>0</v>
      </c>
      <c r="IH27" s="179">
        <f t="shared" si="72"/>
        <v>0</v>
      </c>
      <c r="II27" s="179">
        <f t="shared" si="72"/>
        <v>0</v>
      </c>
      <c r="IJ27" s="179">
        <f t="shared" si="72"/>
        <v>0</v>
      </c>
      <c r="IK27" s="179">
        <f t="shared" si="72"/>
        <v>0</v>
      </c>
      <c r="IL27" s="179">
        <f t="shared" si="72"/>
        <v>0</v>
      </c>
      <c r="IM27" s="179">
        <f t="shared" si="72"/>
        <v>0</v>
      </c>
      <c r="IN27" s="179">
        <f t="shared" si="72"/>
        <v>0</v>
      </c>
      <c r="IO27" s="179">
        <f t="shared" si="72"/>
        <v>0</v>
      </c>
      <c r="IP27" s="179">
        <f t="shared" si="72"/>
        <v>0</v>
      </c>
      <c r="IQ27" s="179">
        <f t="shared" si="73"/>
        <v>0</v>
      </c>
      <c r="IR27" s="179">
        <f t="shared" si="73"/>
        <v>0</v>
      </c>
      <c r="IS27" s="179">
        <f t="shared" si="73"/>
        <v>0</v>
      </c>
      <c r="IT27" s="179">
        <f t="shared" si="73"/>
        <v>0</v>
      </c>
      <c r="IU27" s="179">
        <f t="shared" si="73"/>
        <v>0</v>
      </c>
      <c r="IV27" s="179">
        <f t="shared" si="73"/>
        <v>0</v>
      </c>
      <c r="IW27" s="179">
        <f t="shared" si="73"/>
        <v>0</v>
      </c>
      <c r="IX27" s="179">
        <f t="shared" si="73"/>
        <v>0</v>
      </c>
      <c r="IY27" s="179">
        <f t="shared" si="73"/>
        <v>0</v>
      </c>
      <c r="IZ27" s="179">
        <f t="shared" si="73"/>
        <v>0</v>
      </c>
      <c r="JA27" s="179">
        <f t="shared" si="74"/>
        <v>150</v>
      </c>
      <c r="JB27" s="179">
        <f t="shared" si="74"/>
        <v>0</v>
      </c>
      <c r="JC27" s="179">
        <f t="shared" si="74"/>
        <v>0</v>
      </c>
      <c r="JD27" s="179">
        <f t="shared" si="74"/>
        <v>0</v>
      </c>
      <c r="JE27" s="179">
        <f t="shared" si="74"/>
        <v>0</v>
      </c>
      <c r="JF27" s="179">
        <f t="shared" si="74"/>
        <v>0</v>
      </c>
      <c r="JG27" s="179">
        <f t="shared" si="74"/>
        <v>0</v>
      </c>
      <c r="JH27" s="179">
        <f t="shared" si="74"/>
        <v>0</v>
      </c>
      <c r="JI27" s="179">
        <f t="shared" si="74"/>
        <v>0</v>
      </c>
      <c r="JJ27" s="179">
        <f t="shared" si="74"/>
        <v>0</v>
      </c>
      <c r="JK27" s="179">
        <f t="shared" si="75"/>
        <v>0</v>
      </c>
      <c r="JL27" s="179">
        <f t="shared" si="75"/>
        <v>0</v>
      </c>
      <c r="JM27" s="179">
        <f t="shared" si="75"/>
        <v>0</v>
      </c>
      <c r="JN27" s="179">
        <f t="shared" si="75"/>
        <v>0</v>
      </c>
      <c r="JO27" s="179">
        <f t="shared" si="75"/>
        <v>0</v>
      </c>
      <c r="JP27" s="179">
        <f t="shared" si="75"/>
        <v>0</v>
      </c>
      <c r="JQ27" s="179">
        <f t="shared" si="75"/>
        <v>0</v>
      </c>
      <c r="JR27" s="179">
        <f t="shared" si="75"/>
        <v>97</v>
      </c>
      <c r="JS27" s="179">
        <f t="shared" si="75"/>
        <v>97</v>
      </c>
      <c r="JT27" s="179">
        <f t="shared" si="75"/>
        <v>97</v>
      </c>
      <c r="JU27" s="179">
        <f t="shared" si="76"/>
        <v>97</v>
      </c>
      <c r="JV27" s="179">
        <f t="shared" si="76"/>
        <v>97</v>
      </c>
      <c r="JW27" s="179">
        <f t="shared" si="76"/>
        <v>97</v>
      </c>
      <c r="JX27" s="179">
        <f t="shared" si="76"/>
        <v>97</v>
      </c>
      <c r="JY27" s="179">
        <f t="shared" si="76"/>
        <v>97</v>
      </c>
      <c r="JZ27" s="179">
        <f t="shared" si="76"/>
        <v>152</v>
      </c>
      <c r="KA27" s="179">
        <f t="shared" si="76"/>
        <v>152</v>
      </c>
      <c r="KB27" s="179">
        <f t="shared" si="76"/>
        <v>152</v>
      </c>
      <c r="KC27" s="179">
        <f t="shared" si="76"/>
        <v>0</v>
      </c>
      <c r="KD27" s="179">
        <f t="shared" si="76"/>
        <v>0</v>
      </c>
      <c r="KE27" s="179">
        <f t="shared" si="77"/>
        <v>348</v>
      </c>
      <c r="KF27" s="179">
        <f t="shared" si="77"/>
        <v>348</v>
      </c>
      <c r="KG27" s="179">
        <f t="shared" si="77"/>
        <v>7</v>
      </c>
      <c r="KH27" s="179">
        <f t="shared" si="77"/>
        <v>7</v>
      </c>
      <c r="KI27" s="179">
        <f t="shared" si="77"/>
        <v>7</v>
      </c>
      <c r="KJ27" s="179">
        <f t="shared" si="77"/>
        <v>7</v>
      </c>
      <c r="KK27" s="179">
        <f t="shared" si="77"/>
        <v>7</v>
      </c>
      <c r="KL27" s="179">
        <f t="shared" si="77"/>
        <v>7</v>
      </c>
      <c r="KM27" s="179">
        <f t="shared" si="77"/>
        <v>7</v>
      </c>
      <c r="KN27" s="179">
        <f t="shared" si="77"/>
        <v>7</v>
      </c>
      <c r="KO27" s="179">
        <f t="shared" si="78"/>
        <v>0</v>
      </c>
      <c r="KP27" s="179">
        <f t="shared" si="78"/>
        <v>0</v>
      </c>
      <c r="KQ27" s="179">
        <f t="shared" si="78"/>
        <v>0</v>
      </c>
      <c r="KR27" s="179">
        <f t="shared" si="78"/>
        <v>0</v>
      </c>
      <c r="KS27" s="179">
        <f t="shared" si="78"/>
        <v>0</v>
      </c>
      <c r="KT27" s="179">
        <f t="shared" si="78"/>
        <v>0</v>
      </c>
      <c r="KU27" s="179">
        <f t="shared" si="78"/>
        <v>0</v>
      </c>
      <c r="KV27" s="179">
        <f t="shared" si="78"/>
        <v>0</v>
      </c>
      <c r="KW27" s="179">
        <f t="shared" si="78"/>
        <v>0</v>
      </c>
      <c r="KX27" s="179">
        <f t="shared" si="78"/>
        <v>0</v>
      </c>
      <c r="KY27" s="179">
        <f t="shared" si="79"/>
        <v>0</v>
      </c>
      <c r="KZ27" s="179">
        <f t="shared" si="79"/>
        <v>0</v>
      </c>
      <c r="LA27" s="179">
        <f t="shared" si="79"/>
        <v>0</v>
      </c>
      <c r="LB27" s="179">
        <f t="shared" si="79"/>
        <v>0</v>
      </c>
      <c r="LC27" s="179">
        <f t="shared" si="79"/>
        <v>0</v>
      </c>
      <c r="LD27" s="179">
        <f t="shared" si="79"/>
        <v>0</v>
      </c>
      <c r="LE27" s="179">
        <f t="shared" si="79"/>
        <v>0</v>
      </c>
      <c r="LF27" s="179">
        <f t="shared" si="79"/>
        <v>0</v>
      </c>
      <c r="LG27" s="179">
        <f t="shared" si="79"/>
        <v>0</v>
      </c>
      <c r="LH27" s="179">
        <f t="shared" si="79"/>
        <v>0</v>
      </c>
      <c r="LI27" s="179">
        <f t="shared" si="80"/>
        <v>0</v>
      </c>
      <c r="LJ27" s="179">
        <f t="shared" si="80"/>
        <v>0</v>
      </c>
      <c r="LK27" s="179">
        <f t="shared" si="80"/>
        <v>0</v>
      </c>
      <c r="LL27" s="179">
        <f t="shared" si="80"/>
        <v>0</v>
      </c>
      <c r="LM27" s="179">
        <f t="shared" si="80"/>
        <v>0</v>
      </c>
      <c r="LN27" s="179">
        <f t="shared" si="80"/>
        <v>0</v>
      </c>
      <c r="LO27" s="179">
        <f t="shared" si="80"/>
        <v>0</v>
      </c>
      <c r="LP27" s="179">
        <f t="shared" si="80"/>
        <v>0</v>
      </c>
      <c r="LQ27" s="179">
        <f t="shared" si="80"/>
        <v>0</v>
      </c>
      <c r="LR27" s="179">
        <f t="shared" si="80"/>
        <v>0</v>
      </c>
      <c r="LS27" s="179">
        <f t="shared" si="81"/>
        <v>0</v>
      </c>
      <c r="LT27" s="179">
        <f t="shared" si="81"/>
        <v>0</v>
      </c>
      <c r="LU27" s="179">
        <f t="shared" si="81"/>
        <v>0</v>
      </c>
      <c r="LV27" s="179">
        <f t="shared" si="81"/>
        <v>0</v>
      </c>
      <c r="LW27" s="179">
        <f t="shared" si="81"/>
        <v>0</v>
      </c>
      <c r="LX27" s="179">
        <f t="shared" si="81"/>
        <v>0</v>
      </c>
      <c r="LY27" s="179">
        <f t="shared" si="81"/>
        <v>0</v>
      </c>
      <c r="LZ27" s="179">
        <f t="shared" si="81"/>
        <v>0</v>
      </c>
      <c r="MA27" s="179">
        <f t="shared" si="81"/>
        <v>0</v>
      </c>
      <c r="MB27" s="179">
        <f t="shared" si="81"/>
        <v>0</v>
      </c>
      <c r="MC27" s="179">
        <f t="shared" si="82"/>
        <v>0</v>
      </c>
      <c r="MD27" s="179">
        <f t="shared" si="82"/>
        <v>0</v>
      </c>
      <c r="ME27" s="179">
        <f t="shared" si="82"/>
        <v>0</v>
      </c>
      <c r="MF27" s="179">
        <f t="shared" si="82"/>
        <v>0</v>
      </c>
      <c r="MG27" s="179">
        <f t="shared" si="82"/>
        <v>0</v>
      </c>
      <c r="MH27" s="179">
        <f t="shared" si="82"/>
        <v>0</v>
      </c>
      <c r="MI27" s="179">
        <f t="shared" si="82"/>
        <v>0</v>
      </c>
      <c r="MJ27" s="179">
        <f t="shared" si="82"/>
        <v>0</v>
      </c>
      <c r="MK27" s="179">
        <f t="shared" si="82"/>
        <v>0</v>
      </c>
      <c r="ML27" s="179">
        <f t="shared" si="82"/>
        <v>0</v>
      </c>
      <c r="MM27" s="23">
        <f t="shared" ca="1" si="113"/>
        <v>0</v>
      </c>
      <c r="MN27" s="23" t="str">
        <f t="shared" ca="1" si="113"/>
        <v>-</v>
      </c>
      <c r="MO27" s="23" t="str">
        <f t="shared" ca="1" si="113"/>
        <v>-</v>
      </c>
      <c r="MP27" s="23">
        <f t="shared" ca="1" si="113"/>
        <v>0</v>
      </c>
      <c r="MQ27" s="23">
        <f t="shared" ca="1" si="113"/>
        <v>0</v>
      </c>
      <c r="MR27" s="29">
        <v>0</v>
      </c>
    </row>
    <row r="28" spans="1:356" outlineLevel="1">
      <c r="A28" s="26">
        <f t="shared" si="21"/>
        <v>23</v>
      </c>
      <c r="B28" s="26">
        <f t="shared" si="90"/>
        <v>15</v>
      </c>
      <c r="C28">
        <v>10</v>
      </c>
      <c r="D28" t="b">
        <v>0</v>
      </c>
      <c r="E28" t="b">
        <v>0</v>
      </c>
      <c r="F28" t="b">
        <v>0</v>
      </c>
      <c r="G28" s="35">
        <v>3</v>
      </c>
      <c r="H28" s="123">
        <v>23</v>
      </c>
      <c r="I28" s="35">
        <v>1</v>
      </c>
      <c r="J28" s="35">
        <v>0</v>
      </c>
      <c r="K28" s="123">
        <v>2</v>
      </c>
      <c r="L28" s="123">
        <v>1</v>
      </c>
      <c r="M28" s="123">
        <v>1</v>
      </c>
      <c r="N28" s="123">
        <v>1</v>
      </c>
      <c r="O28" s="35">
        <v>2</v>
      </c>
      <c r="P28" s="35">
        <v>2</v>
      </c>
      <c r="Q28" s="35">
        <v>2</v>
      </c>
      <c r="R28" s="35">
        <v>2</v>
      </c>
      <c r="S28" s="35">
        <v>2</v>
      </c>
      <c r="T28" s="35">
        <v>2</v>
      </c>
      <c r="U28" s="35">
        <v>2</v>
      </c>
      <c r="V28" s="35">
        <v>2</v>
      </c>
      <c r="W28" s="35">
        <v>2</v>
      </c>
      <c r="X28" s="35">
        <v>2</v>
      </c>
      <c r="Y28" s="35">
        <v>2</v>
      </c>
      <c r="Z28" s="35"/>
      <c r="AA28">
        <f>IF($H28&lt;=4,$H28,MOD(INT(($H28-5)/PRODUCT(AB$19:$AD$19)),AA$19)+1)</f>
        <v>2</v>
      </c>
      <c r="AB28">
        <f>IF($H28&lt;=4,0,MOD(INT(($H28-5)/PRODUCT(AC$19:$AD$19)),AB$19)+1)</f>
        <v>1</v>
      </c>
      <c r="AC28">
        <f>IF($H28&lt;=4,0,MOD(INT(($H28-5)/PRODUCT(AD$19:$AD$19)),AC$19)+1)</f>
        <v>2</v>
      </c>
      <c r="AD28">
        <f t="shared" si="83"/>
        <v>1</v>
      </c>
      <c r="AE28" s="3" t="str">
        <f t="shared" ca="1" si="84"/>
        <v>00008 Template GSM  M-M-mate EL Spr Scan 1 (F33N11)</v>
      </c>
      <c r="AF28" s="10" t="str">
        <f ca="1">IF(MATCH(AE28,AE$5:AE28,0)=(COUNTA(AE$5:AE28)),"-","Dup")</f>
        <v>-</v>
      </c>
      <c r="AG28" s="23" t="b">
        <f t="shared" ca="1" si="44"/>
        <v>1</v>
      </c>
      <c r="AH28" s="23" t="b">
        <f t="shared" ca="1" si="44"/>
        <v>0</v>
      </c>
      <c r="AI28" s="23" t="str">
        <f t="shared" ca="1" si="44"/>
        <v>-</v>
      </c>
      <c r="AJ28" s="23" t="str">
        <f t="shared" ca="1" si="44"/>
        <v>-</v>
      </c>
      <c r="AK28" s="23" t="str">
        <f t="shared" ca="1" si="44"/>
        <v>-</v>
      </c>
      <c r="AL28" s="23" t="str">
        <f t="shared" ca="1" si="44"/>
        <v>-</v>
      </c>
      <c r="AM28" s="23" t="str">
        <f t="shared" ca="1" si="44"/>
        <v>-</v>
      </c>
      <c r="AN28" s="23" t="str">
        <f t="shared" ca="1" si="44"/>
        <v>-</v>
      </c>
      <c r="AO28" s="23" t="str">
        <f t="shared" ca="1" si="44"/>
        <v>-</v>
      </c>
      <c r="AP28" s="23" t="str">
        <f t="shared" ca="1" si="44"/>
        <v>-</v>
      </c>
      <c r="AQ28" s="23" t="str">
        <f t="shared" ca="1" si="44"/>
        <v>-</v>
      </c>
      <c r="AR28" s="23">
        <f t="shared" ca="1" si="44"/>
        <v>1</v>
      </c>
      <c r="AS28" s="23">
        <f t="shared" ca="1" si="44"/>
        <v>1</v>
      </c>
      <c r="AT28" s="23" t="str">
        <f t="shared" ca="1" si="44"/>
        <v>-</v>
      </c>
      <c r="AU28" s="23" t="str">
        <f t="shared" ca="1" si="44"/>
        <v>-</v>
      </c>
      <c r="AV28" s="23" t="str">
        <f t="shared" ca="1" si="44"/>
        <v>-</v>
      </c>
      <c r="AW28" s="23" t="str">
        <f t="shared" ca="1" si="93"/>
        <v>-</v>
      </c>
      <c r="AX28" s="23" t="str">
        <f t="shared" ca="1" si="93"/>
        <v>-</v>
      </c>
      <c r="AY28" s="23" t="str">
        <f t="shared" ca="1" si="93"/>
        <v>-</v>
      </c>
      <c r="AZ28" s="23" t="str">
        <f t="shared" ca="1" si="93"/>
        <v>-</v>
      </c>
      <c r="BA28" s="23" t="str">
        <f t="shared" ca="1" si="93"/>
        <v>-</v>
      </c>
      <c r="BB28" s="23" t="str">
        <f t="shared" ca="1" si="93"/>
        <v>-</v>
      </c>
      <c r="BC28" s="23" t="str">
        <f t="shared" ca="1" si="93"/>
        <v>-</v>
      </c>
      <c r="BD28" s="23" t="str">
        <f t="shared" ca="1" si="93"/>
        <v>-</v>
      </c>
      <c r="BE28" s="23" t="str">
        <f t="shared" ca="1" si="93"/>
        <v>-</v>
      </c>
      <c r="BF28" s="23" t="str">
        <f t="shared" ca="1" si="93"/>
        <v>-</v>
      </c>
      <c r="BG28" s="23" t="str">
        <f t="shared" ca="1" si="93"/>
        <v>-</v>
      </c>
      <c r="BH28" s="23" t="str">
        <f t="shared" ca="1" si="93"/>
        <v>-</v>
      </c>
      <c r="BI28" s="23" t="str">
        <f t="shared" ca="1" si="93"/>
        <v>-</v>
      </c>
      <c r="BJ28" s="23" t="str">
        <f t="shared" ca="1" si="93"/>
        <v>-</v>
      </c>
      <c r="BK28" s="23" t="str">
        <f t="shared" ca="1" si="93"/>
        <v>-</v>
      </c>
      <c r="BL28" s="23" t="str">
        <f t="shared" ca="1" si="93"/>
        <v>-</v>
      </c>
      <c r="BM28" s="23" t="str">
        <f t="shared" ca="1" si="93"/>
        <v>-</v>
      </c>
      <c r="BN28" s="23" t="str">
        <f t="shared" ca="1" si="93"/>
        <v>-</v>
      </c>
      <c r="BO28" s="23" t="str">
        <f t="shared" ca="1" si="93"/>
        <v>-</v>
      </c>
      <c r="BP28" s="23" t="str">
        <f t="shared" ca="1" si="93"/>
        <v>-</v>
      </c>
      <c r="BQ28" s="23" t="str">
        <f t="shared" ca="1" si="93"/>
        <v>-</v>
      </c>
      <c r="BR28" s="23" t="str">
        <f t="shared" ca="1" si="93"/>
        <v>-</v>
      </c>
      <c r="BS28" s="23" t="str">
        <f t="shared" ca="1" si="93"/>
        <v>-</v>
      </c>
      <c r="BT28" s="23" t="str">
        <f t="shared" ca="1" si="93"/>
        <v>-</v>
      </c>
      <c r="BU28" s="23" t="str">
        <f t="shared" ca="1" si="93"/>
        <v>-</v>
      </c>
      <c r="BV28" s="23" t="str">
        <f t="shared" ca="1" si="93"/>
        <v>-</v>
      </c>
      <c r="BW28" s="23" t="str">
        <f t="shared" ca="1" si="93"/>
        <v>-</v>
      </c>
      <c r="BX28" s="23" t="str">
        <f t="shared" ca="1" si="93"/>
        <v>-</v>
      </c>
      <c r="BY28" s="23" t="str">
        <f t="shared" ca="1" si="93"/>
        <v>-</v>
      </c>
      <c r="BZ28" s="23">
        <f t="shared" ca="1" si="93"/>
        <v>1</v>
      </c>
      <c r="CA28" s="23">
        <f t="shared" ca="1" si="93"/>
        <v>1</v>
      </c>
      <c r="CB28" s="23">
        <f t="shared" ca="1" si="93"/>
        <v>0</v>
      </c>
      <c r="CC28" s="23" t="str">
        <f t="shared" ca="1" si="93"/>
        <v>-</v>
      </c>
      <c r="CD28" s="23" t="str">
        <f t="shared" ca="1" si="93"/>
        <v>-</v>
      </c>
      <c r="CE28" s="23" t="str">
        <f t="shared" ca="1" si="93"/>
        <v>-</v>
      </c>
      <c r="CF28" s="23" t="str">
        <f t="shared" ca="1" si="93"/>
        <v>-</v>
      </c>
      <c r="CG28" s="23" t="str">
        <f t="shared" ca="1" si="93"/>
        <v>-</v>
      </c>
      <c r="CH28" s="23" t="str">
        <f t="shared" ca="1" si="93"/>
        <v>-</v>
      </c>
      <c r="CI28" s="23" t="str">
        <f t="shared" ca="1" si="93"/>
        <v>-</v>
      </c>
      <c r="CJ28" s="23">
        <f t="shared" ca="1" si="93"/>
        <v>0</v>
      </c>
      <c r="CK28" s="23" t="str">
        <f t="shared" ca="1" si="93"/>
        <v>-</v>
      </c>
      <c r="CL28" s="23" t="str">
        <f t="shared" ca="1" si="93"/>
        <v>-</v>
      </c>
      <c r="CM28" s="23" t="str">
        <f t="shared" ca="1" si="93"/>
        <v>-</v>
      </c>
      <c r="CN28" s="23" t="str">
        <f t="shared" ca="1" si="93"/>
        <v>-</v>
      </c>
      <c r="CO28" s="23" t="str">
        <f t="shared" ca="1" si="93"/>
        <v>-</v>
      </c>
      <c r="CP28" s="23">
        <f t="shared" ca="1" si="93"/>
        <v>0</v>
      </c>
      <c r="CQ28" s="23">
        <f t="shared" ca="1" si="93"/>
        <v>0</v>
      </c>
      <c r="CR28" s="23">
        <f t="shared" ca="1" si="93"/>
        <v>0</v>
      </c>
      <c r="CS28" s="23">
        <f t="shared" ca="1" si="93"/>
        <v>0</v>
      </c>
      <c r="CT28" s="23">
        <f t="shared" ca="1" si="93"/>
        <v>0</v>
      </c>
      <c r="CU28" s="23">
        <f t="shared" ca="1" si="93"/>
        <v>0</v>
      </c>
      <c r="CV28" s="23">
        <f t="shared" ca="1" si="93"/>
        <v>0</v>
      </c>
      <c r="CW28" s="23">
        <f t="shared" ca="1" si="92"/>
        <v>0</v>
      </c>
      <c r="CX28" s="23">
        <f t="shared" ca="1" si="92"/>
        <v>0</v>
      </c>
      <c r="CY28" s="23">
        <f t="shared" ca="1" si="92"/>
        <v>0</v>
      </c>
      <c r="CZ28" s="23">
        <f t="shared" ca="1" si="92"/>
        <v>0</v>
      </c>
      <c r="DA28" s="23" t="str">
        <f t="shared" ca="1" si="92"/>
        <v>-</v>
      </c>
      <c r="DB28" s="23" t="str">
        <f t="shared" ca="1" si="92"/>
        <v>-</v>
      </c>
      <c r="DC28" s="23">
        <f t="shared" ca="1" si="92"/>
        <v>19</v>
      </c>
      <c r="DD28" s="23">
        <f t="shared" ca="1" si="92"/>
        <v>19</v>
      </c>
      <c r="DE28" s="23" t="str">
        <f t="shared" ca="1" si="92"/>
        <v>-</v>
      </c>
      <c r="DF28" s="23" t="str">
        <f t="shared" ca="1" si="92"/>
        <v>-</v>
      </c>
      <c r="DG28" s="23" t="str">
        <f t="shared" ca="1" si="92"/>
        <v>-</v>
      </c>
      <c r="DH28" s="23" t="str">
        <f t="shared" ca="1" si="92"/>
        <v>-</v>
      </c>
      <c r="DI28" s="23" t="str">
        <f t="shared" ca="1" si="92"/>
        <v>-</v>
      </c>
      <c r="DJ28" s="23" t="str">
        <f t="shared" ca="1" si="92"/>
        <v>-</v>
      </c>
      <c r="DK28" s="23" t="str">
        <f t="shared" ca="1" si="92"/>
        <v>-</v>
      </c>
      <c r="DL28" s="5">
        <f t="shared" si="54"/>
        <v>1</v>
      </c>
      <c r="DM28" s="23" t="str">
        <f t="shared" ref="DM28:EB36" ca="1" si="114">OFFSET(DM$5,$B28,0)</f>
        <v>-</v>
      </c>
      <c r="DN28" s="23" t="str">
        <f t="shared" ca="1" si="114"/>
        <v>-</v>
      </c>
      <c r="DO28" s="23" t="str">
        <f t="shared" ca="1" si="114"/>
        <v>-</v>
      </c>
      <c r="DP28" s="23" t="str">
        <f t="shared" ca="1" si="114"/>
        <v>-</v>
      </c>
      <c r="DQ28" s="5" t="b">
        <f t="shared" si="55"/>
        <v>0</v>
      </c>
      <c r="DR28" s="23" t="str">
        <f t="shared" ca="1" si="114"/>
        <v>-</v>
      </c>
      <c r="DS28" s="23">
        <f t="shared" ca="1" si="114"/>
        <v>0</v>
      </c>
      <c r="DT28" s="23" t="str">
        <f t="shared" ca="1" si="114"/>
        <v>-</v>
      </c>
      <c r="DU28" s="23">
        <f t="shared" ca="1" si="114"/>
        <v>1</v>
      </c>
      <c r="DV28" s="23">
        <f t="shared" ca="1" si="114"/>
        <v>0</v>
      </c>
      <c r="DW28" s="23">
        <f t="shared" ca="1" si="114"/>
        <v>1</v>
      </c>
      <c r="DX28" s="23">
        <f t="shared" ca="1" si="114"/>
        <v>1</v>
      </c>
      <c r="DY28" s="23">
        <f t="shared" ca="1" si="114"/>
        <v>1</v>
      </c>
      <c r="DZ28" s="23">
        <f t="shared" ca="1" si="114"/>
        <v>0</v>
      </c>
      <c r="EA28" s="23">
        <f t="shared" ca="1" si="114"/>
        <v>0</v>
      </c>
      <c r="EB28" s="23">
        <f t="shared" ca="1" si="114"/>
        <v>0</v>
      </c>
      <c r="EC28" s="23">
        <f t="shared" ref="EC28:EM36" ca="1" si="115">OFFSET(EC$5,$B28,0)</f>
        <v>0</v>
      </c>
      <c r="ED28" s="23">
        <f t="shared" ca="1" si="115"/>
        <v>1</v>
      </c>
      <c r="EE28" s="23">
        <f t="shared" ca="1" si="115"/>
        <v>0</v>
      </c>
      <c r="EF28" s="23">
        <f t="shared" ca="1" si="115"/>
        <v>0</v>
      </c>
      <c r="EG28" s="23">
        <f t="shared" ca="1" si="115"/>
        <v>0</v>
      </c>
      <c r="EH28" s="23">
        <f t="shared" ca="1" si="115"/>
        <v>0</v>
      </c>
      <c r="EI28" s="23">
        <f t="shared" ca="1" si="115"/>
        <v>0</v>
      </c>
      <c r="EJ28" s="23">
        <f t="shared" ca="1" si="115"/>
        <v>0</v>
      </c>
      <c r="EK28" s="23">
        <f t="shared" ca="1" si="115"/>
        <v>0</v>
      </c>
      <c r="EL28" s="23">
        <f t="shared" ca="1" si="115"/>
        <v>1</v>
      </c>
      <c r="EM28" s="23">
        <f t="shared" ca="1" si="115"/>
        <v>0</v>
      </c>
      <c r="EN28" s="5">
        <f t="shared" si="56"/>
        <v>0</v>
      </c>
      <c r="EO28" s="5">
        <f t="shared" si="56"/>
        <v>0</v>
      </c>
      <c r="EP28" s="5">
        <f t="shared" si="56"/>
        <v>0</v>
      </c>
      <c r="EQ28" s="5">
        <f t="shared" si="56"/>
        <v>0</v>
      </c>
      <c r="ER28" s="5">
        <f t="shared" si="56"/>
        <v>0</v>
      </c>
      <c r="ES28" s="23">
        <f t="shared" ref="ES28:FI36" ca="1" si="116">OFFSET(ES$5,$B28,0)</f>
        <v>0</v>
      </c>
      <c r="ET28" s="23">
        <f t="shared" ca="1" si="116"/>
        <v>0</v>
      </c>
      <c r="EU28" s="23" t="str">
        <f t="shared" ca="1" si="116"/>
        <v>-</v>
      </c>
      <c r="EV28" s="23" t="str">
        <f t="shared" ca="1" si="116"/>
        <v>-</v>
      </c>
      <c r="EW28" s="23" t="str">
        <f t="shared" ca="1" si="116"/>
        <v>-</v>
      </c>
      <c r="EX28" s="23" t="str">
        <f t="shared" ca="1" si="116"/>
        <v>-</v>
      </c>
      <c r="EY28" s="5" t="b">
        <f t="shared" si="57"/>
        <v>0</v>
      </c>
      <c r="EZ28" s="5" t="b">
        <f t="shared" si="57"/>
        <v>0</v>
      </c>
      <c r="FA28" s="5" t="b">
        <f t="shared" si="57"/>
        <v>1</v>
      </c>
      <c r="FB28" s="5">
        <f t="shared" si="58"/>
        <v>1</v>
      </c>
      <c r="FC28" s="23">
        <f t="shared" ca="1" si="116"/>
        <v>1</v>
      </c>
      <c r="FD28" s="23">
        <f t="shared" ca="1" si="116"/>
        <v>1</v>
      </c>
      <c r="FE28" s="23" t="str">
        <f t="shared" ca="1" si="116"/>
        <v>-</v>
      </c>
      <c r="FF28" s="23" t="str">
        <f t="shared" ca="1" si="116"/>
        <v>-</v>
      </c>
      <c r="FG28" s="5">
        <f t="shared" si="59"/>
        <v>0.5</v>
      </c>
      <c r="FH28" s="23" t="str">
        <f t="shared" ca="1" si="116"/>
        <v>-</v>
      </c>
      <c r="FI28" s="23" t="str">
        <f t="shared" ca="1" si="116"/>
        <v>-</v>
      </c>
      <c r="FJ28" s="5" t="str">
        <f t="array" ref="FJ28">IF(OR(FK28:FX28&lt;&gt;"-"),TRUE,"-")</f>
        <v>-</v>
      </c>
      <c r="FK28" s="5" t="str">
        <f t="shared" si="60"/>
        <v>-</v>
      </c>
      <c r="FL28" s="5" t="str">
        <f t="shared" si="60"/>
        <v>-</v>
      </c>
      <c r="FM28" s="5" t="str">
        <f t="shared" si="60"/>
        <v>-</v>
      </c>
      <c r="FN28" s="5" t="str">
        <f t="shared" si="60"/>
        <v>-</v>
      </c>
      <c r="FO28" s="5" t="str">
        <f t="shared" si="60"/>
        <v>-</v>
      </c>
      <c r="FP28" s="5" t="str">
        <f t="shared" si="60"/>
        <v>-</v>
      </c>
      <c r="FQ28" s="5" t="str">
        <f t="shared" si="60"/>
        <v>-</v>
      </c>
      <c r="FR28" s="5" t="str">
        <f t="shared" si="60"/>
        <v>-</v>
      </c>
      <c r="FS28" s="5" t="str">
        <f t="shared" si="60"/>
        <v>-</v>
      </c>
      <c r="FT28" s="5" t="str">
        <f t="shared" si="60"/>
        <v>-</v>
      </c>
      <c r="FU28" s="5" t="str">
        <f t="shared" si="60"/>
        <v>-</v>
      </c>
      <c r="FV28" s="5" t="str">
        <f t="shared" si="60"/>
        <v>-</v>
      </c>
      <c r="FW28" s="5" t="str">
        <f t="shared" si="60"/>
        <v>-</v>
      </c>
      <c r="FX28" s="5" t="str">
        <f t="shared" si="60"/>
        <v>-</v>
      </c>
      <c r="FY28" s="5" t="b">
        <f t="array" aca="1" ref="FY28" ca="1">IF(OR(FZ28:GN28&lt;&gt;"-"),TRUE,"-")</f>
        <v>1</v>
      </c>
      <c r="FZ28" s="23">
        <f t="shared" ca="1" si="61"/>
        <v>0</v>
      </c>
      <c r="GA28" s="5" t="str">
        <f t="shared" si="62"/>
        <v>-</v>
      </c>
      <c r="GB28" s="5" t="str">
        <f t="shared" si="62"/>
        <v>-</v>
      </c>
      <c r="GC28" s="5" t="str">
        <f t="shared" si="62"/>
        <v>-</v>
      </c>
      <c r="GD28" s="5" t="str">
        <f t="shared" si="62"/>
        <v>-</v>
      </c>
      <c r="GE28" s="5" t="str">
        <f t="shared" si="62"/>
        <v>-</v>
      </c>
      <c r="GF28" s="5" t="str">
        <f t="shared" si="62"/>
        <v>-</v>
      </c>
      <c r="GG28" s="5" t="str">
        <f t="shared" si="62"/>
        <v>-</v>
      </c>
      <c r="GH28" s="5" t="str">
        <f t="shared" si="62"/>
        <v>-</v>
      </c>
      <c r="GI28" s="5" t="str">
        <f t="shared" si="62"/>
        <v>-</v>
      </c>
      <c r="GJ28" s="5" t="str">
        <f t="shared" si="62"/>
        <v>-</v>
      </c>
      <c r="GK28" s="5" t="str">
        <f t="shared" si="62"/>
        <v>-</v>
      </c>
      <c r="GL28" s="5" t="str">
        <f t="shared" si="62"/>
        <v>-</v>
      </c>
      <c r="GM28" s="5" t="str">
        <f t="shared" si="62"/>
        <v>-</v>
      </c>
      <c r="GN28" s="5" t="str">
        <f t="shared" si="62"/>
        <v>-</v>
      </c>
      <c r="GO28" s="23" t="str">
        <f t="shared" ca="1" si="63"/>
        <v>-</v>
      </c>
      <c r="GP28" s="23" t="str">
        <f t="shared" ca="1" si="63"/>
        <v>-</v>
      </c>
      <c r="GQ28" s="23" t="b">
        <f t="shared" ca="1" si="64"/>
        <v>1</v>
      </c>
      <c r="GR28" s="23">
        <f t="shared" ca="1" si="64"/>
        <v>0</v>
      </c>
      <c r="GS28" s="23" t="str">
        <f t="shared" ca="1" si="64"/>
        <v>-</v>
      </c>
      <c r="GT28" s="23" t="str">
        <f t="shared" ca="1" si="65"/>
        <v>-</v>
      </c>
      <c r="GU28" s="5">
        <f t="shared" si="66"/>
        <v>1</v>
      </c>
      <c r="GV28" s="23" t="str">
        <f t="shared" ca="1" si="65"/>
        <v>-</v>
      </c>
      <c r="GW28" s="23" t="str">
        <f t="shared" ca="1" si="65"/>
        <v>-</v>
      </c>
      <c r="GX28" s="5">
        <f t="shared" si="67"/>
        <v>0</v>
      </c>
      <c r="GY28" s="5">
        <f t="shared" si="67"/>
        <v>500</v>
      </c>
      <c r="GZ28" s="5">
        <f t="shared" si="67"/>
        <v>500</v>
      </c>
      <c r="HA28" s="5">
        <f t="shared" si="67"/>
        <v>0</v>
      </c>
      <c r="HB28" s="5">
        <f t="shared" si="67"/>
        <v>240</v>
      </c>
      <c r="HC28" s="23">
        <f t="shared" ca="1" si="65"/>
        <v>1</v>
      </c>
      <c r="HD28" s="23">
        <f t="shared" ca="1" si="65"/>
        <v>0</v>
      </c>
      <c r="HE28" s="23">
        <f t="shared" ca="1" si="65"/>
        <v>1</v>
      </c>
      <c r="HF28" s="23">
        <f t="shared" ca="1" si="65"/>
        <v>1</v>
      </c>
      <c r="HG28" s="23">
        <f t="shared" ca="1" si="65"/>
        <v>0</v>
      </c>
      <c r="HH28" s="23">
        <f t="shared" ca="1" si="65"/>
        <v>70</v>
      </c>
      <c r="HI28" s="23">
        <f t="shared" ca="1" si="65"/>
        <v>50</v>
      </c>
      <c r="HJ28" s="23">
        <f t="shared" ca="1" si="65"/>
        <v>70</v>
      </c>
      <c r="HK28" s="23">
        <f t="shared" ca="1" si="65"/>
        <v>50</v>
      </c>
      <c r="HL28" s="5">
        <f t="shared" si="68"/>
        <v>0.75</v>
      </c>
      <c r="HM28" s="5">
        <f t="shared" si="69"/>
        <v>1</v>
      </c>
      <c r="HN28" s="5">
        <f t="shared" si="70"/>
        <v>1</v>
      </c>
      <c r="HO28" s="23">
        <f t="shared" ca="1" si="65"/>
        <v>1</v>
      </c>
      <c r="HP28" s="23">
        <f t="shared" ca="1" si="65"/>
        <v>1</v>
      </c>
      <c r="HQ28" s="23">
        <f t="shared" ca="1" si="65"/>
        <v>1</v>
      </c>
      <c r="HR28" s="23">
        <f t="shared" ca="1" si="65"/>
        <v>1</v>
      </c>
      <c r="HS28" s="23">
        <f t="shared" ca="1" si="65"/>
        <v>1</v>
      </c>
      <c r="HT28" s="23">
        <f t="shared" ca="1" si="65"/>
        <v>1</v>
      </c>
      <c r="HU28" s="23">
        <f t="shared" ca="1" si="65"/>
        <v>1</v>
      </c>
      <c r="HV28" s="179" t="b">
        <f t="shared" si="87"/>
        <v>1</v>
      </c>
      <c r="HW28" s="179">
        <f t="shared" si="71"/>
        <v>0</v>
      </c>
      <c r="HX28" s="179">
        <f t="shared" si="71"/>
        <v>0</v>
      </c>
      <c r="HY28" s="179">
        <f t="shared" si="71"/>
        <v>0</v>
      </c>
      <c r="HZ28" s="179">
        <f t="shared" si="71"/>
        <v>0</v>
      </c>
      <c r="IA28" s="179">
        <f t="shared" si="71"/>
        <v>0</v>
      </c>
      <c r="IB28" s="179">
        <f t="shared" si="71"/>
        <v>0</v>
      </c>
      <c r="IC28" s="179">
        <f t="shared" si="71"/>
        <v>0</v>
      </c>
      <c r="ID28" s="179">
        <f t="shared" si="71"/>
        <v>0</v>
      </c>
      <c r="IE28" s="179">
        <f t="shared" si="71"/>
        <v>0</v>
      </c>
      <c r="IF28" s="179">
        <f t="shared" si="71"/>
        <v>0</v>
      </c>
      <c r="IG28" s="179">
        <f t="shared" si="72"/>
        <v>0</v>
      </c>
      <c r="IH28" s="179">
        <f t="shared" si="72"/>
        <v>0</v>
      </c>
      <c r="II28" s="179">
        <f t="shared" si="72"/>
        <v>0</v>
      </c>
      <c r="IJ28" s="179">
        <f t="shared" si="72"/>
        <v>0</v>
      </c>
      <c r="IK28" s="179">
        <f t="shared" si="72"/>
        <v>0</v>
      </c>
      <c r="IL28" s="179">
        <f t="shared" si="72"/>
        <v>0</v>
      </c>
      <c r="IM28" s="179">
        <f t="shared" si="72"/>
        <v>0</v>
      </c>
      <c r="IN28" s="179">
        <f t="shared" si="72"/>
        <v>0</v>
      </c>
      <c r="IO28" s="179">
        <f t="shared" si="72"/>
        <v>0</v>
      </c>
      <c r="IP28" s="179">
        <f t="shared" si="72"/>
        <v>0</v>
      </c>
      <c r="IQ28" s="179">
        <f t="shared" si="73"/>
        <v>0</v>
      </c>
      <c r="IR28" s="179">
        <f t="shared" si="73"/>
        <v>0</v>
      </c>
      <c r="IS28" s="179">
        <f t="shared" si="73"/>
        <v>0</v>
      </c>
      <c r="IT28" s="179">
        <f t="shared" si="73"/>
        <v>0</v>
      </c>
      <c r="IU28" s="179">
        <f t="shared" si="73"/>
        <v>0</v>
      </c>
      <c r="IV28" s="179">
        <f t="shared" si="73"/>
        <v>0</v>
      </c>
      <c r="IW28" s="179">
        <f t="shared" si="73"/>
        <v>0</v>
      </c>
      <c r="IX28" s="179">
        <f t="shared" si="73"/>
        <v>0</v>
      </c>
      <c r="IY28" s="179">
        <f t="shared" si="73"/>
        <v>0</v>
      </c>
      <c r="IZ28" s="179">
        <f t="shared" si="73"/>
        <v>0</v>
      </c>
      <c r="JA28" s="179">
        <f t="shared" si="74"/>
        <v>150</v>
      </c>
      <c r="JB28" s="179">
        <f t="shared" si="74"/>
        <v>0</v>
      </c>
      <c r="JC28" s="179">
        <f t="shared" si="74"/>
        <v>0</v>
      </c>
      <c r="JD28" s="179">
        <f t="shared" si="74"/>
        <v>0</v>
      </c>
      <c r="JE28" s="179">
        <f t="shared" si="74"/>
        <v>0</v>
      </c>
      <c r="JF28" s="179">
        <f t="shared" si="74"/>
        <v>0</v>
      </c>
      <c r="JG28" s="179">
        <f t="shared" si="74"/>
        <v>0</v>
      </c>
      <c r="JH28" s="179">
        <f t="shared" si="74"/>
        <v>0</v>
      </c>
      <c r="JI28" s="179">
        <f t="shared" si="74"/>
        <v>0</v>
      </c>
      <c r="JJ28" s="179">
        <f t="shared" si="74"/>
        <v>0</v>
      </c>
      <c r="JK28" s="179">
        <f t="shared" si="75"/>
        <v>0</v>
      </c>
      <c r="JL28" s="179">
        <f t="shared" si="75"/>
        <v>0</v>
      </c>
      <c r="JM28" s="179">
        <f t="shared" si="75"/>
        <v>0</v>
      </c>
      <c r="JN28" s="179">
        <f t="shared" si="75"/>
        <v>0</v>
      </c>
      <c r="JO28" s="179">
        <f t="shared" si="75"/>
        <v>0</v>
      </c>
      <c r="JP28" s="179">
        <f t="shared" si="75"/>
        <v>0</v>
      </c>
      <c r="JQ28" s="179">
        <f t="shared" si="75"/>
        <v>0</v>
      </c>
      <c r="JR28" s="179">
        <f t="shared" si="75"/>
        <v>97</v>
      </c>
      <c r="JS28" s="179">
        <f t="shared" si="75"/>
        <v>97</v>
      </c>
      <c r="JT28" s="179">
        <f t="shared" si="75"/>
        <v>97</v>
      </c>
      <c r="JU28" s="179">
        <f t="shared" si="76"/>
        <v>97</v>
      </c>
      <c r="JV28" s="179">
        <f t="shared" si="76"/>
        <v>97</v>
      </c>
      <c r="JW28" s="179">
        <f t="shared" si="76"/>
        <v>97</v>
      </c>
      <c r="JX28" s="179">
        <f t="shared" si="76"/>
        <v>97</v>
      </c>
      <c r="JY28" s="179">
        <f t="shared" si="76"/>
        <v>97</v>
      </c>
      <c r="JZ28" s="179">
        <f t="shared" si="76"/>
        <v>152</v>
      </c>
      <c r="KA28" s="179">
        <f t="shared" si="76"/>
        <v>152</v>
      </c>
      <c r="KB28" s="179">
        <f t="shared" si="76"/>
        <v>152</v>
      </c>
      <c r="KC28" s="179">
        <f t="shared" si="76"/>
        <v>0</v>
      </c>
      <c r="KD28" s="179">
        <f t="shared" si="76"/>
        <v>0</v>
      </c>
      <c r="KE28" s="179">
        <f t="shared" si="77"/>
        <v>348</v>
      </c>
      <c r="KF28" s="179">
        <f t="shared" si="77"/>
        <v>348</v>
      </c>
      <c r="KG28" s="179">
        <f t="shared" si="77"/>
        <v>7</v>
      </c>
      <c r="KH28" s="179">
        <f t="shared" si="77"/>
        <v>7</v>
      </c>
      <c r="KI28" s="179">
        <f t="shared" si="77"/>
        <v>7</v>
      </c>
      <c r="KJ28" s="179">
        <f t="shared" si="77"/>
        <v>7</v>
      </c>
      <c r="KK28" s="179">
        <f t="shared" si="77"/>
        <v>7</v>
      </c>
      <c r="KL28" s="179">
        <f t="shared" si="77"/>
        <v>7</v>
      </c>
      <c r="KM28" s="179">
        <f t="shared" si="77"/>
        <v>7</v>
      </c>
      <c r="KN28" s="179">
        <f t="shared" si="77"/>
        <v>7</v>
      </c>
      <c r="KO28" s="179">
        <f t="shared" si="78"/>
        <v>0</v>
      </c>
      <c r="KP28" s="179">
        <f t="shared" si="78"/>
        <v>0</v>
      </c>
      <c r="KQ28" s="179">
        <f t="shared" si="78"/>
        <v>0</v>
      </c>
      <c r="KR28" s="179">
        <f t="shared" si="78"/>
        <v>0</v>
      </c>
      <c r="KS28" s="179">
        <f t="shared" si="78"/>
        <v>0</v>
      </c>
      <c r="KT28" s="179">
        <f t="shared" si="78"/>
        <v>0</v>
      </c>
      <c r="KU28" s="179">
        <f t="shared" si="78"/>
        <v>0</v>
      </c>
      <c r="KV28" s="179">
        <f t="shared" si="78"/>
        <v>0</v>
      </c>
      <c r="KW28" s="179">
        <f t="shared" si="78"/>
        <v>0</v>
      </c>
      <c r="KX28" s="179">
        <f t="shared" si="78"/>
        <v>0</v>
      </c>
      <c r="KY28" s="179">
        <f t="shared" si="79"/>
        <v>0</v>
      </c>
      <c r="KZ28" s="179">
        <f t="shared" si="79"/>
        <v>0</v>
      </c>
      <c r="LA28" s="179">
        <f t="shared" si="79"/>
        <v>0</v>
      </c>
      <c r="LB28" s="179">
        <f t="shared" si="79"/>
        <v>0</v>
      </c>
      <c r="LC28" s="179">
        <f t="shared" si="79"/>
        <v>0</v>
      </c>
      <c r="LD28" s="179">
        <f t="shared" si="79"/>
        <v>0</v>
      </c>
      <c r="LE28" s="179">
        <f t="shared" si="79"/>
        <v>0</v>
      </c>
      <c r="LF28" s="179">
        <f t="shared" si="79"/>
        <v>0</v>
      </c>
      <c r="LG28" s="179">
        <f t="shared" si="79"/>
        <v>0</v>
      </c>
      <c r="LH28" s="179">
        <f t="shared" si="79"/>
        <v>0</v>
      </c>
      <c r="LI28" s="179">
        <f t="shared" si="80"/>
        <v>0</v>
      </c>
      <c r="LJ28" s="179">
        <f t="shared" si="80"/>
        <v>0</v>
      </c>
      <c r="LK28" s="179">
        <f t="shared" si="80"/>
        <v>0</v>
      </c>
      <c r="LL28" s="179">
        <f t="shared" si="80"/>
        <v>0</v>
      </c>
      <c r="LM28" s="179">
        <f t="shared" si="80"/>
        <v>0</v>
      </c>
      <c r="LN28" s="179">
        <f t="shared" si="80"/>
        <v>0</v>
      </c>
      <c r="LO28" s="179">
        <f t="shared" si="80"/>
        <v>0</v>
      </c>
      <c r="LP28" s="179">
        <f t="shared" si="80"/>
        <v>0</v>
      </c>
      <c r="LQ28" s="179">
        <f t="shared" si="80"/>
        <v>0</v>
      </c>
      <c r="LR28" s="179">
        <f t="shared" si="80"/>
        <v>0</v>
      </c>
      <c r="LS28" s="179">
        <f t="shared" si="81"/>
        <v>0</v>
      </c>
      <c r="LT28" s="179">
        <f t="shared" si="81"/>
        <v>0</v>
      </c>
      <c r="LU28" s="179">
        <f t="shared" si="81"/>
        <v>0</v>
      </c>
      <c r="LV28" s="179">
        <f t="shared" si="81"/>
        <v>0</v>
      </c>
      <c r="LW28" s="179">
        <f t="shared" si="81"/>
        <v>0</v>
      </c>
      <c r="LX28" s="179">
        <f t="shared" si="81"/>
        <v>0</v>
      </c>
      <c r="LY28" s="179">
        <f t="shared" si="81"/>
        <v>0</v>
      </c>
      <c r="LZ28" s="179">
        <f t="shared" si="81"/>
        <v>0</v>
      </c>
      <c r="MA28" s="179">
        <f t="shared" si="81"/>
        <v>0</v>
      </c>
      <c r="MB28" s="179">
        <f t="shared" si="81"/>
        <v>0</v>
      </c>
      <c r="MC28" s="179">
        <f t="shared" si="82"/>
        <v>0</v>
      </c>
      <c r="MD28" s="179">
        <f t="shared" si="82"/>
        <v>0</v>
      </c>
      <c r="ME28" s="179">
        <f t="shared" si="82"/>
        <v>0</v>
      </c>
      <c r="MF28" s="179">
        <f t="shared" si="82"/>
        <v>0</v>
      </c>
      <c r="MG28" s="179">
        <f t="shared" si="82"/>
        <v>0</v>
      </c>
      <c r="MH28" s="179">
        <f t="shared" si="82"/>
        <v>0</v>
      </c>
      <c r="MI28" s="179">
        <f t="shared" si="82"/>
        <v>0</v>
      </c>
      <c r="MJ28" s="179">
        <f t="shared" si="82"/>
        <v>0</v>
      </c>
      <c r="MK28" s="179">
        <f t="shared" si="82"/>
        <v>0</v>
      </c>
      <c r="ML28" s="179">
        <f t="shared" si="82"/>
        <v>0</v>
      </c>
      <c r="MM28" s="23">
        <f t="shared" ca="1" si="65"/>
        <v>0</v>
      </c>
      <c r="MN28" s="23" t="str">
        <f t="shared" ca="1" si="65"/>
        <v>-</v>
      </c>
      <c r="MO28" s="23" t="str">
        <f t="shared" ca="1" si="65"/>
        <v>-</v>
      </c>
      <c r="MP28" s="23">
        <f t="shared" ca="1" si="65"/>
        <v>0</v>
      </c>
      <c r="MQ28" s="23">
        <f t="shared" ca="1" si="65"/>
        <v>0</v>
      </c>
      <c r="MR28" s="29">
        <v>0</v>
      </c>
    </row>
    <row r="29" spans="1:356" outlineLevel="1">
      <c r="A29" s="26">
        <f t="shared" si="21"/>
        <v>24</v>
      </c>
      <c r="B29" s="26">
        <f t="shared" si="90"/>
        <v>15</v>
      </c>
      <c r="C29">
        <v>10</v>
      </c>
      <c r="D29" t="b">
        <v>0</v>
      </c>
      <c r="E29" t="b">
        <v>0</v>
      </c>
      <c r="F29" t="b">
        <v>0</v>
      </c>
      <c r="G29" s="35">
        <v>3</v>
      </c>
      <c r="H29" s="123">
        <v>23</v>
      </c>
      <c r="I29" s="35">
        <v>1</v>
      </c>
      <c r="J29" s="35">
        <v>0</v>
      </c>
      <c r="K29" s="123">
        <v>3</v>
      </c>
      <c r="L29" s="123">
        <v>1</v>
      </c>
      <c r="M29" s="123">
        <v>1</v>
      </c>
      <c r="N29" s="123">
        <v>1</v>
      </c>
      <c r="O29" s="35">
        <v>2</v>
      </c>
      <c r="P29" s="35">
        <v>2</v>
      </c>
      <c r="Q29" s="35">
        <v>2</v>
      </c>
      <c r="R29" s="35">
        <v>2</v>
      </c>
      <c r="S29" s="35">
        <v>2</v>
      </c>
      <c r="T29" s="35">
        <v>2</v>
      </c>
      <c r="U29" s="35">
        <v>2</v>
      </c>
      <c r="V29" s="35">
        <v>2</v>
      </c>
      <c r="W29" s="35">
        <v>2</v>
      </c>
      <c r="X29" s="35">
        <v>2</v>
      </c>
      <c r="Y29" s="35">
        <v>2</v>
      </c>
      <c r="Z29" s="35"/>
      <c r="AA29">
        <f>IF($H29&lt;=4,$H29,MOD(INT(($H29-5)/PRODUCT(AB$19:$AD$19)),AA$19)+1)</f>
        <v>2</v>
      </c>
      <c r="AB29">
        <f>IF($H29&lt;=4,0,MOD(INT(($H29-5)/PRODUCT(AC$19:$AD$19)),AB$19)+1)</f>
        <v>1</v>
      </c>
      <c r="AC29">
        <f>IF($H29&lt;=4,0,MOD(INT(($H29-5)/PRODUCT(AD$19:$AD$19)),AC$19)+1)</f>
        <v>2</v>
      </c>
      <c r="AD29">
        <f t="shared" si="83"/>
        <v>1</v>
      </c>
      <c r="AE29" s="3" t="str">
        <f t="shared" ca="1" si="84"/>
        <v>00009 Template GSM  M-M-mate EL Spr Scan 1 (F33N11)</v>
      </c>
      <c r="AF29" s="10" t="str">
        <f ca="1">IF(MATCH(AE29,AE$5:AE29,0)=(COUNTA(AE$5:AE29)),"-","Dup")</f>
        <v>-</v>
      </c>
      <c r="AG29" s="23" t="b">
        <f t="shared" ca="1" si="44"/>
        <v>1</v>
      </c>
      <c r="AH29" s="23" t="b">
        <f t="shared" ca="1" si="44"/>
        <v>0</v>
      </c>
      <c r="AI29" s="23" t="str">
        <f t="shared" ca="1" si="44"/>
        <v>-</v>
      </c>
      <c r="AJ29" s="23" t="str">
        <f t="shared" ca="1" si="44"/>
        <v>-</v>
      </c>
      <c r="AK29" s="23" t="str">
        <f t="shared" ca="1" si="44"/>
        <v>-</v>
      </c>
      <c r="AL29" s="23" t="str">
        <f t="shared" ca="1" si="44"/>
        <v>-</v>
      </c>
      <c r="AM29" s="23" t="str">
        <f t="shared" ca="1" si="44"/>
        <v>-</v>
      </c>
      <c r="AN29" s="23" t="str">
        <f t="shared" ca="1" si="44"/>
        <v>-</v>
      </c>
      <c r="AO29" s="23" t="str">
        <f t="shared" ca="1" si="44"/>
        <v>-</v>
      </c>
      <c r="AP29" s="23" t="str">
        <f t="shared" ca="1" si="44"/>
        <v>-</v>
      </c>
      <c r="AQ29" s="23" t="str">
        <f t="shared" ca="1" si="44"/>
        <v>-</v>
      </c>
      <c r="AR29" s="23">
        <f t="shared" ca="1" si="44"/>
        <v>1</v>
      </c>
      <c r="AS29" s="23">
        <f t="shared" ca="1" si="44"/>
        <v>1</v>
      </c>
      <c r="AT29" s="23" t="str">
        <f t="shared" ca="1" si="44"/>
        <v>-</v>
      </c>
      <c r="AU29" s="23" t="str">
        <f t="shared" ca="1" si="44"/>
        <v>-</v>
      </c>
      <c r="AV29" s="23" t="str">
        <f t="shared" ca="1" si="44"/>
        <v>-</v>
      </c>
      <c r="AW29" s="23" t="str">
        <f t="shared" ca="1" si="93"/>
        <v>-</v>
      </c>
      <c r="AX29" s="23" t="str">
        <f t="shared" ca="1" si="93"/>
        <v>-</v>
      </c>
      <c r="AY29" s="23" t="str">
        <f t="shared" ca="1" si="93"/>
        <v>-</v>
      </c>
      <c r="AZ29" s="23" t="str">
        <f t="shared" ca="1" si="93"/>
        <v>-</v>
      </c>
      <c r="BA29" s="23" t="str">
        <f t="shared" ca="1" si="93"/>
        <v>-</v>
      </c>
      <c r="BB29" s="23" t="str">
        <f t="shared" ca="1" si="93"/>
        <v>-</v>
      </c>
      <c r="BC29" s="23" t="str">
        <f t="shared" ca="1" si="93"/>
        <v>-</v>
      </c>
      <c r="BD29" s="23" t="str">
        <f t="shared" ca="1" si="93"/>
        <v>-</v>
      </c>
      <c r="BE29" s="23" t="str">
        <f t="shared" ca="1" si="93"/>
        <v>-</v>
      </c>
      <c r="BF29" s="23" t="str">
        <f t="shared" ca="1" si="93"/>
        <v>-</v>
      </c>
      <c r="BG29" s="23" t="str">
        <f t="shared" ca="1" si="93"/>
        <v>-</v>
      </c>
      <c r="BH29" s="23" t="str">
        <f t="shared" ca="1" si="93"/>
        <v>-</v>
      </c>
      <c r="BI29" s="23" t="str">
        <f t="shared" ca="1" si="93"/>
        <v>-</v>
      </c>
      <c r="BJ29" s="23" t="str">
        <f t="shared" ca="1" si="93"/>
        <v>-</v>
      </c>
      <c r="BK29" s="23" t="str">
        <f t="shared" ca="1" si="93"/>
        <v>-</v>
      </c>
      <c r="BL29" s="23" t="str">
        <f t="shared" ca="1" si="93"/>
        <v>-</v>
      </c>
      <c r="BM29" s="23" t="str">
        <f t="shared" ca="1" si="93"/>
        <v>-</v>
      </c>
      <c r="BN29" s="23" t="str">
        <f t="shared" ca="1" si="93"/>
        <v>-</v>
      </c>
      <c r="BO29" s="23" t="str">
        <f t="shared" ca="1" si="93"/>
        <v>-</v>
      </c>
      <c r="BP29" s="23" t="str">
        <f t="shared" ca="1" si="93"/>
        <v>-</v>
      </c>
      <c r="BQ29" s="23" t="str">
        <f t="shared" ca="1" si="93"/>
        <v>-</v>
      </c>
      <c r="BR29" s="23" t="str">
        <f t="shared" ca="1" si="93"/>
        <v>-</v>
      </c>
      <c r="BS29" s="23" t="str">
        <f t="shared" ca="1" si="93"/>
        <v>-</v>
      </c>
      <c r="BT29" s="23" t="str">
        <f t="shared" ca="1" si="93"/>
        <v>-</v>
      </c>
      <c r="BU29" s="23" t="str">
        <f t="shared" ca="1" si="93"/>
        <v>-</v>
      </c>
      <c r="BV29" s="23" t="str">
        <f t="shared" ca="1" si="93"/>
        <v>-</v>
      </c>
      <c r="BW29" s="23" t="str">
        <f t="shared" ca="1" si="93"/>
        <v>-</v>
      </c>
      <c r="BX29" s="23" t="str">
        <f t="shared" ca="1" si="93"/>
        <v>-</v>
      </c>
      <c r="BY29" s="23" t="str">
        <f t="shared" ca="1" si="93"/>
        <v>-</v>
      </c>
      <c r="BZ29" s="23">
        <f t="shared" ca="1" si="93"/>
        <v>1</v>
      </c>
      <c r="CA29" s="23">
        <f t="shared" ca="1" si="93"/>
        <v>1</v>
      </c>
      <c r="CB29" s="23">
        <f t="shared" ca="1" si="93"/>
        <v>0</v>
      </c>
      <c r="CC29" s="23" t="str">
        <f t="shared" ca="1" si="93"/>
        <v>-</v>
      </c>
      <c r="CD29" s="23" t="str">
        <f t="shared" ca="1" si="93"/>
        <v>-</v>
      </c>
      <c r="CE29" s="23" t="str">
        <f t="shared" ca="1" si="93"/>
        <v>-</v>
      </c>
      <c r="CF29" s="23" t="str">
        <f t="shared" ca="1" si="93"/>
        <v>-</v>
      </c>
      <c r="CG29" s="23" t="str">
        <f t="shared" ca="1" si="93"/>
        <v>-</v>
      </c>
      <c r="CH29" s="23" t="str">
        <f t="shared" ca="1" si="93"/>
        <v>-</v>
      </c>
      <c r="CI29" s="23" t="str">
        <f t="shared" ca="1" si="93"/>
        <v>-</v>
      </c>
      <c r="CJ29" s="23">
        <f t="shared" ca="1" si="93"/>
        <v>0</v>
      </c>
      <c r="CK29" s="23" t="str">
        <f t="shared" ca="1" si="93"/>
        <v>-</v>
      </c>
      <c r="CL29" s="23" t="str">
        <f t="shared" ca="1" si="93"/>
        <v>-</v>
      </c>
      <c r="CM29" s="23" t="str">
        <f t="shared" ca="1" si="93"/>
        <v>-</v>
      </c>
      <c r="CN29" s="23" t="str">
        <f t="shared" ca="1" si="93"/>
        <v>-</v>
      </c>
      <c r="CO29" s="23" t="str">
        <f t="shared" ca="1" si="93"/>
        <v>-</v>
      </c>
      <c r="CP29" s="23">
        <f t="shared" ca="1" si="93"/>
        <v>0</v>
      </c>
      <c r="CQ29" s="23">
        <f t="shared" ca="1" si="93"/>
        <v>0</v>
      </c>
      <c r="CR29" s="23">
        <f t="shared" ca="1" si="93"/>
        <v>0</v>
      </c>
      <c r="CS29" s="23">
        <f t="shared" ca="1" si="93"/>
        <v>0</v>
      </c>
      <c r="CT29" s="23">
        <f t="shared" ca="1" si="93"/>
        <v>0</v>
      </c>
      <c r="CU29" s="23">
        <f t="shared" ca="1" si="93"/>
        <v>0</v>
      </c>
      <c r="CV29" s="23">
        <f t="shared" ca="1" si="93"/>
        <v>0</v>
      </c>
      <c r="CW29" s="23">
        <f t="shared" ca="1" si="92"/>
        <v>0</v>
      </c>
      <c r="CX29" s="23">
        <f t="shared" ca="1" si="92"/>
        <v>0</v>
      </c>
      <c r="CY29" s="23">
        <f t="shared" ca="1" si="92"/>
        <v>0</v>
      </c>
      <c r="CZ29" s="23">
        <f t="shared" ca="1" si="92"/>
        <v>0</v>
      </c>
      <c r="DA29" s="23" t="str">
        <f t="shared" ca="1" si="92"/>
        <v>-</v>
      </c>
      <c r="DB29" s="23" t="str">
        <f t="shared" ca="1" si="92"/>
        <v>-</v>
      </c>
      <c r="DC29" s="23">
        <f t="shared" ca="1" si="92"/>
        <v>19</v>
      </c>
      <c r="DD29" s="23">
        <f t="shared" ca="1" si="92"/>
        <v>19</v>
      </c>
      <c r="DE29" s="23" t="str">
        <f t="shared" ca="1" si="92"/>
        <v>-</v>
      </c>
      <c r="DF29" s="23" t="str">
        <f t="shared" ca="1" si="92"/>
        <v>-</v>
      </c>
      <c r="DG29" s="23" t="str">
        <f t="shared" ca="1" si="92"/>
        <v>-</v>
      </c>
      <c r="DH29" s="23" t="str">
        <f t="shared" ca="1" si="92"/>
        <v>-</v>
      </c>
      <c r="DI29" s="23" t="str">
        <f t="shared" ca="1" si="92"/>
        <v>-</v>
      </c>
      <c r="DJ29" s="23" t="str">
        <f t="shared" ca="1" si="92"/>
        <v>-</v>
      </c>
      <c r="DK29" s="23" t="str">
        <f t="shared" ca="1" si="92"/>
        <v>-</v>
      </c>
      <c r="DL29" s="5">
        <f t="shared" si="54"/>
        <v>1</v>
      </c>
      <c r="DM29" s="23" t="str">
        <f t="shared" ca="1" si="114"/>
        <v>-</v>
      </c>
      <c r="DN29" s="23" t="str">
        <f t="shared" ca="1" si="114"/>
        <v>-</v>
      </c>
      <c r="DO29" s="23" t="str">
        <f t="shared" ca="1" si="114"/>
        <v>-</v>
      </c>
      <c r="DP29" s="23" t="str">
        <f t="shared" ca="1" si="114"/>
        <v>-</v>
      </c>
      <c r="DQ29" s="5" t="b">
        <f t="shared" si="55"/>
        <v>0</v>
      </c>
      <c r="DR29" s="23" t="str">
        <f t="shared" ca="1" si="114"/>
        <v>-</v>
      </c>
      <c r="DS29" s="23">
        <f t="shared" ca="1" si="114"/>
        <v>0</v>
      </c>
      <c r="DT29" s="23" t="str">
        <f t="shared" ca="1" si="114"/>
        <v>-</v>
      </c>
      <c r="DU29" s="23">
        <f t="shared" ca="1" si="114"/>
        <v>1</v>
      </c>
      <c r="DV29" s="23">
        <f t="shared" ca="1" si="114"/>
        <v>0</v>
      </c>
      <c r="DW29" s="23">
        <f t="shared" ca="1" si="114"/>
        <v>1</v>
      </c>
      <c r="DX29" s="23">
        <f t="shared" ca="1" si="114"/>
        <v>1</v>
      </c>
      <c r="DY29" s="23">
        <f t="shared" ca="1" si="114"/>
        <v>1</v>
      </c>
      <c r="DZ29" s="23">
        <f t="shared" ca="1" si="114"/>
        <v>0</v>
      </c>
      <c r="EA29" s="23">
        <f t="shared" ca="1" si="114"/>
        <v>0</v>
      </c>
      <c r="EB29" s="23">
        <f t="shared" ca="1" si="114"/>
        <v>0</v>
      </c>
      <c r="EC29" s="23">
        <f t="shared" ca="1" si="115"/>
        <v>0</v>
      </c>
      <c r="ED29" s="23">
        <f t="shared" ca="1" si="115"/>
        <v>1</v>
      </c>
      <c r="EE29" s="23">
        <f t="shared" ca="1" si="115"/>
        <v>0</v>
      </c>
      <c r="EF29" s="23">
        <f t="shared" ca="1" si="115"/>
        <v>0</v>
      </c>
      <c r="EG29" s="23">
        <f t="shared" ca="1" si="115"/>
        <v>0</v>
      </c>
      <c r="EH29" s="23">
        <f t="shared" ca="1" si="115"/>
        <v>0</v>
      </c>
      <c r="EI29" s="23">
        <f t="shared" ca="1" si="115"/>
        <v>0</v>
      </c>
      <c r="EJ29" s="23">
        <f t="shared" ca="1" si="115"/>
        <v>0</v>
      </c>
      <c r="EK29" s="23">
        <f t="shared" ca="1" si="115"/>
        <v>0</v>
      </c>
      <c r="EL29" s="23">
        <f t="shared" ca="1" si="115"/>
        <v>1</v>
      </c>
      <c r="EM29" s="23">
        <f t="shared" ca="1" si="115"/>
        <v>0</v>
      </c>
      <c r="EN29" s="5">
        <f t="shared" si="56"/>
        <v>0</v>
      </c>
      <c r="EO29" s="5">
        <f t="shared" si="56"/>
        <v>0</v>
      </c>
      <c r="EP29" s="5">
        <f t="shared" si="56"/>
        <v>0</v>
      </c>
      <c r="EQ29" s="5">
        <f t="shared" si="56"/>
        <v>0</v>
      </c>
      <c r="ER29" s="5">
        <f t="shared" si="56"/>
        <v>0</v>
      </c>
      <c r="ES29" s="23">
        <f t="shared" ca="1" si="116"/>
        <v>0</v>
      </c>
      <c r="ET29" s="23">
        <f t="shared" ca="1" si="116"/>
        <v>0</v>
      </c>
      <c r="EU29" s="23" t="str">
        <f t="shared" ca="1" si="116"/>
        <v>-</v>
      </c>
      <c r="EV29" s="23" t="str">
        <f t="shared" ca="1" si="116"/>
        <v>-</v>
      </c>
      <c r="EW29" s="23" t="str">
        <f t="shared" ca="1" si="116"/>
        <v>-</v>
      </c>
      <c r="EX29" s="23" t="str">
        <f t="shared" ca="1" si="116"/>
        <v>-</v>
      </c>
      <c r="EY29" s="5" t="b">
        <f t="shared" si="57"/>
        <v>0</v>
      </c>
      <c r="EZ29" s="5" t="b">
        <f t="shared" si="57"/>
        <v>0</v>
      </c>
      <c r="FA29" s="5" t="b">
        <f t="shared" si="57"/>
        <v>1</v>
      </c>
      <c r="FB29" s="5">
        <f t="shared" si="58"/>
        <v>1</v>
      </c>
      <c r="FC29" s="23">
        <f t="shared" ca="1" si="116"/>
        <v>1</v>
      </c>
      <c r="FD29" s="23">
        <f t="shared" ca="1" si="116"/>
        <v>1</v>
      </c>
      <c r="FE29" s="23" t="str">
        <f t="shared" ca="1" si="116"/>
        <v>-</v>
      </c>
      <c r="FF29" s="23" t="str">
        <f t="shared" ca="1" si="116"/>
        <v>-</v>
      </c>
      <c r="FG29" s="5">
        <f t="shared" si="59"/>
        <v>0.5</v>
      </c>
      <c r="FH29" s="23" t="str">
        <f t="shared" ca="1" si="116"/>
        <v>-</v>
      </c>
      <c r="FI29" s="23" t="str">
        <f t="shared" ca="1" si="116"/>
        <v>-</v>
      </c>
      <c r="FJ29" s="5" t="str">
        <f t="array" ref="FJ29">IF(OR(FK29:FX29&lt;&gt;"-"),TRUE,"-")</f>
        <v>-</v>
      </c>
      <c r="FK29" s="5" t="str">
        <f t="shared" si="60"/>
        <v>-</v>
      </c>
      <c r="FL29" s="5" t="str">
        <f t="shared" si="60"/>
        <v>-</v>
      </c>
      <c r="FM29" s="5" t="str">
        <f t="shared" si="60"/>
        <v>-</v>
      </c>
      <c r="FN29" s="5" t="str">
        <f t="shared" si="60"/>
        <v>-</v>
      </c>
      <c r="FO29" s="5" t="str">
        <f t="shared" si="60"/>
        <v>-</v>
      </c>
      <c r="FP29" s="5" t="str">
        <f t="shared" si="60"/>
        <v>-</v>
      </c>
      <c r="FQ29" s="5" t="str">
        <f t="shared" si="60"/>
        <v>-</v>
      </c>
      <c r="FR29" s="5" t="str">
        <f t="shared" si="60"/>
        <v>-</v>
      </c>
      <c r="FS29" s="5" t="str">
        <f t="shared" si="60"/>
        <v>-</v>
      </c>
      <c r="FT29" s="5" t="str">
        <f t="shared" si="60"/>
        <v>-</v>
      </c>
      <c r="FU29" s="5" t="str">
        <f t="shared" si="60"/>
        <v>-</v>
      </c>
      <c r="FV29" s="5" t="str">
        <f t="shared" si="60"/>
        <v>-</v>
      </c>
      <c r="FW29" s="5" t="str">
        <f t="shared" si="60"/>
        <v>-</v>
      </c>
      <c r="FX29" s="5" t="str">
        <f t="shared" si="60"/>
        <v>-</v>
      </c>
      <c r="FY29" s="5" t="b">
        <f t="array" aca="1" ref="FY29" ca="1">IF(OR(FZ29:GN29&lt;&gt;"-"),TRUE,"-")</f>
        <v>1</v>
      </c>
      <c r="FZ29" s="23">
        <f t="shared" ca="1" si="61"/>
        <v>0</v>
      </c>
      <c r="GA29" s="5" t="str">
        <f t="shared" si="62"/>
        <v>-</v>
      </c>
      <c r="GB29" s="5" t="str">
        <f t="shared" si="62"/>
        <v>-</v>
      </c>
      <c r="GC29" s="5" t="str">
        <f t="shared" si="62"/>
        <v>-</v>
      </c>
      <c r="GD29" s="5" t="str">
        <f t="shared" si="62"/>
        <v>-</v>
      </c>
      <c r="GE29" s="5" t="str">
        <f t="shared" si="62"/>
        <v>-</v>
      </c>
      <c r="GF29" s="5" t="str">
        <f t="shared" si="62"/>
        <v>-</v>
      </c>
      <c r="GG29" s="5" t="str">
        <f t="shared" si="62"/>
        <v>-</v>
      </c>
      <c r="GH29" s="5" t="str">
        <f t="shared" si="62"/>
        <v>-</v>
      </c>
      <c r="GI29" s="5" t="str">
        <f t="shared" si="62"/>
        <v>-</v>
      </c>
      <c r="GJ29" s="5" t="str">
        <f t="shared" si="62"/>
        <v>-</v>
      </c>
      <c r="GK29" s="5" t="str">
        <f t="shared" si="62"/>
        <v>-</v>
      </c>
      <c r="GL29" s="5" t="str">
        <f t="shared" si="62"/>
        <v>-</v>
      </c>
      <c r="GM29" s="5" t="str">
        <f t="shared" si="62"/>
        <v>-</v>
      </c>
      <c r="GN29" s="5" t="str">
        <f t="shared" si="62"/>
        <v>-</v>
      </c>
      <c r="GO29" s="23" t="str">
        <f t="shared" ca="1" si="63"/>
        <v>-</v>
      </c>
      <c r="GP29" s="23" t="str">
        <f t="shared" ca="1" si="63"/>
        <v>-</v>
      </c>
      <c r="GQ29" s="23" t="b">
        <f t="shared" ca="1" si="64"/>
        <v>1</v>
      </c>
      <c r="GR29" s="23">
        <f t="shared" ca="1" si="64"/>
        <v>0</v>
      </c>
      <c r="GS29" s="23" t="str">
        <f t="shared" ca="1" si="64"/>
        <v>-</v>
      </c>
      <c r="GT29" s="23" t="str">
        <f t="shared" ca="1" si="65"/>
        <v>-</v>
      </c>
      <c r="GU29" s="5">
        <f t="shared" si="66"/>
        <v>1</v>
      </c>
      <c r="GV29" s="23" t="str">
        <f t="shared" ca="1" si="65"/>
        <v>-</v>
      </c>
      <c r="GW29" s="23" t="str">
        <f t="shared" ca="1" si="65"/>
        <v>-</v>
      </c>
      <c r="GX29" s="5">
        <f t="shared" si="67"/>
        <v>0</v>
      </c>
      <c r="GY29" s="5">
        <f t="shared" si="67"/>
        <v>500</v>
      </c>
      <c r="GZ29" s="5">
        <f t="shared" si="67"/>
        <v>500</v>
      </c>
      <c r="HA29" s="5">
        <f t="shared" si="67"/>
        <v>0</v>
      </c>
      <c r="HB29" s="5">
        <f t="shared" si="67"/>
        <v>240</v>
      </c>
      <c r="HC29" s="23">
        <f t="shared" ca="1" si="65"/>
        <v>1</v>
      </c>
      <c r="HD29" s="23">
        <f t="shared" ca="1" si="65"/>
        <v>0</v>
      </c>
      <c r="HE29" s="23">
        <f t="shared" ca="1" si="65"/>
        <v>1</v>
      </c>
      <c r="HF29" s="23">
        <f t="shared" ca="1" si="65"/>
        <v>1</v>
      </c>
      <c r="HG29" s="23">
        <f t="shared" ca="1" si="65"/>
        <v>0</v>
      </c>
      <c r="HH29" s="23">
        <f t="shared" ca="1" si="65"/>
        <v>70</v>
      </c>
      <c r="HI29" s="23">
        <f t="shared" ca="1" si="65"/>
        <v>50</v>
      </c>
      <c r="HJ29" s="23">
        <f t="shared" ca="1" si="65"/>
        <v>70</v>
      </c>
      <c r="HK29" s="23">
        <f t="shared" ca="1" si="65"/>
        <v>50</v>
      </c>
      <c r="HL29" s="5">
        <f t="shared" si="68"/>
        <v>1.25</v>
      </c>
      <c r="HM29" s="5">
        <f t="shared" si="69"/>
        <v>1</v>
      </c>
      <c r="HN29" s="5">
        <f t="shared" si="70"/>
        <v>1</v>
      </c>
      <c r="HO29" s="23">
        <f t="shared" ca="1" si="65"/>
        <v>1</v>
      </c>
      <c r="HP29" s="23">
        <f t="shared" ca="1" si="65"/>
        <v>1</v>
      </c>
      <c r="HQ29" s="23">
        <f t="shared" ca="1" si="65"/>
        <v>1</v>
      </c>
      <c r="HR29" s="23">
        <f t="shared" ref="HR29:MQ35" ca="1" si="117">OFFSET(HR$5,$B29,0)</f>
        <v>1</v>
      </c>
      <c r="HS29" s="23">
        <f t="shared" ca="1" si="117"/>
        <v>1</v>
      </c>
      <c r="HT29" s="23">
        <f t="shared" ca="1" si="117"/>
        <v>1</v>
      </c>
      <c r="HU29" s="23">
        <f t="shared" ca="1" si="117"/>
        <v>1</v>
      </c>
      <c r="HV29" s="179" t="b">
        <f t="shared" si="87"/>
        <v>1</v>
      </c>
      <c r="HW29" s="179">
        <f t="shared" si="71"/>
        <v>0</v>
      </c>
      <c r="HX29" s="179">
        <f t="shared" si="71"/>
        <v>0</v>
      </c>
      <c r="HY29" s="179">
        <f t="shared" si="71"/>
        <v>0</v>
      </c>
      <c r="HZ29" s="179">
        <f t="shared" si="71"/>
        <v>0</v>
      </c>
      <c r="IA29" s="179">
        <f t="shared" si="71"/>
        <v>0</v>
      </c>
      <c r="IB29" s="179">
        <f t="shared" si="71"/>
        <v>0</v>
      </c>
      <c r="IC29" s="179">
        <f t="shared" si="71"/>
        <v>0</v>
      </c>
      <c r="ID29" s="179">
        <f t="shared" si="71"/>
        <v>0</v>
      </c>
      <c r="IE29" s="179">
        <f t="shared" si="71"/>
        <v>0</v>
      </c>
      <c r="IF29" s="179">
        <f t="shared" si="71"/>
        <v>0</v>
      </c>
      <c r="IG29" s="179">
        <f t="shared" si="72"/>
        <v>0</v>
      </c>
      <c r="IH29" s="179">
        <f t="shared" si="72"/>
        <v>0</v>
      </c>
      <c r="II29" s="179">
        <f t="shared" si="72"/>
        <v>0</v>
      </c>
      <c r="IJ29" s="179">
        <f t="shared" si="72"/>
        <v>0</v>
      </c>
      <c r="IK29" s="179">
        <f t="shared" si="72"/>
        <v>0</v>
      </c>
      <c r="IL29" s="179">
        <f t="shared" si="72"/>
        <v>0</v>
      </c>
      <c r="IM29" s="179">
        <f t="shared" si="72"/>
        <v>0</v>
      </c>
      <c r="IN29" s="179">
        <f t="shared" si="72"/>
        <v>0</v>
      </c>
      <c r="IO29" s="179">
        <f t="shared" si="72"/>
        <v>0</v>
      </c>
      <c r="IP29" s="179">
        <f t="shared" si="72"/>
        <v>0</v>
      </c>
      <c r="IQ29" s="179">
        <f t="shared" si="73"/>
        <v>0</v>
      </c>
      <c r="IR29" s="179">
        <f t="shared" si="73"/>
        <v>0</v>
      </c>
      <c r="IS29" s="179">
        <f t="shared" si="73"/>
        <v>0</v>
      </c>
      <c r="IT29" s="179">
        <f t="shared" si="73"/>
        <v>0</v>
      </c>
      <c r="IU29" s="179">
        <f t="shared" si="73"/>
        <v>0</v>
      </c>
      <c r="IV29" s="179">
        <f t="shared" si="73"/>
        <v>0</v>
      </c>
      <c r="IW29" s="179">
        <f t="shared" si="73"/>
        <v>0</v>
      </c>
      <c r="IX29" s="179">
        <f t="shared" si="73"/>
        <v>0</v>
      </c>
      <c r="IY29" s="179">
        <f t="shared" si="73"/>
        <v>0</v>
      </c>
      <c r="IZ29" s="179">
        <f t="shared" si="73"/>
        <v>0</v>
      </c>
      <c r="JA29" s="179">
        <f t="shared" si="74"/>
        <v>150</v>
      </c>
      <c r="JB29" s="179">
        <f t="shared" si="74"/>
        <v>0</v>
      </c>
      <c r="JC29" s="179">
        <f t="shared" si="74"/>
        <v>0</v>
      </c>
      <c r="JD29" s="179">
        <f t="shared" si="74"/>
        <v>0</v>
      </c>
      <c r="JE29" s="179">
        <f t="shared" si="74"/>
        <v>0</v>
      </c>
      <c r="JF29" s="179">
        <f t="shared" si="74"/>
        <v>0</v>
      </c>
      <c r="JG29" s="179">
        <f t="shared" si="74"/>
        <v>0</v>
      </c>
      <c r="JH29" s="179">
        <f t="shared" si="74"/>
        <v>0</v>
      </c>
      <c r="JI29" s="179">
        <f t="shared" si="74"/>
        <v>0</v>
      </c>
      <c r="JJ29" s="179">
        <f t="shared" si="74"/>
        <v>0</v>
      </c>
      <c r="JK29" s="179">
        <f t="shared" si="75"/>
        <v>0</v>
      </c>
      <c r="JL29" s="179">
        <f t="shared" si="75"/>
        <v>0</v>
      </c>
      <c r="JM29" s="179">
        <f t="shared" si="75"/>
        <v>0</v>
      </c>
      <c r="JN29" s="179">
        <f t="shared" si="75"/>
        <v>0</v>
      </c>
      <c r="JO29" s="179">
        <f t="shared" si="75"/>
        <v>0</v>
      </c>
      <c r="JP29" s="179">
        <f t="shared" si="75"/>
        <v>0</v>
      </c>
      <c r="JQ29" s="179">
        <f t="shared" si="75"/>
        <v>0</v>
      </c>
      <c r="JR29" s="179">
        <f t="shared" si="75"/>
        <v>97</v>
      </c>
      <c r="JS29" s="179">
        <f t="shared" si="75"/>
        <v>97</v>
      </c>
      <c r="JT29" s="179">
        <f t="shared" si="75"/>
        <v>97</v>
      </c>
      <c r="JU29" s="179">
        <f t="shared" si="76"/>
        <v>97</v>
      </c>
      <c r="JV29" s="179">
        <f t="shared" si="76"/>
        <v>97</v>
      </c>
      <c r="JW29" s="179">
        <f t="shared" si="76"/>
        <v>97</v>
      </c>
      <c r="JX29" s="179">
        <f t="shared" si="76"/>
        <v>97</v>
      </c>
      <c r="JY29" s="179">
        <f t="shared" si="76"/>
        <v>97</v>
      </c>
      <c r="JZ29" s="179">
        <f t="shared" si="76"/>
        <v>152</v>
      </c>
      <c r="KA29" s="179">
        <f t="shared" si="76"/>
        <v>152</v>
      </c>
      <c r="KB29" s="179">
        <f t="shared" si="76"/>
        <v>152</v>
      </c>
      <c r="KC29" s="179">
        <f t="shared" si="76"/>
        <v>0</v>
      </c>
      <c r="KD29" s="179">
        <f t="shared" si="76"/>
        <v>0</v>
      </c>
      <c r="KE29" s="179">
        <f t="shared" si="77"/>
        <v>348</v>
      </c>
      <c r="KF29" s="179">
        <f t="shared" si="77"/>
        <v>348</v>
      </c>
      <c r="KG29" s="179">
        <f t="shared" si="77"/>
        <v>7</v>
      </c>
      <c r="KH29" s="179">
        <f t="shared" si="77"/>
        <v>7</v>
      </c>
      <c r="KI29" s="179">
        <f t="shared" si="77"/>
        <v>7</v>
      </c>
      <c r="KJ29" s="179">
        <f t="shared" si="77"/>
        <v>7</v>
      </c>
      <c r="KK29" s="179">
        <f t="shared" si="77"/>
        <v>7</v>
      </c>
      <c r="KL29" s="179">
        <f t="shared" si="77"/>
        <v>7</v>
      </c>
      <c r="KM29" s="179">
        <f t="shared" si="77"/>
        <v>7</v>
      </c>
      <c r="KN29" s="179">
        <f t="shared" si="77"/>
        <v>7</v>
      </c>
      <c r="KO29" s="179">
        <f t="shared" si="78"/>
        <v>0</v>
      </c>
      <c r="KP29" s="179">
        <f t="shared" si="78"/>
        <v>0</v>
      </c>
      <c r="KQ29" s="179">
        <f t="shared" si="78"/>
        <v>0</v>
      </c>
      <c r="KR29" s="179">
        <f t="shared" si="78"/>
        <v>0</v>
      </c>
      <c r="KS29" s="179">
        <f t="shared" si="78"/>
        <v>0</v>
      </c>
      <c r="KT29" s="179">
        <f t="shared" si="78"/>
        <v>0</v>
      </c>
      <c r="KU29" s="179">
        <f t="shared" si="78"/>
        <v>0</v>
      </c>
      <c r="KV29" s="179">
        <f t="shared" si="78"/>
        <v>0</v>
      </c>
      <c r="KW29" s="179">
        <f t="shared" si="78"/>
        <v>0</v>
      </c>
      <c r="KX29" s="179">
        <f t="shared" si="78"/>
        <v>0</v>
      </c>
      <c r="KY29" s="179">
        <f t="shared" si="79"/>
        <v>0</v>
      </c>
      <c r="KZ29" s="179">
        <f t="shared" si="79"/>
        <v>0</v>
      </c>
      <c r="LA29" s="179">
        <f t="shared" si="79"/>
        <v>0</v>
      </c>
      <c r="LB29" s="179">
        <f t="shared" si="79"/>
        <v>0</v>
      </c>
      <c r="LC29" s="179">
        <f t="shared" si="79"/>
        <v>0</v>
      </c>
      <c r="LD29" s="179">
        <f t="shared" si="79"/>
        <v>0</v>
      </c>
      <c r="LE29" s="179">
        <f t="shared" si="79"/>
        <v>0</v>
      </c>
      <c r="LF29" s="179">
        <f t="shared" si="79"/>
        <v>0</v>
      </c>
      <c r="LG29" s="179">
        <f t="shared" si="79"/>
        <v>0</v>
      </c>
      <c r="LH29" s="179">
        <f t="shared" si="79"/>
        <v>0</v>
      </c>
      <c r="LI29" s="179">
        <f t="shared" si="80"/>
        <v>0</v>
      </c>
      <c r="LJ29" s="179">
        <f t="shared" si="80"/>
        <v>0</v>
      </c>
      <c r="LK29" s="179">
        <f t="shared" si="80"/>
        <v>0</v>
      </c>
      <c r="LL29" s="179">
        <f t="shared" si="80"/>
        <v>0</v>
      </c>
      <c r="LM29" s="179">
        <f t="shared" si="80"/>
        <v>0</v>
      </c>
      <c r="LN29" s="179">
        <f t="shared" si="80"/>
        <v>0</v>
      </c>
      <c r="LO29" s="179">
        <f t="shared" si="80"/>
        <v>0</v>
      </c>
      <c r="LP29" s="179">
        <f t="shared" si="80"/>
        <v>0</v>
      </c>
      <c r="LQ29" s="179">
        <f t="shared" si="80"/>
        <v>0</v>
      </c>
      <c r="LR29" s="179">
        <f t="shared" si="80"/>
        <v>0</v>
      </c>
      <c r="LS29" s="179">
        <f t="shared" si="81"/>
        <v>0</v>
      </c>
      <c r="LT29" s="179">
        <f t="shared" si="81"/>
        <v>0</v>
      </c>
      <c r="LU29" s="179">
        <f t="shared" si="81"/>
        <v>0</v>
      </c>
      <c r="LV29" s="179">
        <f t="shared" si="81"/>
        <v>0</v>
      </c>
      <c r="LW29" s="179">
        <f t="shared" si="81"/>
        <v>0</v>
      </c>
      <c r="LX29" s="179">
        <f t="shared" si="81"/>
        <v>0</v>
      </c>
      <c r="LY29" s="179">
        <f t="shared" si="81"/>
        <v>0</v>
      </c>
      <c r="LZ29" s="179">
        <f t="shared" si="81"/>
        <v>0</v>
      </c>
      <c r="MA29" s="179">
        <f t="shared" si="81"/>
        <v>0</v>
      </c>
      <c r="MB29" s="179">
        <f t="shared" si="81"/>
        <v>0</v>
      </c>
      <c r="MC29" s="179">
        <f t="shared" si="82"/>
        <v>0</v>
      </c>
      <c r="MD29" s="179">
        <f t="shared" si="82"/>
        <v>0</v>
      </c>
      <c r="ME29" s="179">
        <f t="shared" si="82"/>
        <v>0</v>
      </c>
      <c r="MF29" s="179">
        <f t="shared" si="82"/>
        <v>0</v>
      </c>
      <c r="MG29" s="179">
        <f t="shared" si="82"/>
        <v>0</v>
      </c>
      <c r="MH29" s="179">
        <f t="shared" si="82"/>
        <v>0</v>
      </c>
      <c r="MI29" s="179">
        <f t="shared" si="82"/>
        <v>0</v>
      </c>
      <c r="MJ29" s="179">
        <f t="shared" si="82"/>
        <v>0</v>
      </c>
      <c r="MK29" s="179">
        <f t="shared" si="82"/>
        <v>0</v>
      </c>
      <c r="ML29" s="179">
        <f t="shared" si="82"/>
        <v>0</v>
      </c>
      <c r="MM29" s="23">
        <f t="shared" ca="1" si="117"/>
        <v>0</v>
      </c>
      <c r="MN29" s="23" t="str">
        <f t="shared" ca="1" si="117"/>
        <v>-</v>
      </c>
      <c r="MO29" s="23" t="str">
        <f t="shared" ca="1" si="117"/>
        <v>-</v>
      </c>
      <c r="MP29" s="23">
        <f t="shared" ca="1" si="117"/>
        <v>0</v>
      </c>
      <c r="MQ29" s="23">
        <f t="shared" ca="1" si="117"/>
        <v>0</v>
      </c>
      <c r="MR29" s="29">
        <v>0</v>
      </c>
    </row>
    <row r="30" spans="1:356" outlineLevel="1">
      <c r="A30" s="26">
        <f t="shared" si="21"/>
        <v>25</v>
      </c>
      <c r="B30" s="26">
        <f t="shared" si="90"/>
        <v>15</v>
      </c>
      <c r="C30">
        <v>10</v>
      </c>
      <c r="D30" t="b">
        <v>0</v>
      </c>
      <c r="E30" t="b">
        <v>0</v>
      </c>
      <c r="F30" t="b">
        <v>0</v>
      </c>
      <c r="G30" s="35">
        <v>3</v>
      </c>
      <c r="H30" s="123">
        <v>23</v>
      </c>
      <c r="I30" s="35">
        <v>1</v>
      </c>
      <c r="J30" s="35">
        <v>0</v>
      </c>
      <c r="K30" s="123">
        <v>1</v>
      </c>
      <c r="L30" s="123">
        <v>2</v>
      </c>
      <c r="M30" s="123">
        <v>1</v>
      </c>
      <c r="N30" s="123">
        <v>1</v>
      </c>
      <c r="O30" s="35">
        <v>2</v>
      </c>
      <c r="P30" s="35">
        <v>2</v>
      </c>
      <c r="Q30" s="35">
        <v>2</v>
      </c>
      <c r="R30" s="35">
        <v>2</v>
      </c>
      <c r="S30" s="35">
        <v>2</v>
      </c>
      <c r="T30" s="35">
        <v>2</v>
      </c>
      <c r="U30" s="35">
        <v>2</v>
      </c>
      <c r="V30" s="35">
        <v>2</v>
      </c>
      <c r="W30" s="35">
        <v>2</v>
      </c>
      <c r="X30" s="35">
        <v>2</v>
      </c>
      <c r="Y30" s="35">
        <v>2</v>
      </c>
      <c r="Z30" s="35"/>
      <c r="AA30">
        <f>IF($H30&lt;=4,$H30,MOD(INT(($H30-5)/PRODUCT(AB$19:$AD$19)),AA$19)+1)</f>
        <v>2</v>
      </c>
      <c r="AB30">
        <f>IF($H30&lt;=4,0,MOD(INT(($H30-5)/PRODUCT(AC$19:$AD$19)),AB$19)+1)</f>
        <v>1</v>
      </c>
      <c r="AC30">
        <f>IF($H30&lt;=4,0,MOD(INT(($H30-5)/PRODUCT(AD$19:$AD$19)),AC$19)+1)</f>
        <v>2</v>
      </c>
      <c r="AD30">
        <f t="shared" si="83"/>
        <v>1</v>
      </c>
      <c r="AE30" s="3" t="str">
        <f t="shared" ca="1" si="84"/>
        <v>00010 Template GSM  M-M-mate EL Spr Scan 1 (F33N11)</v>
      </c>
      <c r="AF30" s="10" t="str">
        <f ca="1">IF(MATCH(AE30,AE$5:AE30,0)=(COUNTA(AE$5:AE30)),"-","Dup")</f>
        <v>-</v>
      </c>
      <c r="AG30" s="23" t="b">
        <f t="shared" ca="1" si="44"/>
        <v>1</v>
      </c>
      <c r="AH30" s="23" t="b">
        <f t="shared" ca="1" si="44"/>
        <v>0</v>
      </c>
      <c r="AI30" s="23" t="str">
        <f t="shared" ca="1" si="44"/>
        <v>-</v>
      </c>
      <c r="AJ30" s="23" t="str">
        <f t="shared" ca="1" si="44"/>
        <v>-</v>
      </c>
      <c r="AK30" s="23" t="str">
        <f t="shared" ca="1" si="44"/>
        <v>-</v>
      </c>
      <c r="AL30" s="23" t="str">
        <f t="shared" ca="1" si="44"/>
        <v>-</v>
      </c>
      <c r="AM30" s="23" t="str">
        <f t="shared" ca="1" si="44"/>
        <v>-</v>
      </c>
      <c r="AN30" s="23" t="str">
        <f t="shared" ca="1" si="44"/>
        <v>-</v>
      </c>
      <c r="AO30" s="23" t="str">
        <f t="shared" ca="1" si="44"/>
        <v>-</v>
      </c>
      <c r="AP30" s="23" t="str">
        <f t="shared" ca="1" si="44"/>
        <v>-</v>
      </c>
      <c r="AQ30" s="23" t="str">
        <f t="shared" ca="1" si="44"/>
        <v>-</v>
      </c>
      <c r="AR30" s="23">
        <f t="shared" ca="1" si="44"/>
        <v>1</v>
      </c>
      <c r="AS30" s="23">
        <f t="shared" ca="1" si="44"/>
        <v>1</v>
      </c>
      <c r="AT30" s="23" t="str">
        <f t="shared" ca="1" si="44"/>
        <v>-</v>
      </c>
      <c r="AU30" s="23" t="str">
        <f t="shared" ca="1" si="44"/>
        <v>-</v>
      </c>
      <c r="AV30" s="23" t="str">
        <f t="shared" ca="1" si="44"/>
        <v>-</v>
      </c>
      <c r="AW30" s="23" t="str">
        <f t="shared" ca="1" si="93"/>
        <v>-</v>
      </c>
      <c r="AX30" s="23" t="str">
        <f t="shared" ca="1" si="93"/>
        <v>-</v>
      </c>
      <c r="AY30" s="23" t="str">
        <f t="shared" ca="1" si="93"/>
        <v>-</v>
      </c>
      <c r="AZ30" s="23" t="str">
        <f t="shared" ca="1" si="93"/>
        <v>-</v>
      </c>
      <c r="BA30" s="23" t="str">
        <f t="shared" ca="1" si="93"/>
        <v>-</v>
      </c>
      <c r="BB30" s="23" t="str">
        <f t="shared" ca="1" si="93"/>
        <v>-</v>
      </c>
      <c r="BC30" s="23" t="str">
        <f t="shared" ca="1" si="93"/>
        <v>-</v>
      </c>
      <c r="BD30" s="23" t="str">
        <f t="shared" ca="1" si="93"/>
        <v>-</v>
      </c>
      <c r="BE30" s="23" t="str">
        <f t="shared" ca="1" si="93"/>
        <v>-</v>
      </c>
      <c r="BF30" s="23" t="str">
        <f t="shared" ca="1" si="93"/>
        <v>-</v>
      </c>
      <c r="BG30" s="23" t="str">
        <f t="shared" ca="1" si="93"/>
        <v>-</v>
      </c>
      <c r="BH30" s="23" t="str">
        <f t="shared" ca="1" si="93"/>
        <v>-</v>
      </c>
      <c r="BI30" s="23" t="str">
        <f t="shared" ca="1" si="93"/>
        <v>-</v>
      </c>
      <c r="BJ30" s="23" t="str">
        <f t="shared" ca="1" si="93"/>
        <v>-</v>
      </c>
      <c r="BK30" s="23" t="str">
        <f t="shared" ca="1" si="93"/>
        <v>-</v>
      </c>
      <c r="BL30" s="23" t="str">
        <f t="shared" ca="1" si="93"/>
        <v>-</v>
      </c>
      <c r="BM30" s="23" t="str">
        <f t="shared" ca="1" si="93"/>
        <v>-</v>
      </c>
      <c r="BN30" s="23" t="str">
        <f t="shared" ca="1" si="93"/>
        <v>-</v>
      </c>
      <c r="BO30" s="23" t="str">
        <f t="shared" ca="1" si="93"/>
        <v>-</v>
      </c>
      <c r="BP30" s="23" t="str">
        <f t="shared" ca="1" si="93"/>
        <v>-</v>
      </c>
      <c r="BQ30" s="23" t="str">
        <f t="shared" ca="1" si="93"/>
        <v>-</v>
      </c>
      <c r="BR30" s="23" t="str">
        <f t="shared" ca="1" si="93"/>
        <v>-</v>
      </c>
      <c r="BS30" s="23" t="str">
        <f t="shared" ca="1" si="93"/>
        <v>-</v>
      </c>
      <c r="BT30" s="23" t="str">
        <f t="shared" ca="1" si="93"/>
        <v>-</v>
      </c>
      <c r="BU30" s="23" t="str">
        <f t="shared" ca="1" si="93"/>
        <v>-</v>
      </c>
      <c r="BV30" s="23" t="str">
        <f t="shared" ca="1" si="93"/>
        <v>-</v>
      </c>
      <c r="BW30" s="23" t="str">
        <f t="shared" ca="1" si="93"/>
        <v>-</v>
      </c>
      <c r="BX30" s="23" t="str">
        <f t="shared" ca="1" si="93"/>
        <v>-</v>
      </c>
      <c r="BY30" s="23" t="str">
        <f t="shared" ca="1" si="93"/>
        <v>-</v>
      </c>
      <c r="BZ30" s="23">
        <f t="shared" ca="1" si="93"/>
        <v>1</v>
      </c>
      <c r="CA30" s="23">
        <f t="shared" ca="1" si="93"/>
        <v>1</v>
      </c>
      <c r="CB30" s="23">
        <f t="shared" ca="1" si="93"/>
        <v>0</v>
      </c>
      <c r="CC30" s="23" t="str">
        <f t="shared" ca="1" si="93"/>
        <v>-</v>
      </c>
      <c r="CD30" s="23" t="str">
        <f t="shared" ca="1" si="93"/>
        <v>-</v>
      </c>
      <c r="CE30" s="23" t="str">
        <f t="shared" ca="1" si="93"/>
        <v>-</v>
      </c>
      <c r="CF30" s="23" t="str">
        <f t="shared" ca="1" si="93"/>
        <v>-</v>
      </c>
      <c r="CG30" s="23" t="str">
        <f t="shared" ca="1" si="93"/>
        <v>-</v>
      </c>
      <c r="CH30" s="23" t="str">
        <f t="shared" ca="1" si="93"/>
        <v>-</v>
      </c>
      <c r="CI30" s="23" t="str">
        <f t="shared" ca="1" si="93"/>
        <v>-</v>
      </c>
      <c r="CJ30" s="23">
        <f t="shared" ca="1" si="93"/>
        <v>0</v>
      </c>
      <c r="CK30" s="23" t="str">
        <f t="shared" ca="1" si="93"/>
        <v>-</v>
      </c>
      <c r="CL30" s="23" t="str">
        <f t="shared" ca="1" si="93"/>
        <v>-</v>
      </c>
      <c r="CM30" s="23" t="str">
        <f t="shared" ca="1" si="93"/>
        <v>-</v>
      </c>
      <c r="CN30" s="23" t="str">
        <f t="shared" ca="1" si="93"/>
        <v>-</v>
      </c>
      <c r="CO30" s="23" t="str">
        <f t="shared" ca="1" si="93"/>
        <v>-</v>
      </c>
      <c r="CP30" s="23">
        <f t="shared" ca="1" si="93"/>
        <v>0</v>
      </c>
      <c r="CQ30" s="23">
        <f t="shared" ca="1" si="93"/>
        <v>0</v>
      </c>
      <c r="CR30" s="23">
        <f t="shared" ca="1" si="93"/>
        <v>0</v>
      </c>
      <c r="CS30" s="23">
        <f t="shared" ca="1" si="93"/>
        <v>0</v>
      </c>
      <c r="CT30" s="23">
        <f t="shared" ca="1" si="93"/>
        <v>0</v>
      </c>
      <c r="CU30" s="23">
        <f t="shared" ca="1" si="93"/>
        <v>0</v>
      </c>
      <c r="CV30" s="23">
        <f t="shared" ca="1" si="93"/>
        <v>0</v>
      </c>
      <c r="CW30" s="23">
        <f t="shared" ca="1" si="92"/>
        <v>0</v>
      </c>
      <c r="CX30" s="23">
        <f t="shared" ca="1" si="92"/>
        <v>0</v>
      </c>
      <c r="CY30" s="23">
        <f t="shared" ca="1" si="92"/>
        <v>0</v>
      </c>
      <c r="CZ30" s="23">
        <f t="shared" ca="1" si="92"/>
        <v>0</v>
      </c>
      <c r="DA30" s="23" t="str">
        <f t="shared" ca="1" si="92"/>
        <v>-</v>
      </c>
      <c r="DB30" s="23" t="str">
        <f t="shared" ca="1" si="92"/>
        <v>-</v>
      </c>
      <c r="DC30" s="23">
        <f t="shared" ca="1" si="92"/>
        <v>19</v>
      </c>
      <c r="DD30" s="23">
        <f t="shared" ca="1" si="92"/>
        <v>19</v>
      </c>
      <c r="DE30" s="23" t="str">
        <f t="shared" ca="1" si="92"/>
        <v>-</v>
      </c>
      <c r="DF30" s="23" t="str">
        <f t="shared" ca="1" si="92"/>
        <v>-</v>
      </c>
      <c r="DG30" s="23" t="str">
        <f t="shared" ca="1" si="92"/>
        <v>-</v>
      </c>
      <c r="DH30" s="23" t="str">
        <f t="shared" ca="1" si="92"/>
        <v>-</v>
      </c>
      <c r="DI30" s="23" t="str">
        <f t="shared" ca="1" si="92"/>
        <v>-</v>
      </c>
      <c r="DJ30" s="23" t="str">
        <f t="shared" ca="1" si="92"/>
        <v>-</v>
      </c>
      <c r="DK30" s="23" t="str">
        <f t="shared" ca="1" si="92"/>
        <v>-</v>
      </c>
      <c r="DL30" s="5">
        <f t="shared" si="54"/>
        <v>1</v>
      </c>
      <c r="DM30" s="23" t="str">
        <f t="shared" ca="1" si="114"/>
        <v>-</v>
      </c>
      <c r="DN30" s="23" t="str">
        <f t="shared" ca="1" si="114"/>
        <v>-</v>
      </c>
      <c r="DO30" s="23" t="str">
        <f t="shared" ca="1" si="114"/>
        <v>-</v>
      </c>
      <c r="DP30" s="23" t="str">
        <f t="shared" ca="1" si="114"/>
        <v>-</v>
      </c>
      <c r="DQ30" s="5" t="b">
        <f t="shared" si="55"/>
        <v>0</v>
      </c>
      <c r="DR30" s="23" t="str">
        <f t="shared" ca="1" si="114"/>
        <v>-</v>
      </c>
      <c r="DS30" s="23">
        <f t="shared" ca="1" si="114"/>
        <v>0</v>
      </c>
      <c r="DT30" s="23" t="str">
        <f t="shared" ca="1" si="114"/>
        <v>-</v>
      </c>
      <c r="DU30" s="23">
        <f t="shared" ca="1" si="114"/>
        <v>1</v>
      </c>
      <c r="DV30" s="23">
        <f t="shared" ca="1" si="114"/>
        <v>0</v>
      </c>
      <c r="DW30" s="23">
        <f t="shared" ca="1" si="114"/>
        <v>1</v>
      </c>
      <c r="DX30" s="23">
        <f t="shared" ca="1" si="114"/>
        <v>1</v>
      </c>
      <c r="DY30" s="23">
        <f t="shared" ca="1" si="114"/>
        <v>1</v>
      </c>
      <c r="DZ30" s="23">
        <f t="shared" ca="1" si="114"/>
        <v>0</v>
      </c>
      <c r="EA30" s="23">
        <f t="shared" ca="1" si="114"/>
        <v>0</v>
      </c>
      <c r="EB30" s="23">
        <f t="shared" ca="1" si="114"/>
        <v>0</v>
      </c>
      <c r="EC30" s="23">
        <f t="shared" ca="1" si="115"/>
        <v>0</v>
      </c>
      <c r="ED30" s="23">
        <f t="shared" ca="1" si="115"/>
        <v>1</v>
      </c>
      <c r="EE30" s="23">
        <f t="shared" ca="1" si="115"/>
        <v>0</v>
      </c>
      <c r="EF30" s="23">
        <f t="shared" ca="1" si="115"/>
        <v>0</v>
      </c>
      <c r="EG30" s="23">
        <f t="shared" ca="1" si="115"/>
        <v>0</v>
      </c>
      <c r="EH30" s="23">
        <f t="shared" ca="1" si="115"/>
        <v>0</v>
      </c>
      <c r="EI30" s="23">
        <f t="shared" ca="1" si="115"/>
        <v>0</v>
      </c>
      <c r="EJ30" s="23">
        <f t="shared" ca="1" si="115"/>
        <v>0</v>
      </c>
      <c r="EK30" s="23">
        <f t="shared" ca="1" si="115"/>
        <v>0</v>
      </c>
      <c r="EL30" s="23">
        <f t="shared" ca="1" si="115"/>
        <v>1</v>
      </c>
      <c r="EM30" s="23">
        <f t="shared" ca="1" si="115"/>
        <v>0</v>
      </c>
      <c r="EN30" s="5">
        <f t="shared" si="56"/>
        <v>0</v>
      </c>
      <c r="EO30" s="5">
        <f t="shared" si="56"/>
        <v>0</v>
      </c>
      <c r="EP30" s="5">
        <f t="shared" si="56"/>
        <v>0</v>
      </c>
      <c r="EQ30" s="5">
        <f t="shared" si="56"/>
        <v>0</v>
      </c>
      <c r="ER30" s="5">
        <f t="shared" si="56"/>
        <v>0</v>
      </c>
      <c r="ES30" s="23">
        <f t="shared" ca="1" si="116"/>
        <v>0</v>
      </c>
      <c r="ET30" s="23">
        <f t="shared" ca="1" si="116"/>
        <v>0</v>
      </c>
      <c r="EU30" s="23" t="str">
        <f t="shared" ca="1" si="116"/>
        <v>-</v>
      </c>
      <c r="EV30" s="23" t="str">
        <f t="shared" ca="1" si="116"/>
        <v>-</v>
      </c>
      <c r="EW30" s="23" t="str">
        <f t="shared" ca="1" si="116"/>
        <v>-</v>
      </c>
      <c r="EX30" s="23" t="str">
        <f t="shared" ca="1" si="116"/>
        <v>-</v>
      </c>
      <c r="EY30" s="5" t="b">
        <f t="shared" si="57"/>
        <v>0</v>
      </c>
      <c r="EZ30" s="5" t="b">
        <f t="shared" si="57"/>
        <v>0</v>
      </c>
      <c r="FA30" s="5" t="b">
        <f t="shared" si="57"/>
        <v>1</v>
      </c>
      <c r="FB30" s="5">
        <f t="shared" si="58"/>
        <v>1</v>
      </c>
      <c r="FC30" s="23">
        <f t="shared" ca="1" si="116"/>
        <v>1</v>
      </c>
      <c r="FD30" s="23">
        <f t="shared" ca="1" si="116"/>
        <v>1</v>
      </c>
      <c r="FE30" s="23" t="str">
        <f t="shared" ca="1" si="116"/>
        <v>-</v>
      </c>
      <c r="FF30" s="23" t="str">
        <f t="shared" ca="1" si="116"/>
        <v>-</v>
      </c>
      <c r="FG30" s="5">
        <f t="shared" si="59"/>
        <v>0.5</v>
      </c>
      <c r="FH30" s="23" t="str">
        <f t="shared" ca="1" si="116"/>
        <v>-</v>
      </c>
      <c r="FI30" s="23" t="str">
        <f t="shared" ca="1" si="116"/>
        <v>-</v>
      </c>
      <c r="FJ30" s="5" t="str">
        <f t="array" ref="FJ30">IF(OR(FK30:FX30&lt;&gt;"-"),TRUE,"-")</f>
        <v>-</v>
      </c>
      <c r="FK30" s="5" t="str">
        <f t="shared" ref="FK30:FX36" si="118">IF($J30=0,"-",IFERROR(INDEX(i.GI,$H30,7*($J30-1)+FK$18)*INDEX(GI.LowerScalar,1,FK$18),"-"))</f>
        <v>-</v>
      </c>
      <c r="FL30" s="5" t="str">
        <f t="shared" si="118"/>
        <v>-</v>
      </c>
      <c r="FM30" s="5" t="str">
        <f t="shared" si="118"/>
        <v>-</v>
      </c>
      <c r="FN30" s="5" t="str">
        <f t="shared" si="118"/>
        <v>-</v>
      </c>
      <c r="FO30" s="5" t="str">
        <f t="shared" si="118"/>
        <v>-</v>
      </c>
      <c r="FP30" s="5" t="str">
        <f t="shared" si="118"/>
        <v>-</v>
      </c>
      <c r="FQ30" s="5" t="str">
        <f t="shared" si="118"/>
        <v>-</v>
      </c>
      <c r="FR30" s="5" t="str">
        <f t="shared" si="118"/>
        <v>-</v>
      </c>
      <c r="FS30" s="5" t="str">
        <f t="shared" si="118"/>
        <v>-</v>
      </c>
      <c r="FT30" s="5" t="str">
        <f t="shared" si="118"/>
        <v>-</v>
      </c>
      <c r="FU30" s="5" t="str">
        <f t="shared" si="118"/>
        <v>-</v>
      </c>
      <c r="FV30" s="5" t="str">
        <f t="shared" si="118"/>
        <v>-</v>
      </c>
      <c r="FW30" s="5" t="str">
        <f t="shared" si="118"/>
        <v>-</v>
      </c>
      <c r="FX30" s="5" t="str">
        <f t="shared" si="118"/>
        <v>-</v>
      </c>
      <c r="FY30" s="5" t="b">
        <f t="array" aca="1" ref="FY30" ca="1">IF(OR(FZ30:GN30&lt;&gt;"-"),TRUE,"-")</f>
        <v>1</v>
      </c>
      <c r="FZ30" s="23">
        <f t="shared" ca="1" si="61"/>
        <v>0</v>
      </c>
      <c r="GA30" s="5" t="str">
        <f t="shared" ref="GA30:GN36" si="119">IF($J30=0,"-",IFERROR(INDEX(i.GI,$H30,7*($J30-1)+GA$18)*INDEX(GI.UpperScalar,1,GA$18),"-"))</f>
        <v>-</v>
      </c>
      <c r="GB30" s="5" t="str">
        <f t="shared" si="119"/>
        <v>-</v>
      </c>
      <c r="GC30" s="5" t="str">
        <f t="shared" si="119"/>
        <v>-</v>
      </c>
      <c r="GD30" s="5" t="str">
        <f t="shared" si="119"/>
        <v>-</v>
      </c>
      <c r="GE30" s="5" t="str">
        <f t="shared" si="119"/>
        <v>-</v>
      </c>
      <c r="GF30" s="5" t="str">
        <f t="shared" si="119"/>
        <v>-</v>
      </c>
      <c r="GG30" s="5" t="str">
        <f t="shared" si="119"/>
        <v>-</v>
      </c>
      <c r="GH30" s="5" t="str">
        <f t="shared" si="119"/>
        <v>-</v>
      </c>
      <c r="GI30" s="5" t="str">
        <f t="shared" si="119"/>
        <v>-</v>
      </c>
      <c r="GJ30" s="5" t="str">
        <f t="shared" si="119"/>
        <v>-</v>
      </c>
      <c r="GK30" s="5" t="str">
        <f t="shared" si="119"/>
        <v>-</v>
      </c>
      <c r="GL30" s="5" t="str">
        <f t="shared" si="119"/>
        <v>-</v>
      </c>
      <c r="GM30" s="5" t="str">
        <f t="shared" si="119"/>
        <v>-</v>
      </c>
      <c r="GN30" s="5" t="str">
        <f t="shared" si="119"/>
        <v>-</v>
      </c>
      <c r="GO30" s="23" t="str">
        <f t="shared" ca="1" si="63"/>
        <v>-</v>
      </c>
      <c r="GP30" s="23" t="str">
        <f t="shared" ca="1" si="63"/>
        <v>-</v>
      </c>
      <c r="GQ30" s="23" t="b">
        <f t="shared" ca="1" si="64"/>
        <v>1</v>
      </c>
      <c r="GR30" s="23">
        <f t="shared" ca="1" si="64"/>
        <v>0</v>
      </c>
      <c r="GS30" s="23" t="str">
        <f t="shared" ca="1" si="64"/>
        <v>-</v>
      </c>
      <c r="GT30" s="23" t="str">
        <f t="shared" ca="1" si="64"/>
        <v>-</v>
      </c>
      <c r="GU30" s="5">
        <f t="shared" si="66"/>
        <v>1</v>
      </c>
      <c r="GV30" s="23" t="str">
        <f t="shared" ca="1" si="64"/>
        <v>-</v>
      </c>
      <c r="GW30" s="23" t="str">
        <f t="shared" ca="1" si="64"/>
        <v>-</v>
      </c>
      <c r="GX30" s="5">
        <f t="shared" si="67"/>
        <v>0</v>
      </c>
      <c r="GY30" s="5">
        <f t="shared" si="67"/>
        <v>500</v>
      </c>
      <c r="GZ30" s="5">
        <f t="shared" si="67"/>
        <v>500</v>
      </c>
      <c r="HA30" s="5">
        <f t="shared" si="67"/>
        <v>0</v>
      </c>
      <c r="HB30" s="5">
        <f t="shared" si="67"/>
        <v>240</v>
      </c>
      <c r="HC30" s="23">
        <f t="shared" ca="1" si="64"/>
        <v>1</v>
      </c>
      <c r="HD30" s="23">
        <f t="shared" ca="1" si="64"/>
        <v>0</v>
      </c>
      <c r="HE30" s="23">
        <f t="shared" ca="1" si="64"/>
        <v>1</v>
      </c>
      <c r="HF30" s="23">
        <f t="shared" ca="1" si="64"/>
        <v>1</v>
      </c>
      <c r="HG30" s="23">
        <f t="shared" ca="1" si="64"/>
        <v>0</v>
      </c>
      <c r="HH30" s="23">
        <f t="shared" ca="1" si="64"/>
        <v>70</v>
      </c>
      <c r="HI30" s="23">
        <f t="shared" ref="HI30:MO35" ca="1" si="120">OFFSET(HI$5,$B30,0)</f>
        <v>50</v>
      </c>
      <c r="HJ30" s="23">
        <f t="shared" ca="1" si="120"/>
        <v>70</v>
      </c>
      <c r="HK30" s="23">
        <f t="shared" ca="1" si="120"/>
        <v>50</v>
      </c>
      <c r="HL30" s="5">
        <f t="shared" si="68"/>
        <v>1</v>
      </c>
      <c r="HM30" s="5">
        <f t="shared" si="69"/>
        <v>0.75</v>
      </c>
      <c r="HN30" s="5">
        <f t="shared" si="70"/>
        <v>1</v>
      </c>
      <c r="HO30" s="23">
        <f t="shared" ca="1" si="120"/>
        <v>1</v>
      </c>
      <c r="HP30" s="23">
        <f t="shared" ca="1" si="120"/>
        <v>1</v>
      </c>
      <c r="HQ30" s="23">
        <f t="shared" ca="1" si="120"/>
        <v>1</v>
      </c>
      <c r="HR30" s="23">
        <f t="shared" ca="1" si="120"/>
        <v>1</v>
      </c>
      <c r="HS30" s="23">
        <f t="shared" ca="1" si="120"/>
        <v>1</v>
      </c>
      <c r="HT30" s="23">
        <f t="shared" ca="1" si="120"/>
        <v>1</v>
      </c>
      <c r="HU30" s="23">
        <f t="shared" ca="1" si="120"/>
        <v>1</v>
      </c>
      <c r="HV30" s="179" t="b">
        <f t="shared" si="87"/>
        <v>1</v>
      </c>
      <c r="HW30" s="179">
        <f t="shared" ref="HW30:IF36" si="121">IF($AA30=0,"-",INDEX(i.LMU_Area,$AA30,HW$18))</f>
        <v>0</v>
      </c>
      <c r="HX30" s="179">
        <f t="shared" si="121"/>
        <v>0</v>
      </c>
      <c r="HY30" s="179">
        <f t="shared" si="121"/>
        <v>0</v>
      </c>
      <c r="HZ30" s="179">
        <f t="shared" si="121"/>
        <v>0</v>
      </c>
      <c r="IA30" s="179">
        <f t="shared" si="121"/>
        <v>0</v>
      </c>
      <c r="IB30" s="179">
        <f t="shared" si="121"/>
        <v>0</v>
      </c>
      <c r="IC30" s="179">
        <f t="shared" si="121"/>
        <v>0</v>
      </c>
      <c r="ID30" s="179">
        <f t="shared" si="121"/>
        <v>0</v>
      </c>
      <c r="IE30" s="179">
        <f t="shared" si="121"/>
        <v>0</v>
      </c>
      <c r="IF30" s="179">
        <f t="shared" si="121"/>
        <v>0</v>
      </c>
      <c r="IG30" s="179">
        <f t="shared" ref="IG30:IP36" si="122">IF($AA30=0,"-",INDEX(i.LMU_Area,$AA30,IG$18))</f>
        <v>0</v>
      </c>
      <c r="IH30" s="179">
        <f t="shared" si="122"/>
        <v>0</v>
      </c>
      <c r="II30" s="179">
        <f t="shared" si="122"/>
        <v>0</v>
      </c>
      <c r="IJ30" s="179">
        <f t="shared" si="122"/>
        <v>0</v>
      </c>
      <c r="IK30" s="179">
        <f t="shared" si="122"/>
        <v>0</v>
      </c>
      <c r="IL30" s="179">
        <f t="shared" si="122"/>
        <v>0</v>
      </c>
      <c r="IM30" s="179">
        <f t="shared" si="122"/>
        <v>0</v>
      </c>
      <c r="IN30" s="179">
        <f t="shared" si="122"/>
        <v>0</v>
      </c>
      <c r="IO30" s="179">
        <f t="shared" si="122"/>
        <v>0</v>
      </c>
      <c r="IP30" s="179">
        <f t="shared" si="122"/>
        <v>0</v>
      </c>
      <c r="IQ30" s="179">
        <f t="shared" ref="IQ30:IZ36" si="123">IF($AA30=0,"-",INDEX(i.LMU_Area,$AA30,IQ$18))</f>
        <v>0</v>
      </c>
      <c r="IR30" s="179">
        <f t="shared" si="123"/>
        <v>0</v>
      </c>
      <c r="IS30" s="179">
        <f t="shared" si="123"/>
        <v>0</v>
      </c>
      <c r="IT30" s="179">
        <f t="shared" si="123"/>
        <v>0</v>
      </c>
      <c r="IU30" s="179">
        <f t="shared" si="123"/>
        <v>0</v>
      </c>
      <c r="IV30" s="179">
        <f t="shared" si="123"/>
        <v>0</v>
      </c>
      <c r="IW30" s="179">
        <f t="shared" si="123"/>
        <v>0</v>
      </c>
      <c r="IX30" s="179">
        <f t="shared" si="123"/>
        <v>0</v>
      </c>
      <c r="IY30" s="179">
        <f t="shared" si="123"/>
        <v>0</v>
      </c>
      <c r="IZ30" s="179">
        <f t="shared" si="123"/>
        <v>0</v>
      </c>
      <c r="JA30" s="179">
        <f t="shared" ref="JA30:JJ36" si="124">IF($AA30=0,"-",INDEX(i.LMU_Area,$AA30,JA$18))</f>
        <v>150</v>
      </c>
      <c r="JB30" s="179">
        <f t="shared" si="124"/>
        <v>0</v>
      </c>
      <c r="JC30" s="179">
        <f t="shared" si="124"/>
        <v>0</v>
      </c>
      <c r="JD30" s="179">
        <f t="shared" si="124"/>
        <v>0</v>
      </c>
      <c r="JE30" s="179">
        <f t="shared" si="124"/>
        <v>0</v>
      </c>
      <c r="JF30" s="179">
        <f t="shared" si="124"/>
        <v>0</v>
      </c>
      <c r="JG30" s="179">
        <f t="shared" si="124"/>
        <v>0</v>
      </c>
      <c r="JH30" s="179">
        <f t="shared" si="124"/>
        <v>0</v>
      </c>
      <c r="JI30" s="179">
        <f t="shared" si="124"/>
        <v>0</v>
      </c>
      <c r="JJ30" s="179">
        <f t="shared" si="124"/>
        <v>0</v>
      </c>
      <c r="JK30" s="179">
        <f t="shared" ref="JK30:JT36" si="125">IF($AA30=0,"-",INDEX(i.LMU_Area,$AA30,JK$18))</f>
        <v>0</v>
      </c>
      <c r="JL30" s="179">
        <f t="shared" si="125"/>
        <v>0</v>
      </c>
      <c r="JM30" s="179">
        <f t="shared" si="125"/>
        <v>0</v>
      </c>
      <c r="JN30" s="179">
        <f t="shared" si="125"/>
        <v>0</v>
      </c>
      <c r="JO30" s="179">
        <f t="shared" si="125"/>
        <v>0</v>
      </c>
      <c r="JP30" s="179">
        <f t="shared" si="125"/>
        <v>0</v>
      </c>
      <c r="JQ30" s="179">
        <f t="shared" si="125"/>
        <v>0</v>
      </c>
      <c r="JR30" s="179">
        <f t="shared" si="125"/>
        <v>97</v>
      </c>
      <c r="JS30" s="179">
        <f t="shared" si="125"/>
        <v>97</v>
      </c>
      <c r="JT30" s="179">
        <f t="shared" si="125"/>
        <v>97</v>
      </c>
      <c r="JU30" s="179">
        <f t="shared" ref="JU30:KD36" si="126">IF($AA30=0,"-",INDEX(i.LMU_Area,$AA30,JU$18))</f>
        <v>97</v>
      </c>
      <c r="JV30" s="179">
        <f t="shared" si="126"/>
        <v>97</v>
      </c>
      <c r="JW30" s="179">
        <f t="shared" si="126"/>
        <v>97</v>
      </c>
      <c r="JX30" s="179">
        <f t="shared" si="126"/>
        <v>97</v>
      </c>
      <c r="JY30" s="179">
        <f t="shared" si="126"/>
        <v>97</v>
      </c>
      <c r="JZ30" s="179">
        <f t="shared" si="126"/>
        <v>152</v>
      </c>
      <c r="KA30" s="179">
        <f t="shared" si="126"/>
        <v>152</v>
      </c>
      <c r="KB30" s="179">
        <f t="shared" si="126"/>
        <v>152</v>
      </c>
      <c r="KC30" s="179">
        <f t="shared" si="126"/>
        <v>0</v>
      </c>
      <c r="KD30" s="179">
        <f t="shared" si="126"/>
        <v>0</v>
      </c>
      <c r="KE30" s="179">
        <f t="shared" ref="KE30:KN36" si="127">IF($AA30=0,"-",INDEX(i.LMU_Area,$AA30,KE$18))</f>
        <v>348</v>
      </c>
      <c r="KF30" s="179">
        <f t="shared" si="127"/>
        <v>348</v>
      </c>
      <c r="KG30" s="179">
        <f t="shared" si="127"/>
        <v>7</v>
      </c>
      <c r="KH30" s="179">
        <f t="shared" si="127"/>
        <v>7</v>
      </c>
      <c r="KI30" s="179">
        <f t="shared" si="127"/>
        <v>7</v>
      </c>
      <c r="KJ30" s="179">
        <f t="shared" si="127"/>
        <v>7</v>
      </c>
      <c r="KK30" s="179">
        <f t="shared" si="127"/>
        <v>7</v>
      </c>
      <c r="KL30" s="179">
        <f t="shared" si="127"/>
        <v>7</v>
      </c>
      <c r="KM30" s="179">
        <f t="shared" si="127"/>
        <v>7</v>
      </c>
      <c r="KN30" s="179">
        <f t="shared" si="127"/>
        <v>7</v>
      </c>
      <c r="KO30" s="179">
        <f t="shared" ref="KO30:KX36" si="128">IF($AA30=0,"-",INDEX(i.LMU_Area,$AA30,KO$18))</f>
        <v>0</v>
      </c>
      <c r="KP30" s="179">
        <f t="shared" si="128"/>
        <v>0</v>
      </c>
      <c r="KQ30" s="179">
        <f t="shared" si="128"/>
        <v>0</v>
      </c>
      <c r="KR30" s="179">
        <f t="shared" si="128"/>
        <v>0</v>
      </c>
      <c r="KS30" s="179">
        <f t="shared" si="128"/>
        <v>0</v>
      </c>
      <c r="KT30" s="179">
        <f t="shared" si="128"/>
        <v>0</v>
      </c>
      <c r="KU30" s="179">
        <f t="shared" si="128"/>
        <v>0</v>
      </c>
      <c r="KV30" s="179">
        <f t="shared" si="128"/>
        <v>0</v>
      </c>
      <c r="KW30" s="179">
        <f t="shared" si="128"/>
        <v>0</v>
      </c>
      <c r="KX30" s="179">
        <f t="shared" si="128"/>
        <v>0</v>
      </c>
      <c r="KY30" s="179">
        <f t="shared" ref="KY30:LH36" si="129">IF($AA30=0,"-",INDEX(i.LMU_Area,$AA30,KY$18))</f>
        <v>0</v>
      </c>
      <c r="KZ30" s="179">
        <f t="shared" si="129"/>
        <v>0</v>
      </c>
      <c r="LA30" s="179">
        <f t="shared" si="129"/>
        <v>0</v>
      </c>
      <c r="LB30" s="179">
        <f t="shared" si="129"/>
        <v>0</v>
      </c>
      <c r="LC30" s="179">
        <f t="shared" si="129"/>
        <v>0</v>
      </c>
      <c r="LD30" s="179">
        <f t="shared" si="129"/>
        <v>0</v>
      </c>
      <c r="LE30" s="179">
        <f t="shared" si="129"/>
        <v>0</v>
      </c>
      <c r="LF30" s="179">
        <f t="shared" si="129"/>
        <v>0</v>
      </c>
      <c r="LG30" s="179">
        <f t="shared" si="129"/>
        <v>0</v>
      </c>
      <c r="LH30" s="179">
        <f t="shared" si="129"/>
        <v>0</v>
      </c>
      <c r="LI30" s="179">
        <f t="shared" ref="LI30:LR36" si="130">IF($AA30=0,"-",INDEX(i.LMU_Area,$AA30,LI$18))</f>
        <v>0</v>
      </c>
      <c r="LJ30" s="179">
        <f t="shared" si="130"/>
        <v>0</v>
      </c>
      <c r="LK30" s="179">
        <f t="shared" si="130"/>
        <v>0</v>
      </c>
      <c r="LL30" s="179">
        <f t="shared" si="130"/>
        <v>0</v>
      </c>
      <c r="LM30" s="179">
        <f t="shared" si="130"/>
        <v>0</v>
      </c>
      <c r="LN30" s="179">
        <f t="shared" si="130"/>
        <v>0</v>
      </c>
      <c r="LO30" s="179">
        <f t="shared" si="130"/>
        <v>0</v>
      </c>
      <c r="LP30" s="179">
        <f t="shared" si="130"/>
        <v>0</v>
      </c>
      <c r="LQ30" s="179">
        <f t="shared" si="130"/>
        <v>0</v>
      </c>
      <c r="LR30" s="179">
        <f t="shared" si="130"/>
        <v>0</v>
      </c>
      <c r="LS30" s="179">
        <f t="shared" ref="LS30:MB36" si="131">IF($AA30=0,"-",INDEX(i.LMU_Area,$AA30,LS$18))</f>
        <v>0</v>
      </c>
      <c r="LT30" s="179">
        <f t="shared" si="131"/>
        <v>0</v>
      </c>
      <c r="LU30" s="179">
        <f t="shared" si="131"/>
        <v>0</v>
      </c>
      <c r="LV30" s="179">
        <f t="shared" si="131"/>
        <v>0</v>
      </c>
      <c r="LW30" s="179">
        <f t="shared" si="131"/>
        <v>0</v>
      </c>
      <c r="LX30" s="179">
        <f t="shared" si="131"/>
        <v>0</v>
      </c>
      <c r="LY30" s="179">
        <f t="shared" si="131"/>
        <v>0</v>
      </c>
      <c r="LZ30" s="179">
        <f t="shared" si="131"/>
        <v>0</v>
      </c>
      <c r="MA30" s="179">
        <f t="shared" si="131"/>
        <v>0</v>
      </c>
      <c r="MB30" s="179">
        <f t="shared" si="131"/>
        <v>0</v>
      </c>
      <c r="MC30" s="179">
        <f t="shared" ref="MC30:ML36" si="132">IF($AA30=0,"-",INDEX(i.LMU_Area,$AA30,MC$18))</f>
        <v>0</v>
      </c>
      <c r="MD30" s="179">
        <f t="shared" si="132"/>
        <v>0</v>
      </c>
      <c r="ME30" s="179">
        <f t="shared" si="132"/>
        <v>0</v>
      </c>
      <c r="MF30" s="179">
        <f t="shared" si="132"/>
        <v>0</v>
      </c>
      <c r="MG30" s="179">
        <f t="shared" si="132"/>
        <v>0</v>
      </c>
      <c r="MH30" s="179">
        <f t="shared" si="132"/>
        <v>0</v>
      </c>
      <c r="MI30" s="179">
        <f t="shared" si="132"/>
        <v>0</v>
      </c>
      <c r="MJ30" s="179">
        <f t="shared" si="132"/>
        <v>0</v>
      </c>
      <c r="MK30" s="179">
        <f t="shared" si="132"/>
        <v>0</v>
      </c>
      <c r="ML30" s="179">
        <f t="shared" si="132"/>
        <v>0</v>
      </c>
      <c r="MM30" s="23">
        <f t="shared" ca="1" si="120"/>
        <v>0</v>
      </c>
      <c r="MN30" s="23" t="str">
        <f t="shared" ca="1" si="120"/>
        <v>-</v>
      </c>
      <c r="MO30" s="23" t="str">
        <f t="shared" ca="1" si="120"/>
        <v>-</v>
      </c>
      <c r="MP30" s="23">
        <f t="shared" ca="1" si="117"/>
        <v>0</v>
      </c>
      <c r="MQ30" s="23">
        <f t="shared" ca="1" si="117"/>
        <v>0</v>
      </c>
      <c r="MR30" s="29">
        <v>0</v>
      </c>
    </row>
    <row r="31" spans="1:356" outlineLevel="1">
      <c r="A31" s="26">
        <f t="shared" si="21"/>
        <v>26</v>
      </c>
      <c r="B31" s="26">
        <f t="shared" si="90"/>
        <v>15</v>
      </c>
      <c r="C31">
        <v>10</v>
      </c>
      <c r="D31" t="b">
        <v>0</v>
      </c>
      <c r="E31" t="b">
        <v>0</v>
      </c>
      <c r="F31" t="b">
        <v>0</v>
      </c>
      <c r="G31" s="35">
        <v>3</v>
      </c>
      <c r="H31" s="123">
        <v>23</v>
      </c>
      <c r="I31" s="35">
        <v>1</v>
      </c>
      <c r="J31" s="35">
        <v>0</v>
      </c>
      <c r="K31" s="123">
        <v>1</v>
      </c>
      <c r="L31" s="123">
        <v>3</v>
      </c>
      <c r="M31" s="123">
        <v>1</v>
      </c>
      <c r="N31" s="123">
        <v>1</v>
      </c>
      <c r="O31" s="35">
        <v>2</v>
      </c>
      <c r="P31" s="35">
        <v>2</v>
      </c>
      <c r="Q31" s="35">
        <v>2</v>
      </c>
      <c r="R31" s="35">
        <v>2</v>
      </c>
      <c r="S31" s="35">
        <v>2</v>
      </c>
      <c r="T31" s="35">
        <v>2</v>
      </c>
      <c r="U31" s="35">
        <v>2</v>
      </c>
      <c r="V31" s="35">
        <v>2</v>
      </c>
      <c r="W31" s="35">
        <v>2</v>
      </c>
      <c r="X31" s="35">
        <v>2</v>
      </c>
      <c r="Y31" s="35">
        <v>2</v>
      </c>
      <c r="Z31" s="35"/>
      <c r="AA31">
        <f>IF($H31&lt;=4,$H31,MOD(INT(($H31-5)/PRODUCT(AB$19:$AD$19)),AA$19)+1)</f>
        <v>2</v>
      </c>
      <c r="AB31">
        <f>IF($H31&lt;=4,0,MOD(INT(($H31-5)/PRODUCT(AC$19:$AD$19)),AB$19)+1)</f>
        <v>1</v>
      </c>
      <c r="AC31">
        <f>IF($H31&lt;=4,0,MOD(INT(($H31-5)/PRODUCT(AD$19:$AD$19)),AC$19)+1)</f>
        <v>2</v>
      </c>
      <c r="AD31">
        <f t="shared" si="83"/>
        <v>1</v>
      </c>
      <c r="AE31" s="3" t="str">
        <f t="shared" ca="1" si="84"/>
        <v>00011 Template GSM  M-M-mate EL Spr Scan 1 (F33N11)</v>
      </c>
      <c r="AF31" s="10" t="str">
        <f ca="1">IF(MATCH(AE31,AE$5:AE31,0)=(COUNTA(AE$5:AE31)),"-","Dup")</f>
        <v>-</v>
      </c>
      <c r="AG31" s="23" t="b">
        <f t="shared" ca="1" si="44"/>
        <v>1</v>
      </c>
      <c r="AH31" s="23" t="b">
        <f t="shared" ca="1" si="44"/>
        <v>0</v>
      </c>
      <c r="AI31" s="23" t="str">
        <f t="shared" ca="1" si="44"/>
        <v>-</v>
      </c>
      <c r="AJ31" s="23" t="str">
        <f t="shared" ca="1" si="44"/>
        <v>-</v>
      </c>
      <c r="AK31" s="23" t="str">
        <f t="shared" ca="1" si="44"/>
        <v>-</v>
      </c>
      <c r="AL31" s="23" t="str">
        <f t="shared" ca="1" si="44"/>
        <v>-</v>
      </c>
      <c r="AM31" s="23" t="str">
        <f t="shared" ca="1" si="44"/>
        <v>-</v>
      </c>
      <c r="AN31" s="23" t="str">
        <f t="shared" ca="1" si="44"/>
        <v>-</v>
      </c>
      <c r="AO31" s="23" t="str">
        <f t="shared" ca="1" si="44"/>
        <v>-</v>
      </c>
      <c r="AP31" s="23" t="str">
        <f t="shared" ca="1" si="44"/>
        <v>-</v>
      </c>
      <c r="AQ31" s="23" t="str">
        <f t="shared" ca="1" si="44"/>
        <v>-</v>
      </c>
      <c r="AR31" s="23">
        <f t="shared" ca="1" si="44"/>
        <v>1</v>
      </c>
      <c r="AS31" s="23">
        <f t="shared" ca="1" si="44"/>
        <v>1</v>
      </c>
      <c r="AT31" s="23" t="str">
        <f t="shared" ca="1" si="44"/>
        <v>-</v>
      </c>
      <c r="AU31" s="23" t="str">
        <f t="shared" ca="1" si="44"/>
        <v>-</v>
      </c>
      <c r="AV31" s="23" t="str">
        <f t="shared" ca="1" si="44"/>
        <v>-</v>
      </c>
      <c r="AW31" s="23" t="str">
        <f t="shared" ca="1" si="93"/>
        <v>-</v>
      </c>
      <c r="AX31" s="23" t="str">
        <f t="shared" ca="1" si="93"/>
        <v>-</v>
      </c>
      <c r="AY31" s="23" t="str">
        <f t="shared" ca="1" si="93"/>
        <v>-</v>
      </c>
      <c r="AZ31" s="23" t="str">
        <f t="shared" ca="1" si="93"/>
        <v>-</v>
      </c>
      <c r="BA31" s="23" t="str">
        <f t="shared" ca="1" si="93"/>
        <v>-</v>
      </c>
      <c r="BB31" s="23" t="str">
        <f t="shared" ca="1" si="93"/>
        <v>-</v>
      </c>
      <c r="BC31" s="23" t="str">
        <f t="shared" ca="1" si="93"/>
        <v>-</v>
      </c>
      <c r="BD31" s="23" t="str">
        <f t="shared" ca="1" si="93"/>
        <v>-</v>
      </c>
      <c r="BE31" s="23" t="str">
        <f t="shared" ca="1" si="93"/>
        <v>-</v>
      </c>
      <c r="BF31" s="23" t="str">
        <f t="shared" ca="1" si="93"/>
        <v>-</v>
      </c>
      <c r="BG31" s="23" t="str">
        <f t="shared" ca="1" si="93"/>
        <v>-</v>
      </c>
      <c r="BH31" s="23" t="str">
        <f t="shared" ca="1" si="93"/>
        <v>-</v>
      </c>
      <c r="BI31" s="23" t="str">
        <f t="shared" ca="1" si="93"/>
        <v>-</v>
      </c>
      <c r="BJ31" s="23" t="str">
        <f t="shared" ca="1" si="93"/>
        <v>-</v>
      </c>
      <c r="BK31" s="23" t="str">
        <f t="shared" ca="1" si="93"/>
        <v>-</v>
      </c>
      <c r="BL31" s="23" t="str">
        <f t="shared" ca="1" si="93"/>
        <v>-</v>
      </c>
      <c r="BM31" s="23" t="str">
        <f t="shared" ca="1" si="93"/>
        <v>-</v>
      </c>
      <c r="BN31" s="23" t="str">
        <f t="shared" ca="1" si="93"/>
        <v>-</v>
      </c>
      <c r="BO31" s="23" t="str">
        <f t="shared" ca="1" si="93"/>
        <v>-</v>
      </c>
      <c r="BP31" s="23" t="str">
        <f t="shared" ca="1" si="93"/>
        <v>-</v>
      </c>
      <c r="BQ31" s="23" t="str">
        <f t="shared" ca="1" si="93"/>
        <v>-</v>
      </c>
      <c r="BR31" s="23" t="str">
        <f t="shared" ca="1" si="93"/>
        <v>-</v>
      </c>
      <c r="BS31" s="23" t="str">
        <f t="shared" ca="1" si="93"/>
        <v>-</v>
      </c>
      <c r="BT31" s="23" t="str">
        <f t="shared" ca="1" si="93"/>
        <v>-</v>
      </c>
      <c r="BU31" s="23" t="str">
        <f t="shared" ca="1" si="93"/>
        <v>-</v>
      </c>
      <c r="BV31" s="23" t="str">
        <f t="shared" ca="1" si="93"/>
        <v>-</v>
      </c>
      <c r="BW31" s="23" t="str">
        <f t="shared" ca="1" si="93"/>
        <v>-</v>
      </c>
      <c r="BX31" s="23" t="str">
        <f t="shared" ca="1" si="93"/>
        <v>-</v>
      </c>
      <c r="BY31" s="23" t="str">
        <f t="shared" ca="1" si="93"/>
        <v>-</v>
      </c>
      <c r="BZ31" s="23">
        <f t="shared" ca="1" si="93"/>
        <v>1</v>
      </c>
      <c r="CA31" s="23">
        <f t="shared" ca="1" si="93"/>
        <v>1</v>
      </c>
      <c r="CB31" s="23">
        <f t="shared" ca="1" si="93"/>
        <v>0</v>
      </c>
      <c r="CC31" s="23" t="str">
        <f t="shared" ca="1" si="93"/>
        <v>-</v>
      </c>
      <c r="CD31" s="23" t="str">
        <f t="shared" ca="1" si="93"/>
        <v>-</v>
      </c>
      <c r="CE31" s="23" t="str">
        <f t="shared" ca="1" si="93"/>
        <v>-</v>
      </c>
      <c r="CF31" s="23" t="str">
        <f t="shared" ca="1" si="93"/>
        <v>-</v>
      </c>
      <c r="CG31" s="23" t="str">
        <f t="shared" ca="1" si="93"/>
        <v>-</v>
      </c>
      <c r="CH31" s="23" t="str">
        <f t="shared" ca="1" si="93"/>
        <v>-</v>
      </c>
      <c r="CI31" s="23" t="str">
        <f t="shared" ca="1" si="93"/>
        <v>-</v>
      </c>
      <c r="CJ31" s="23">
        <f t="shared" ca="1" si="93"/>
        <v>0</v>
      </c>
      <c r="CK31" s="23" t="str">
        <f t="shared" ca="1" si="93"/>
        <v>-</v>
      </c>
      <c r="CL31" s="23" t="str">
        <f t="shared" ca="1" si="93"/>
        <v>-</v>
      </c>
      <c r="CM31" s="23" t="str">
        <f t="shared" ca="1" si="93"/>
        <v>-</v>
      </c>
      <c r="CN31" s="23" t="str">
        <f t="shared" ca="1" si="93"/>
        <v>-</v>
      </c>
      <c r="CO31" s="23" t="str">
        <f t="shared" ca="1" si="93"/>
        <v>-</v>
      </c>
      <c r="CP31" s="23">
        <f t="shared" ca="1" si="93"/>
        <v>0</v>
      </c>
      <c r="CQ31" s="23">
        <f t="shared" ca="1" si="93"/>
        <v>0</v>
      </c>
      <c r="CR31" s="23">
        <f t="shared" ref="CR31:CV36" ca="1" si="133">OFFSET(CR$5,$B31,0)</f>
        <v>0</v>
      </c>
      <c r="CS31" s="23">
        <f t="shared" ca="1" si="133"/>
        <v>0</v>
      </c>
      <c r="CT31" s="23">
        <f t="shared" ca="1" si="133"/>
        <v>0</v>
      </c>
      <c r="CU31" s="23">
        <f t="shared" ca="1" si="133"/>
        <v>0</v>
      </c>
      <c r="CV31" s="23">
        <f t="shared" ca="1" si="133"/>
        <v>0</v>
      </c>
      <c r="CW31" s="23">
        <f t="shared" ca="1" si="92"/>
        <v>0</v>
      </c>
      <c r="CX31" s="23">
        <f t="shared" ca="1" si="92"/>
        <v>0</v>
      </c>
      <c r="CY31" s="23">
        <f t="shared" ca="1" si="92"/>
        <v>0</v>
      </c>
      <c r="CZ31" s="23">
        <f t="shared" ca="1" si="92"/>
        <v>0</v>
      </c>
      <c r="DA31" s="23" t="str">
        <f t="shared" ca="1" si="92"/>
        <v>-</v>
      </c>
      <c r="DB31" s="23" t="str">
        <f t="shared" ca="1" si="92"/>
        <v>-</v>
      </c>
      <c r="DC31" s="23">
        <f t="shared" ca="1" si="92"/>
        <v>19</v>
      </c>
      <c r="DD31" s="23">
        <f t="shared" ca="1" si="92"/>
        <v>19</v>
      </c>
      <c r="DE31" s="23" t="str">
        <f t="shared" ca="1" si="92"/>
        <v>-</v>
      </c>
      <c r="DF31" s="23" t="str">
        <f t="shared" ca="1" si="92"/>
        <v>-</v>
      </c>
      <c r="DG31" s="23" t="str">
        <f t="shared" ca="1" si="92"/>
        <v>-</v>
      </c>
      <c r="DH31" s="23" t="str">
        <f t="shared" ca="1" si="92"/>
        <v>-</v>
      </c>
      <c r="DI31" s="23" t="str">
        <f t="shared" ca="1" si="92"/>
        <v>-</v>
      </c>
      <c r="DJ31" s="23" t="str">
        <f t="shared" ca="1" si="92"/>
        <v>-</v>
      </c>
      <c r="DK31" s="23" t="str">
        <f t="shared" ca="1" si="92"/>
        <v>-</v>
      </c>
      <c r="DL31" s="5">
        <f t="shared" si="54"/>
        <v>1</v>
      </c>
      <c r="DM31" s="23" t="str">
        <f t="shared" ca="1" si="114"/>
        <v>-</v>
      </c>
      <c r="DN31" s="23" t="str">
        <f t="shared" ca="1" si="114"/>
        <v>-</v>
      </c>
      <c r="DO31" s="23" t="str">
        <f t="shared" ca="1" si="114"/>
        <v>-</v>
      </c>
      <c r="DP31" s="23" t="str">
        <f t="shared" ca="1" si="114"/>
        <v>-</v>
      </c>
      <c r="DQ31" s="5" t="b">
        <f t="shared" si="55"/>
        <v>0</v>
      </c>
      <c r="DR31" s="23" t="str">
        <f t="shared" ca="1" si="114"/>
        <v>-</v>
      </c>
      <c r="DS31" s="23">
        <f t="shared" ca="1" si="114"/>
        <v>0</v>
      </c>
      <c r="DT31" s="23" t="str">
        <f t="shared" ca="1" si="114"/>
        <v>-</v>
      </c>
      <c r="DU31" s="23">
        <f t="shared" ca="1" si="114"/>
        <v>1</v>
      </c>
      <c r="DV31" s="23">
        <f t="shared" ca="1" si="114"/>
        <v>0</v>
      </c>
      <c r="DW31" s="23">
        <f t="shared" ca="1" si="114"/>
        <v>1</v>
      </c>
      <c r="DX31" s="23">
        <f t="shared" ca="1" si="114"/>
        <v>1</v>
      </c>
      <c r="DY31" s="23">
        <f t="shared" ca="1" si="114"/>
        <v>1</v>
      </c>
      <c r="DZ31" s="23">
        <f t="shared" ca="1" si="114"/>
        <v>0</v>
      </c>
      <c r="EA31" s="23">
        <f t="shared" ca="1" si="114"/>
        <v>0</v>
      </c>
      <c r="EB31" s="23">
        <f t="shared" ca="1" si="114"/>
        <v>0</v>
      </c>
      <c r="EC31" s="23">
        <f t="shared" ca="1" si="115"/>
        <v>0</v>
      </c>
      <c r="ED31" s="23">
        <f t="shared" ca="1" si="115"/>
        <v>1</v>
      </c>
      <c r="EE31" s="23">
        <f t="shared" ca="1" si="115"/>
        <v>0</v>
      </c>
      <c r="EF31" s="23">
        <f t="shared" ca="1" si="115"/>
        <v>0</v>
      </c>
      <c r="EG31" s="23">
        <f t="shared" ca="1" si="115"/>
        <v>0</v>
      </c>
      <c r="EH31" s="23">
        <f t="shared" ca="1" si="115"/>
        <v>0</v>
      </c>
      <c r="EI31" s="23">
        <f t="shared" ca="1" si="115"/>
        <v>0</v>
      </c>
      <c r="EJ31" s="23">
        <f t="shared" ca="1" si="115"/>
        <v>0</v>
      </c>
      <c r="EK31" s="23">
        <f t="shared" ca="1" si="115"/>
        <v>0</v>
      </c>
      <c r="EL31" s="23">
        <f t="shared" ca="1" si="115"/>
        <v>1</v>
      </c>
      <c r="EM31" s="23">
        <f t="shared" ca="1" si="115"/>
        <v>0</v>
      </c>
      <c r="EN31" s="5">
        <f t="shared" si="56"/>
        <v>0</v>
      </c>
      <c r="EO31" s="5">
        <f t="shared" si="56"/>
        <v>0</v>
      </c>
      <c r="EP31" s="5">
        <f t="shared" si="56"/>
        <v>0</v>
      </c>
      <c r="EQ31" s="5">
        <f t="shared" si="56"/>
        <v>0</v>
      </c>
      <c r="ER31" s="5">
        <f t="shared" si="56"/>
        <v>0</v>
      </c>
      <c r="ES31" s="23">
        <f t="shared" ca="1" si="116"/>
        <v>0</v>
      </c>
      <c r="ET31" s="23">
        <f t="shared" ca="1" si="116"/>
        <v>0</v>
      </c>
      <c r="EU31" s="23" t="str">
        <f t="shared" ca="1" si="116"/>
        <v>-</v>
      </c>
      <c r="EV31" s="23" t="str">
        <f t="shared" ca="1" si="116"/>
        <v>-</v>
      </c>
      <c r="EW31" s="23" t="str">
        <f t="shared" ca="1" si="116"/>
        <v>-</v>
      </c>
      <c r="EX31" s="23" t="str">
        <f t="shared" ca="1" si="116"/>
        <v>-</v>
      </c>
      <c r="EY31" s="5" t="b">
        <f t="shared" si="57"/>
        <v>0</v>
      </c>
      <c r="EZ31" s="5" t="b">
        <f t="shared" si="57"/>
        <v>0</v>
      </c>
      <c r="FA31" s="5" t="b">
        <f t="shared" si="57"/>
        <v>1</v>
      </c>
      <c r="FB31" s="5">
        <f t="shared" si="58"/>
        <v>1</v>
      </c>
      <c r="FC31" s="23">
        <f t="shared" ca="1" si="116"/>
        <v>1</v>
      </c>
      <c r="FD31" s="23">
        <f t="shared" ca="1" si="116"/>
        <v>1</v>
      </c>
      <c r="FE31" s="23" t="str">
        <f t="shared" ca="1" si="116"/>
        <v>-</v>
      </c>
      <c r="FF31" s="23" t="str">
        <f t="shared" ca="1" si="116"/>
        <v>-</v>
      </c>
      <c r="FG31" s="5">
        <f t="shared" si="59"/>
        <v>0.5</v>
      </c>
      <c r="FH31" s="23" t="str">
        <f t="shared" ca="1" si="116"/>
        <v>-</v>
      </c>
      <c r="FI31" s="23" t="str">
        <f t="shared" ca="1" si="116"/>
        <v>-</v>
      </c>
      <c r="FJ31" s="5" t="str">
        <f t="array" ref="FJ31">IF(OR(FK31:FX31&lt;&gt;"-"),TRUE,"-")</f>
        <v>-</v>
      </c>
      <c r="FK31" s="5" t="str">
        <f t="shared" si="118"/>
        <v>-</v>
      </c>
      <c r="FL31" s="5" t="str">
        <f t="shared" si="118"/>
        <v>-</v>
      </c>
      <c r="FM31" s="5" t="str">
        <f t="shared" si="118"/>
        <v>-</v>
      </c>
      <c r="FN31" s="5" t="str">
        <f t="shared" si="118"/>
        <v>-</v>
      </c>
      <c r="FO31" s="5" t="str">
        <f t="shared" si="118"/>
        <v>-</v>
      </c>
      <c r="FP31" s="5" t="str">
        <f t="shared" si="118"/>
        <v>-</v>
      </c>
      <c r="FQ31" s="5" t="str">
        <f t="shared" si="118"/>
        <v>-</v>
      </c>
      <c r="FR31" s="5" t="str">
        <f t="shared" si="118"/>
        <v>-</v>
      </c>
      <c r="FS31" s="5" t="str">
        <f t="shared" si="118"/>
        <v>-</v>
      </c>
      <c r="FT31" s="5" t="str">
        <f t="shared" si="118"/>
        <v>-</v>
      </c>
      <c r="FU31" s="5" t="str">
        <f t="shared" si="118"/>
        <v>-</v>
      </c>
      <c r="FV31" s="5" t="str">
        <f t="shared" si="118"/>
        <v>-</v>
      </c>
      <c r="FW31" s="5" t="str">
        <f t="shared" si="118"/>
        <v>-</v>
      </c>
      <c r="FX31" s="5" t="str">
        <f t="shared" si="118"/>
        <v>-</v>
      </c>
      <c r="FY31" s="5" t="b">
        <f t="array" aca="1" ref="FY31" ca="1">IF(OR(FZ31:GN31&lt;&gt;"-"),TRUE,"-")</f>
        <v>1</v>
      </c>
      <c r="FZ31" s="23">
        <f t="shared" ca="1" si="61"/>
        <v>0</v>
      </c>
      <c r="GA31" s="5" t="str">
        <f t="shared" si="119"/>
        <v>-</v>
      </c>
      <c r="GB31" s="5" t="str">
        <f t="shared" si="119"/>
        <v>-</v>
      </c>
      <c r="GC31" s="5" t="str">
        <f t="shared" si="119"/>
        <v>-</v>
      </c>
      <c r="GD31" s="5" t="str">
        <f t="shared" si="119"/>
        <v>-</v>
      </c>
      <c r="GE31" s="5" t="str">
        <f t="shared" si="119"/>
        <v>-</v>
      </c>
      <c r="GF31" s="5" t="str">
        <f t="shared" si="119"/>
        <v>-</v>
      </c>
      <c r="GG31" s="5" t="str">
        <f t="shared" si="119"/>
        <v>-</v>
      </c>
      <c r="GH31" s="5" t="str">
        <f t="shared" si="119"/>
        <v>-</v>
      </c>
      <c r="GI31" s="5" t="str">
        <f t="shared" si="119"/>
        <v>-</v>
      </c>
      <c r="GJ31" s="5" t="str">
        <f t="shared" si="119"/>
        <v>-</v>
      </c>
      <c r="GK31" s="5" t="str">
        <f t="shared" si="119"/>
        <v>-</v>
      </c>
      <c r="GL31" s="5" t="str">
        <f t="shared" si="119"/>
        <v>-</v>
      </c>
      <c r="GM31" s="5" t="str">
        <f t="shared" si="119"/>
        <v>-</v>
      </c>
      <c r="GN31" s="5" t="str">
        <f t="shared" si="119"/>
        <v>-</v>
      </c>
      <c r="GO31" s="23" t="str">
        <f t="shared" ca="1" si="63"/>
        <v>-</v>
      </c>
      <c r="GP31" s="23" t="str">
        <f t="shared" ca="1" si="63"/>
        <v>-</v>
      </c>
      <c r="GQ31" s="23" t="b">
        <f t="shared" ca="1" si="64"/>
        <v>1</v>
      </c>
      <c r="GR31" s="23">
        <f t="shared" ca="1" si="64"/>
        <v>0</v>
      </c>
      <c r="GS31" s="23" t="str">
        <f t="shared" ca="1" si="64"/>
        <v>-</v>
      </c>
      <c r="GT31" s="23" t="str">
        <f t="shared" ca="1" si="64"/>
        <v>-</v>
      </c>
      <c r="GU31" s="5">
        <f t="shared" si="66"/>
        <v>1</v>
      </c>
      <c r="GV31" s="23" t="str">
        <f t="shared" ca="1" si="64"/>
        <v>-</v>
      </c>
      <c r="GW31" s="23" t="str">
        <f t="shared" ca="1" si="64"/>
        <v>-</v>
      </c>
      <c r="GX31" s="5">
        <f t="shared" si="67"/>
        <v>0</v>
      </c>
      <c r="GY31" s="5">
        <f t="shared" si="67"/>
        <v>500</v>
      </c>
      <c r="GZ31" s="5">
        <f t="shared" si="67"/>
        <v>500</v>
      </c>
      <c r="HA31" s="5">
        <f t="shared" si="67"/>
        <v>0</v>
      </c>
      <c r="HB31" s="5">
        <f t="shared" si="67"/>
        <v>240</v>
      </c>
      <c r="HC31" s="23">
        <f t="shared" ca="1" si="64"/>
        <v>1</v>
      </c>
      <c r="HD31" s="23">
        <f t="shared" ca="1" si="64"/>
        <v>0</v>
      </c>
      <c r="HE31" s="23">
        <f t="shared" ca="1" si="64"/>
        <v>1</v>
      </c>
      <c r="HF31" s="23">
        <f t="shared" ca="1" si="64"/>
        <v>1</v>
      </c>
      <c r="HG31" s="23">
        <f t="shared" ca="1" si="64"/>
        <v>0</v>
      </c>
      <c r="HH31" s="23">
        <f t="shared" ca="1" si="64"/>
        <v>70</v>
      </c>
      <c r="HI31" s="23">
        <f t="shared" ca="1" si="120"/>
        <v>50</v>
      </c>
      <c r="HJ31" s="23">
        <f t="shared" ca="1" si="120"/>
        <v>70</v>
      </c>
      <c r="HK31" s="23">
        <f t="shared" ca="1" si="120"/>
        <v>50</v>
      </c>
      <c r="HL31" s="5">
        <f t="shared" si="68"/>
        <v>1</v>
      </c>
      <c r="HM31" s="5">
        <f t="shared" si="69"/>
        <v>1.25</v>
      </c>
      <c r="HN31" s="5">
        <f t="shared" si="70"/>
        <v>1</v>
      </c>
      <c r="HO31" s="23">
        <f t="shared" ca="1" si="120"/>
        <v>1</v>
      </c>
      <c r="HP31" s="23">
        <f t="shared" ca="1" si="120"/>
        <v>1</v>
      </c>
      <c r="HQ31" s="23">
        <f t="shared" ca="1" si="120"/>
        <v>1</v>
      </c>
      <c r="HR31" s="23">
        <f t="shared" ca="1" si="120"/>
        <v>1</v>
      </c>
      <c r="HS31" s="23">
        <f t="shared" ca="1" si="120"/>
        <v>1</v>
      </c>
      <c r="HT31" s="23">
        <f t="shared" ca="1" si="120"/>
        <v>1</v>
      </c>
      <c r="HU31" s="23">
        <f t="shared" ca="1" si="120"/>
        <v>1</v>
      </c>
      <c r="HV31" s="179" t="b">
        <f t="shared" si="87"/>
        <v>1</v>
      </c>
      <c r="HW31" s="179">
        <f t="shared" si="121"/>
        <v>0</v>
      </c>
      <c r="HX31" s="179">
        <f t="shared" si="121"/>
        <v>0</v>
      </c>
      <c r="HY31" s="179">
        <f t="shared" si="121"/>
        <v>0</v>
      </c>
      <c r="HZ31" s="179">
        <f t="shared" si="121"/>
        <v>0</v>
      </c>
      <c r="IA31" s="179">
        <f t="shared" si="121"/>
        <v>0</v>
      </c>
      <c r="IB31" s="179">
        <f t="shared" si="121"/>
        <v>0</v>
      </c>
      <c r="IC31" s="179">
        <f t="shared" si="121"/>
        <v>0</v>
      </c>
      <c r="ID31" s="179">
        <f t="shared" si="121"/>
        <v>0</v>
      </c>
      <c r="IE31" s="179">
        <f t="shared" si="121"/>
        <v>0</v>
      </c>
      <c r="IF31" s="179">
        <f t="shared" si="121"/>
        <v>0</v>
      </c>
      <c r="IG31" s="179">
        <f t="shared" si="122"/>
        <v>0</v>
      </c>
      <c r="IH31" s="179">
        <f t="shared" si="122"/>
        <v>0</v>
      </c>
      <c r="II31" s="179">
        <f t="shared" si="122"/>
        <v>0</v>
      </c>
      <c r="IJ31" s="179">
        <f t="shared" si="122"/>
        <v>0</v>
      </c>
      <c r="IK31" s="179">
        <f t="shared" si="122"/>
        <v>0</v>
      </c>
      <c r="IL31" s="179">
        <f t="shared" si="122"/>
        <v>0</v>
      </c>
      <c r="IM31" s="179">
        <f t="shared" si="122"/>
        <v>0</v>
      </c>
      <c r="IN31" s="179">
        <f t="shared" si="122"/>
        <v>0</v>
      </c>
      <c r="IO31" s="179">
        <f t="shared" si="122"/>
        <v>0</v>
      </c>
      <c r="IP31" s="179">
        <f t="shared" si="122"/>
        <v>0</v>
      </c>
      <c r="IQ31" s="179">
        <f t="shared" si="123"/>
        <v>0</v>
      </c>
      <c r="IR31" s="179">
        <f t="shared" si="123"/>
        <v>0</v>
      </c>
      <c r="IS31" s="179">
        <f t="shared" si="123"/>
        <v>0</v>
      </c>
      <c r="IT31" s="179">
        <f t="shared" si="123"/>
        <v>0</v>
      </c>
      <c r="IU31" s="179">
        <f t="shared" si="123"/>
        <v>0</v>
      </c>
      <c r="IV31" s="179">
        <f t="shared" si="123"/>
        <v>0</v>
      </c>
      <c r="IW31" s="179">
        <f t="shared" si="123"/>
        <v>0</v>
      </c>
      <c r="IX31" s="179">
        <f t="shared" si="123"/>
        <v>0</v>
      </c>
      <c r="IY31" s="179">
        <f t="shared" si="123"/>
        <v>0</v>
      </c>
      <c r="IZ31" s="179">
        <f t="shared" si="123"/>
        <v>0</v>
      </c>
      <c r="JA31" s="179">
        <f t="shared" si="124"/>
        <v>150</v>
      </c>
      <c r="JB31" s="179">
        <f t="shared" si="124"/>
        <v>0</v>
      </c>
      <c r="JC31" s="179">
        <f t="shared" si="124"/>
        <v>0</v>
      </c>
      <c r="JD31" s="179">
        <f t="shared" si="124"/>
        <v>0</v>
      </c>
      <c r="JE31" s="179">
        <f t="shared" si="124"/>
        <v>0</v>
      </c>
      <c r="JF31" s="179">
        <f t="shared" si="124"/>
        <v>0</v>
      </c>
      <c r="JG31" s="179">
        <f t="shared" si="124"/>
        <v>0</v>
      </c>
      <c r="JH31" s="179">
        <f t="shared" si="124"/>
        <v>0</v>
      </c>
      <c r="JI31" s="179">
        <f t="shared" si="124"/>
        <v>0</v>
      </c>
      <c r="JJ31" s="179">
        <f t="shared" si="124"/>
        <v>0</v>
      </c>
      <c r="JK31" s="179">
        <f t="shared" si="125"/>
        <v>0</v>
      </c>
      <c r="JL31" s="179">
        <f t="shared" si="125"/>
        <v>0</v>
      </c>
      <c r="JM31" s="179">
        <f t="shared" si="125"/>
        <v>0</v>
      </c>
      <c r="JN31" s="179">
        <f t="shared" si="125"/>
        <v>0</v>
      </c>
      <c r="JO31" s="179">
        <f t="shared" si="125"/>
        <v>0</v>
      </c>
      <c r="JP31" s="179">
        <f t="shared" si="125"/>
        <v>0</v>
      </c>
      <c r="JQ31" s="179">
        <f t="shared" si="125"/>
        <v>0</v>
      </c>
      <c r="JR31" s="179">
        <f t="shared" si="125"/>
        <v>97</v>
      </c>
      <c r="JS31" s="179">
        <f t="shared" si="125"/>
        <v>97</v>
      </c>
      <c r="JT31" s="179">
        <f t="shared" si="125"/>
        <v>97</v>
      </c>
      <c r="JU31" s="179">
        <f t="shared" si="126"/>
        <v>97</v>
      </c>
      <c r="JV31" s="179">
        <f t="shared" si="126"/>
        <v>97</v>
      </c>
      <c r="JW31" s="179">
        <f t="shared" si="126"/>
        <v>97</v>
      </c>
      <c r="JX31" s="179">
        <f t="shared" si="126"/>
        <v>97</v>
      </c>
      <c r="JY31" s="179">
        <f t="shared" si="126"/>
        <v>97</v>
      </c>
      <c r="JZ31" s="179">
        <f t="shared" si="126"/>
        <v>152</v>
      </c>
      <c r="KA31" s="179">
        <f t="shared" si="126"/>
        <v>152</v>
      </c>
      <c r="KB31" s="179">
        <f t="shared" si="126"/>
        <v>152</v>
      </c>
      <c r="KC31" s="179">
        <f t="shared" si="126"/>
        <v>0</v>
      </c>
      <c r="KD31" s="179">
        <f t="shared" si="126"/>
        <v>0</v>
      </c>
      <c r="KE31" s="179">
        <f t="shared" si="127"/>
        <v>348</v>
      </c>
      <c r="KF31" s="179">
        <f t="shared" si="127"/>
        <v>348</v>
      </c>
      <c r="KG31" s="179">
        <f t="shared" si="127"/>
        <v>7</v>
      </c>
      <c r="KH31" s="179">
        <f t="shared" si="127"/>
        <v>7</v>
      </c>
      <c r="KI31" s="179">
        <f t="shared" si="127"/>
        <v>7</v>
      </c>
      <c r="KJ31" s="179">
        <f t="shared" si="127"/>
        <v>7</v>
      </c>
      <c r="KK31" s="179">
        <f t="shared" si="127"/>
        <v>7</v>
      </c>
      <c r="KL31" s="179">
        <f t="shared" si="127"/>
        <v>7</v>
      </c>
      <c r="KM31" s="179">
        <f t="shared" si="127"/>
        <v>7</v>
      </c>
      <c r="KN31" s="179">
        <f t="shared" si="127"/>
        <v>7</v>
      </c>
      <c r="KO31" s="179">
        <f t="shared" si="128"/>
        <v>0</v>
      </c>
      <c r="KP31" s="179">
        <f t="shared" si="128"/>
        <v>0</v>
      </c>
      <c r="KQ31" s="179">
        <f t="shared" si="128"/>
        <v>0</v>
      </c>
      <c r="KR31" s="179">
        <f t="shared" si="128"/>
        <v>0</v>
      </c>
      <c r="KS31" s="179">
        <f t="shared" si="128"/>
        <v>0</v>
      </c>
      <c r="KT31" s="179">
        <f t="shared" si="128"/>
        <v>0</v>
      </c>
      <c r="KU31" s="179">
        <f t="shared" si="128"/>
        <v>0</v>
      </c>
      <c r="KV31" s="179">
        <f t="shared" si="128"/>
        <v>0</v>
      </c>
      <c r="KW31" s="179">
        <f t="shared" si="128"/>
        <v>0</v>
      </c>
      <c r="KX31" s="179">
        <f t="shared" si="128"/>
        <v>0</v>
      </c>
      <c r="KY31" s="179">
        <f t="shared" si="129"/>
        <v>0</v>
      </c>
      <c r="KZ31" s="179">
        <f t="shared" si="129"/>
        <v>0</v>
      </c>
      <c r="LA31" s="179">
        <f t="shared" si="129"/>
        <v>0</v>
      </c>
      <c r="LB31" s="179">
        <f t="shared" si="129"/>
        <v>0</v>
      </c>
      <c r="LC31" s="179">
        <f t="shared" si="129"/>
        <v>0</v>
      </c>
      <c r="LD31" s="179">
        <f t="shared" si="129"/>
        <v>0</v>
      </c>
      <c r="LE31" s="179">
        <f t="shared" si="129"/>
        <v>0</v>
      </c>
      <c r="LF31" s="179">
        <f t="shared" si="129"/>
        <v>0</v>
      </c>
      <c r="LG31" s="179">
        <f t="shared" si="129"/>
        <v>0</v>
      </c>
      <c r="LH31" s="179">
        <f t="shared" si="129"/>
        <v>0</v>
      </c>
      <c r="LI31" s="179">
        <f t="shared" si="130"/>
        <v>0</v>
      </c>
      <c r="LJ31" s="179">
        <f t="shared" si="130"/>
        <v>0</v>
      </c>
      <c r="LK31" s="179">
        <f t="shared" si="130"/>
        <v>0</v>
      </c>
      <c r="LL31" s="179">
        <f t="shared" si="130"/>
        <v>0</v>
      </c>
      <c r="LM31" s="179">
        <f t="shared" si="130"/>
        <v>0</v>
      </c>
      <c r="LN31" s="179">
        <f t="shared" si="130"/>
        <v>0</v>
      </c>
      <c r="LO31" s="179">
        <f t="shared" si="130"/>
        <v>0</v>
      </c>
      <c r="LP31" s="179">
        <f t="shared" si="130"/>
        <v>0</v>
      </c>
      <c r="LQ31" s="179">
        <f t="shared" si="130"/>
        <v>0</v>
      </c>
      <c r="LR31" s="179">
        <f t="shared" si="130"/>
        <v>0</v>
      </c>
      <c r="LS31" s="179">
        <f t="shared" si="131"/>
        <v>0</v>
      </c>
      <c r="LT31" s="179">
        <f t="shared" si="131"/>
        <v>0</v>
      </c>
      <c r="LU31" s="179">
        <f t="shared" si="131"/>
        <v>0</v>
      </c>
      <c r="LV31" s="179">
        <f t="shared" si="131"/>
        <v>0</v>
      </c>
      <c r="LW31" s="179">
        <f t="shared" si="131"/>
        <v>0</v>
      </c>
      <c r="LX31" s="179">
        <f t="shared" si="131"/>
        <v>0</v>
      </c>
      <c r="LY31" s="179">
        <f t="shared" si="131"/>
        <v>0</v>
      </c>
      <c r="LZ31" s="179">
        <f t="shared" si="131"/>
        <v>0</v>
      </c>
      <c r="MA31" s="179">
        <f t="shared" si="131"/>
        <v>0</v>
      </c>
      <c r="MB31" s="179">
        <f t="shared" si="131"/>
        <v>0</v>
      </c>
      <c r="MC31" s="179">
        <f t="shared" si="132"/>
        <v>0</v>
      </c>
      <c r="MD31" s="179">
        <f t="shared" si="132"/>
        <v>0</v>
      </c>
      <c r="ME31" s="179">
        <f t="shared" si="132"/>
        <v>0</v>
      </c>
      <c r="MF31" s="179">
        <f t="shared" si="132"/>
        <v>0</v>
      </c>
      <c r="MG31" s="179">
        <f t="shared" si="132"/>
        <v>0</v>
      </c>
      <c r="MH31" s="179">
        <f t="shared" si="132"/>
        <v>0</v>
      </c>
      <c r="MI31" s="179">
        <f t="shared" si="132"/>
        <v>0</v>
      </c>
      <c r="MJ31" s="179">
        <f t="shared" si="132"/>
        <v>0</v>
      </c>
      <c r="MK31" s="179">
        <f t="shared" si="132"/>
        <v>0</v>
      </c>
      <c r="ML31" s="179">
        <f t="shared" si="132"/>
        <v>0</v>
      </c>
      <c r="MM31" s="23">
        <f t="shared" ca="1" si="120"/>
        <v>0</v>
      </c>
      <c r="MN31" s="23" t="str">
        <f t="shared" ca="1" si="120"/>
        <v>-</v>
      </c>
      <c r="MO31" s="23" t="str">
        <f t="shared" ca="1" si="120"/>
        <v>-</v>
      </c>
      <c r="MP31" s="23">
        <f t="shared" ca="1" si="117"/>
        <v>0</v>
      </c>
      <c r="MQ31" s="23">
        <f t="shared" ca="1" si="117"/>
        <v>0</v>
      </c>
      <c r="MR31" s="29">
        <v>0</v>
      </c>
    </row>
    <row r="32" spans="1:356" outlineLevel="1">
      <c r="A32" s="26">
        <f t="shared" si="21"/>
        <v>27</v>
      </c>
      <c r="B32" s="26">
        <f t="shared" si="90"/>
        <v>15</v>
      </c>
      <c r="C32">
        <v>10</v>
      </c>
      <c r="D32" t="b">
        <v>0</v>
      </c>
      <c r="E32" t="b">
        <v>0</v>
      </c>
      <c r="F32" t="b">
        <v>0</v>
      </c>
      <c r="G32" s="35">
        <v>3</v>
      </c>
      <c r="H32" s="123">
        <v>23</v>
      </c>
      <c r="I32" s="35">
        <v>1</v>
      </c>
      <c r="J32" s="35">
        <v>0</v>
      </c>
      <c r="K32" s="123">
        <v>1</v>
      </c>
      <c r="L32" s="123">
        <v>4</v>
      </c>
      <c r="M32" s="123">
        <v>1</v>
      </c>
      <c r="N32" s="123">
        <v>1</v>
      </c>
      <c r="O32" s="35">
        <v>2</v>
      </c>
      <c r="P32" s="35">
        <v>2</v>
      </c>
      <c r="Q32" s="35">
        <v>2</v>
      </c>
      <c r="R32" s="35">
        <v>2</v>
      </c>
      <c r="S32" s="35">
        <v>2</v>
      </c>
      <c r="T32" s="35">
        <v>2</v>
      </c>
      <c r="U32" s="35">
        <v>2</v>
      </c>
      <c r="V32" s="35">
        <v>2</v>
      </c>
      <c r="W32" s="35">
        <v>2</v>
      </c>
      <c r="X32" s="35">
        <v>2</v>
      </c>
      <c r="Y32" s="35">
        <v>2</v>
      </c>
      <c r="Z32" s="35"/>
      <c r="AA32">
        <f>IF($H32&lt;=4,$H32,MOD(INT(($H32-5)/PRODUCT(AB$19:$AD$19)),AA$19)+1)</f>
        <v>2</v>
      </c>
      <c r="AB32">
        <f>IF($H32&lt;=4,0,MOD(INT(($H32-5)/PRODUCT(AC$19:$AD$19)),AB$19)+1)</f>
        <v>1</v>
      </c>
      <c r="AC32">
        <f>IF($H32&lt;=4,0,MOD(INT(($H32-5)/PRODUCT(AD$19:$AD$19)),AC$19)+1)</f>
        <v>2</v>
      </c>
      <c r="AD32">
        <f t="shared" si="83"/>
        <v>1</v>
      </c>
      <c r="AE32" s="3" t="str">
        <f t="shared" ca="1" si="84"/>
        <v>00012 Template GSM  M-M-mate EL Spr Scan 1 (F33N11)</v>
      </c>
      <c r="AF32" s="10" t="str">
        <f ca="1">IF(MATCH(AE32,AE$5:AE32,0)=(COUNTA(AE$5:AE32)),"-","Dup")</f>
        <v>-</v>
      </c>
      <c r="AG32" s="23" t="b">
        <f t="shared" ref="AG32:AV36" ca="1" si="134">OFFSET(AG$5,$B32,0)</f>
        <v>1</v>
      </c>
      <c r="AH32" s="23" t="b">
        <f t="shared" ca="1" si="134"/>
        <v>0</v>
      </c>
      <c r="AI32" s="23" t="str">
        <f t="shared" ca="1" si="134"/>
        <v>-</v>
      </c>
      <c r="AJ32" s="23" t="str">
        <f t="shared" ca="1" si="134"/>
        <v>-</v>
      </c>
      <c r="AK32" s="23" t="str">
        <f t="shared" ca="1" si="134"/>
        <v>-</v>
      </c>
      <c r="AL32" s="23" t="str">
        <f t="shared" ca="1" si="134"/>
        <v>-</v>
      </c>
      <c r="AM32" s="23" t="str">
        <f t="shared" ca="1" si="134"/>
        <v>-</v>
      </c>
      <c r="AN32" s="23" t="str">
        <f t="shared" ca="1" si="134"/>
        <v>-</v>
      </c>
      <c r="AO32" s="23" t="str">
        <f t="shared" ca="1" si="134"/>
        <v>-</v>
      </c>
      <c r="AP32" s="23" t="str">
        <f t="shared" ca="1" si="134"/>
        <v>-</v>
      </c>
      <c r="AQ32" s="23" t="str">
        <f t="shared" ca="1" si="134"/>
        <v>-</v>
      </c>
      <c r="AR32" s="23">
        <f t="shared" ca="1" si="134"/>
        <v>1</v>
      </c>
      <c r="AS32" s="23">
        <f t="shared" ca="1" si="134"/>
        <v>1</v>
      </c>
      <c r="AT32" s="23" t="str">
        <f t="shared" ca="1" si="134"/>
        <v>-</v>
      </c>
      <c r="AU32" s="23" t="str">
        <f t="shared" ca="1" si="134"/>
        <v>-</v>
      </c>
      <c r="AV32" s="23" t="str">
        <f t="shared" ca="1" si="134"/>
        <v>-</v>
      </c>
      <c r="AW32" s="23" t="str">
        <f t="shared" ref="AW32:BL36" ca="1" si="135">OFFSET(AW$5,$B32,0)</f>
        <v>-</v>
      </c>
      <c r="AX32" s="23" t="str">
        <f t="shared" ca="1" si="135"/>
        <v>-</v>
      </c>
      <c r="AY32" s="23" t="str">
        <f t="shared" ca="1" si="135"/>
        <v>-</v>
      </c>
      <c r="AZ32" s="23" t="str">
        <f t="shared" ca="1" si="135"/>
        <v>-</v>
      </c>
      <c r="BA32" s="23" t="str">
        <f t="shared" ca="1" si="135"/>
        <v>-</v>
      </c>
      <c r="BB32" s="23" t="str">
        <f t="shared" ca="1" si="135"/>
        <v>-</v>
      </c>
      <c r="BC32" s="23" t="str">
        <f t="shared" ca="1" si="135"/>
        <v>-</v>
      </c>
      <c r="BD32" s="23" t="str">
        <f t="shared" ca="1" si="135"/>
        <v>-</v>
      </c>
      <c r="BE32" s="23" t="str">
        <f t="shared" ca="1" si="135"/>
        <v>-</v>
      </c>
      <c r="BF32" s="23" t="str">
        <f t="shared" ca="1" si="135"/>
        <v>-</v>
      </c>
      <c r="BG32" s="23" t="str">
        <f t="shared" ca="1" si="135"/>
        <v>-</v>
      </c>
      <c r="BH32" s="23" t="str">
        <f t="shared" ca="1" si="135"/>
        <v>-</v>
      </c>
      <c r="BI32" s="23" t="str">
        <f t="shared" ca="1" si="135"/>
        <v>-</v>
      </c>
      <c r="BJ32" s="23" t="str">
        <f t="shared" ca="1" si="135"/>
        <v>-</v>
      </c>
      <c r="BK32" s="23" t="str">
        <f t="shared" ca="1" si="135"/>
        <v>-</v>
      </c>
      <c r="BL32" s="23" t="str">
        <f t="shared" ca="1" si="135"/>
        <v>-</v>
      </c>
      <c r="BM32" s="23" t="str">
        <f t="shared" ref="BM32:CB36" ca="1" si="136">OFFSET(BM$5,$B32,0)</f>
        <v>-</v>
      </c>
      <c r="BN32" s="23" t="str">
        <f t="shared" ca="1" si="136"/>
        <v>-</v>
      </c>
      <c r="BO32" s="23" t="str">
        <f t="shared" ca="1" si="136"/>
        <v>-</v>
      </c>
      <c r="BP32" s="23" t="str">
        <f t="shared" ca="1" si="136"/>
        <v>-</v>
      </c>
      <c r="BQ32" s="23" t="str">
        <f t="shared" ca="1" si="136"/>
        <v>-</v>
      </c>
      <c r="BR32" s="23" t="str">
        <f t="shared" ca="1" si="136"/>
        <v>-</v>
      </c>
      <c r="BS32" s="23" t="str">
        <f t="shared" ca="1" si="136"/>
        <v>-</v>
      </c>
      <c r="BT32" s="23" t="str">
        <f t="shared" ca="1" si="136"/>
        <v>-</v>
      </c>
      <c r="BU32" s="23" t="str">
        <f t="shared" ca="1" si="136"/>
        <v>-</v>
      </c>
      <c r="BV32" s="23" t="str">
        <f t="shared" ca="1" si="136"/>
        <v>-</v>
      </c>
      <c r="BW32" s="23" t="str">
        <f t="shared" ca="1" si="136"/>
        <v>-</v>
      </c>
      <c r="BX32" s="23" t="str">
        <f t="shared" ca="1" si="136"/>
        <v>-</v>
      </c>
      <c r="BY32" s="23" t="str">
        <f t="shared" ca="1" si="136"/>
        <v>-</v>
      </c>
      <c r="BZ32" s="23">
        <f t="shared" ca="1" si="136"/>
        <v>1</v>
      </c>
      <c r="CA32" s="23">
        <f t="shared" ca="1" si="136"/>
        <v>1</v>
      </c>
      <c r="CB32" s="23">
        <f t="shared" ca="1" si="136"/>
        <v>0</v>
      </c>
      <c r="CC32" s="23" t="str">
        <f t="shared" ref="CC32:CR36" ca="1" si="137">OFFSET(CC$5,$B32,0)</f>
        <v>-</v>
      </c>
      <c r="CD32" s="23" t="str">
        <f t="shared" ca="1" si="137"/>
        <v>-</v>
      </c>
      <c r="CE32" s="23" t="str">
        <f t="shared" ca="1" si="137"/>
        <v>-</v>
      </c>
      <c r="CF32" s="23" t="str">
        <f t="shared" ca="1" si="137"/>
        <v>-</v>
      </c>
      <c r="CG32" s="23" t="str">
        <f t="shared" ca="1" si="137"/>
        <v>-</v>
      </c>
      <c r="CH32" s="23" t="str">
        <f t="shared" ca="1" si="137"/>
        <v>-</v>
      </c>
      <c r="CI32" s="23" t="str">
        <f t="shared" ca="1" si="137"/>
        <v>-</v>
      </c>
      <c r="CJ32" s="23">
        <f t="shared" ca="1" si="137"/>
        <v>0</v>
      </c>
      <c r="CK32" s="23" t="str">
        <f t="shared" ca="1" si="137"/>
        <v>-</v>
      </c>
      <c r="CL32" s="23" t="str">
        <f t="shared" ca="1" si="137"/>
        <v>-</v>
      </c>
      <c r="CM32" s="23" t="str">
        <f t="shared" ca="1" si="137"/>
        <v>-</v>
      </c>
      <c r="CN32" s="23" t="str">
        <f t="shared" ca="1" si="137"/>
        <v>-</v>
      </c>
      <c r="CO32" s="23" t="str">
        <f t="shared" ca="1" si="137"/>
        <v>-</v>
      </c>
      <c r="CP32" s="23">
        <f t="shared" ca="1" si="137"/>
        <v>0</v>
      </c>
      <c r="CQ32" s="23">
        <f t="shared" ca="1" si="137"/>
        <v>0</v>
      </c>
      <c r="CR32" s="23">
        <f t="shared" ca="1" si="137"/>
        <v>0</v>
      </c>
      <c r="CS32" s="23">
        <f t="shared" ca="1" si="133"/>
        <v>0</v>
      </c>
      <c r="CT32" s="23">
        <f t="shared" ca="1" si="133"/>
        <v>0</v>
      </c>
      <c r="CU32" s="23">
        <f t="shared" ca="1" si="133"/>
        <v>0</v>
      </c>
      <c r="CV32" s="23">
        <f t="shared" ca="1" si="133"/>
        <v>0</v>
      </c>
      <c r="CW32" s="23">
        <f t="shared" ca="1" si="92"/>
        <v>0</v>
      </c>
      <c r="CX32" s="23">
        <f t="shared" ca="1" si="92"/>
        <v>0</v>
      </c>
      <c r="CY32" s="23">
        <f t="shared" ca="1" si="92"/>
        <v>0</v>
      </c>
      <c r="CZ32" s="23">
        <f t="shared" ca="1" si="92"/>
        <v>0</v>
      </c>
      <c r="DA32" s="23" t="str">
        <f t="shared" ca="1" si="92"/>
        <v>-</v>
      </c>
      <c r="DB32" s="23" t="str">
        <f t="shared" ca="1" si="92"/>
        <v>-</v>
      </c>
      <c r="DC32" s="23">
        <f t="shared" ca="1" si="92"/>
        <v>19</v>
      </c>
      <c r="DD32" s="23">
        <f t="shared" ca="1" si="92"/>
        <v>19</v>
      </c>
      <c r="DE32" s="23" t="str">
        <f t="shared" ca="1" si="92"/>
        <v>-</v>
      </c>
      <c r="DF32" s="23" t="str">
        <f t="shared" ca="1" si="92"/>
        <v>-</v>
      </c>
      <c r="DG32" s="23" t="str">
        <f t="shared" ca="1" si="92"/>
        <v>-</v>
      </c>
      <c r="DH32" s="23" t="str">
        <f t="shared" ca="1" si="92"/>
        <v>-</v>
      </c>
      <c r="DI32" s="23" t="str">
        <f t="shared" ca="1" si="92"/>
        <v>-</v>
      </c>
      <c r="DJ32" s="23" t="str">
        <f t="shared" ca="1" si="92"/>
        <v>-</v>
      </c>
      <c r="DK32" s="23" t="str">
        <f t="shared" ca="1" si="92"/>
        <v>-</v>
      </c>
      <c r="DL32" s="5">
        <f t="shared" si="54"/>
        <v>1</v>
      </c>
      <c r="DM32" s="23" t="str">
        <f t="shared" ca="1" si="114"/>
        <v>-</v>
      </c>
      <c r="DN32" s="23" t="str">
        <f t="shared" ca="1" si="114"/>
        <v>-</v>
      </c>
      <c r="DO32" s="23" t="str">
        <f t="shared" ca="1" si="114"/>
        <v>-</v>
      </c>
      <c r="DP32" s="23" t="str">
        <f t="shared" ca="1" si="114"/>
        <v>-</v>
      </c>
      <c r="DQ32" s="5" t="b">
        <f t="shared" si="55"/>
        <v>0</v>
      </c>
      <c r="DR32" s="23" t="str">
        <f t="shared" ca="1" si="114"/>
        <v>-</v>
      </c>
      <c r="DS32" s="23">
        <f t="shared" ca="1" si="114"/>
        <v>0</v>
      </c>
      <c r="DT32" s="23" t="str">
        <f t="shared" ca="1" si="114"/>
        <v>-</v>
      </c>
      <c r="DU32" s="23">
        <f t="shared" ca="1" si="114"/>
        <v>1</v>
      </c>
      <c r="DV32" s="23">
        <f t="shared" ca="1" si="114"/>
        <v>0</v>
      </c>
      <c r="DW32" s="23">
        <f t="shared" ca="1" si="114"/>
        <v>1</v>
      </c>
      <c r="DX32" s="23">
        <f t="shared" ca="1" si="114"/>
        <v>1</v>
      </c>
      <c r="DY32" s="23">
        <f t="shared" ca="1" si="114"/>
        <v>1</v>
      </c>
      <c r="DZ32" s="23">
        <f t="shared" ca="1" si="114"/>
        <v>0</v>
      </c>
      <c r="EA32" s="23">
        <f t="shared" ca="1" si="114"/>
        <v>0</v>
      </c>
      <c r="EB32" s="23">
        <f t="shared" ca="1" si="114"/>
        <v>0</v>
      </c>
      <c r="EC32" s="23">
        <f t="shared" ca="1" si="115"/>
        <v>0</v>
      </c>
      <c r="ED32" s="23">
        <f t="shared" ca="1" si="115"/>
        <v>1</v>
      </c>
      <c r="EE32" s="23">
        <f t="shared" ca="1" si="115"/>
        <v>0</v>
      </c>
      <c r="EF32" s="23">
        <f t="shared" ca="1" si="115"/>
        <v>0</v>
      </c>
      <c r="EG32" s="23">
        <f t="shared" ca="1" si="115"/>
        <v>0</v>
      </c>
      <c r="EH32" s="23">
        <f t="shared" ca="1" si="115"/>
        <v>0</v>
      </c>
      <c r="EI32" s="23">
        <f t="shared" ca="1" si="115"/>
        <v>0</v>
      </c>
      <c r="EJ32" s="23">
        <f t="shared" ca="1" si="115"/>
        <v>0</v>
      </c>
      <c r="EK32" s="23">
        <f t="shared" ca="1" si="115"/>
        <v>0</v>
      </c>
      <c r="EL32" s="23">
        <f t="shared" ca="1" si="115"/>
        <v>1</v>
      </c>
      <c r="EM32" s="23">
        <f t="shared" ca="1" si="115"/>
        <v>0</v>
      </c>
      <c r="EN32" s="5">
        <f t="shared" si="56"/>
        <v>0</v>
      </c>
      <c r="EO32" s="5">
        <f t="shared" si="56"/>
        <v>0</v>
      </c>
      <c r="EP32" s="5">
        <f t="shared" si="56"/>
        <v>0</v>
      </c>
      <c r="EQ32" s="5">
        <f t="shared" si="56"/>
        <v>0</v>
      </c>
      <c r="ER32" s="5">
        <f t="shared" si="56"/>
        <v>0</v>
      </c>
      <c r="ES32" s="23">
        <f t="shared" ca="1" si="116"/>
        <v>0</v>
      </c>
      <c r="ET32" s="23">
        <f t="shared" ca="1" si="116"/>
        <v>0</v>
      </c>
      <c r="EU32" s="23" t="str">
        <f t="shared" ca="1" si="116"/>
        <v>-</v>
      </c>
      <c r="EV32" s="23" t="str">
        <f t="shared" ca="1" si="116"/>
        <v>-</v>
      </c>
      <c r="EW32" s="23" t="str">
        <f t="shared" ca="1" si="116"/>
        <v>-</v>
      </c>
      <c r="EX32" s="23" t="str">
        <f t="shared" ca="1" si="116"/>
        <v>-</v>
      </c>
      <c r="EY32" s="5" t="b">
        <f t="shared" si="57"/>
        <v>0</v>
      </c>
      <c r="EZ32" s="5" t="b">
        <f t="shared" si="57"/>
        <v>0</v>
      </c>
      <c r="FA32" s="5" t="b">
        <f t="shared" si="57"/>
        <v>1</v>
      </c>
      <c r="FB32" s="5">
        <f t="shared" si="58"/>
        <v>1</v>
      </c>
      <c r="FC32" s="23">
        <f t="shared" ca="1" si="116"/>
        <v>1</v>
      </c>
      <c r="FD32" s="23">
        <f t="shared" ca="1" si="116"/>
        <v>1</v>
      </c>
      <c r="FE32" s="23" t="str">
        <f t="shared" ca="1" si="116"/>
        <v>-</v>
      </c>
      <c r="FF32" s="23" t="str">
        <f t="shared" ca="1" si="116"/>
        <v>-</v>
      </c>
      <c r="FG32" s="5">
        <f t="shared" si="59"/>
        <v>0.5</v>
      </c>
      <c r="FH32" s="23" t="str">
        <f t="shared" ca="1" si="116"/>
        <v>-</v>
      </c>
      <c r="FI32" s="23" t="str">
        <f t="shared" ca="1" si="116"/>
        <v>-</v>
      </c>
      <c r="FJ32" s="5" t="str">
        <f t="array" ref="FJ32">IF(OR(FK32:FX32&lt;&gt;"-"),TRUE,"-")</f>
        <v>-</v>
      </c>
      <c r="FK32" s="5" t="str">
        <f t="shared" si="118"/>
        <v>-</v>
      </c>
      <c r="FL32" s="5" t="str">
        <f t="shared" si="118"/>
        <v>-</v>
      </c>
      <c r="FM32" s="5" t="str">
        <f t="shared" si="118"/>
        <v>-</v>
      </c>
      <c r="FN32" s="5" t="str">
        <f t="shared" si="118"/>
        <v>-</v>
      </c>
      <c r="FO32" s="5" t="str">
        <f t="shared" si="118"/>
        <v>-</v>
      </c>
      <c r="FP32" s="5" t="str">
        <f t="shared" si="118"/>
        <v>-</v>
      </c>
      <c r="FQ32" s="5" t="str">
        <f t="shared" si="118"/>
        <v>-</v>
      </c>
      <c r="FR32" s="5" t="str">
        <f t="shared" si="118"/>
        <v>-</v>
      </c>
      <c r="FS32" s="5" t="str">
        <f t="shared" si="118"/>
        <v>-</v>
      </c>
      <c r="FT32" s="5" t="str">
        <f t="shared" si="118"/>
        <v>-</v>
      </c>
      <c r="FU32" s="5" t="str">
        <f t="shared" si="118"/>
        <v>-</v>
      </c>
      <c r="FV32" s="5" t="str">
        <f t="shared" si="118"/>
        <v>-</v>
      </c>
      <c r="FW32" s="5" t="str">
        <f t="shared" si="118"/>
        <v>-</v>
      </c>
      <c r="FX32" s="5" t="str">
        <f t="shared" si="118"/>
        <v>-</v>
      </c>
      <c r="FY32" s="5" t="b">
        <f t="array" aca="1" ref="FY32" ca="1">IF(OR(FZ32:GN32&lt;&gt;"-"),TRUE,"-")</f>
        <v>1</v>
      </c>
      <c r="FZ32" s="23">
        <f t="shared" ca="1" si="61"/>
        <v>0</v>
      </c>
      <c r="GA32" s="5" t="str">
        <f t="shared" si="119"/>
        <v>-</v>
      </c>
      <c r="GB32" s="5" t="str">
        <f t="shared" si="119"/>
        <v>-</v>
      </c>
      <c r="GC32" s="5" t="str">
        <f t="shared" si="119"/>
        <v>-</v>
      </c>
      <c r="GD32" s="5" t="str">
        <f t="shared" si="119"/>
        <v>-</v>
      </c>
      <c r="GE32" s="5" t="str">
        <f t="shared" si="119"/>
        <v>-</v>
      </c>
      <c r="GF32" s="5" t="str">
        <f t="shared" si="119"/>
        <v>-</v>
      </c>
      <c r="GG32" s="5" t="str">
        <f t="shared" si="119"/>
        <v>-</v>
      </c>
      <c r="GH32" s="5" t="str">
        <f t="shared" si="119"/>
        <v>-</v>
      </c>
      <c r="GI32" s="5" t="str">
        <f t="shared" si="119"/>
        <v>-</v>
      </c>
      <c r="GJ32" s="5" t="str">
        <f t="shared" si="119"/>
        <v>-</v>
      </c>
      <c r="GK32" s="5" t="str">
        <f t="shared" si="119"/>
        <v>-</v>
      </c>
      <c r="GL32" s="5" t="str">
        <f t="shared" si="119"/>
        <v>-</v>
      </c>
      <c r="GM32" s="5" t="str">
        <f t="shared" si="119"/>
        <v>-</v>
      </c>
      <c r="GN32" s="5" t="str">
        <f t="shared" si="119"/>
        <v>-</v>
      </c>
      <c r="GO32" s="23" t="str">
        <f t="shared" ca="1" si="63"/>
        <v>-</v>
      </c>
      <c r="GP32" s="23" t="str">
        <f t="shared" ca="1" si="63"/>
        <v>-</v>
      </c>
      <c r="GQ32" s="23" t="b">
        <f t="shared" ca="1" si="64"/>
        <v>1</v>
      </c>
      <c r="GR32" s="23">
        <f t="shared" ca="1" si="64"/>
        <v>0</v>
      </c>
      <c r="GS32" s="23" t="str">
        <f t="shared" ca="1" si="64"/>
        <v>-</v>
      </c>
      <c r="GT32" s="23" t="str">
        <f t="shared" ca="1" si="64"/>
        <v>-</v>
      </c>
      <c r="GU32" s="5">
        <f t="shared" si="66"/>
        <v>1</v>
      </c>
      <c r="GV32" s="23" t="str">
        <f t="shared" ca="1" si="64"/>
        <v>-</v>
      </c>
      <c r="GW32" s="23" t="str">
        <f t="shared" ca="1" si="64"/>
        <v>-</v>
      </c>
      <c r="GX32" s="5">
        <f t="shared" si="67"/>
        <v>0</v>
      </c>
      <c r="GY32" s="5">
        <f t="shared" si="67"/>
        <v>500</v>
      </c>
      <c r="GZ32" s="5">
        <f t="shared" si="67"/>
        <v>500</v>
      </c>
      <c r="HA32" s="5">
        <f t="shared" si="67"/>
        <v>0</v>
      </c>
      <c r="HB32" s="5">
        <f t="shared" si="67"/>
        <v>240</v>
      </c>
      <c r="HC32" s="23">
        <f t="shared" ca="1" si="64"/>
        <v>1</v>
      </c>
      <c r="HD32" s="23">
        <f t="shared" ca="1" si="64"/>
        <v>0</v>
      </c>
      <c r="HE32" s="23">
        <f t="shared" ca="1" si="64"/>
        <v>1</v>
      </c>
      <c r="HF32" s="23">
        <f t="shared" ca="1" si="64"/>
        <v>1</v>
      </c>
      <c r="HG32" s="23">
        <f t="shared" ca="1" si="64"/>
        <v>0</v>
      </c>
      <c r="HH32" s="23">
        <f t="shared" ca="1" si="64"/>
        <v>70</v>
      </c>
      <c r="HI32" s="23">
        <f t="shared" ca="1" si="120"/>
        <v>50</v>
      </c>
      <c r="HJ32" s="23">
        <f t="shared" ca="1" si="120"/>
        <v>70</v>
      </c>
      <c r="HK32" s="23">
        <f t="shared" ca="1" si="120"/>
        <v>50</v>
      </c>
      <c r="HL32" s="5">
        <f t="shared" si="68"/>
        <v>1</v>
      </c>
      <c r="HM32" s="5">
        <f t="shared" si="69"/>
        <v>1.5</v>
      </c>
      <c r="HN32" s="5">
        <f t="shared" si="70"/>
        <v>1</v>
      </c>
      <c r="HO32" s="23">
        <f t="shared" ca="1" si="120"/>
        <v>1</v>
      </c>
      <c r="HP32" s="23">
        <f t="shared" ca="1" si="120"/>
        <v>1</v>
      </c>
      <c r="HQ32" s="23">
        <f t="shared" ca="1" si="120"/>
        <v>1</v>
      </c>
      <c r="HR32" s="23">
        <f t="shared" ca="1" si="120"/>
        <v>1</v>
      </c>
      <c r="HS32" s="23">
        <f t="shared" ca="1" si="120"/>
        <v>1</v>
      </c>
      <c r="HT32" s="23">
        <f t="shared" ca="1" si="120"/>
        <v>1</v>
      </c>
      <c r="HU32" s="23">
        <f t="shared" ca="1" si="120"/>
        <v>1</v>
      </c>
      <c r="HV32" s="179" t="b">
        <f t="shared" si="87"/>
        <v>1</v>
      </c>
      <c r="HW32" s="179">
        <f t="shared" si="121"/>
        <v>0</v>
      </c>
      <c r="HX32" s="179">
        <f t="shared" si="121"/>
        <v>0</v>
      </c>
      <c r="HY32" s="179">
        <f t="shared" si="121"/>
        <v>0</v>
      </c>
      <c r="HZ32" s="179">
        <f t="shared" si="121"/>
        <v>0</v>
      </c>
      <c r="IA32" s="179">
        <f t="shared" si="121"/>
        <v>0</v>
      </c>
      <c r="IB32" s="179">
        <f t="shared" si="121"/>
        <v>0</v>
      </c>
      <c r="IC32" s="179">
        <f t="shared" si="121"/>
        <v>0</v>
      </c>
      <c r="ID32" s="179">
        <f t="shared" si="121"/>
        <v>0</v>
      </c>
      <c r="IE32" s="179">
        <f t="shared" si="121"/>
        <v>0</v>
      </c>
      <c r="IF32" s="179">
        <f t="shared" si="121"/>
        <v>0</v>
      </c>
      <c r="IG32" s="179">
        <f t="shared" si="122"/>
        <v>0</v>
      </c>
      <c r="IH32" s="179">
        <f t="shared" si="122"/>
        <v>0</v>
      </c>
      <c r="II32" s="179">
        <f t="shared" si="122"/>
        <v>0</v>
      </c>
      <c r="IJ32" s="179">
        <f t="shared" si="122"/>
        <v>0</v>
      </c>
      <c r="IK32" s="179">
        <f t="shared" si="122"/>
        <v>0</v>
      </c>
      <c r="IL32" s="179">
        <f t="shared" si="122"/>
        <v>0</v>
      </c>
      <c r="IM32" s="179">
        <f t="shared" si="122"/>
        <v>0</v>
      </c>
      <c r="IN32" s="179">
        <f t="shared" si="122"/>
        <v>0</v>
      </c>
      <c r="IO32" s="179">
        <f t="shared" si="122"/>
        <v>0</v>
      </c>
      <c r="IP32" s="179">
        <f t="shared" si="122"/>
        <v>0</v>
      </c>
      <c r="IQ32" s="179">
        <f t="shared" si="123"/>
        <v>0</v>
      </c>
      <c r="IR32" s="179">
        <f t="shared" si="123"/>
        <v>0</v>
      </c>
      <c r="IS32" s="179">
        <f t="shared" si="123"/>
        <v>0</v>
      </c>
      <c r="IT32" s="179">
        <f t="shared" si="123"/>
        <v>0</v>
      </c>
      <c r="IU32" s="179">
        <f t="shared" si="123"/>
        <v>0</v>
      </c>
      <c r="IV32" s="179">
        <f t="shared" si="123"/>
        <v>0</v>
      </c>
      <c r="IW32" s="179">
        <f t="shared" si="123"/>
        <v>0</v>
      </c>
      <c r="IX32" s="179">
        <f t="shared" si="123"/>
        <v>0</v>
      </c>
      <c r="IY32" s="179">
        <f t="shared" si="123"/>
        <v>0</v>
      </c>
      <c r="IZ32" s="179">
        <f t="shared" si="123"/>
        <v>0</v>
      </c>
      <c r="JA32" s="179">
        <f t="shared" si="124"/>
        <v>150</v>
      </c>
      <c r="JB32" s="179">
        <f t="shared" si="124"/>
        <v>0</v>
      </c>
      <c r="JC32" s="179">
        <f t="shared" si="124"/>
        <v>0</v>
      </c>
      <c r="JD32" s="179">
        <f t="shared" si="124"/>
        <v>0</v>
      </c>
      <c r="JE32" s="179">
        <f t="shared" si="124"/>
        <v>0</v>
      </c>
      <c r="JF32" s="179">
        <f t="shared" si="124"/>
        <v>0</v>
      </c>
      <c r="JG32" s="179">
        <f t="shared" si="124"/>
        <v>0</v>
      </c>
      <c r="JH32" s="179">
        <f t="shared" si="124"/>
        <v>0</v>
      </c>
      <c r="JI32" s="179">
        <f t="shared" si="124"/>
        <v>0</v>
      </c>
      <c r="JJ32" s="179">
        <f t="shared" si="124"/>
        <v>0</v>
      </c>
      <c r="JK32" s="179">
        <f t="shared" si="125"/>
        <v>0</v>
      </c>
      <c r="JL32" s="179">
        <f t="shared" si="125"/>
        <v>0</v>
      </c>
      <c r="JM32" s="179">
        <f t="shared" si="125"/>
        <v>0</v>
      </c>
      <c r="JN32" s="179">
        <f t="shared" si="125"/>
        <v>0</v>
      </c>
      <c r="JO32" s="179">
        <f t="shared" si="125"/>
        <v>0</v>
      </c>
      <c r="JP32" s="179">
        <f t="shared" si="125"/>
        <v>0</v>
      </c>
      <c r="JQ32" s="179">
        <f t="shared" si="125"/>
        <v>0</v>
      </c>
      <c r="JR32" s="179">
        <f t="shared" si="125"/>
        <v>97</v>
      </c>
      <c r="JS32" s="179">
        <f t="shared" si="125"/>
        <v>97</v>
      </c>
      <c r="JT32" s="179">
        <f t="shared" si="125"/>
        <v>97</v>
      </c>
      <c r="JU32" s="179">
        <f t="shared" si="126"/>
        <v>97</v>
      </c>
      <c r="JV32" s="179">
        <f t="shared" si="126"/>
        <v>97</v>
      </c>
      <c r="JW32" s="179">
        <f t="shared" si="126"/>
        <v>97</v>
      </c>
      <c r="JX32" s="179">
        <f t="shared" si="126"/>
        <v>97</v>
      </c>
      <c r="JY32" s="179">
        <f t="shared" si="126"/>
        <v>97</v>
      </c>
      <c r="JZ32" s="179">
        <f t="shared" si="126"/>
        <v>152</v>
      </c>
      <c r="KA32" s="179">
        <f t="shared" si="126"/>
        <v>152</v>
      </c>
      <c r="KB32" s="179">
        <f t="shared" si="126"/>
        <v>152</v>
      </c>
      <c r="KC32" s="179">
        <f t="shared" si="126"/>
        <v>0</v>
      </c>
      <c r="KD32" s="179">
        <f t="shared" si="126"/>
        <v>0</v>
      </c>
      <c r="KE32" s="179">
        <f t="shared" si="127"/>
        <v>348</v>
      </c>
      <c r="KF32" s="179">
        <f t="shared" si="127"/>
        <v>348</v>
      </c>
      <c r="KG32" s="179">
        <f t="shared" si="127"/>
        <v>7</v>
      </c>
      <c r="KH32" s="179">
        <f t="shared" si="127"/>
        <v>7</v>
      </c>
      <c r="KI32" s="179">
        <f t="shared" si="127"/>
        <v>7</v>
      </c>
      <c r="KJ32" s="179">
        <f t="shared" si="127"/>
        <v>7</v>
      </c>
      <c r="KK32" s="179">
        <f t="shared" si="127"/>
        <v>7</v>
      </c>
      <c r="KL32" s="179">
        <f t="shared" si="127"/>
        <v>7</v>
      </c>
      <c r="KM32" s="179">
        <f t="shared" si="127"/>
        <v>7</v>
      </c>
      <c r="KN32" s="179">
        <f t="shared" si="127"/>
        <v>7</v>
      </c>
      <c r="KO32" s="179">
        <f t="shared" si="128"/>
        <v>0</v>
      </c>
      <c r="KP32" s="179">
        <f t="shared" si="128"/>
        <v>0</v>
      </c>
      <c r="KQ32" s="179">
        <f t="shared" si="128"/>
        <v>0</v>
      </c>
      <c r="KR32" s="179">
        <f t="shared" si="128"/>
        <v>0</v>
      </c>
      <c r="KS32" s="179">
        <f t="shared" si="128"/>
        <v>0</v>
      </c>
      <c r="KT32" s="179">
        <f t="shared" si="128"/>
        <v>0</v>
      </c>
      <c r="KU32" s="179">
        <f t="shared" si="128"/>
        <v>0</v>
      </c>
      <c r="KV32" s="179">
        <f t="shared" si="128"/>
        <v>0</v>
      </c>
      <c r="KW32" s="179">
        <f t="shared" si="128"/>
        <v>0</v>
      </c>
      <c r="KX32" s="179">
        <f t="shared" si="128"/>
        <v>0</v>
      </c>
      <c r="KY32" s="179">
        <f t="shared" si="129"/>
        <v>0</v>
      </c>
      <c r="KZ32" s="179">
        <f t="shared" si="129"/>
        <v>0</v>
      </c>
      <c r="LA32" s="179">
        <f t="shared" si="129"/>
        <v>0</v>
      </c>
      <c r="LB32" s="179">
        <f t="shared" si="129"/>
        <v>0</v>
      </c>
      <c r="LC32" s="179">
        <f t="shared" si="129"/>
        <v>0</v>
      </c>
      <c r="LD32" s="179">
        <f t="shared" si="129"/>
        <v>0</v>
      </c>
      <c r="LE32" s="179">
        <f t="shared" si="129"/>
        <v>0</v>
      </c>
      <c r="LF32" s="179">
        <f t="shared" si="129"/>
        <v>0</v>
      </c>
      <c r="LG32" s="179">
        <f t="shared" si="129"/>
        <v>0</v>
      </c>
      <c r="LH32" s="179">
        <f t="shared" si="129"/>
        <v>0</v>
      </c>
      <c r="LI32" s="179">
        <f t="shared" si="130"/>
        <v>0</v>
      </c>
      <c r="LJ32" s="179">
        <f t="shared" si="130"/>
        <v>0</v>
      </c>
      <c r="LK32" s="179">
        <f t="shared" si="130"/>
        <v>0</v>
      </c>
      <c r="LL32" s="179">
        <f t="shared" si="130"/>
        <v>0</v>
      </c>
      <c r="LM32" s="179">
        <f t="shared" si="130"/>
        <v>0</v>
      </c>
      <c r="LN32" s="179">
        <f t="shared" si="130"/>
        <v>0</v>
      </c>
      <c r="LO32" s="179">
        <f t="shared" si="130"/>
        <v>0</v>
      </c>
      <c r="LP32" s="179">
        <f t="shared" si="130"/>
        <v>0</v>
      </c>
      <c r="LQ32" s="179">
        <f t="shared" si="130"/>
        <v>0</v>
      </c>
      <c r="LR32" s="179">
        <f t="shared" si="130"/>
        <v>0</v>
      </c>
      <c r="LS32" s="179">
        <f t="shared" si="131"/>
        <v>0</v>
      </c>
      <c r="LT32" s="179">
        <f t="shared" si="131"/>
        <v>0</v>
      </c>
      <c r="LU32" s="179">
        <f t="shared" si="131"/>
        <v>0</v>
      </c>
      <c r="LV32" s="179">
        <f t="shared" si="131"/>
        <v>0</v>
      </c>
      <c r="LW32" s="179">
        <f t="shared" si="131"/>
        <v>0</v>
      </c>
      <c r="LX32" s="179">
        <f t="shared" si="131"/>
        <v>0</v>
      </c>
      <c r="LY32" s="179">
        <f t="shared" si="131"/>
        <v>0</v>
      </c>
      <c r="LZ32" s="179">
        <f t="shared" si="131"/>
        <v>0</v>
      </c>
      <c r="MA32" s="179">
        <f t="shared" si="131"/>
        <v>0</v>
      </c>
      <c r="MB32" s="179">
        <f t="shared" si="131"/>
        <v>0</v>
      </c>
      <c r="MC32" s="179">
        <f t="shared" si="132"/>
        <v>0</v>
      </c>
      <c r="MD32" s="179">
        <f t="shared" si="132"/>
        <v>0</v>
      </c>
      <c r="ME32" s="179">
        <f t="shared" si="132"/>
        <v>0</v>
      </c>
      <c r="MF32" s="179">
        <f t="shared" si="132"/>
        <v>0</v>
      </c>
      <c r="MG32" s="179">
        <f t="shared" si="132"/>
        <v>0</v>
      </c>
      <c r="MH32" s="179">
        <f t="shared" si="132"/>
        <v>0</v>
      </c>
      <c r="MI32" s="179">
        <f t="shared" si="132"/>
        <v>0</v>
      </c>
      <c r="MJ32" s="179">
        <f t="shared" si="132"/>
        <v>0</v>
      </c>
      <c r="MK32" s="179">
        <f t="shared" si="132"/>
        <v>0</v>
      </c>
      <c r="ML32" s="179">
        <f t="shared" si="132"/>
        <v>0</v>
      </c>
      <c r="MM32" s="23">
        <f t="shared" ca="1" si="120"/>
        <v>0</v>
      </c>
      <c r="MN32" s="23" t="str">
        <f t="shared" ca="1" si="120"/>
        <v>-</v>
      </c>
      <c r="MO32" s="23" t="str">
        <f t="shared" ca="1" si="120"/>
        <v>-</v>
      </c>
      <c r="MP32" s="23">
        <f t="shared" ca="1" si="117"/>
        <v>0</v>
      </c>
      <c r="MQ32" s="23">
        <f t="shared" ca="1" si="117"/>
        <v>0</v>
      </c>
      <c r="MR32" s="29">
        <v>0</v>
      </c>
    </row>
    <row r="33" spans="1:356" outlineLevel="1">
      <c r="A33" s="26">
        <f t="shared" si="21"/>
        <v>28</v>
      </c>
      <c r="B33" s="26">
        <f t="shared" si="90"/>
        <v>15</v>
      </c>
      <c r="C33">
        <v>10</v>
      </c>
      <c r="D33" t="b">
        <v>0</v>
      </c>
      <c r="E33" t="b">
        <v>0</v>
      </c>
      <c r="F33" t="b">
        <v>0</v>
      </c>
      <c r="G33" s="35">
        <v>3</v>
      </c>
      <c r="H33" s="123">
        <v>23</v>
      </c>
      <c r="I33" s="35">
        <v>1</v>
      </c>
      <c r="J33" s="35">
        <v>0</v>
      </c>
      <c r="K33" s="123">
        <v>1</v>
      </c>
      <c r="L33" s="123">
        <v>1</v>
      </c>
      <c r="M33" s="123">
        <v>2</v>
      </c>
      <c r="N33" s="123">
        <v>1</v>
      </c>
      <c r="O33" s="35">
        <v>2</v>
      </c>
      <c r="P33" s="35">
        <v>2</v>
      </c>
      <c r="Q33" s="35">
        <v>2</v>
      </c>
      <c r="R33" s="35">
        <v>2</v>
      </c>
      <c r="S33" s="35">
        <v>2</v>
      </c>
      <c r="T33" s="35">
        <v>2</v>
      </c>
      <c r="U33" s="35">
        <v>2</v>
      </c>
      <c r="V33" s="35">
        <v>2</v>
      </c>
      <c r="W33" s="35">
        <v>2</v>
      </c>
      <c r="X33" s="35">
        <v>2</v>
      </c>
      <c r="Y33" s="35">
        <v>2</v>
      </c>
      <c r="Z33" s="35"/>
      <c r="AA33">
        <f>IF($H33&lt;=4,$H33,MOD(INT(($H33-5)/PRODUCT(AB$19:$AD$19)),AA$19)+1)</f>
        <v>2</v>
      </c>
      <c r="AB33">
        <f>IF($H33&lt;=4,0,MOD(INT(($H33-5)/PRODUCT(AC$19:$AD$19)),AB$19)+1)</f>
        <v>1</v>
      </c>
      <c r="AC33">
        <f>IF($H33&lt;=4,0,MOD(INT(($H33-5)/PRODUCT(AD$19:$AD$19)),AC$19)+1)</f>
        <v>2</v>
      </c>
      <c r="AD33">
        <f t="shared" si="83"/>
        <v>1</v>
      </c>
      <c r="AE33" s="3" t="str">
        <f t="shared" ca="1" si="84"/>
        <v>00013 Template GSM  M-M-mate EL Spr Scan 1 (F33N11)</v>
      </c>
      <c r="AF33" s="10" t="str">
        <f ca="1">IF(MATCH(AE33,AE$5:AE33,0)=(COUNTA(AE$5:AE33)),"-","Dup")</f>
        <v>-</v>
      </c>
      <c r="AG33" s="23" t="b">
        <f t="shared" ca="1" si="134"/>
        <v>1</v>
      </c>
      <c r="AH33" s="23" t="b">
        <f t="shared" ca="1" si="134"/>
        <v>0</v>
      </c>
      <c r="AI33" s="23" t="str">
        <f t="shared" ca="1" si="134"/>
        <v>-</v>
      </c>
      <c r="AJ33" s="23" t="str">
        <f t="shared" ca="1" si="134"/>
        <v>-</v>
      </c>
      <c r="AK33" s="23" t="str">
        <f t="shared" ca="1" si="134"/>
        <v>-</v>
      </c>
      <c r="AL33" s="23" t="str">
        <f t="shared" ca="1" si="134"/>
        <v>-</v>
      </c>
      <c r="AM33" s="23" t="str">
        <f t="shared" ca="1" si="134"/>
        <v>-</v>
      </c>
      <c r="AN33" s="23" t="str">
        <f t="shared" ca="1" si="134"/>
        <v>-</v>
      </c>
      <c r="AO33" s="23" t="str">
        <f t="shared" ca="1" si="134"/>
        <v>-</v>
      </c>
      <c r="AP33" s="23" t="str">
        <f t="shared" ca="1" si="134"/>
        <v>-</v>
      </c>
      <c r="AQ33" s="23" t="str">
        <f t="shared" ca="1" si="134"/>
        <v>-</v>
      </c>
      <c r="AR33" s="23">
        <f t="shared" ca="1" si="134"/>
        <v>1</v>
      </c>
      <c r="AS33" s="23">
        <f t="shared" ca="1" si="134"/>
        <v>1</v>
      </c>
      <c r="AT33" s="23" t="str">
        <f t="shared" ca="1" si="134"/>
        <v>-</v>
      </c>
      <c r="AU33" s="23" t="str">
        <f t="shared" ca="1" si="134"/>
        <v>-</v>
      </c>
      <c r="AV33" s="23" t="str">
        <f t="shared" ca="1" si="134"/>
        <v>-</v>
      </c>
      <c r="AW33" s="23" t="str">
        <f t="shared" ca="1" si="135"/>
        <v>-</v>
      </c>
      <c r="AX33" s="23" t="str">
        <f t="shared" ca="1" si="135"/>
        <v>-</v>
      </c>
      <c r="AY33" s="23" t="str">
        <f t="shared" ca="1" si="135"/>
        <v>-</v>
      </c>
      <c r="AZ33" s="23" t="str">
        <f t="shared" ca="1" si="135"/>
        <v>-</v>
      </c>
      <c r="BA33" s="23" t="str">
        <f t="shared" ca="1" si="135"/>
        <v>-</v>
      </c>
      <c r="BB33" s="23" t="str">
        <f t="shared" ca="1" si="135"/>
        <v>-</v>
      </c>
      <c r="BC33" s="23" t="str">
        <f t="shared" ca="1" si="135"/>
        <v>-</v>
      </c>
      <c r="BD33" s="23" t="str">
        <f t="shared" ca="1" si="135"/>
        <v>-</v>
      </c>
      <c r="BE33" s="23" t="str">
        <f t="shared" ca="1" si="135"/>
        <v>-</v>
      </c>
      <c r="BF33" s="23" t="str">
        <f t="shared" ca="1" si="135"/>
        <v>-</v>
      </c>
      <c r="BG33" s="23" t="str">
        <f t="shared" ca="1" si="135"/>
        <v>-</v>
      </c>
      <c r="BH33" s="23" t="str">
        <f t="shared" ca="1" si="135"/>
        <v>-</v>
      </c>
      <c r="BI33" s="23" t="str">
        <f t="shared" ca="1" si="135"/>
        <v>-</v>
      </c>
      <c r="BJ33" s="23" t="str">
        <f t="shared" ca="1" si="135"/>
        <v>-</v>
      </c>
      <c r="BK33" s="23" t="str">
        <f t="shared" ca="1" si="135"/>
        <v>-</v>
      </c>
      <c r="BL33" s="23" t="str">
        <f t="shared" ca="1" si="135"/>
        <v>-</v>
      </c>
      <c r="BM33" s="23" t="str">
        <f t="shared" ca="1" si="136"/>
        <v>-</v>
      </c>
      <c r="BN33" s="23" t="str">
        <f t="shared" ca="1" si="136"/>
        <v>-</v>
      </c>
      <c r="BO33" s="23" t="str">
        <f t="shared" ca="1" si="136"/>
        <v>-</v>
      </c>
      <c r="BP33" s="23" t="str">
        <f t="shared" ca="1" si="136"/>
        <v>-</v>
      </c>
      <c r="BQ33" s="23" t="str">
        <f t="shared" ca="1" si="136"/>
        <v>-</v>
      </c>
      <c r="BR33" s="23" t="str">
        <f t="shared" ca="1" si="136"/>
        <v>-</v>
      </c>
      <c r="BS33" s="23" t="str">
        <f t="shared" ca="1" si="136"/>
        <v>-</v>
      </c>
      <c r="BT33" s="23" t="str">
        <f t="shared" ca="1" si="136"/>
        <v>-</v>
      </c>
      <c r="BU33" s="23" t="str">
        <f t="shared" ca="1" si="136"/>
        <v>-</v>
      </c>
      <c r="BV33" s="23" t="str">
        <f t="shared" ca="1" si="136"/>
        <v>-</v>
      </c>
      <c r="BW33" s="23" t="str">
        <f t="shared" ca="1" si="136"/>
        <v>-</v>
      </c>
      <c r="BX33" s="23" t="str">
        <f t="shared" ca="1" si="136"/>
        <v>-</v>
      </c>
      <c r="BY33" s="23" t="str">
        <f t="shared" ca="1" si="136"/>
        <v>-</v>
      </c>
      <c r="BZ33" s="23">
        <f t="shared" ca="1" si="136"/>
        <v>1</v>
      </c>
      <c r="CA33" s="23">
        <f t="shared" ca="1" si="136"/>
        <v>1</v>
      </c>
      <c r="CB33" s="23">
        <f t="shared" ca="1" si="136"/>
        <v>0</v>
      </c>
      <c r="CC33" s="23" t="str">
        <f t="shared" ca="1" si="137"/>
        <v>-</v>
      </c>
      <c r="CD33" s="23" t="str">
        <f t="shared" ca="1" si="137"/>
        <v>-</v>
      </c>
      <c r="CE33" s="23" t="str">
        <f t="shared" ca="1" si="137"/>
        <v>-</v>
      </c>
      <c r="CF33" s="23" t="str">
        <f t="shared" ca="1" si="137"/>
        <v>-</v>
      </c>
      <c r="CG33" s="23" t="str">
        <f t="shared" ca="1" si="137"/>
        <v>-</v>
      </c>
      <c r="CH33" s="23" t="str">
        <f t="shared" ca="1" si="137"/>
        <v>-</v>
      </c>
      <c r="CI33" s="23" t="str">
        <f t="shared" ca="1" si="137"/>
        <v>-</v>
      </c>
      <c r="CJ33" s="23">
        <f t="shared" ca="1" si="137"/>
        <v>0</v>
      </c>
      <c r="CK33" s="23" t="str">
        <f t="shared" ca="1" si="137"/>
        <v>-</v>
      </c>
      <c r="CL33" s="23" t="str">
        <f t="shared" ca="1" si="137"/>
        <v>-</v>
      </c>
      <c r="CM33" s="23" t="str">
        <f t="shared" ca="1" si="137"/>
        <v>-</v>
      </c>
      <c r="CN33" s="23" t="str">
        <f t="shared" ca="1" si="137"/>
        <v>-</v>
      </c>
      <c r="CO33" s="23" t="str">
        <f t="shared" ca="1" si="137"/>
        <v>-</v>
      </c>
      <c r="CP33" s="23">
        <f t="shared" ca="1" si="137"/>
        <v>0</v>
      </c>
      <c r="CQ33" s="23">
        <f t="shared" ca="1" si="137"/>
        <v>0</v>
      </c>
      <c r="CR33" s="23">
        <f t="shared" ca="1" si="137"/>
        <v>0</v>
      </c>
      <c r="CS33" s="23">
        <f t="shared" ca="1" si="133"/>
        <v>0</v>
      </c>
      <c r="CT33" s="23">
        <f t="shared" ca="1" si="133"/>
        <v>0</v>
      </c>
      <c r="CU33" s="23">
        <f t="shared" ca="1" si="133"/>
        <v>0</v>
      </c>
      <c r="CV33" s="23">
        <f t="shared" ca="1" si="133"/>
        <v>0</v>
      </c>
      <c r="CW33" s="23">
        <f t="shared" ca="1" si="92"/>
        <v>0</v>
      </c>
      <c r="CX33" s="23">
        <f t="shared" ca="1" si="92"/>
        <v>0</v>
      </c>
      <c r="CY33" s="23">
        <f t="shared" ca="1" si="92"/>
        <v>0</v>
      </c>
      <c r="CZ33" s="23">
        <f t="shared" ca="1" si="92"/>
        <v>0</v>
      </c>
      <c r="DA33" s="23" t="str">
        <f t="shared" ca="1" si="92"/>
        <v>-</v>
      </c>
      <c r="DB33" s="23" t="str">
        <f t="shared" ca="1" si="92"/>
        <v>-</v>
      </c>
      <c r="DC33" s="23">
        <f t="shared" ca="1" si="92"/>
        <v>19</v>
      </c>
      <c r="DD33" s="23">
        <f t="shared" ca="1" si="92"/>
        <v>19</v>
      </c>
      <c r="DE33" s="23" t="str">
        <f t="shared" ca="1" si="92"/>
        <v>-</v>
      </c>
      <c r="DF33" s="23" t="str">
        <f t="shared" ca="1" si="92"/>
        <v>-</v>
      </c>
      <c r="DG33" s="23" t="str">
        <f t="shared" ca="1" si="92"/>
        <v>-</v>
      </c>
      <c r="DH33" s="23" t="str">
        <f t="shared" ca="1" si="92"/>
        <v>-</v>
      </c>
      <c r="DI33" s="23" t="str">
        <f t="shared" ca="1" si="92"/>
        <v>-</v>
      </c>
      <c r="DJ33" s="23" t="str">
        <f t="shared" ca="1" si="92"/>
        <v>-</v>
      </c>
      <c r="DK33" s="23" t="str">
        <f t="shared" ca="1" si="92"/>
        <v>-</v>
      </c>
      <c r="DL33" s="5">
        <f t="shared" si="54"/>
        <v>1</v>
      </c>
      <c r="DM33" s="23" t="str">
        <f t="shared" ca="1" si="114"/>
        <v>-</v>
      </c>
      <c r="DN33" s="23" t="str">
        <f t="shared" ca="1" si="114"/>
        <v>-</v>
      </c>
      <c r="DO33" s="23" t="str">
        <f t="shared" ca="1" si="114"/>
        <v>-</v>
      </c>
      <c r="DP33" s="23" t="str">
        <f t="shared" ca="1" si="114"/>
        <v>-</v>
      </c>
      <c r="DQ33" s="5" t="b">
        <f t="shared" si="55"/>
        <v>0</v>
      </c>
      <c r="DR33" s="23" t="str">
        <f t="shared" ca="1" si="114"/>
        <v>-</v>
      </c>
      <c r="DS33" s="23">
        <f t="shared" ca="1" si="114"/>
        <v>0</v>
      </c>
      <c r="DT33" s="23" t="str">
        <f t="shared" ca="1" si="114"/>
        <v>-</v>
      </c>
      <c r="DU33" s="23">
        <f t="shared" ca="1" si="114"/>
        <v>1</v>
      </c>
      <c r="DV33" s="23">
        <f t="shared" ca="1" si="114"/>
        <v>0</v>
      </c>
      <c r="DW33" s="23">
        <f t="shared" ca="1" si="114"/>
        <v>1</v>
      </c>
      <c r="DX33" s="23">
        <f t="shared" ca="1" si="114"/>
        <v>1</v>
      </c>
      <c r="DY33" s="23">
        <f t="shared" ca="1" si="114"/>
        <v>1</v>
      </c>
      <c r="DZ33" s="23">
        <f t="shared" ca="1" si="114"/>
        <v>0</v>
      </c>
      <c r="EA33" s="23">
        <f t="shared" ca="1" si="114"/>
        <v>0</v>
      </c>
      <c r="EB33" s="23">
        <f t="shared" ca="1" si="114"/>
        <v>0</v>
      </c>
      <c r="EC33" s="23">
        <f t="shared" ca="1" si="115"/>
        <v>0</v>
      </c>
      <c r="ED33" s="23">
        <f t="shared" ca="1" si="115"/>
        <v>1</v>
      </c>
      <c r="EE33" s="23">
        <f t="shared" ca="1" si="115"/>
        <v>0</v>
      </c>
      <c r="EF33" s="23">
        <f t="shared" ca="1" si="115"/>
        <v>0</v>
      </c>
      <c r="EG33" s="23">
        <f t="shared" ca="1" si="115"/>
        <v>0</v>
      </c>
      <c r="EH33" s="23">
        <f t="shared" ca="1" si="115"/>
        <v>0</v>
      </c>
      <c r="EI33" s="23">
        <f t="shared" ca="1" si="115"/>
        <v>0</v>
      </c>
      <c r="EJ33" s="23">
        <f t="shared" ca="1" si="115"/>
        <v>0</v>
      </c>
      <c r="EK33" s="23">
        <f t="shared" ca="1" si="115"/>
        <v>0</v>
      </c>
      <c r="EL33" s="23">
        <f t="shared" ca="1" si="115"/>
        <v>1</v>
      </c>
      <c r="EM33" s="23">
        <f t="shared" ca="1" si="115"/>
        <v>0</v>
      </c>
      <c r="EN33" s="5">
        <f t="shared" si="56"/>
        <v>0</v>
      </c>
      <c r="EO33" s="5">
        <f t="shared" si="56"/>
        <v>0</v>
      </c>
      <c r="EP33" s="5">
        <f t="shared" si="56"/>
        <v>0</v>
      </c>
      <c r="EQ33" s="5">
        <f t="shared" si="56"/>
        <v>0</v>
      </c>
      <c r="ER33" s="5">
        <f t="shared" si="56"/>
        <v>0</v>
      </c>
      <c r="ES33" s="23">
        <f t="shared" ca="1" si="116"/>
        <v>0</v>
      </c>
      <c r="ET33" s="23">
        <f t="shared" ca="1" si="116"/>
        <v>0</v>
      </c>
      <c r="EU33" s="23" t="str">
        <f t="shared" ca="1" si="116"/>
        <v>-</v>
      </c>
      <c r="EV33" s="23" t="str">
        <f t="shared" ca="1" si="116"/>
        <v>-</v>
      </c>
      <c r="EW33" s="23" t="str">
        <f t="shared" ca="1" si="116"/>
        <v>-</v>
      </c>
      <c r="EX33" s="23" t="str">
        <f t="shared" ca="1" si="116"/>
        <v>-</v>
      </c>
      <c r="EY33" s="5" t="b">
        <f t="shared" si="57"/>
        <v>0</v>
      </c>
      <c r="EZ33" s="5" t="b">
        <f t="shared" si="57"/>
        <v>0</v>
      </c>
      <c r="FA33" s="5" t="b">
        <f t="shared" si="57"/>
        <v>1</v>
      </c>
      <c r="FB33" s="5">
        <f t="shared" si="58"/>
        <v>1</v>
      </c>
      <c r="FC33" s="23">
        <f t="shared" ca="1" si="116"/>
        <v>1</v>
      </c>
      <c r="FD33" s="23">
        <f t="shared" ca="1" si="116"/>
        <v>1</v>
      </c>
      <c r="FE33" s="23" t="str">
        <f t="shared" ca="1" si="116"/>
        <v>-</v>
      </c>
      <c r="FF33" s="23" t="str">
        <f t="shared" ca="1" si="116"/>
        <v>-</v>
      </c>
      <c r="FG33" s="5">
        <f t="shared" si="59"/>
        <v>0.5</v>
      </c>
      <c r="FH33" s="23" t="str">
        <f t="shared" ca="1" si="116"/>
        <v>-</v>
      </c>
      <c r="FI33" s="23" t="str">
        <f t="shared" ca="1" si="116"/>
        <v>-</v>
      </c>
      <c r="FJ33" s="5" t="str">
        <f t="array" ref="FJ33">IF(OR(FK33:FX33&lt;&gt;"-"),TRUE,"-")</f>
        <v>-</v>
      </c>
      <c r="FK33" s="5" t="str">
        <f t="shared" si="118"/>
        <v>-</v>
      </c>
      <c r="FL33" s="5" t="str">
        <f t="shared" si="118"/>
        <v>-</v>
      </c>
      <c r="FM33" s="5" t="str">
        <f t="shared" si="118"/>
        <v>-</v>
      </c>
      <c r="FN33" s="5" t="str">
        <f t="shared" si="118"/>
        <v>-</v>
      </c>
      <c r="FO33" s="5" t="str">
        <f t="shared" si="118"/>
        <v>-</v>
      </c>
      <c r="FP33" s="5" t="str">
        <f t="shared" si="118"/>
        <v>-</v>
      </c>
      <c r="FQ33" s="5" t="str">
        <f t="shared" si="118"/>
        <v>-</v>
      </c>
      <c r="FR33" s="5" t="str">
        <f t="shared" si="118"/>
        <v>-</v>
      </c>
      <c r="FS33" s="5" t="str">
        <f t="shared" si="118"/>
        <v>-</v>
      </c>
      <c r="FT33" s="5" t="str">
        <f t="shared" si="118"/>
        <v>-</v>
      </c>
      <c r="FU33" s="5" t="str">
        <f t="shared" si="118"/>
        <v>-</v>
      </c>
      <c r="FV33" s="5" t="str">
        <f t="shared" si="118"/>
        <v>-</v>
      </c>
      <c r="FW33" s="5" t="str">
        <f t="shared" si="118"/>
        <v>-</v>
      </c>
      <c r="FX33" s="5" t="str">
        <f t="shared" si="118"/>
        <v>-</v>
      </c>
      <c r="FY33" s="5" t="b">
        <f t="array" aca="1" ref="FY33" ca="1">IF(OR(FZ33:GN33&lt;&gt;"-"),TRUE,"-")</f>
        <v>1</v>
      </c>
      <c r="FZ33" s="23">
        <f t="shared" ca="1" si="61"/>
        <v>0</v>
      </c>
      <c r="GA33" s="5" t="str">
        <f t="shared" si="119"/>
        <v>-</v>
      </c>
      <c r="GB33" s="5" t="str">
        <f t="shared" si="119"/>
        <v>-</v>
      </c>
      <c r="GC33" s="5" t="str">
        <f t="shared" si="119"/>
        <v>-</v>
      </c>
      <c r="GD33" s="5" t="str">
        <f t="shared" si="119"/>
        <v>-</v>
      </c>
      <c r="GE33" s="5" t="str">
        <f t="shared" si="119"/>
        <v>-</v>
      </c>
      <c r="GF33" s="5" t="str">
        <f t="shared" si="119"/>
        <v>-</v>
      </c>
      <c r="GG33" s="5" t="str">
        <f t="shared" si="119"/>
        <v>-</v>
      </c>
      <c r="GH33" s="5" t="str">
        <f t="shared" si="119"/>
        <v>-</v>
      </c>
      <c r="GI33" s="5" t="str">
        <f t="shared" si="119"/>
        <v>-</v>
      </c>
      <c r="GJ33" s="5" t="str">
        <f t="shared" si="119"/>
        <v>-</v>
      </c>
      <c r="GK33" s="5" t="str">
        <f t="shared" si="119"/>
        <v>-</v>
      </c>
      <c r="GL33" s="5" t="str">
        <f t="shared" si="119"/>
        <v>-</v>
      </c>
      <c r="GM33" s="5" t="str">
        <f t="shared" si="119"/>
        <v>-</v>
      </c>
      <c r="GN33" s="5" t="str">
        <f t="shared" si="119"/>
        <v>-</v>
      </c>
      <c r="GO33" s="23" t="str">
        <f t="shared" ca="1" si="63"/>
        <v>-</v>
      </c>
      <c r="GP33" s="23" t="str">
        <f t="shared" ca="1" si="63"/>
        <v>-</v>
      </c>
      <c r="GQ33" s="23" t="b">
        <f t="shared" ca="1" si="64"/>
        <v>1</v>
      </c>
      <c r="GR33" s="23">
        <f t="shared" ca="1" si="64"/>
        <v>0</v>
      </c>
      <c r="GS33" s="23" t="str">
        <f t="shared" ca="1" si="64"/>
        <v>-</v>
      </c>
      <c r="GT33" s="23" t="str">
        <f t="shared" ca="1" si="64"/>
        <v>-</v>
      </c>
      <c r="GU33" s="5">
        <f t="shared" si="66"/>
        <v>1</v>
      </c>
      <c r="GV33" s="23" t="str">
        <f t="shared" ca="1" si="64"/>
        <v>-</v>
      </c>
      <c r="GW33" s="23" t="str">
        <f t="shared" ca="1" si="64"/>
        <v>-</v>
      </c>
      <c r="GX33" s="5">
        <f t="shared" si="67"/>
        <v>0</v>
      </c>
      <c r="GY33" s="5">
        <f t="shared" si="67"/>
        <v>500</v>
      </c>
      <c r="GZ33" s="5">
        <f t="shared" si="67"/>
        <v>500</v>
      </c>
      <c r="HA33" s="5">
        <f t="shared" si="67"/>
        <v>0</v>
      </c>
      <c r="HB33" s="5">
        <f t="shared" si="67"/>
        <v>240</v>
      </c>
      <c r="HC33" s="23">
        <f t="shared" ca="1" si="64"/>
        <v>1</v>
      </c>
      <c r="HD33" s="23">
        <f t="shared" ca="1" si="64"/>
        <v>0</v>
      </c>
      <c r="HE33" s="23">
        <f t="shared" ca="1" si="64"/>
        <v>1</v>
      </c>
      <c r="HF33" s="23">
        <f t="shared" ca="1" si="64"/>
        <v>1</v>
      </c>
      <c r="HG33" s="23">
        <f t="shared" ca="1" si="64"/>
        <v>0</v>
      </c>
      <c r="HH33" s="23">
        <f t="shared" ca="1" si="64"/>
        <v>70</v>
      </c>
      <c r="HI33" s="23">
        <f t="shared" ca="1" si="120"/>
        <v>50</v>
      </c>
      <c r="HJ33" s="23">
        <f t="shared" ca="1" si="120"/>
        <v>70</v>
      </c>
      <c r="HK33" s="23">
        <f t="shared" ca="1" si="120"/>
        <v>50</v>
      </c>
      <c r="HL33" s="5">
        <f t="shared" si="68"/>
        <v>1</v>
      </c>
      <c r="HM33" s="5">
        <f t="shared" si="69"/>
        <v>1</v>
      </c>
      <c r="HN33" s="5">
        <f t="shared" si="70"/>
        <v>0.75</v>
      </c>
      <c r="HO33" s="23">
        <f t="shared" ca="1" si="120"/>
        <v>1</v>
      </c>
      <c r="HP33" s="23">
        <f t="shared" ca="1" si="120"/>
        <v>1</v>
      </c>
      <c r="HQ33" s="23">
        <f t="shared" ca="1" si="120"/>
        <v>1</v>
      </c>
      <c r="HR33" s="23">
        <f t="shared" ca="1" si="120"/>
        <v>1</v>
      </c>
      <c r="HS33" s="23">
        <f t="shared" ca="1" si="120"/>
        <v>1</v>
      </c>
      <c r="HT33" s="23">
        <f t="shared" ca="1" si="120"/>
        <v>1</v>
      </c>
      <c r="HU33" s="23">
        <f t="shared" ca="1" si="120"/>
        <v>1</v>
      </c>
      <c r="HV33" s="179" t="b">
        <f t="shared" si="87"/>
        <v>1</v>
      </c>
      <c r="HW33" s="179">
        <f t="shared" si="121"/>
        <v>0</v>
      </c>
      <c r="HX33" s="179">
        <f t="shared" si="121"/>
        <v>0</v>
      </c>
      <c r="HY33" s="179">
        <f t="shared" si="121"/>
        <v>0</v>
      </c>
      <c r="HZ33" s="179">
        <f t="shared" si="121"/>
        <v>0</v>
      </c>
      <c r="IA33" s="179">
        <f t="shared" si="121"/>
        <v>0</v>
      </c>
      <c r="IB33" s="179">
        <f t="shared" si="121"/>
        <v>0</v>
      </c>
      <c r="IC33" s="179">
        <f t="shared" si="121"/>
        <v>0</v>
      </c>
      <c r="ID33" s="179">
        <f t="shared" si="121"/>
        <v>0</v>
      </c>
      <c r="IE33" s="179">
        <f t="shared" si="121"/>
        <v>0</v>
      </c>
      <c r="IF33" s="179">
        <f t="shared" si="121"/>
        <v>0</v>
      </c>
      <c r="IG33" s="179">
        <f t="shared" si="122"/>
        <v>0</v>
      </c>
      <c r="IH33" s="179">
        <f t="shared" si="122"/>
        <v>0</v>
      </c>
      <c r="II33" s="179">
        <f t="shared" si="122"/>
        <v>0</v>
      </c>
      <c r="IJ33" s="179">
        <f t="shared" si="122"/>
        <v>0</v>
      </c>
      <c r="IK33" s="179">
        <f t="shared" si="122"/>
        <v>0</v>
      </c>
      <c r="IL33" s="179">
        <f t="shared" si="122"/>
        <v>0</v>
      </c>
      <c r="IM33" s="179">
        <f t="shared" si="122"/>
        <v>0</v>
      </c>
      <c r="IN33" s="179">
        <f t="shared" si="122"/>
        <v>0</v>
      </c>
      <c r="IO33" s="179">
        <f t="shared" si="122"/>
        <v>0</v>
      </c>
      <c r="IP33" s="179">
        <f t="shared" si="122"/>
        <v>0</v>
      </c>
      <c r="IQ33" s="179">
        <f t="shared" si="123"/>
        <v>0</v>
      </c>
      <c r="IR33" s="179">
        <f t="shared" si="123"/>
        <v>0</v>
      </c>
      <c r="IS33" s="179">
        <f t="shared" si="123"/>
        <v>0</v>
      </c>
      <c r="IT33" s="179">
        <f t="shared" si="123"/>
        <v>0</v>
      </c>
      <c r="IU33" s="179">
        <f t="shared" si="123"/>
        <v>0</v>
      </c>
      <c r="IV33" s="179">
        <f t="shared" si="123"/>
        <v>0</v>
      </c>
      <c r="IW33" s="179">
        <f t="shared" si="123"/>
        <v>0</v>
      </c>
      <c r="IX33" s="179">
        <f t="shared" si="123"/>
        <v>0</v>
      </c>
      <c r="IY33" s="179">
        <f t="shared" si="123"/>
        <v>0</v>
      </c>
      <c r="IZ33" s="179">
        <f t="shared" si="123"/>
        <v>0</v>
      </c>
      <c r="JA33" s="179">
        <f t="shared" si="124"/>
        <v>150</v>
      </c>
      <c r="JB33" s="179">
        <f t="shared" si="124"/>
        <v>0</v>
      </c>
      <c r="JC33" s="179">
        <f t="shared" si="124"/>
        <v>0</v>
      </c>
      <c r="JD33" s="179">
        <f t="shared" si="124"/>
        <v>0</v>
      </c>
      <c r="JE33" s="179">
        <f t="shared" si="124"/>
        <v>0</v>
      </c>
      <c r="JF33" s="179">
        <f t="shared" si="124"/>
        <v>0</v>
      </c>
      <c r="JG33" s="179">
        <f t="shared" si="124"/>
        <v>0</v>
      </c>
      <c r="JH33" s="179">
        <f t="shared" si="124"/>
        <v>0</v>
      </c>
      <c r="JI33" s="179">
        <f t="shared" si="124"/>
        <v>0</v>
      </c>
      <c r="JJ33" s="179">
        <f t="shared" si="124"/>
        <v>0</v>
      </c>
      <c r="JK33" s="179">
        <f t="shared" si="125"/>
        <v>0</v>
      </c>
      <c r="JL33" s="179">
        <f t="shared" si="125"/>
        <v>0</v>
      </c>
      <c r="JM33" s="179">
        <f t="shared" si="125"/>
        <v>0</v>
      </c>
      <c r="JN33" s="179">
        <f t="shared" si="125"/>
        <v>0</v>
      </c>
      <c r="JO33" s="179">
        <f t="shared" si="125"/>
        <v>0</v>
      </c>
      <c r="JP33" s="179">
        <f t="shared" si="125"/>
        <v>0</v>
      </c>
      <c r="JQ33" s="179">
        <f t="shared" si="125"/>
        <v>0</v>
      </c>
      <c r="JR33" s="179">
        <f t="shared" si="125"/>
        <v>97</v>
      </c>
      <c r="JS33" s="179">
        <f t="shared" si="125"/>
        <v>97</v>
      </c>
      <c r="JT33" s="179">
        <f t="shared" si="125"/>
        <v>97</v>
      </c>
      <c r="JU33" s="179">
        <f t="shared" si="126"/>
        <v>97</v>
      </c>
      <c r="JV33" s="179">
        <f t="shared" si="126"/>
        <v>97</v>
      </c>
      <c r="JW33" s="179">
        <f t="shared" si="126"/>
        <v>97</v>
      </c>
      <c r="JX33" s="179">
        <f t="shared" si="126"/>
        <v>97</v>
      </c>
      <c r="JY33" s="179">
        <f t="shared" si="126"/>
        <v>97</v>
      </c>
      <c r="JZ33" s="179">
        <f t="shared" si="126"/>
        <v>152</v>
      </c>
      <c r="KA33" s="179">
        <f t="shared" si="126"/>
        <v>152</v>
      </c>
      <c r="KB33" s="179">
        <f t="shared" si="126"/>
        <v>152</v>
      </c>
      <c r="KC33" s="179">
        <f t="shared" si="126"/>
        <v>0</v>
      </c>
      <c r="KD33" s="179">
        <f t="shared" si="126"/>
        <v>0</v>
      </c>
      <c r="KE33" s="179">
        <f t="shared" si="127"/>
        <v>348</v>
      </c>
      <c r="KF33" s="179">
        <f t="shared" si="127"/>
        <v>348</v>
      </c>
      <c r="KG33" s="179">
        <f t="shared" si="127"/>
        <v>7</v>
      </c>
      <c r="KH33" s="179">
        <f t="shared" si="127"/>
        <v>7</v>
      </c>
      <c r="KI33" s="179">
        <f t="shared" si="127"/>
        <v>7</v>
      </c>
      <c r="KJ33" s="179">
        <f t="shared" si="127"/>
        <v>7</v>
      </c>
      <c r="KK33" s="179">
        <f t="shared" si="127"/>
        <v>7</v>
      </c>
      <c r="KL33" s="179">
        <f t="shared" si="127"/>
        <v>7</v>
      </c>
      <c r="KM33" s="179">
        <f t="shared" si="127"/>
        <v>7</v>
      </c>
      <c r="KN33" s="179">
        <f t="shared" si="127"/>
        <v>7</v>
      </c>
      <c r="KO33" s="179">
        <f t="shared" si="128"/>
        <v>0</v>
      </c>
      <c r="KP33" s="179">
        <f t="shared" si="128"/>
        <v>0</v>
      </c>
      <c r="KQ33" s="179">
        <f t="shared" si="128"/>
        <v>0</v>
      </c>
      <c r="KR33" s="179">
        <f t="shared" si="128"/>
        <v>0</v>
      </c>
      <c r="KS33" s="179">
        <f t="shared" si="128"/>
        <v>0</v>
      </c>
      <c r="KT33" s="179">
        <f t="shared" si="128"/>
        <v>0</v>
      </c>
      <c r="KU33" s="179">
        <f t="shared" si="128"/>
        <v>0</v>
      </c>
      <c r="KV33" s="179">
        <f t="shared" si="128"/>
        <v>0</v>
      </c>
      <c r="KW33" s="179">
        <f t="shared" si="128"/>
        <v>0</v>
      </c>
      <c r="KX33" s="179">
        <f t="shared" si="128"/>
        <v>0</v>
      </c>
      <c r="KY33" s="179">
        <f t="shared" si="129"/>
        <v>0</v>
      </c>
      <c r="KZ33" s="179">
        <f t="shared" si="129"/>
        <v>0</v>
      </c>
      <c r="LA33" s="179">
        <f t="shared" si="129"/>
        <v>0</v>
      </c>
      <c r="LB33" s="179">
        <f t="shared" si="129"/>
        <v>0</v>
      </c>
      <c r="LC33" s="179">
        <f t="shared" si="129"/>
        <v>0</v>
      </c>
      <c r="LD33" s="179">
        <f t="shared" si="129"/>
        <v>0</v>
      </c>
      <c r="LE33" s="179">
        <f t="shared" si="129"/>
        <v>0</v>
      </c>
      <c r="LF33" s="179">
        <f t="shared" si="129"/>
        <v>0</v>
      </c>
      <c r="LG33" s="179">
        <f t="shared" si="129"/>
        <v>0</v>
      </c>
      <c r="LH33" s="179">
        <f t="shared" si="129"/>
        <v>0</v>
      </c>
      <c r="LI33" s="179">
        <f t="shared" si="130"/>
        <v>0</v>
      </c>
      <c r="LJ33" s="179">
        <f t="shared" si="130"/>
        <v>0</v>
      </c>
      <c r="LK33" s="179">
        <f t="shared" si="130"/>
        <v>0</v>
      </c>
      <c r="LL33" s="179">
        <f t="shared" si="130"/>
        <v>0</v>
      </c>
      <c r="LM33" s="179">
        <f t="shared" si="130"/>
        <v>0</v>
      </c>
      <c r="LN33" s="179">
        <f t="shared" si="130"/>
        <v>0</v>
      </c>
      <c r="LO33" s="179">
        <f t="shared" si="130"/>
        <v>0</v>
      </c>
      <c r="LP33" s="179">
        <f t="shared" si="130"/>
        <v>0</v>
      </c>
      <c r="LQ33" s="179">
        <f t="shared" si="130"/>
        <v>0</v>
      </c>
      <c r="LR33" s="179">
        <f t="shared" si="130"/>
        <v>0</v>
      </c>
      <c r="LS33" s="179">
        <f t="shared" si="131"/>
        <v>0</v>
      </c>
      <c r="LT33" s="179">
        <f t="shared" si="131"/>
        <v>0</v>
      </c>
      <c r="LU33" s="179">
        <f t="shared" si="131"/>
        <v>0</v>
      </c>
      <c r="LV33" s="179">
        <f t="shared" si="131"/>
        <v>0</v>
      </c>
      <c r="LW33" s="179">
        <f t="shared" si="131"/>
        <v>0</v>
      </c>
      <c r="LX33" s="179">
        <f t="shared" si="131"/>
        <v>0</v>
      </c>
      <c r="LY33" s="179">
        <f t="shared" si="131"/>
        <v>0</v>
      </c>
      <c r="LZ33" s="179">
        <f t="shared" si="131"/>
        <v>0</v>
      </c>
      <c r="MA33" s="179">
        <f t="shared" si="131"/>
        <v>0</v>
      </c>
      <c r="MB33" s="179">
        <f t="shared" si="131"/>
        <v>0</v>
      </c>
      <c r="MC33" s="179">
        <f t="shared" si="132"/>
        <v>0</v>
      </c>
      <c r="MD33" s="179">
        <f t="shared" si="132"/>
        <v>0</v>
      </c>
      <c r="ME33" s="179">
        <f t="shared" si="132"/>
        <v>0</v>
      </c>
      <c r="MF33" s="179">
        <f t="shared" si="132"/>
        <v>0</v>
      </c>
      <c r="MG33" s="179">
        <f t="shared" si="132"/>
        <v>0</v>
      </c>
      <c r="MH33" s="179">
        <f t="shared" si="132"/>
        <v>0</v>
      </c>
      <c r="MI33" s="179">
        <f t="shared" si="132"/>
        <v>0</v>
      </c>
      <c r="MJ33" s="179">
        <f t="shared" si="132"/>
        <v>0</v>
      </c>
      <c r="MK33" s="179">
        <f t="shared" si="132"/>
        <v>0</v>
      </c>
      <c r="ML33" s="179">
        <f t="shared" si="132"/>
        <v>0</v>
      </c>
      <c r="MM33" s="23">
        <f t="shared" ca="1" si="120"/>
        <v>0</v>
      </c>
      <c r="MN33" s="23" t="str">
        <f t="shared" ca="1" si="120"/>
        <v>-</v>
      </c>
      <c r="MO33" s="23" t="str">
        <f t="shared" ca="1" si="120"/>
        <v>-</v>
      </c>
      <c r="MP33" s="23">
        <f t="shared" ca="1" si="117"/>
        <v>0</v>
      </c>
      <c r="MQ33" s="23">
        <f t="shared" ca="1" si="117"/>
        <v>0</v>
      </c>
      <c r="MR33" s="29">
        <v>0</v>
      </c>
    </row>
    <row r="34" spans="1:356" outlineLevel="1">
      <c r="A34" s="26">
        <f t="shared" si="21"/>
        <v>29</v>
      </c>
      <c r="B34" s="26">
        <f t="shared" si="90"/>
        <v>15</v>
      </c>
      <c r="C34">
        <v>10</v>
      </c>
      <c r="D34" t="b">
        <v>0</v>
      </c>
      <c r="E34" t="b">
        <v>0</v>
      </c>
      <c r="F34" t="b">
        <v>0</v>
      </c>
      <c r="G34" s="35">
        <v>3</v>
      </c>
      <c r="H34" s="123">
        <v>23</v>
      </c>
      <c r="I34" s="35">
        <v>1</v>
      </c>
      <c r="J34" s="35">
        <v>0</v>
      </c>
      <c r="K34" s="123">
        <v>1</v>
      </c>
      <c r="L34" s="123">
        <v>1</v>
      </c>
      <c r="M34" s="123">
        <v>3</v>
      </c>
      <c r="N34" s="123">
        <v>1</v>
      </c>
      <c r="O34" s="35">
        <v>2</v>
      </c>
      <c r="P34" s="35">
        <v>2</v>
      </c>
      <c r="Q34" s="35">
        <v>2</v>
      </c>
      <c r="R34" s="35">
        <v>2</v>
      </c>
      <c r="S34" s="35">
        <v>2</v>
      </c>
      <c r="T34" s="35">
        <v>2</v>
      </c>
      <c r="U34" s="35">
        <v>2</v>
      </c>
      <c r="V34" s="35">
        <v>2</v>
      </c>
      <c r="W34" s="35">
        <v>2</v>
      </c>
      <c r="X34" s="35">
        <v>2</v>
      </c>
      <c r="Y34" s="35">
        <v>2</v>
      </c>
      <c r="Z34" s="35"/>
      <c r="AA34">
        <f>IF($H34&lt;=4,$H34,MOD(INT(($H34-5)/PRODUCT(AB$19:$AD$19)),AA$19)+1)</f>
        <v>2</v>
      </c>
      <c r="AB34">
        <f>IF($H34&lt;=4,0,MOD(INT(($H34-5)/PRODUCT(AC$19:$AD$19)),AB$19)+1)</f>
        <v>1</v>
      </c>
      <c r="AC34">
        <f>IF($H34&lt;=4,0,MOD(INT(($H34-5)/PRODUCT(AD$19:$AD$19)),AC$19)+1)</f>
        <v>2</v>
      </c>
      <c r="AD34">
        <f t="shared" si="83"/>
        <v>1</v>
      </c>
      <c r="AE34" s="3" t="str">
        <f t="shared" ca="1" si="84"/>
        <v>00014 Template GSM  M-M-mate EL Spr Scan 1 (F33N11)</v>
      </c>
      <c r="AF34" s="10" t="str">
        <f ca="1">IF(MATCH(AE34,AE$5:AE34,0)=(COUNTA(AE$5:AE34)),"-","Dup")</f>
        <v>-</v>
      </c>
      <c r="AG34" s="23" t="b">
        <f t="shared" ca="1" si="134"/>
        <v>1</v>
      </c>
      <c r="AH34" s="23" t="b">
        <f t="shared" ca="1" si="134"/>
        <v>0</v>
      </c>
      <c r="AI34" s="23" t="str">
        <f t="shared" ca="1" si="134"/>
        <v>-</v>
      </c>
      <c r="AJ34" s="23" t="str">
        <f t="shared" ca="1" si="134"/>
        <v>-</v>
      </c>
      <c r="AK34" s="23" t="str">
        <f t="shared" ca="1" si="134"/>
        <v>-</v>
      </c>
      <c r="AL34" s="23" t="str">
        <f t="shared" ca="1" si="134"/>
        <v>-</v>
      </c>
      <c r="AM34" s="23" t="str">
        <f t="shared" ca="1" si="134"/>
        <v>-</v>
      </c>
      <c r="AN34" s="23" t="str">
        <f t="shared" ca="1" si="134"/>
        <v>-</v>
      </c>
      <c r="AO34" s="23" t="str">
        <f t="shared" ca="1" si="134"/>
        <v>-</v>
      </c>
      <c r="AP34" s="23" t="str">
        <f t="shared" ca="1" si="134"/>
        <v>-</v>
      </c>
      <c r="AQ34" s="23" t="str">
        <f t="shared" ca="1" si="134"/>
        <v>-</v>
      </c>
      <c r="AR34" s="23">
        <f t="shared" ca="1" si="134"/>
        <v>1</v>
      </c>
      <c r="AS34" s="23">
        <f t="shared" ca="1" si="134"/>
        <v>1</v>
      </c>
      <c r="AT34" s="23" t="str">
        <f t="shared" ca="1" si="134"/>
        <v>-</v>
      </c>
      <c r="AU34" s="23" t="str">
        <f t="shared" ca="1" si="134"/>
        <v>-</v>
      </c>
      <c r="AV34" s="23" t="str">
        <f t="shared" ca="1" si="134"/>
        <v>-</v>
      </c>
      <c r="AW34" s="23" t="str">
        <f t="shared" ca="1" si="135"/>
        <v>-</v>
      </c>
      <c r="AX34" s="23" t="str">
        <f t="shared" ca="1" si="135"/>
        <v>-</v>
      </c>
      <c r="AY34" s="23" t="str">
        <f t="shared" ca="1" si="135"/>
        <v>-</v>
      </c>
      <c r="AZ34" s="23" t="str">
        <f t="shared" ca="1" si="135"/>
        <v>-</v>
      </c>
      <c r="BA34" s="23" t="str">
        <f t="shared" ca="1" si="135"/>
        <v>-</v>
      </c>
      <c r="BB34" s="23" t="str">
        <f t="shared" ca="1" si="135"/>
        <v>-</v>
      </c>
      <c r="BC34" s="23" t="str">
        <f t="shared" ca="1" si="135"/>
        <v>-</v>
      </c>
      <c r="BD34" s="23" t="str">
        <f t="shared" ca="1" si="135"/>
        <v>-</v>
      </c>
      <c r="BE34" s="23" t="str">
        <f t="shared" ca="1" si="135"/>
        <v>-</v>
      </c>
      <c r="BF34" s="23" t="str">
        <f t="shared" ca="1" si="135"/>
        <v>-</v>
      </c>
      <c r="BG34" s="23" t="str">
        <f t="shared" ca="1" si="135"/>
        <v>-</v>
      </c>
      <c r="BH34" s="23" t="str">
        <f t="shared" ca="1" si="135"/>
        <v>-</v>
      </c>
      <c r="BI34" s="23" t="str">
        <f t="shared" ca="1" si="135"/>
        <v>-</v>
      </c>
      <c r="BJ34" s="23" t="str">
        <f t="shared" ca="1" si="135"/>
        <v>-</v>
      </c>
      <c r="BK34" s="23" t="str">
        <f t="shared" ca="1" si="135"/>
        <v>-</v>
      </c>
      <c r="BL34" s="23" t="str">
        <f t="shared" ca="1" si="135"/>
        <v>-</v>
      </c>
      <c r="BM34" s="23" t="str">
        <f t="shared" ca="1" si="136"/>
        <v>-</v>
      </c>
      <c r="BN34" s="23" t="str">
        <f t="shared" ca="1" si="136"/>
        <v>-</v>
      </c>
      <c r="BO34" s="23" t="str">
        <f t="shared" ca="1" si="136"/>
        <v>-</v>
      </c>
      <c r="BP34" s="23" t="str">
        <f t="shared" ca="1" si="136"/>
        <v>-</v>
      </c>
      <c r="BQ34" s="23" t="str">
        <f t="shared" ca="1" si="136"/>
        <v>-</v>
      </c>
      <c r="BR34" s="23" t="str">
        <f t="shared" ca="1" si="136"/>
        <v>-</v>
      </c>
      <c r="BS34" s="23" t="str">
        <f t="shared" ca="1" si="136"/>
        <v>-</v>
      </c>
      <c r="BT34" s="23" t="str">
        <f t="shared" ca="1" si="136"/>
        <v>-</v>
      </c>
      <c r="BU34" s="23" t="str">
        <f t="shared" ca="1" si="136"/>
        <v>-</v>
      </c>
      <c r="BV34" s="23" t="str">
        <f t="shared" ca="1" si="136"/>
        <v>-</v>
      </c>
      <c r="BW34" s="23" t="str">
        <f t="shared" ca="1" si="136"/>
        <v>-</v>
      </c>
      <c r="BX34" s="23" t="str">
        <f t="shared" ca="1" si="136"/>
        <v>-</v>
      </c>
      <c r="BY34" s="23" t="str">
        <f t="shared" ca="1" si="136"/>
        <v>-</v>
      </c>
      <c r="BZ34" s="23">
        <f t="shared" ca="1" si="136"/>
        <v>1</v>
      </c>
      <c r="CA34" s="23">
        <f t="shared" ca="1" si="136"/>
        <v>1</v>
      </c>
      <c r="CB34" s="23">
        <f t="shared" ca="1" si="136"/>
        <v>0</v>
      </c>
      <c r="CC34" s="23" t="str">
        <f t="shared" ca="1" si="137"/>
        <v>-</v>
      </c>
      <c r="CD34" s="23" t="str">
        <f t="shared" ca="1" si="137"/>
        <v>-</v>
      </c>
      <c r="CE34" s="23" t="str">
        <f t="shared" ca="1" si="137"/>
        <v>-</v>
      </c>
      <c r="CF34" s="23" t="str">
        <f t="shared" ca="1" si="137"/>
        <v>-</v>
      </c>
      <c r="CG34" s="23" t="str">
        <f t="shared" ca="1" si="137"/>
        <v>-</v>
      </c>
      <c r="CH34" s="23" t="str">
        <f t="shared" ca="1" si="137"/>
        <v>-</v>
      </c>
      <c r="CI34" s="23" t="str">
        <f t="shared" ca="1" si="137"/>
        <v>-</v>
      </c>
      <c r="CJ34" s="23">
        <f t="shared" ca="1" si="137"/>
        <v>0</v>
      </c>
      <c r="CK34" s="23" t="str">
        <f t="shared" ca="1" si="137"/>
        <v>-</v>
      </c>
      <c r="CL34" s="23" t="str">
        <f t="shared" ca="1" si="137"/>
        <v>-</v>
      </c>
      <c r="CM34" s="23" t="str">
        <f t="shared" ca="1" si="137"/>
        <v>-</v>
      </c>
      <c r="CN34" s="23" t="str">
        <f t="shared" ca="1" si="137"/>
        <v>-</v>
      </c>
      <c r="CO34" s="23" t="str">
        <f t="shared" ca="1" si="137"/>
        <v>-</v>
      </c>
      <c r="CP34" s="23">
        <f t="shared" ca="1" si="137"/>
        <v>0</v>
      </c>
      <c r="CQ34" s="23">
        <f t="shared" ca="1" si="137"/>
        <v>0</v>
      </c>
      <c r="CR34" s="23">
        <f t="shared" ca="1" si="137"/>
        <v>0</v>
      </c>
      <c r="CS34" s="23">
        <f t="shared" ca="1" si="133"/>
        <v>0</v>
      </c>
      <c r="CT34" s="23">
        <f t="shared" ca="1" si="133"/>
        <v>0</v>
      </c>
      <c r="CU34" s="23">
        <f t="shared" ca="1" si="133"/>
        <v>0</v>
      </c>
      <c r="CV34" s="23">
        <f t="shared" ca="1" si="133"/>
        <v>0</v>
      </c>
      <c r="CW34" s="23">
        <f t="shared" ca="1" si="92"/>
        <v>0</v>
      </c>
      <c r="CX34" s="23">
        <f t="shared" ca="1" si="92"/>
        <v>0</v>
      </c>
      <c r="CY34" s="23">
        <f t="shared" ca="1" si="92"/>
        <v>0</v>
      </c>
      <c r="CZ34" s="23">
        <f t="shared" ca="1" si="92"/>
        <v>0</v>
      </c>
      <c r="DA34" s="23" t="str">
        <f t="shared" ca="1" si="92"/>
        <v>-</v>
      </c>
      <c r="DB34" s="23" t="str">
        <f t="shared" ca="1" si="92"/>
        <v>-</v>
      </c>
      <c r="DC34" s="23">
        <f t="shared" ca="1" si="92"/>
        <v>19</v>
      </c>
      <c r="DD34" s="23">
        <f t="shared" ca="1" si="92"/>
        <v>19</v>
      </c>
      <c r="DE34" s="23" t="str">
        <f t="shared" ca="1" si="92"/>
        <v>-</v>
      </c>
      <c r="DF34" s="23" t="str">
        <f t="shared" ca="1" si="92"/>
        <v>-</v>
      </c>
      <c r="DG34" s="23" t="str">
        <f t="shared" ca="1" si="92"/>
        <v>-</v>
      </c>
      <c r="DH34" s="23" t="str">
        <f t="shared" ca="1" si="92"/>
        <v>-</v>
      </c>
      <c r="DI34" s="23" t="str">
        <f t="shared" ca="1" si="92"/>
        <v>-</v>
      </c>
      <c r="DJ34" s="23" t="str">
        <f t="shared" ca="1" si="92"/>
        <v>-</v>
      </c>
      <c r="DK34" s="23" t="str">
        <f t="shared" ca="1" si="92"/>
        <v>-</v>
      </c>
      <c r="DL34" s="5">
        <f t="shared" si="54"/>
        <v>1</v>
      </c>
      <c r="DM34" s="23" t="str">
        <f t="shared" ca="1" si="114"/>
        <v>-</v>
      </c>
      <c r="DN34" s="23" t="str">
        <f t="shared" ca="1" si="114"/>
        <v>-</v>
      </c>
      <c r="DO34" s="23" t="str">
        <f t="shared" ca="1" si="114"/>
        <v>-</v>
      </c>
      <c r="DP34" s="23" t="str">
        <f t="shared" ca="1" si="114"/>
        <v>-</v>
      </c>
      <c r="DQ34" s="5" t="b">
        <f t="shared" si="55"/>
        <v>0</v>
      </c>
      <c r="DR34" s="23" t="str">
        <f t="shared" ca="1" si="114"/>
        <v>-</v>
      </c>
      <c r="DS34" s="23">
        <f t="shared" ca="1" si="114"/>
        <v>0</v>
      </c>
      <c r="DT34" s="23" t="str">
        <f t="shared" ca="1" si="114"/>
        <v>-</v>
      </c>
      <c r="DU34" s="23">
        <f t="shared" ca="1" si="114"/>
        <v>1</v>
      </c>
      <c r="DV34" s="23">
        <f t="shared" ca="1" si="114"/>
        <v>0</v>
      </c>
      <c r="DW34" s="23">
        <f t="shared" ca="1" si="114"/>
        <v>1</v>
      </c>
      <c r="DX34" s="23">
        <f t="shared" ca="1" si="114"/>
        <v>1</v>
      </c>
      <c r="DY34" s="23">
        <f t="shared" ca="1" si="114"/>
        <v>1</v>
      </c>
      <c r="DZ34" s="23">
        <f t="shared" ca="1" si="114"/>
        <v>0</v>
      </c>
      <c r="EA34" s="23">
        <f t="shared" ca="1" si="114"/>
        <v>0</v>
      </c>
      <c r="EB34" s="23">
        <f t="shared" ca="1" si="114"/>
        <v>0</v>
      </c>
      <c r="EC34" s="23">
        <f t="shared" ca="1" si="115"/>
        <v>0</v>
      </c>
      <c r="ED34" s="23">
        <f t="shared" ca="1" si="115"/>
        <v>1</v>
      </c>
      <c r="EE34" s="23">
        <f t="shared" ca="1" si="115"/>
        <v>0</v>
      </c>
      <c r="EF34" s="23">
        <f t="shared" ca="1" si="115"/>
        <v>0</v>
      </c>
      <c r="EG34" s="23">
        <f t="shared" ca="1" si="115"/>
        <v>0</v>
      </c>
      <c r="EH34" s="23">
        <f t="shared" ca="1" si="115"/>
        <v>0</v>
      </c>
      <c r="EI34" s="23">
        <f t="shared" ca="1" si="115"/>
        <v>0</v>
      </c>
      <c r="EJ34" s="23">
        <f t="shared" ca="1" si="115"/>
        <v>0</v>
      </c>
      <c r="EK34" s="23">
        <f t="shared" ca="1" si="115"/>
        <v>0</v>
      </c>
      <c r="EL34" s="23">
        <f t="shared" ca="1" si="115"/>
        <v>1</v>
      </c>
      <c r="EM34" s="23">
        <f t="shared" ca="1" si="115"/>
        <v>0</v>
      </c>
      <c r="EN34" s="5">
        <f t="shared" si="56"/>
        <v>0</v>
      </c>
      <c r="EO34" s="5">
        <f t="shared" si="56"/>
        <v>0</v>
      </c>
      <c r="EP34" s="5">
        <f t="shared" si="56"/>
        <v>0</v>
      </c>
      <c r="EQ34" s="5">
        <f t="shared" si="56"/>
        <v>0</v>
      </c>
      <c r="ER34" s="5">
        <f t="shared" si="56"/>
        <v>0</v>
      </c>
      <c r="ES34" s="23">
        <f t="shared" ca="1" si="116"/>
        <v>0</v>
      </c>
      <c r="ET34" s="23">
        <f t="shared" ca="1" si="116"/>
        <v>0</v>
      </c>
      <c r="EU34" s="23" t="str">
        <f t="shared" ca="1" si="116"/>
        <v>-</v>
      </c>
      <c r="EV34" s="23" t="str">
        <f t="shared" ca="1" si="116"/>
        <v>-</v>
      </c>
      <c r="EW34" s="23" t="str">
        <f t="shared" ca="1" si="116"/>
        <v>-</v>
      </c>
      <c r="EX34" s="23" t="str">
        <f t="shared" ca="1" si="116"/>
        <v>-</v>
      </c>
      <c r="EY34" s="5" t="b">
        <f t="shared" si="57"/>
        <v>0</v>
      </c>
      <c r="EZ34" s="5" t="b">
        <f t="shared" si="57"/>
        <v>0</v>
      </c>
      <c r="FA34" s="5" t="b">
        <f t="shared" si="57"/>
        <v>1</v>
      </c>
      <c r="FB34" s="5">
        <f t="shared" si="58"/>
        <v>1</v>
      </c>
      <c r="FC34" s="23">
        <f t="shared" ca="1" si="116"/>
        <v>1</v>
      </c>
      <c r="FD34" s="23">
        <f t="shared" ca="1" si="116"/>
        <v>1</v>
      </c>
      <c r="FE34" s="23" t="str">
        <f t="shared" ca="1" si="116"/>
        <v>-</v>
      </c>
      <c r="FF34" s="23" t="str">
        <f t="shared" ca="1" si="116"/>
        <v>-</v>
      </c>
      <c r="FG34" s="5">
        <f t="shared" si="59"/>
        <v>0.5</v>
      </c>
      <c r="FH34" s="23" t="str">
        <f t="shared" ca="1" si="116"/>
        <v>-</v>
      </c>
      <c r="FI34" s="23" t="str">
        <f t="shared" ca="1" si="116"/>
        <v>-</v>
      </c>
      <c r="FJ34" s="5" t="str">
        <f t="array" ref="FJ34">IF(OR(FK34:FX34&lt;&gt;"-"),TRUE,"-")</f>
        <v>-</v>
      </c>
      <c r="FK34" s="5" t="str">
        <f t="shared" si="118"/>
        <v>-</v>
      </c>
      <c r="FL34" s="5" t="str">
        <f t="shared" si="118"/>
        <v>-</v>
      </c>
      <c r="FM34" s="5" t="str">
        <f t="shared" si="118"/>
        <v>-</v>
      </c>
      <c r="FN34" s="5" t="str">
        <f t="shared" si="118"/>
        <v>-</v>
      </c>
      <c r="FO34" s="5" t="str">
        <f t="shared" si="118"/>
        <v>-</v>
      </c>
      <c r="FP34" s="5" t="str">
        <f t="shared" si="118"/>
        <v>-</v>
      </c>
      <c r="FQ34" s="5" t="str">
        <f t="shared" si="118"/>
        <v>-</v>
      </c>
      <c r="FR34" s="5" t="str">
        <f t="shared" si="118"/>
        <v>-</v>
      </c>
      <c r="FS34" s="5" t="str">
        <f t="shared" si="118"/>
        <v>-</v>
      </c>
      <c r="FT34" s="5" t="str">
        <f t="shared" si="118"/>
        <v>-</v>
      </c>
      <c r="FU34" s="5" t="str">
        <f t="shared" si="118"/>
        <v>-</v>
      </c>
      <c r="FV34" s="5" t="str">
        <f t="shared" si="118"/>
        <v>-</v>
      </c>
      <c r="FW34" s="5" t="str">
        <f t="shared" si="118"/>
        <v>-</v>
      </c>
      <c r="FX34" s="5" t="str">
        <f t="shared" si="118"/>
        <v>-</v>
      </c>
      <c r="FY34" s="5" t="b">
        <f t="array" aca="1" ref="FY34" ca="1">IF(OR(FZ34:GN34&lt;&gt;"-"),TRUE,"-")</f>
        <v>1</v>
      </c>
      <c r="FZ34" s="23">
        <f t="shared" ca="1" si="61"/>
        <v>0</v>
      </c>
      <c r="GA34" s="5" t="str">
        <f t="shared" si="119"/>
        <v>-</v>
      </c>
      <c r="GB34" s="5" t="str">
        <f t="shared" si="119"/>
        <v>-</v>
      </c>
      <c r="GC34" s="5" t="str">
        <f t="shared" si="119"/>
        <v>-</v>
      </c>
      <c r="GD34" s="5" t="str">
        <f t="shared" si="119"/>
        <v>-</v>
      </c>
      <c r="GE34" s="5" t="str">
        <f t="shared" si="119"/>
        <v>-</v>
      </c>
      <c r="GF34" s="5" t="str">
        <f t="shared" si="119"/>
        <v>-</v>
      </c>
      <c r="GG34" s="5" t="str">
        <f t="shared" si="119"/>
        <v>-</v>
      </c>
      <c r="GH34" s="5" t="str">
        <f t="shared" si="119"/>
        <v>-</v>
      </c>
      <c r="GI34" s="5" t="str">
        <f t="shared" si="119"/>
        <v>-</v>
      </c>
      <c r="GJ34" s="5" t="str">
        <f t="shared" si="119"/>
        <v>-</v>
      </c>
      <c r="GK34" s="5" t="str">
        <f t="shared" si="119"/>
        <v>-</v>
      </c>
      <c r="GL34" s="5" t="str">
        <f t="shared" si="119"/>
        <v>-</v>
      </c>
      <c r="GM34" s="5" t="str">
        <f t="shared" si="119"/>
        <v>-</v>
      </c>
      <c r="GN34" s="5" t="str">
        <f t="shared" si="119"/>
        <v>-</v>
      </c>
      <c r="GO34" s="23" t="str">
        <f t="shared" ca="1" si="63"/>
        <v>-</v>
      </c>
      <c r="GP34" s="23" t="str">
        <f t="shared" ca="1" si="63"/>
        <v>-</v>
      </c>
      <c r="GQ34" s="23" t="b">
        <f t="shared" ca="1" si="64"/>
        <v>1</v>
      </c>
      <c r="GR34" s="23">
        <f t="shared" ca="1" si="64"/>
        <v>0</v>
      </c>
      <c r="GS34" s="23" t="str">
        <f t="shared" ca="1" si="64"/>
        <v>-</v>
      </c>
      <c r="GT34" s="23" t="str">
        <f t="shared" ca="1" si="64"/>
        <v>-</v>
      </c>
      <c r="GU34" s="5">
        <f t="shared" si="66"/>
        <v>1</v>
      </c>
      <c r="GV34" s="23" t="str">
        <f t="shared" ca="1" si="64"/>
        <v>-</v>
      </c>
      <c r="GW34" s="23" t="str">
        <f t="shared" ca="1" si="64"/>
        <v>-</v>
      </c>
      <c r="GX34" s="5">
        <f t="shared" si="67"/>
        <v>0</v>
      </c>
      <c r="GY34" s="5">
        <f t="shared" si="67"/>
        <v>500</v>
      </c>
      <c r="GZ34" s="5">
        <f t="shared" si="67"/>
        <v>500</v>
      </c>
      <c r="HA34" s="5">
        <f t="shared" si="67"/>
        <v>0</v>
      </c>
      <c r="HB34" s="5">
        <f t="shared" si="67"/>
        <v>240</v>
      </c>
      <c r="HC34" s="23">
        <f t="shared" ca="1" si="64"/>
        <v>1</v>
      </c>
      <c r="HD34" s="23">
        <f t="shared" ca="1" si="64"/>
        <v>0</v>
      </c>
      <c r="HE34" s="23">
        <f t="shared" ca="1" si="64"/>
        <v>1</v>
      </c>
      <c r="HF34" s="23">
        <f t="shared" ca="1" si="64"/>
        <v>1</v>
      </c>
      <c r="HG34" s="23">
        <f t="shared" ca="1" si="64"/>
        <v>0</v>
      </c>
      <c r="HH34" s="23">
        <f t="shared" ca="1" si="64"/>
        <v>70</v>
      </c>
      <c r="HI34" s="23">
        <f t="shared" ca="1" si="120"/>
        <v>50</v>
      </c>
      <c r="HJ34" s="23">
        <f t="shared" ca="1" si="120"/>
        <v>70</v>
      </c>
      <c r="HK34" s="23">
        <f t="shared" ca="1" si="120"/>
        <v>50</v>
      </c>
      <c r="HL34" s="5">
        <f t="shared" si="68"/>
        <v>1</v>
      </c>
      <c r="HM34" s="5">
        <f t="shared" si="69"/>
        <v>1</v>
      </c>
      <c r="HN34" s="5">
        <f t="shared" si="70"/>
        <v>1.25</v>
      </c>
      <c r="HO34" s="23">
        <f t="shared" ca="1" si="120"/>
        <v>1</v>
      </c>
      <c r="HP34" s="23">
        <f t="shared" ca="1" si="120"/>
        <v>1</v>
      </c>
      <c r="HQ34" s="23">
        <f t="shared" ca="1" si="120"/>
        <v>1</v>
      </c>
      <c r="HR34" s="23">
        <f t="shared" ca="1" si="120"/>
        <v>1</v>
      </c>
      <c r="HS34" s="23">
        <f t="shared" ca="1" si="120"/>
        <v>1</v>
      </c>
      <c r="HT34" s="23">
        <f t="shared" ca="1" si="120"/>
        <v>1</v>
      </c>
      <c r="HU34" s="23">
        <f t="shared" ca="1" si="120"/>
        <v>1</v>
      </c>
      <c r="HV34" s="179" t="b">
        <f t="shared" si="87"/>
        <v>1</v>
      </c>
      <c r="HW34" s="179">
        <f t="shared" si="121"/>
        <v>0</v>
      </c>
      <c r="HX34" s="179">
        <f t="shared" si="121"/>
        <v>0</v>
      </c>
      <c r="HY34" s="179">
        <f t="shared" si="121"/>
        <v>0</v>
      </c>
      <c r="HZ34" s="179">
        <f t="shared" si="121"/>
        <v>0</v>
      </c>
      <c r="IA34" s="179">
        <f t="shared" si="121"/>
        <v>0</v>
      </c>
      <c r="IB34" s="179">
        <f t="shared" si="121"/>
        <v>0</v>
      </c>
      <c r="IC34" s="179">
        <f t="shared" si="121"/>
        <v>0</v>
      </c>
      <c r="ID34" s="179">
        <f t="shared" si="121"/>
        <v>0</v>
      </c>
      <c r="IE34" s="179">
        <f t="shared" si="121"/>
        <v>0</v>
      </c>
      <c r="IF34" s="179">
        <f t="shared" si="121"/>
        <v>0</v>
      </c>
      <c r="IG34" s="179">
        <f t="shared" si="122"/>
        <v>0</v>
      </c>
      <c r="IH34" s="179">
        <f t="shared" si="122"/>
        <v>0</v>
      </c>
      <c r="II34" s="179">
        <f t="shared" si="122"/>
        <v>0</v>
      </c>
      <c r="IJ34" s="179">
        <f t="shared" si="122"/>
        <v>0</v>
      </c>
      <c r="IK34" s="179">
        <f t="shared" si="122"/>
        <v>0</v>
      </c>
      <c r="IL34" s="179">
        <f t="shared" si="122"/>
        <v>0</v>
      </c>
      <c r="IM34" s="179">
        <f t="shared" si="122"/>
        <v>0</v>
      </c>
      <c r="IN34" s="179">
        <f t="shared" si="122"/>
        <v>0</v>
      </c>
      <c r="IO34" s="179">
        <f t="shared" si="122"/>
        <v>0</v>
      </c>
      <c r="IP34" s="179">
        <f t="shared" si="122"/>
        <v>0</v>
      </c>
      <c r="IQ34" s="179">
        <f t="shared" si="123"/>
        <v>0</v>
      </c>
      <c r="IR34" s="179">
        <f t="shared" si="123"/>
        <v>0</v>
      </c>
      <c r="IS34" s="179">
        <f t="shared" si="123"/>
        <v>0</v>
      </c>
      <c r="IT34" s="179">
        <f t="shared" si="123"/>
        <v>0</v>
      </c>
      <c r="IU34" s="179">
        <f t="shared" si="123"/>
        <v>0</v>
      </c>
      <c r="IV34" s="179">
        <f t="shared" si="123"/>
        <v>0</v>
      </c>
      <c r="IW34" s="179">
        <f t="shared" si="123"/>
        <v>0</v>
      </c>
      <c r="IX34" s="179">
        <f t="shared" si="123"/>
        <v>0</v>
      </c>
      <c r="IY34" s="179">
        <f t="shared" si="123"/>
        <v>0</v>
      </c>
      <c r="IZ34" s="179">
        <f t="shared" si="123"/>
        <v>0</v>
      </c>
      <c r="JA34" s="179">
        <f t="shared" si="124"/>
        <v>150</v>
      </c>
      <c r="JB34" s="179">
        <f t="shared" si="124"/>
        <v>0</v>
      </c>
      <c r="JC34" s="179">
        <f t="shared" si="124"/>
        <v>0</v>
      </c>
      <c r="JD34" s="179">
        <f t="shared" si="124"/>
        <v>0</v>
      </c>
      <c r="JE34" s="179">
        <f t="shared" si="124"/>
        <v>0</v>
      </c>
      <c r="JF34" s="179">
        <f t="shared" si="124"/>
        <v>0</v>
      </c>
      <c r="JG34" s="179">
        <f t="shared" si="124"/>
        <v>0</v>
      </c>
      <c r="JH34" s="179">
        <f t="shared" si="124"/>
        <v>0</v>
      </c>
      <c r="JI34" s="179">
        <f t="shared" si="124"/>
        <v>0</v>
      </c>
      <c r="JJ34" s="179">
        <f t="shared" si="124"/>
        <v>0</v>
      </c>
      <c r="JK34" s="179">
        <f t="shared" si="125"/>
        <v>0</v>
      </c>
      <c r="JL34" s="179">
        <f t="shared" si="125"/>
        <v>0</v>
      </c>
      <c r="JM34" s="179">
        <f t="shared" si="125"/>
        <v>0</v>
      </c>
      <c r="JN34" s="179">
        <f t="shared" si="125"/>
        <v>0</v>
      </c>
      <c r="JO34" s="179">
        <f t="shared" si="125"/>
        <v>0</v>
      </c>
      <c r="JP34" s="179">
        <f t="shared" si="125"/>
        <v>0</v>
      </c>
      <c r="JQ34" s="179">
        <f t="shared" si="125"/>
        <v>0</v>
      </c>
      <c r="JR34" s="179">
        <f t="shared" si="125"/>
        <v>97</v>
      </c>
      <c r="JS34" s="179">
        <f t="shared" si="125"/>
        <v>97</v>
      </c>
      <c r="JT34" s="179">
        <f t="shared" si="125"/>
        <v>97</v>
      </c>
      <c r="JU34" s="179">
        <f t="shared" si="126"/>
        <v>97</v>
      </c>
      <c r="JV34" s="179">
        <f t="shared" si="126"/>
        <v>97</v>
      </c>
      <c r="JW34" s="179">
        <f t="shared" si="126"/>
        <v>97</v>
      </c>
      <c r="JX34" s="179">
        <f t="shared" si="126"/>
        <v>97</v>
      </c>
      <c r="JY34" s="179">
        <f t="shared" si="126"/>
        <v>97</v>
      </c>
      <c r="JZ34" s="179">
        <f t="shared" si="126"/>
        <v>152</v>
      </c>
      <c r="KA34" s="179">
        <f t="shared" si="126"/>
        <v>152</v>
      </c>
      <c r="KB34" s="179">
        <f t="shared" si="126"/>
        <v>152</v>
      </c>
      <c r="KC34" s="179">
        <f t="shared" si="126"/>
        <v>0</v>
      </c>
      <c r="KD34" s="179">
        <f t="shared" si="126"/>
        <v>0</v>
      </c>
      <c r="KE34" s="179">
        <f t="shared" si="127"/>
        <v>348</v>
      </c>
      <c r="KF34" s="179">
        <f t="shared" si="127"/>
        <v>348</v>
      </c>
      <c r="KG34" s="179">
        <f t="shared" si="127"/>
        <v>7</v>
      </c>
      <c r="KH34" s="179">
        <f t="shared" si="127"/>
        <v>7</v>
      </c>
      <c r="KI34" s="179">
        <f t="shared" si="127"/>
        <v>7</v>
      </c>
      <c r="KJ34" s="179">
        <f t="shared" si="127"/>
        <v>7</v>
      </c>
      <c r="KK34" s="179">
        <f t="shared" si="127"/>
        <v>7</v>
      </c>
      <c r="KL34" s="179">
        <f t="shared" si="127"/>
        <v>7</v>
      </c>
      <c r="KM34" s="179">
        <f t="shared" si="127"/>
        <v>7</v>
      </c>
      <c r="KN34" s="179">
        <f t="shared" si="127"/>
        <v>7</v>
      </c>
      <c r="KO34" s="179">
        <f t="shared" si="128"/>
        <v>0</v>
      </c>
      <c r="KP34" s="179">
        <f t="shared" si="128"/>
        <v>0</v>
      </c>
      <c r="KQ34" s="179">
        <f t="shared" si="128"/>
        <v>0</v>
      </c>
      <c r="KR34" s="179">
        <f t="shared" si="128"/>
        <v>0</v>
      </c>
      <c r="KS34" s="179">
        <f t="shared" si="128"/>
        <v>0</v>
      </c>
      <c r="KT34" s="179">
        <f t="shared" si="128"/>
        <v>0</v>
      </c>
      <c r="KU34" s="179">
        <f t="shared" si="128"/>
        <v>0</v>
      </c>
      <c r="KV34" s="179">
        <f t="shared" si="128"/>
        <v>0</v>
      </c>
      <c r="KW34" s="179">
        <f t="shared" si="128"/>
        <v>0</v>
      </c>
      <c r="KX34" s="179">
        <f t="shared" si="128"/>
        <v>0</v>
      </c>
      <c r="KY34" s="179">
        <f t="shared" si="129"/>
        <v>0</v>
      </c>
      <c r="KZ34" s="179">
        <f t="shared" si="129"/>
        <v>0</v>
      </c>
      <c r="LA34" s="179">
        <f t="shared" si="129"/>
        <v>0</v>
      </c>
      <c r="LB34" s="179">
        <f t="shared" si="129"/>
        <v>0</v>
      </c>
      <c r="LC34" s="179">
        <f t="shared" si="129"/>
        <v>0</v>
      </c>
      <c r="LD34" s="179">
        <f t="shared" si="129"/>
        <v>0</v>
      </c>
      <c r="LE34" s="179">
        <f t="shared" si="129"/>
        <v>0</v>
      </c>
      <c r="LF34" s="179">
        <f t="shared" si="129"/>
        <v>0</v>
      </c>
      <c r="LG34" s="179">
        <f t="shared" si="129"/>
        <v>0</v>
      </c>
      <c r="LH34" s="179">
        <f t="shared" si="129"/>
        <v>0</v>
      </c>
      <c r="LI34" s="179">
        <f t="shared" si="130"/>
        <v>0</v>
      </c>
      <c r="LJ34" s="179">
        <f t="shared" si="130"/>
        <v>0</v>
      </c>
      <c r="LK34" s="179">
        <f t="shared" si="130"/>
        <v>0</v>
      </c>
      <c r="LL34" s="179">
        <f t="shared" si="130"/>
        <v>0</v>
      </c>
      <c r="LM34" s="179">
        <f t="shared" si="130"/>
        <v>0</v>
      </c>
      <c r="LN34" s="179">
        <f t="shared" si="130"/>
        <v>0</v>
      </c>
      <c r="LO34" s="179">
        <f t="shared" si="130"/>
        <v>0</v>
      </c>
      <c r="LP34" s="179">
        <f t="shared" si="130"/>
        <v>0</v>
      </c>
      <c r="LQ34" s="179">
        <f t="shared" si="130"/>
        <v>0</v>
      </c>
      <c r="LR34" s="179">
        <f t="shared" si="130"/>
        <v>0</v>
      </c>
      <c r="LS34" s="179">
        <f t="shared" si="131"/>
        <v>0</v>
      </c>
      <c r="LT34" s="179">
        <f t="shared" si="131"/>
        <v>0</v>
      </c>
      <c r="LU34" s="179">
        <f t="shared" si="131"/>
        <v>0</v>
      </c>
      <c r="LV34" s="179">
        <f t="shared" si="131"/>
        <v>0</v>
      </c>
      <c r="LW34" s="179">
        <f t="shared" si="131"/>
        <v>0</v>
      </c>
      <c r="LX34" s="179">
        <f t="shared" si="131"/>
        <v>0</v>
      </c>
      <c r="LY34" s="179">
        <f t="shared" si="131"/>
        <v>0</v>
      </c>
      <c r="LZ34" s="179">
        <f t="shared" si="131"/>
        <v>0</v>
      </c>
      <c r="MA34" s="179">
        <f t="shared" si="131"/>
        <v>0</v>
      </c>
      <c r="MB34" s="179">
        <f t="shared" si="131"/>
        <v>0</v>
      </c>
      <c r="MC34" s="179">
        <f t="shared" si="132"/>
        <v>0</v>
      </c>
      <c r="MD34" s="179">
        <f t="shared" si="132"/>
        <v>0</v>
      </c>
      <c r="ME34" s="179">
        <f t="shared" si="132"/>
        <v>0</v>
      </c>
      <c r="MF34" s="179">
        <f t="shared" si="132"/>
        <v>0</v>
      </c>
      <c r="MG34" s="179">
        <f t="shared" si="132"/>
        <v>0</v>
      </c>
      <c r="MH34" s="179">
        <f t="shared" si="132"/>
        <v>0</v>
      </c>
      <c r="MI34" s="179">
        <f t="shared" si="132"/>
        <v>0</v>
      </c>
      <c r="MJ34" s="179">
        <f t="shared" si="132"/>
        <v>0</v>
      </c>
      <c r="MK34" s="179">
        <f t="shared" si="132"/>
        <v>0</v>
      </c>
      <c r="ML34" s="179">
        <f t="shared" si="132"/>
        <v>0</v>
      </c>
      <c r="MM34" s="23">
        <f t="shared" ca="1" si="120"/>
        <v>0</v>
      </c>
      <c r="MN34" s="23" t="str">
        <f t="shared" ca="1" si="120"/>
        <v>-</v>
      </c>
      <c r="MO34" s="23" t="str">
        <f t="shared" ca="1" si="120"/>
        <v>-</v>
      </c>
      <c r="MP34" s="23">
        <f t="shared" ca="1" si="117"/>
        <v>0</v>
      </c>
      <c r="MQ34" s="23">
        <f t="shared" ca="1" si="117"/>
        <v>0</v>
      </c>
      <c r="MR34" s="29">
        <v>0</v>
      </c>
    </row>
    <row r="35" spans="1:356" outlineLevel="1">
      <c r="A35" s="26">
        <f t="shared" si="21"/>
        <v>30</v>
      </c>
      <c r="B35" s="26">
        <f t="shared" si="90"/>
        <v>15</v>
      </c>
      <c r="C35">
        <v>10</v>
      </c>
      <c r="D35" t="b">
        <v>0</v>
      </c>
      <c r="E35" t="b">
        <v>0</v>
      </c>
      <c r="F35" t="b">
        <v>0</v>
      </c>
      <c r="G35" s="35">
        <v>3</v>
      </c>
      <c r="H35" s="123">
        <v>21</v>
      </c>
      <c r="I35" s="35">
        <v>1</v>
      </c>
      <c r="J35" s="35">
        <v>0</v>
      </c>
      <c r="K35" s="123">
        <v>1</v>
      </c>
      <c r="L35" s="123">
        <v>1</v>
      </c>
      <c r="M35" s="123">
        <v>1</v>
      </c>
      <c r="N35" s="123">
        <v>1</v>
      </c>
      <c r="O35" s="35">
        <v>2</v>
      </c>
      <c r="P35" s="35">
        <v>2</v>
      </c>
      <c r="Q35" s="35">
        <v>2</v>
      </c>
      <c r="R35" s="35">
        <v>2</v>
      </c>
      <c r="S35" s="35">
        <v>2</v>
      </c>
      <c r="T35" s="35">
        <v>2</v>
      </c>
      <c r="U35" s="35">
        <v>2</v>
      </c>
      <c r="V35" s="35">
        <v>2</v>
      </c>
      <c r="W35" s="35">
        <v>2</v>
      </c>
      <c r="X35" s="35">
        <v>2</v>
      </c>
      <c r="Y35" s="35">
        <v>2</v>
      </c>
      <c r="Z35" s="35"/>
      <c r="AA35">
        <f>IF($H35&lt;=4,$H35,MOD(INT(($H35-5)/PRODUCT(AB$19:$AD$19)),AA$19)+1)</f>
        <v>2</v>
      </c>
      <c r="AB35">
        <f>IF($H35&lt;=4,0,MOD(INT(($H35-5)/PRODUCT(AC$19:$AD$19)),AB$19)+1)</f>
        <v>1</v>
      </c>
      <c r="AC35">
        <f>IF($H35&lt;=4,0,MOD(INT(($H35-5)/PRODUCT(AD$19:$AD$19)),AC$19)+1)</f>
        <v>1</v>
      </c>
      <c r="AD35">
        <f t="shared" si="83"/>
        <v>1</v>
      </c>
      <c r="AE35" s="3" t="str">
        <f t="shared" ca="1" si="84"/>
        <v>00015 Template GSM  M-M-mate EL Spr Scan 1 (F33N11)</v>
      </c>
      <c r="AF35" s="10" t="str">
        <f ca="1">IF(MATCH(AE35,AE$5:AE35,0)=(COUNTA(AE$5:AE35)),"-","Dup")</f>
        <v>-</v>
      </c>
      <c r="AG35" s="23" t="b">
        <f t="shared" ca="1" si="134"/>
        <v>1</v>
      </c>
      <c r="AH35" s="23" t="b">
        <f t="shared" ca="1" si="134"/>
        <v>0</v>
      </c>
      <c r="AI35" s="23" t="str">
        <f t="shared" ca="1" si="134"/>
        <v>-</v>
      </c>
      <c r="AJ35" s="23" t="str">
        <f t="shared" ca="1" si="134"/>
        <v>-</v>
      </c>
      <c r="AK35" s="23" t="str">
        <f t="shared" ca="1" si="134"/>
        <v>-</v>
      </c>
      <c r="AL35" s="23" t="str">
        <f t="shared" ca="1" si="134"/>
        <v>-</v>
      </c>
      <c r="AM35" s="23" t="str">
        <f t="shared" ca="1" si="134"/>
        <v>-</v>
      </c>
      <c r="AN35" s="23" t="str">
        <f t="shared" ca="1" si="134"/>
        <v>-</v>
      </c>
      <c r="AO35" s="23" t="str">
        <f t="shared" ca="1" si="134"/>
        <v>-</v>
      </c>
      <c r="AP35" s="23" t="str">
        <f t="shared" ca="1" si="134"/>
        <v>-</v>
      </c>
      <c r="AQ35" s="23" t="str">
        <f t="shared" ca="1" si="134"/>
        <v>-</v>
      </c>
      <c r="AR35" s="23">
        <f t="shared" ca="1" si="134"/>
        <v>1</v>
      </c>
      <c r="AS35" s="23">
        <f t="shared" ca="1" si="134"/>
        <v>1</v>
      </c>
      <c r="AT35" s="23" t="str">
        <f t="shared" ca="1" si="134"/>
        <v>-</v>
      </c>
      <c r="AU35" s="23" t="str">
        <f t="shared" ca="1" si="134"/>
        <v>-</v>
      </c>
      <c r="AV35" s="23" t="str">
        <f t="shared" ca="1" si="134"/>
        <v>-</v>
      </c>
      <c r="AW35" s="23" t="str">
        <f t="shared" ca="1" si="135"/>
        <v>-</v>
      </c>
      <c r="AX35" s="23" t="str">
        <f t="shared" ca="1" si="135"/>
        <v>-</v>
      </c>
      <c r="AY35" s="23" t="str">
        <f t="shared" ca="1" si="135"/>
        <v>-</v>
      </c>
      <c r="AZ35" s="23" t="str">
        <f t="shared" ca="1" si="135"/>
        <v>-</v>
      </c>
      <c r="BA35" s="23" t="str">
        <f t="shared" ca="1" si="135"/>
        <v>-</v>
      </c>
      <c r="BB35" s="23" t="str">
        <f t="shared" ca="1" si="135"/>
        <v>-</v>
      </c>
      <c r="BC35" s="23" t="str">
        <f t="shared" ca="1" si="135"/>
        <v>-</v>
      </c>
      <c r="BD35" s="23" t="str">
        <f t="shared" ca="1" si="135"/>
        <v>-</v>
      </c>
      <c r="BE35" s="23" t="str">
        <f t="shared" ca="1" si="135"/>
        <v>-</v>
      </c>
      <c r="BF35" s="23" t="str">
        <f t="shared" ca="1" si="135"/>
        <v>-</v>
      </c>
      <c r="BG35" s="23" t="str">
        <f t="shared" ca="1" si="135"/>
        <v>-</v>
      </c>
      <c r="BH35" s="23" t="str">
        <f t="shared" ca="1" si="135"/>
        <v>-</v>
      </c>
      <c r="BI35" s="23" t="str">
        <f t="shared" ca="1" si="135"/>
        <v>-</v>
      </c>
      <c r="BJ35" s="23" t="str">
        <f t="shared" ca="1" si="135"/>
        <v>-</v>
      </c>
      <c r="BK35" s="23" t="str">
        <f t="shared" ca="1" si="135"/>
        <v>-</v>
      </c>
      <c r="BL35" s="23" t="str">
        <f t="shared" ca="1" si="135"/>
        <v>-</v>
      </c>
      <c r="BM35" s="23" t="str">
        <f t="shared" ca="1" si="136"/>
        <v>-</v>
      </c>
      <c r="BN35" s="23" t="str">
        <f t="shared" ca="1" si="136"/>
        <v>-</v>
      </c>
      <c r="BO35" s="23" t="str">
        <f t="shared" ca="1" si="136"/>
        <v>-</v>
      </c>
      <c r="BP35" s="23" t="str">
        <f t="shared" ca="1" si="136"/>
        <v>-</v>
      </c>
      <c r="BQ35" s="23" t="str">
        <f t="shared" ca="1" si="136"/>
        <v>-</v>
      </c>
      <c r="BR35" s="23" t="str">
        <f t="shared" ca="1" si="136"/>
        <v>-</v>
      </c>
      <c r="BS35" s="23" t="str">
        <f t="shared" ca="1" si="136"/>
        <v>-</v>
      </c>
      <c r="BT35" s="23" t="str">
        <f t="shared" ca="1" si="136"/>
        <v>-</v>
      </c>
      <c r="BU35" s="23" t="str">
        <f t="shared" ca="1" si="136"/>
        <v>-</v>
      </c>
      <c r="BV35" s="23" t="str">
        <f t="shared" ca="1" si="136"/>
        <v>-</v>
      </c>
      <c r="BW35" s="23" t="str">
        <f t="shared" ca="1" si="136"/>
        <v>-</v>
      </c>
      <c r="BX35" s="23" t="str">
        <f t="shared" ca="1" si="136"/>
        <v>-</v>
      </c>
      <c r="BY35" s="23" t="str">
        <f t="shared" ca="1" si="136"/>
        <v>-</v>
      </c>
      <c r="BZ35" s="23">
        <f t="shared" ca="1" si="136"/>
        <v>1</v>
      </c>
      <c r="CA35" s="23">
        <f t="shared" ca="1" si="136"/>
        <v>1</v>
      </c>
      <c r="CB35" s="23">
        <f t="shared" ca="1" si="136"/>
        <v>0</v>
      </c>
      <c r="CC35" s="23" t="str">
        <f t="shared" ca="1" si="137"/>
        <v>-</v>
      </c>
      <c r="CD35" s="23" t="str">
        <f t="shared" ca="1" si="137"/>
        <v>-</v>
      </c>
      <c r="CE35" s="23" t="str">
        <f t="shared" ca="1" si="137"/>
        <v>-</v>
      </c>
      <c r="CF35" s="23" t="str">
        <f t="shared" ca="1" si="137"/>
        <v>-</v>
      </c>
      <c r="CG35" s="23" t="str">
        <f t="shared" ca="1" si="137"/>
        <v>-</v>
      </c>
      <c r="CH35" s="23" t="str">
        <f t="shared" ca="1" si="137"/>
        <v>-</v>
      </c>
      <c r="CI35" s="23" t="str">
        <f t="shared" ca="1" si="137"/>
        <v>-</v>
      </c>
      <c r="CJ35" s="23">
        <f t="shared" ca="1" si="137"/>
        <v>0</v>
      </c>
      <c r="CK35" s="23" t="str">
        <f t="shared" ca="1" si="137"/>
        <v>-</v>
      </c>
      <c r="CL35" s="23" t="str">
        <f t="shared" ca="1" si="137"/>
        <v>-</v>
      </c>
      <c r="CM35" s="23" t="str">
        <f t="shared" ca="1" si="137"/>
        <v>-</v>
      </c>
      <c r="CN35" s="23" t="str">
        <f t="shared" ca="1" si="137"/>
        <v>-</v>
      </c>
      <c r="CO35" s="23" t="str">
        <f t="shared" ca="1" si="137"/>
        <v>-</v>
      </c>
      <c r="CP35" s="23">
        <f t="shared" ca="1" si="137"/>
        <v>0</v>
      </c>
      <c r="CQ35" s="23">
        <f t="shared" ca="1" si="137"/>
        <v>0</v>
      </c>
      <c r="CR35" s="23">
        <f t="shared" ca="1" si="137"/>
        <v>0</v>
      </c>
      <c r="CS35" s="23">
        <f t="shared" ca="1" si="133"/>
        <v>0</v>
      </c>
      <c r="CT35" s="23">
        <f t="shared" ca="1" si="133"/>
        <v>0</v>
      </c>
      <c r="CU35" s="23">
        <f t="shared" ca="1" si="133"/>
        <v>0</v>
      </c>
      <c r="CV35" s="23">
        <f t="shared" ca="1" si="133"/>
        <v>0</v>
      </c>
      <c r="CW35" s="23">
        <f t="shared" ca="1" si="92"/>
        <v>0</v>
      </c>
      <c r="CX35" s="23">
        <f t="shared" ca="1" si="92"/>
        <v>0</v>
      </c>
      <c r="CY35" s="23">
        <f t="shared" ca="1" si="92"/>
        <v>0</v>
      </c>
      <c r="CZ35" s="23">
        <f t="shared" ca="1" si="92"/>
        <v>0</v>
      </c>
      <c r="DA35" s="23" t="str">
        <f t="shared" ca="1" si="92"/>
        <v>-</v>
      </c>
      <c r="DB35" s="23" t="str">
        <f t="shared" ca="1" si="92"/>
        <v>-</v>
      </c>
      <c r="DC35" s="23">
        <f t="shared" ca="1" si="92"/>
        <v>19</v>
      </c>
      <c r="DD35" s="23">
        <f t="shared" ca="1" si="92"/>
        <v>19</v>
      </c>
      <c r="DE35" s="23" t="str">
        <f t="shared" ca="1" si="92"/>
        <v>-</v>
      </c>
      <c r="DF35" s="23" t="str">
        <f t="shared" ca="1" si="92"/>
        <v>-</v>
      </c>
      <c r="DG35" s="23" t="str">
        <f t="shared" ca="1" si="92"/>
        <v>-</v>
      </c>
      <c r="DH35" s="23" t="str">
        <f t="shared" ca="1" si="92"/>
        <v>-</v>
      </c>
      <c r="DI35" s="23" t="str">
        <f t="shared" ca="1" si="92"/>
        <v>-</v>
      </c>
      <c r="DJ35" s="23" t="str">
        <f t="shared" ca="1" si="92"/>
        <v>-</v>
      </c>
      <c r="DK35" s="23" t="str">
        <f t="shared" ca="1" si="92"/>
        <v>-</v>
      </c>
      <c r="DL35" s="5">
        <f t="shared" si="54"/>
        <v>1</v>
      </c>
      <c r="DM35" s="23" t="str">
        <f t="shared" ca="1" si="114"/>
        <v>-</v>
      </c>
      <c r="DN35" s="23" t="str">
        <f t="shared" ca="1" si="114"/>
        <v>-</v>
      </c>
      <c r="DO35" s="23" t="str">
        <f t="shared" ca="1" si="114"/>
        <v>-</v>
      </c>
      <c r="DP35" s="23" t="str">
        <f t="shared" ca="1" si="114"/>
        <v>-</v>
      </c>
      <c r="DQ35" s="5" t="b">
        <f t="shared" si="55"/>
        <v>0</v>
      </c>
      <c r="DR35" s="23" t="str">
        <f t="shared" ca="1" si="114"/>
        <v>-</v>
      </c>
      <c r="DS35" s="23">
        <f t="shared" ca="1" si="114"/>
        <v>0</v>
      </c>
      <c r="DT35" s="23" t="str">
        <f t="shared" ca="1" si="114"/>
        <v>-</v>
      </c>
      <c r="DU35" s="23">
        <f t="shared" ca="1" si="114"/>
        <v>1</v>
      </c>
      <c r="DV35" s="23">
        <f t="shared" ca="1" si="114"/>
        <v>0</v>
      </c>
      <c r="DW35" s="23">
        <f t="shared" ca="1" si="114"/>
        <v>1</v>
      </c>
      <c r="DX35" s="23">
        <f t="shared" ca="1" si="114"/>
        <v>1</v>
      </c>
      <c r="DY35" s="23">
        <f t="shared" ca="1" si="114"/>
        <v>1</v>
      </c>
      <c r="DZ35" s="23">
        <f t="shared" ca="1" si="114"/>
        <v>0</v>
      </c>
      <c r="EA35" s="23">
        <f t="shared" ca="1" si="114"/>
        <v>0</v>
      </c>
      <c r="EB35" s="23">
        <f t="shared" ca="1" si="114"/>
        <v>0</v>
      </c>
      <c r="EC35" s="23">
        <f t="shared" ca="1" si="115"/>
        <v>0</v>
      </c>
      <c r="ED35" s="23">
        <f t="shared" ca="1" si="115"/>
        <v>1</v>
      </c>
      <c r="EE35" s="23">
        <f t="shared" ca="1" si="115"/>
        <v>0</v>
      </c>
      <c r="EF35" s="23">
        <f t="shared" ca="1" si="115"/>
        <v>0</v>
      </c>
      <c r="EG35" s="23">
        <f t="shared" ca="1" si="115"/>
        <v>0</v>
      </c>
      <c r="EH35" s="23">
        <f t="shared" ca="1" si="115"/>
        <v>0</v>
      </c>
      <c r="EI35" s="23">
        <f t="shared" ca="1" si="115"/>
        <v>0</v>
      </c>
      <c r="EJ35" s="23">
        <f t="shared" ca="1" si="115"/>
        <v>0</v>
      </c>
      <c r="EK35" s="23">
        <f t="shared" ca="1" si="115"/>
        <v>0</v>
      </c>
      <c r="EL35" s="23">
        <f t="shared" ca="1" si="115"/>
        <v>1</v>
      </c>
      <c r="EM35" s="23">
        <f t="shared" ca="1" si="115"/>
        <v>0</v>
      </c>
      <c r="EN35" s="5">
        <f t="shared" si="56"/>
        <v>0</v>
      </c>
      <c r="EO35" s="5">
        <f t="shared" si="56"/>
        <v>0</v>
      </c>
      <c r="EP35" s="5">
        <f t="shared" si="56"/>
        <v>0</v>
      </c>
      <c r="EQ35" s="5">
        <f t="shared" si="56"/>
        <v>0</v>
      </c>
      <c r="ER35" s="5">
        <f t="shared" si="56"/>
        <v>0</v>
      </c>
      <c r="ES35" s="23">
        <f t="shared" ca="1" si="116"/>
        <v>0</v>
      </c>
      <c r="ET35" s="23">
        <f t="shared" ca="1" si="116"/>
        <v>0</v>
      </c>
      <c r="EU35" s="23" t="str">
        <f t="shared" ca="1" si="116"/>
        <v>-</v>
      </c>
      <c r="EV35" s="23" t="str">
        <f t="shared" ca="1" si="116"/>
        <v>-</v>
      </c>
      <c r="EW35" s="23" t="str">
        <f t="shared" ca="1" si="116"/>
        <v>-</v>
      </c>
      <c r="EX35" s="23" t="str">
        <f t="shared" ca="1" si="116"/>
        <v>-</v>
      </c>
      <c r="EY35" s="5" t="b">
        <f t="shared" si="57"/>
        <v>0</v>
      </c>
      <c r="EZ35" s="5" t="b">
        <f t="shared" si="57"/>
        <v>0</v>
      </c>
      <c r="FA35" s="5" t="b">
        <f t="shared" si="57"/>
        <v>1</v>
      </c>
      <c r="FB35" s="5">
        <f t="shared" si="58"/>
        <v>1</v>
      </c>
      <c r="FC35" s="23">
        <f t="shared" ca="1" si="116"/>
        <v>1</v>
      </c>
      <c r="FD35" s="23">
        <f t="shared" ca="1" si="116"/>
        <v>1</v>
      </c>
      <c r="FE35" s="23" t="str">
        <f t="shared" ca="1" si="116"/>
        <v>-</v>
      </c>
      <c r="FF35" s="23" t="str">
        <f t="shared" ca="1" si="116"/>
        <v>-</v>
      </c>
      <c r="FG35" s="5">
        <f t="shared" si="59"/>
        <v>0.5</v>
      </c>
      <c r="FH35" s="23" t="str">
        <f t="shared" ca="1" si="116"/>
        <v>-</v>
      </c>
      <c r="FI35" s="23" t="str">
        <f t="shared" ca="1" si="116"/>
        <v>-</v>
      </c>
      <c r="FJ35" s="5" t="str">
        <f t="array" ref="FJ35">IF(OR(FK35:FX35&lt;&gt;"-"),TRUE,"-")</f>
        <v>-</v>
      </c>
      <c r="FK35" s="5" t="str">
        <f t="shared" si="118"/>
        <v>-</v>
      </c>
      <c r="FL35" s="5" t="str">
        <f t="shared" si="118"/>
        <v>-</v>
      </c>
      <c r="FM35" s="5" t="str">
        <f t="shared" si="118"/>
        <v>-</v>
      </c>
      <c r="FN35" s="5" t="str">
        <f t="shared" si="118"/>
        <v>-</v>
      </c>
      <c r="FO35" s="5" t="str">
        <f t="shared" si="118"/>
        <v>-</v>
      </c>
      <c r="FP35" s="5" t="str">
        <f t="shared" si="118"/>
        <v>-</v>
      </c>
      <c r="FQ35" s="5" t="str">
        <f t="shared" si="118"/>
        <v>-</v>
      </c>
      <c r="FR35" s="5" t="str">
        <f t="shared" si="118"/>
        <v>-</v>
      </c>
      <c r="FS35" s="5" t="str">
        <f t="shared" si="118"/>
        <v>-</v>
      </c>
      <c r="FT35" s="5" t="str">
        <f t="shared" si="118"/>
        <v>-</v>
      </c>
      <c r="FU35" s="5" t="str">
        <f t="shared" si="118"/>
        <v>-</v>
      </c>
      <c r="FV35" s="5" t="str">
        <f t="shared" si="118"/>
        <v>-</v>
      </c>
      <c r="FW35" s="5" t="str">
        <f t="shared" si="118"/>
        <v>-</v>
      </c>
      <c r="FX35" s="5" t="str">
        <f t="shared" si="118"/>
        <v>-</v>
      </c>
      <c r="FY35" s="5" t="b">
        <f t="array" aca="1" ref="FY35" ca="1">IF(OR(FZ35:GN35&lt;&gt;"-"),TRUE,"-")</f>
        <v>1</v>
      </c>
      <c r="FZ35" s="23">
        <f t="shared" ca="1" si="61"/>
        <v>0</v>
      </c>
      <c r="GA35" s="5" t="str">
        <f t="shared" si="119"/>
        <v>-</v>
      </c>
      <c r="GB35" s="5" t="str">
        <f t="shared" si="119"/>
        <v>-</v>
      </c>
      <c r="GC35" s="5" t="str">
        <f t="shared" si="119"/>
        <v>-</v>
      </c>
      <c r="GD35" s="5" t="str">
        <f t="shared" si="119"/>
        <v>-</v>
      </c>
      <c r="GE35" s="5" t="str">
        <f t="shared" si="119"/>
        <v>-</v>
      </c>
      <c r="GF35" s="5" t="str">
        <f t="shared" si="119"/>
        <v>-</v>
      </c>
      <c r="GG35" s="5" t="str">
        <f t="shared" si="119"/>
        <v>-</v>
      </c>
      <c r="GH35" s="5" t="str">
        <f t="shared" si="119"/>
        <v>-</v>
      </c>
      <c r="GI35" s="5" t="str">
        <f t="shared" si="119"/>
        <v>-</v>
      </c>
      <c r="GJ35" s="5" t="str">
        <f t="shared" si="119"/>
        <v>-</v>
      </c>
      <c r="GK35" s="5" t="str">
        <f t="shared" si="119"/>
        <v>-</v>
      </c>
      <c r="GL35" s="5" t="str">
        <f t="shared" si="119"/>
        <v>-</v>
      </c>
      <c r="GM35" s="5" t="str">
        <f t="shared" si="119"/>
        <v>-</v>
      </c>
      <c r="GN35" s="5" t="str">
        <f t="shared" si="119"/>
        <v>-</v>
      </c>
      <c r="GO35" s="23" t="str">
        <f t="shared" ca="1" si="63"/>
        <v>-</v>
      </c>
      <c r="GP35" s="23" t="str">
        <f t="shared" ca="1" si="63"/>
        <v>-</v>
      </c>
      <c r="GQ35" s="23" t="b">
        <f t="shared" ca="1" si="64"/>
        <v>1</v>
      </c>
      <c r="GR35" s="23">
        <f t="shared" ca="1" si="64"/>
        <v>0</v>
      </c>
      <c r="GS35" s="23" t="str">
        <f t="shared" ca="1" si="64"/>
        <v>-</v>
      </c>
      <c r="GT35" s="23" t="str">
        <f t="shared" ca="1" si="64"/>
        <v>-</v>
      </c>
      <c r="GU35" s="5">
        <f t="shared" si="66"/>
        <v>1</v>
      </c>
      <c r="GV35" s="23" t="str">
        <f t="shared" ca="1" si="64"/>
        <v>-</v>
      </c>
      <c r="GW35" s="23" t="str">
        <f t="shared" ca="1" si="64"/>
        <v>-</v>
      </c>
      <c r="GX35" s="5">
        <f t="shared" si="67"/>
        <v>0</v>
      </c>
      <c r="GY35" s="5">
        <f t="shared" si="67"/>
        <v>0</v>
      </c>
      <c r="GZ35" s="5">
        <f t="shared" si="67"/>
        <v>0</v>
      </c>
      <c r="HA35" s="5">
        <f t="shared" si="67"/>
        <v>0</v>
      </c>
      <c r="HB35" s="5">
        <f t="shared" si="67"/>
        <v>240</v>
      </c>
      <c r="HC35" s="23">
        <f t="shared" ca="1" si="64"/>
        <v>1</v>
      </c>
      <c r="HD35" s="23">
        <f t="shared" ca="1" si="64"/>
        <v>0</v>
      </c>
      <c r="HE35" s="23">
        <f t="shared" ca="1" si="64"/>
        <v>1</v>
      </c>
      <c r="HF35" s="23">
        <f t="shared" ca="1" si="64"/>
        <v>1</v>
      </c>
      <c r="HG35" s="23">
        <f t="shared" ca="1" si="64"/>
        <v>0</v>
      </c>
      <c r="HH35" s="23">
        <f t="shared" ca="1" si="64"/>
        <v>70</v>
      </c>
      <c r="HI35" s="23">
        <f t="shared" ca="1" si="120"/>
        <v>50</v>
      </c>
      <c r="HJ35" s="23">
        <f t="shared" ca="1" si="120"/>
        <v>70</v>
      </c>
      <c r="HK35" s="23">
        <f t="shared" ca="1" si="120"/>
        <v>50</v>
      </c>
      <c r="HL35" s="5">
        <f t="shared" si="68"/>
        <v>1</v>
      </c>
      <c r="HM35" s="5">
        <f t="shared" si="69"/>
        <v>1</v>
      </c>
      <c r="HN35" s="5">
        <f t="shared" si="70"/>
        <v>1</v>
      </c>
      <c r="HO35" s="23">
        <f t="shared" ca="1" si="120"/>
        <v>1</v>
      </c>
      <c r="HP35" s="23">
        <f t="shared" ca="1" si="120"/>
        <v>1</v>
      </c>
      <c r="HQ35" s="23">
        <f t="shared" ca="1" si="120"/>
        <v>1</v>
      </c>
      <c r="HR35" s="23">
        <f t="shared" ca="1" si="120"/>
        <v>1</v>
      </c>
      <c r="HS35" s="23">
        <f t="shared" ca="1" si="120"/>
        <v>1</v>
      </c>
      <c r="HT35" s="23">
        <f t="shared" ca="1" si="120"/>
        <v>1</v>
      </c>
      <c r="HU35" s="23">
        <f t="shared" ca="1" si="120"/>
        <v>1</v>
      </c>
      <c r="HV35" s="179" t="b">
        <f t="shared" si="87"/>
        <v>1</v>
      </c>
      <c r="HW35" s="179">
        <f t="shared" si="121"/>
        <v>0</v>
      </c>
      <c r="HX35" s="179">
        <f t="shared" si="121"/>
        <v>0</v>
      </c>
      <c r="HY35" s="179">
        <f t="shared" si="121"/>
        <v>0</v>
      </c>
      <c r="HZ35" s="179">
        <f t="shared" si="121"/>
        <v>0</v>
      </c>
      <c r="IA35" s="179">
        <f t="shared" si="121"/>
        <v>0</v>
      </c>
      <c r="IB35" s="179">
        <f t="shared" si="121"/>
        <v>0</v>
      </c>
      <c r="IC35" s="179">
        <f t="shared" si="121"/>
        <v>0</v>
      </c>
      <c r="ID35" s="179">
        <f t="shared" si="121"/>
        <v>0</v>
      </c>
      <c r="IE35" s="179">
        <f t="shared" si="121"/>
        <v>0</v>
      </c>
      <c r="IF35" s="179">
        <f t="shared" si="121"/>
        <v>0</v>
      </c>
      <c r="IG35" s="179">
        <f t="shared" si="122"/>
        <v>0</v>
      </c>
      <c r="IH35" s="179">
        <f t="shared" si="122"/>
        <v>0</v>
      </c>
      <c r="II35" s="179">
        <f t="shared" si="122"/>
        <v>0</v>
      </c>
      <c r="IJ35" s="179">
        <f t="shared" si="122"/>
        <v>0</v>
      </c>
      <c r="IK35" s="179">
        <f t="shared" si="122"/>
        <v>0</v>
      </c>
      <c r="IL35" s="179">
        <f t="shared" si="122"/>
        <v>0</v>
      </c>
      <c r="IM35" s="179">
        <f t="shared" si="122"/>
        <v>0</v>
      </c>
      <c r="IN35" s="179">
        <f t="shared" si="122"/>
        <v>0</v>
      </c>
      <c r="IO35" s="179">
        <f t="shared" si="122"/>
        <v>0</v>
      </c>
      <c r="IP35" s="179">
        <f t="shared" si="122"/>
        <v>0</v>
      </c>
      <c r="IQ35" s="179">
        <f t="shared" si="123"/>
        <v>0</v>
      </c>
      <c r="IR35" s="179">
        <f t="shared" si="123"/>
        <v>0</v>
      </c>
      <c r="IS35" s="179">
        <f t="shared" si="123"/>
        <v>0</v>
      </c>
      <c r="IT35" s="179">
        <f t="shared" si="123"/>
        <v>0</v>
      </c>
      <c r="IU35" s="179">
        <f t="shared" si="123"/>
        <v>0</v>
      </c>
      <c r="IV35" s="179">
        <f t="shared" si="123"/>
        <v>0</v>
      </c>
      <c r="IW35" s="179">
        <f t="shared" si="123"/>
        <v>0</v>
      </c>
      <c r="IX35" s="179">
        <f t="shared" si="123"/>
        <v>0</v>
      </c>
      <c r="IY35" s="179">
        <f t="shared" si="123"/>
        <v>0</v>
      </c>
      <c r="IZ35" s="179">
        <f t="shared" si="123"/>
        <v>0</v>
      </c>
      <c r="JA35" s="179">
        <f t="shared" si="124"/>
        <v>150</v>
      </c>
      <c r="JB35" s="179">
        <f t="shared" si="124"/>
        <v>0</v>
      </c>
      <c r="JC35" s="179">
        <f t="shared" si="124"/>
        <v>0</v>
      </c>
      <c r="JD35" s="179">
        <f t="shared" si="124"/>
        <v>0</v>
      </c>
      <c r="JE35" s="179">
        <f t="shared" si="124"/>
        <v>0</v>
      </c>
      <c r="JF35" s="179">
        <f t="shared" si="124"/>
        <v>0</v>
      </c>
      <c r="JG35" s="179">
        <f t="shared" si="124"/>
        <v>0</v>
      </c>
      <c r="JH35" s="179">
        <f t="shared" si="124"/>
        <v>0</v>
      </c>
      <c r="JI35" s="179">
        <f t="shared" si="124"/>
        <v>0</v>
      </c>
      <c r="JJ35" s="179">
        <f t="shared" si="124"/>
        <v>0</v>
      </c>
      <c r="JK35" s="179">
        <f t="shared" si="125"/>
        <v>0</v>
      </c>
      <c r="JL35" s="179">
        <f t="shared" si="125"/>
        <v>0</v>
      </c>
      <c r="JM35" s="179">
        <f t="shared" si="125"/>
        <v>0</v>
      </c>
      <c r="JN35" s="179">
        <f t="shared" si="125"/>
        <v>0</v>
      </c>
      <c r="JO35" s="179">
        <f t="shared" si="125"/>
        <v>0</v>
      </c>
      <c r="JP35" s="179">
        <f t="shared" si="125"/>
        <v>0</v>
      </c>
      <c r="JQ35" s="179">
        <f t="shared" si="125"/>
        <v>0</v>
      </c>
      <c r="JR35" s="179">
        <f t="shared" si="125"/>
        <v>97</v>
      </c>
      <c r="JS35" s="179">
        <f t="shared" si="125"/>
        <v>97</v>
      </c>
      <c r="JT35" s="179">
        <f t="shared" si="125"/>
        <v>97</v>
      </c>
      <c r="JU35" s="179">
        <f t="shared" si="126"/>
        <v>97</v>
      </c>
      <c r="JV35" s="179">
        <f t="shared" si="126"/>
        <v>97</v>
      </c>
      <c r="JW35" s="179">
        <f t="shared" si="126"/>
        <v>97</v>
      </c>
      <c r="JX35" s="179">
        <f t="shared" si="126"/>
        <v>97</v>
      </c>
      <c r="JY35" s="179">
        <f t="shared" si="126"/>
        <v>97</v>
      </c>
      <c r="JZ35" s="179">
        <f t="shared" si="126"/>
        <v>152</v>
      </c>
      <c r="KA35" s="179">
        <f t="shared" si="126"/>
        <v>152</v>
      </c>
      <c r="KB35" s="179">
        <f t="shared" si="126"/>
        <v>152</v>
      </c>
      <c r="KC35" s="179">
        <f t="shared" si="126"/>
        <v>0</v>
      </c>
      <c r="KD35" s="179">
        <f t="shared" si="126"/>
        <v>0</v>
      </c>
      <c r="KE35" s="179">
        <f t="shared" si="127"/>
        <v>348</v>
      </c>
      <c r="KF35" s="179">
        <f t="shared" si="127"/>
        <v>348</v>
      </c>
      <c r="KG35" s="179">
        <f t="shared" si="127"/>
        <v>7</v>
      </c>
      <c r="KH35" s="179">
        <f t="shared" si="127"/>
        <v>7</v>
      </c>
      <c r="KI35" s="179">
        <f t="shared" si="127"/>
        <v>7</v>
      </c>
      <c r="KJ35" s="179">
        <f t="shared" si="127"/>
        <v>7</v>
      </c>
      <c r="KK35" s="179">
        <f t="shared" si="127"/>
        <v>7</v>
      </c>
      <c r="KL35" s="179">
        <f t="shared" si="127"/>
        <v>7</v>
      </c>
      <c r="KM35" s="179">
        <f t="shared" si="127"/>
        <v>7</v>
      </c>
      <c r="KN35" s="179">
        <f t="shared" si="127"/>
        <v>7</v>
      </c>
      <c r="KO35" s="179">
        <f t="shared" si="128"/>
        <v>0</v>
      </c>
      <c r="KP35" s="179">
        <f t="shared" si="128"/>
        <v>0</v>
      </c>
      <c r="KQ35" s="179">
        <f t="shared" si="128"/>
        <v>0</v>
      </c>
      <c r="KR35" s="179">
        <f t="shared" si="128"/>
        <v>0</v>
      </c>
      <c r="KS35" s="179">
        <f t="shared" si="128"/>
        <v>0</v>
      </c>
      <c r="KT35" s="179">
        <f t="shared" si="128"/>
        <v>0</v>
      </c>
      <c r="KU35" s="179">
        <f t="shared" si="128"/>
        <v>0</v>
      </c>
      <c r="KV35" s="179">
        <f t="shared" si="128"/>
        <v>0</v>
      </c>
      <c r="KW35" s="179">
        <f t="shared" si="128"/>
        <v>0</v>
      </c>
      <c r="KX35" s="179">
        <f t="shared" si="128"/>
        <v>0</v>
      </c>
      <c r="KY35" s="179">
        <f t="shared" si="129"/>
        <v>0</v>
      </c>
      <c r="KZ35" s="179">
        <f t="shared" si="129"/>
        <v>0</v>
      </c>
      <c r="LA35" s="179">
        <f t="shared" si="129"/>
        <v>0</v>
      </c>
      <c r="LB35" s="179">
        <f t="shared" si="129"/>
        <v>0</v>
      </c>
      <c r="LC35" s="179">
        <f t="shared" si="129"/>
        <v>0</v>
      </c>
      <c r="LD35" s="179">
        <f t="shared" si="129"/>
        <v>0</v>
      </c>
      <c r="LE35" s="179">
        <f t="shared" si="129"/>
        <v>0</v>
      </c>
      <c r="LF35" s="179">
        <f t="shared" si="129"/>
        <v>0</v>
      </c>
      <c r="LG35" s="179">
        <f t="shared" si="129"/>
        <v>0</v>
      </c>
      <c r="LH35" s="179">
        <f t="shared" si="129"/>
        <v>0</v>
      </c>
      <c r="LI35" s="179">
        <f t="shared" si="130"/>
        <v>0</v>
      </c>
      <c r="LJ35" s="179">
        <f t="shared" si="130"/>
        <v>0</v>
      </c>
      <c r="LK35" s="179">
        <f t="shared" si="130"/>
        <v>0</v>
      </c>
      <c r="LL35" s="179">
        <f t="shared" si="130"/>
        <v>0</v>
      </c>
      <c r="LM35" s="179">
        <f t="shared" si="130"/>
        <v>0</v>
      </c>
      <c r="LN35" s="179">
        <f t="shared" si="130"/>
        <v>0</v>
      </c>
      <c r="LO35" s="179">
        <f t="shared" si="130"/>
        <v>0</v>
      </c>
      <c r="LP35" s="179">
        <f t="shared" si="130"/>
        <v>0</v>
      </c>
      <c r="LQ35" s="179">
        <f t="shared" si="130"/>
        <v>0</v>
      </c>
      <c r="LR35" s="179">
        <f t="shared" si="130"/>
        <v>0</v>
      </c>
      <c r="LS35" s="179">
        <f t="shared" si="131"/>
        <v>0</v>
      </c>
      <c r="LT35" s="179">
        <f t="shared" si="131"/>
        <v>0</v>
      </c>
      <c r="LU35" s="179">
        <f t="shared" si="131"/>
        <v>0</v>
      </c>
      <c r="LV35" s="179">
        <f t="shared" si="131"/>
        <v>0</v>
      </c>
      <c r="LW35" s="179">
        <f t="shared" si="131"/>
        <v>0</v>
      </c>
      <c r="LX35" s="179">
        <f t="shared" si="131"/>
        <v>0</v>
      </c>
      <c r="LY35" s="179">
        <f t="shared" si="131"/>
        <v>0</v>
      </c>
      <c r="LZ35" s="179">
        <f t="shared" si="131"/>
        <v>0</v>
      </c>
      <c r="MA35" s="179">
        <f t="shared" si="131"/>
        <v>0</v>
      </c>
      <c r="MB35" s="179">
        <f t="shared" si="131"/>
        <v>0</v>
      </c>
      <c r="MC35" s="179">
        <f t="shared" si="132"/>
        <v>0</v>
      </c>
      <c r="MD35" s="179">
        <f t="shared" si="132"/>
        <v>0</v>
      </c>
      <c r="ME35" s="179">
        <f t="shared" si="132"/>
        <v>0</v>
      </c>
      <c r="MF35" s="179">
        <f t="shared" si="132"/>
        <v>0</v>
      </c>
      <c r="MG35" s="179">
        <f t="shared" si="132"/>
        <v>0</v>
      </c>
      <c r="MH35" s="179">
        <f t="shared" si="132"/>
        <v>0</v>
      </c>
      <c r="MI35" s="179">
        <f t="shared" si="132"/>
        <v>0</v>
      </c>
      <c r="MJ35" s="179">
        <f t="shared" si="132"/>
        <v>0</v>
      </c>
      <c r="MK35" s="179">
        <f t="shared" si="132"/>
        <v>0</v>
      </c>
      <c r="ML35" s="179">
        <f t="shared" si="132"/>
        <v>0</v>
      </c>
      <c r="MM35" s="23">
        <f t="shared" ca="1" si="120"/>
        <v>0</v>
      </c>
      <c r="MN35" s="23" t="str">
        <f t="shared" ca="1" si="120"/>
        <v>-</v>
      </c>
      <c r="MO35" s="23" t="str">
        <f t="shared" ca="1" si="120"/>
        <v>-</v>
      </c>
      <c r="MP35" s="23">
        <f t="shared" ca="1" si="117"/>
        <v>0</v>
      </c>
      <c r="MQ35" s="23">
        <f t="shared" ca="1" si="117"/>
        <v>0</v>
      </c>
      <c r="MR35" s="29">
        <v>0</v>
      </c>
    </row>
    <row r="36" spans="1:356" outlineLevel="1">
      <c r="A36" s="26">
        <f t="shared" si="21"/>
        <v>31</v>
      </c>
      <c r="B36" s="26">
        <f t="shared" si="90"/>
        <v>15</v>
      </c>
      <c r="C36">
        <v>10</v>
      </c>
      <c r="D36" t="b">
        <v>0</v>
      </c>
      <c r="E36" t="b">
        <v>0</v>
      </c>
      <c r="F36" t="b">
        <v>0</v>
      </c>
      <c r="G36" s="35">
        <v>3</v>
      </c>
      <c r="H36" s="123">
        <v>24</v>
      </c>
      <c r="I36" s="35">
        <v>1</v>
      </c>
      <c r="J36" s="35">
        <v>0</v>
      </c>
      <c r="K36" s="123">
        <v>1</v>
      </c>
      <c r="L36" s="123">
        <v>1</v>
      </c>
      <c r="M36" s="123">
        <v>1</v>
      </c>
      <c r="N36" s="123">
        <v>1</v>
      </c>
      <c r="O36" s="35">
        <v>2</v>
      </c>
      <c r="P36" s="35">
        <v>2</v>
      </c>
      <c r="Q36" s="35">
        <v>2</v>
      </c>
      <c r="R36" s="35">
        <v>2</v>
      </c>
      <c r="S36" s="35">
        <v>2</v>
      </c>
      <c r="T36" s="35">
        <v>2</v>
      </c>
      <c r="U36" s="35">
        <v>2</v>
      </c>
      <c r="V36" s="35">
        <v>2</v>
      </c>
      <c r="W36" s="35">
        <v>2</v>
      </c>
      <c r="X36" s="35">
        <v>2</v>
      </c>
      <c r="Y36" s="35">
        <v>2</v>
      </c>
      <c r="Z36" s="35"/>
      <c r="AA36">
        <f>IF($H36&lt;=4,$H36,MOD(INT(($H36-5)/PRODUCT(AB$19:$AD$19)),AA$19)+1)</f>
        <v>2</v>
      </c>
      <c r="AB36">
        <f>IF($H36&lt;=4,0,MOD(INT(($H36-5)/PRODUCT(AC$19:$AD$19)),AB$19)+1)</f>
        <v>1</v>
      </c>
      <c r="AC36">
        <f>IF($H36&lt;=4,0,MOD(INT(($H36-5)/PRODUCT(AD$19:$AD$19)),AC$19)+1)</f>
        <v>2</v>
      </c>
      <c r="AD36">
        <f t="shared" si="83"/>
        <v>2</v>
      </c>
      <c r="AE36" s="3" t="str">
        <f t="shared" ca="1" si="84"/>
        <v>00016 Template GSM  M-M-mate EL Spr Scan 1 (F33N11)</v>
      </c>
      <c r="AF36" s="10" t="str">
        <f ca="1">IF(MATCH(AE36,AE$5:AE36,0)=(COUNTA(AE$5:AE36)),"-","Dup")</f>
        <v>-</v>
      </c>
      <c r="AG36" s="23" t="b">
        <f t="shared" ca="1" si="134"/>
        <v>1</v>
      </c>
      <c r="AH36" s="23" t="b">
        <f t="shared" ca="1" si="134"/>
        <v>0</v>
      </c>
      <c r="AI36" s="23" t="str">
        <f t="shared" ca="1" si="134"/>
        <v>-</v>
      </c>
      <c r="AJ36" s="23" t="str">
        <f t="shared" ca="1" si="134"/>
        <v>-</v>
      </c>
      <c r="AK36" s="23" t="str">
        <f t="shared" ca="1" si="134"/>
        <v>-</v>
      </c>
      <c r="AL36" s="23" t="str">
        <f t="shared" ca="1" si="134"/>
        <v>-</v>
      </c>
      <c r="AM36" s="23" t="str">
        <f t="shared" ca="1" si="134"/>
        <v>-</v>
      </c>
      <c r="AN36" s="23" t="str">
        <f t="shared" ca="1" si="134"/>
        <v>-</v>
      </c>
      <c r="AO36" s="23" t="str">
        <f t="shared" ca="1" si="134"/>
        <v>-</v>
      </c>
      <c r="AP36" s="23" t="str">
        <f t="shared" ca="1" si="134"/>
        <v>-</v>
      </c>
      <c r="AQ36" s="23" t="str">
        <f t="shared" ca="1" si="134"/>
        <v>-</v>
      </c>
      <c r="AR36" s="23">
        <f t="shared" ca="1" si="134"/>
        <v>1</v>
      </c>
      <c r="AS36" s="23">
        <f t="shared" ca="1" si="134"/>
        <v>1</v>
      </c>
      <c r="AT36" s="23" t="str">
        <f t="shared" ca="1" si="134"/>
        <v>-</v>
      </c>
      <c r="AU36" s="23" t="str">
        <f t="shared" ca="1" si="134"/>
        <v>-</v>
      </c>
      <c r="AV36" s="23" t="str">
        <f t="shared" ca="1" si="134"/>
        <v>-</v>
      </c>
      <c r="AW36" s="23" t="str">
        <f t="shared" ca="1" si="135"/>
        <v>-</v>
      </c>
      <c r="AX36" s="23" t="str">
        <f t="shared" ca="1" si="135"/>
        <v>-</v>
      </c>
      <c r="AY36" s="23" t="str">
        <f t="shared" ca="1" si="135"/>
        <v>-</v>
      </c>
      <c r="AZ36" s="23" t="str">
        <f t="shared" ca="1" si="135"/>
        <v>-</v>
      </c>
      <c r="BA36" s="23" t="str">
        <f t="shared" ca="1" si="135"/>
        <v>-</v>
      </c>
      <c r="BB36" s="23" t="str">
        <f t="shared" ca="1" si="135"/>
        <v>-</v>
      </c>
      <c r="BC36" s="23" t="str">
        <f t="shared" ca="1" si="135"/>
        <v>-</v>
      </c>
      <c r="BD36" s="23" t="str">
        <f t="shared" ca="1" si="135"/>
        <v>-</v>
      </c>
      <c r="BE36" s="23" t="str">
        <f t="shared" ca="1" si="135"/>
        <v>-</v>
      </c>
      <c r="BF36" s="23" t="str">
        <f t="shared" ca="1" si="135"/>
        <v>-</v>
      </c>
      <c r="BG36" s="23" t="str">
        <f t="shared" ca="1" si="135"/>
        <v>-</v>
      </c>
      <c r="BH36" s="23" t="str">
        <f t="shared" ca="1" si="135"/>
        <v>-</v>
      </c>
      <c r="BI36" s="23" t="str">
        <f t="shared" ca="1" si="135"/>
        <v>-</v>
      </c>
      <c r="BJ36" s="23" t="str">
        <f t="shared" ca="1" si="135"/>
        <v>-</v>
      </c>
      <c r="BK36" s="23" t="str">
        <f t="shared" ca="1" si="135"/>
        <v>-</v>
      </c>
      <c r="BL36" s="23" t="str">
        <f t="shared" ca="1" si="135"/>
        <v>-</v>
      </c>
      <c r="BM36" s="23" t="str">
        <f t="shared" ca="1" si="136"/>
        <v>-</v>
      </c>
      <c r="BN36" s="23" t="str">
        <f t="shared" ca="1" si="136"/>
        <v>-</v>
      </c>
      <c r="BO36" s="23" t="str">
        <f t="shared" ca="1" si="136"/>
        <v>-</v>
      </c>
      <c r="BP36" s="23" t="str">
        <f t="shared" ca="1" si="136"/>
        <v>-</v>
      </c>
      <c r="BQ36" s="23" t="str">
        <f t="shared" ca="1" si="136"/>
        <v>-</v>
      </c>
      <c r="BR36" s="23" t="str">
        <f t="shared" ca="1" si="136"/>
        <v>-</v>
      </c>
      <c r="BS36" s="23" t="str">
        <f t="shared" ca="1" si="136"/>
        <v>-</v>
      </c>
      <c r="BT36" s="23" t="str">
        <f t="shared" ca="1" si="136"/>
        <v>-</v>
      </c>
      <c r="BU36" s="23" t="str">
        <f t="shared" ca="1" si="136"/>
        <v>-</v>
      </c>
      <c r="BV36" s="23" t="str">
        <f t="shared" ca="1" si="136"/>
        <v>-</v>
      </c>
      <c r="BW36" s="23" t="str">
        <f t="shared" ca="1" si="136"/>
        <v>-</v>
      </c>
      <c r="BX36" s="23" t="str">
        <f t="shared" ca="1" si="136"/>
        <v>-</v>
      </c>
      <c r="BY36" s="23" t="str">
        <f t="shared" ca="1" si="136"/>
        <v>-</v>
      </c>
      <c r="BZ36" s="23">
        <f t="shared" ca="1" si="136"/>
        <v>1</v>
      </c>
      <c r="CA36" s="23">
        <f t="shared" ca="1" si="136"/>
        <v>1</v>
      </c>
      <c r="CB36" s="23">
        <f t="shared" ca="1" si="136"/>
        <v>0</v>
      </c>
      <c r="CC36" s="23" t="str">
        <f t="shared" ca="1" si="137"/>
        <v>-</v>
      </c>
      <c r="CD36" s="23" t="str">
        <f t="shared" ca="1" si="137"/>
        <v>-</v>
      </c>
      <c r="CE36" s="23" t="str">
        <f t="shared" ca="1" si="137"/>
        <v>-</v>
      </c>
      <c r="CF36" s="23" t="str">
        <f t="shared" ca="1" si="137"/>
        <v>-</v>
      </c>
      <c r="CG36" s="23" t="str">
        <f t="shared" ca="1" si="137"/>
        <v>-</v>
      </c>
      <c r="CH36" s="23" t="str">
        <f t="shared" ca="1" si="137"/>
        <v>-</v>
      </c>
      <c r="CI36" s="23" t="str">
        <f t="shared" ca="1" si="137"/>
        <v>-</v>
      </c>
      <c r="CJ36" s="23">
        <f t="shared" ca="1" si="137"/>
        <v>0</v>
      </c>
      <c r="CK36" s="23" t="str">
        <f t="shared" ca="1" si="137"/>
        <v>-</v>
      </c>
      <c r="CL36" s="23" t="str">
        <f t="shared" ca="1" si="137"/>
        <v>-</v>
      </c>
      <c r="CM36" s="23" t="str">
        <f t="shared" ca="1" si="137"/>
        <v>-</v>
      </c>
      <c r="CN36" s="23" t="str">
        <f t="shared" ca="1" si="137"/>
        <v>-</v>
      </c>
      <c r="CO36" s="23" t="str">
        <f t="shared" ca="1" si="137"/>
        <v>-</v>
      </c>
      <c r="CP36" s="23">
        <f t="shared" ca="1" si="137"/>
        <v>0</v>
      </c>
      <c r="CQ36" s="23">
        <f t="shared" ca="1" si="137"/>
        <v>0</v>
      </c>
      <c r="CR36" s="23">
        <f t="shared" ca="1" si="137"/>
        <v>0</v>
      </c>
      <c r="CS36" s="23">
        <f t="shared" ca="1" si="133"/>
        <v>0</v>
      </c>
      <c r="CT36" s="23">
        <f t="shared" ca="1" si="133"/>
        <v>0</v>
      </c>
      <c r="CU36" s="23">
        <f t="shared" ca="1" si="133"/>
        <v>0</v>
      </c>
      <c r="CV36" s="23">
        <f t="shared" ca="1" si="133"/>
        <v>0</v>
      </c>
      <c r="CW36" s="23">
        <f t="shared" ca="1" si="92"/>
        <v>0</v>
      </c>
      <c r="CX36" s="23">
        <f t="shared" ca="1" si="92"/>
        <v>0</v>
      </c>
      <c r="CY36" s="23">
        <f t="shared" ca="1" si="92"/>
        <v>0</v>
      </c>
      <c r="CZ36" s="23">
        <f t="shared" ca="1" si="92"/>
        <v>0</v>
      </c>
      <c r="DA36" s="23" t="str">
        <f t="shared" ca="1" si="92"/>
        <v>-</v>
      </c>
      <c r="DB36" s="23" t="str">
        <f t="shared" ca="1" si="92"/>
        <v>-</v>
      </c>
      <c r="DC36" s="23">
        <f t="shared" ca="1" si="92"/>
        <v>19</v>
      </c>
      <c r="DD36" s="23">
        <f t="shared" ca="1" si="92"/>
        <v>19</v>
      </c>
      <c r="DE36" s="23" t="str">
        <f t="shared" ca="1" si="92"/>
        <v>-</v>
      </c>
      <c r="DF36" s="23" t="str">
        <f t="shared" ca="1" si="92"/>
        <v>-</v>
      </c>
      <c r="DG36" s="23" t="str">
        <f t="shared" ca="1" si="92"/>
        <v>-</v>
      </c>
      <c r="DH36" s="23" t="str">
        <f t="shared" ca="1" si="92"/>
        <v>-</v>
      </c>
      <c r="DI36" s="23" t="str">
        <f t="shared" ca="1" si="92"/>
        <v>-</v>
      </c>
      <c r="DJ36" s="23" t="str">
        <f t="shared" ca="1" si="92"/>
        <v>-</v>
      </c>
      <c r="DK36" s="23" t="str">
        <f t="shared" ca="1" si="92"/>
        <v>-</v>
      </c>
      <c r="DL36" s="5">
        <f t="shared" si="54"/>
        <v>1</v>
      </c>
      <c r="DM36" s="23" t="str">
        <f t="shared" ca="1" si="114"/>
        <v>-</v>
      </c>
      <c r="DN36" s="23" t="str">
        <f t="shared" ca="1" si="114"/>
        <v>-</v>
      </c>
      <c r="DO36" s="23" t="str">
        <f t="shared" ca="1" si="114"/>
        <v>-</v>
      </c>
      <c r="DP36" s="23" t="str">
        <f t="shared" ca="1" si="114"/>
        <v>-</v>
      </c>
      <c r="DQ36" s="5" t="b">
        <f t="shared" si="55"/>
        <v>0</v>
      </c>
      <c r="DR36" s="23" t="str">
        <f t="shared" ca="1" si="114"/>
        <v>-</v>
      </c>
      <c r="DS36" s="23">
        <f t="shared" ca="1" si="114"/>
        <v>0</v>
      </c>
      <c r="DT36" s="23" t="str">
        <f t="shared" ca="1" si="114"/>
        <v>-</v>
      </c>
      <c r="DU36" s="23">
        <f t="shared" ca="1" si="114"/>
        <v>1</v>
      </c>
      <c r="DV36" s="23">
        <f t="shared" ca="1" si="114"/>
        <v>0</v>
      </c>
      <c r="DW36" s="23">
        <f t="shared" ca="1" si="114"/>
        <v>1</v>
      </c>
      <c r="DX36" s="23">
        <f t="shared" ca="1" si="114"/>
        <v>1</v>
      </c>
      <c r="DY36" s="23">
        <f t="shared" ca="1" si="114"/>
        <v>1</v>
      </c>
      <c r="DZ36" s="23">
        <f t="shared" ca="1" si="114"/>
        <v>0</v>
      </c>
      <c r="EA36" s="23">
        <f t="shared" ca="1" si="114"/>
        <v>0</v>
      </c>
      <c r="EB36" s="23">
        <f t="shared" ca="1" si="114"/>
        <v>0</v>
      </c>
      <c r="EC36" s="23">
        <f t="shared" ca="1" si="115"/>
        <v>0</v>
      </c>
      <c r="ED36" s="23">
        <f t="shared" ca="1" si="115"/>
        <v>1</v>
      </c>
      <c r="EE36" s="23">
        <f t="shared" ca="1" si="115"/>
        <v>0</v>
      </c>
      <c r="EF36" s="23">
        <f t="shared" ca="1" si="115"/>
        <v>0</v>
      </c>
      <c r="EG36" s="23">
        <f t="shared" ca="1" si="115"/>
        <v>0</v>
      </c>
      <c r="EH36" s="23">
        <f t="shared" ca="1" si="115"/>
        <v>0</v>
      </c>
      <c r="EI36" s="23">
        <f t="shared" ca="1" si="115"/>
        <v>0</v>
      </c>
      <c r="EJ36" s="23">
        <f t="shared" ca="1" si="115"/>
        <v>0</v>
      </c>
      <c r="EK36" s="23">
        <f t="shared" ca="1" si="115"/>
        <v>0</v>
      </c>
      <c r="EL36" s="23">
        <f t="shared" ca="1" si="115"/>
        <v>1</v>
      </c>
      <c r="EM36" s="23">
        <f t="shared" ca="1" si="115"/>
        <v>0</v>
      </c>
      <c r="EN36" s="5">
        <f t="shared" ref="EN36:ER36" si="138">INDEX(i.NLB,$I36,EN$18)</f>
        <v>0</v>
      </c>
      <c r="EO36" s="5">
        <f t="shared" si="138"/>
        <v>0</v>
      </c>
      <c r="EP36" s="5">
        <f t="shared" si="138"/>
        <v>0</v>
      </c>
      <c r="EQ36" s="5">
        <f t="shared" si="138"/>
        <v>0</v>
      </c>
      <c r="ER36" s="5">
        <f t="shared" si="138"/>
        <v>0</v>
      </c>
      <c r="ES36" s="23">
        <f t="shared" ca="1" si="116"/>
        <v>0</v>
      </c>
      <c r="ET36" s="23">
        <f t="shared" ca="1" si="116"/>
        <v>0</v>
      </c>
      <c r="EU36" s="23" t="str">
        <f t="shared" ca="1" si="116"/>
        <v>-</v>
      </c>
      <c r="EV36" s="23" t="str">
        <f t="shared" ca="1" si="116"/>
        <v>-</v>
      </c>
      <c r="EW36" s="23" t="str">
        <f t="shared" ca="1" si="116"/>
        <v>-</v>
      </c>
      <c r="EX36" s="23" t="str">
        <f t="shared" ca="1" si="116"/>
        <v>-</v>
      </c>
      <c r="EY36" s="5" t="b">
        <f t="shared" ref="EY36:FA36" si="139">INDEX(i.TOL,$G36,EY$18)</f>
        <v>0</v>
      </c>
      <c r="EZ36" s="5" t="b">
        <f t="shared" si="139"/>
        <v>0</v>
      </c>
      <c r="FA36" s="5" t="b">
        <f t="shared" si="139"/>
        <v>1</v>
      </c>
      <c r="FB36" s="5">
        <f t="shared" si="58"/>
        <v>1</v>
      </c>
      <c r="FC36" s="23">
        <f t="shared" ca="1" si="116"/>
        <v>1</v>
      </c>
      <c r="FD36" s="23">
        <f t="shared" ca="1" si="116"/>
        <v>1</v>
      </c>
      <c r="FE36" s="23" t="str">
        <f t="shared" ca="1" si="116"/>
        <v>-</v>
      </c>
      <c r="FF36" s="23" t="str">
        <f t="shared" ca="1" si="116"/>
        <v>-</v>
      </c>
      <c r="FG36" s="5">
        <f t="shared" si="59"/>
        <v>0.5</v>
      </c>
      <c r="FH36" s="23" t="str">
        <f t="shared" ca="1" si="116"/>
        <v>-</v>
      </c>
      <c r="FI36" s="23" t="str">
        <f t="shared" ca="1" si="116"/>
        <v>-</v>
      </c>
      <c r="FJ36" s="5" t="str">
        <f t="array" ref="FJ36">IF(OR(FK36:FX36&lt;&gt;"-"),TRUE,"-")</f>
        <v>-</v>
      </c>
      <c r="FK36" s="5" t="str">
        <f t="shared" si="118"/>
        <v>-</v>
      </c>
      <c r="FL36" s="5" t="str">
        <f t="shared" si="118"/>
        <v>-</v>
      </c>
      <c r="FM36" s="5" t="str">
        <f t="shared" si="118"/>
        <v>-</v>
      </c>
      <c r="FN36" s="5" t="str">
        <f t="shared" si="118"/>
        <v>-</v>
      </c>
      <c r="FO36" s="5" t="str">
        <f t="shared" si="118"/>
        <v>-</v>
      </c>
      <c r="FP36" s="5" t="str">
        <f t="shared" si="118"/>
        <v>-</v>
      </c>
      <c r="FQ36" s="5" t="str">
        <f t="shared" si="118"/>
        <v>-</v>
      </c>
      <c r="FR36" s="5" t="str">
        <f t="shared" si="118"/>
        <v>-</v>
      </c>
      <c r="FS36" s="5" t="str">
        <f t="shared" si="118"/>
        <v>-</v>
      </c>
      <c r="FT36" s="5" t="str">
        <f t="shared" si="118"/>
        <v>-</v>
      </c>
      <c r="FU36" s="5" t="str">
        <f t="shared" si="118"/>
        <v>-</v>
      </c>
      <c r="FV36" s="5" t="str">
        <f t="shared" si="118"/>
        <v>-</v>
      </c>
      <c r="FW36" s="5" t="str">
        <f t="shared" si="118"/>
        <v>-</v>
      </c>
      <c r="FX36" s="5" t="str">
        <f t="shared" si="118"/>
        <v>-</v>
      </c>
      <c r="FY36" s="5" t="b">
        <f t="array" aca="1" ref="FY36" ca="1">IF(OR(FZ36:GN36&lt;&gt;"-"),TRUE,"-")</f>
        <v>1</v>
      </c>
      <c r="FZ36" s="23">
        <f t="shared" ca="1" si="61"/>
        <v>0</v>
      </c>
      <c r="GA36" s="5" t="str">
        <f t="shared" si="119"/>
        <v>-</v>
      </c>
      <c r="GB36" s="5" t="str">
        <f t="shared" si="119"/>
        <v>-</v>
      </c>
      <c r="GC36" s="5" t="str">
        <f t="shared" si="119"/>
        <v>-</v>
      </c>
      <c r="GD36" s="5" t="str">
        <f t="shared" si="119"/>
        <v>-</v>
      </c>
      <c r="GE36" s="5" t="str">
        <f t="shared" si="119"/>
        <v>-</v>
      </c>
      <c r="GF36" s="5" t="str">
        <f t="shared" si="119"/>
        <v>-</v>
      </c>
      <c r="GG36" s="5" t="str">
        <f t="shared" si="119"/>
        <v>-</v>
      </c>
      <c r="GH36" s="5" t="str">
        <f t="shared" si="119"/>
        <v>-</v>
      </c>
      <c r="GI36" s="5" t="str">
        <f t="shared" si="119"/>
        <v>-</v>
      </c>
      <c r="GJ36" s="5" t="str">
        <f t="shared" si="119"/>
        <v>-</v>
      </c>
      <c r="GK36" s="5" t="str">
        <f t="shared" si="119"/>
        <v>-</v>
      </c>
      <c r="GL36" s="5" t="str">
        <f t="shared" si="119"/>
        <v>-</v>
      </c>
      <c r="GM36" s="5" t="str">
        <f t="shared" si="119"/>
        <v>-</v>
      </c>
      <c r="GN36" s="5" t="str">
        <f t="shared" si="119"/>
        <v>-</v>
      </c>
      <c r="GO36" s="23" t="str">
        <f t="shared" ref="GO36:MQ36" ca="1" si="140">OFFSET(GO$5,$B36,0)</f>
        <v>-</v>
      </c>
      <c r="GP36" s="23" t="str">
        <f t="shared" ca="1" si="140"/>
        <v>-</v>
      </c>
      <c r="GQ36" s="23" t="b">
        <f t="shared" ca="1" si="140"/>
        <v>1</v>
      </c>
      <c r="GR36" s="23">
        <f t="shared" ca="1" si="140"/>
        <v>0</v>
      </c>
      <c r="GS36" s="23" t="str">
        <f t="shared" ca="1" si="140"/>
        <v>-</v>
      </c>
      <c r="GT36" s="23" t="str">
        <f t="shared" ca="1" si="140"/>
        <v>-</v>
      </c>
      <c r="GU36" s="5">
        <f t="shared" si="66"/>
        <v>1</v>
      </c>
      <c r="GV36" s="23" t="str">
        <f t="shared" ca="1" si="140"/>
        <v>-</v>
      </c>
      <c r="GW36" s="23" t="str">
        <f t="shared" ca="1" si="140"/>
        <v>-</v>
      </c>
      <c r="GX36" s="5">
        <f t="shared" ref="GX36:HB36" si="141">INDEX(i.FlkStrctr,$H36,GX$18)</f>
        <v>1</v>
      </c>
      <c r="GY36" s="5">
        <f t="shared" si="141"/>
        <v>500</v>
      </c>
      <c r="GZ36" s="5">
        <f t="shared" si="141"/>
        <v>500</v>
      </c>
      <c r="HA36" s="5">
        <f t="shared" si="141"/>
        <v>0</v>
      </c>
      <c r="HB36" s="5">
        <f t="shared" si="141"/>
        <v>240</v>
      </c>
      <c r="HC36" s="23">
        <f t="shared" ca="1" si="140"/>
        <v>1</v>
      </c>
      <c r="HD36" s="23">
        <f t="shared" ca="1" si="140"/>
        <v>0</v>
      </c>
      <c r="HE36" s="23">
        <f t="shared" ca="1" si="140"/>
        <v>1</v>
      </c>
      <c r="HF36" s="23">
        <f t="shared" ca="1" si="140"/>
        <v>1</v>
      </c>
      <c r="HG36" s="23">
        <f t="shared" ca="1" si="140"/>
        <v>0</v>
      </c>
      <c r="HH36" s="23">
        <f t="shared" ca="1" si="140"/>
        <v>70</v>
      </c>
      <c r="HI36" s="23">
        <f t="shared" ca="1" si="140"/>
        <v>50</v>
      </c>
      <c r="HJ36" s="23">
        <f t="shared" ca="1" si="140"/>
        <v>70</v>
      </c>
      <c r="HK36" s="23">
        <f t="shared" ca="1" si="140"/>
        <v>50</v>
      </c>
      <c r="HL36" s="5">
        <f t="shared" si="68"/>
        <v>1</v>
      </c>
      <c r="HM36" s="5">
        <f t="shared" si="69"/>
        <v>1</v>
      </c>
      <c r="HN36" s="5">
        <f t="shared" si="70"/>
        <v>1</v>
      </c>
      <c r="HO36" s="23">
        <f t="shared" ca="1" si="140"/>
        <v>1</v>
      </c>
      <c r="HP36" s="23">
        <f t="shared" ca="1" si="140"/>
        <v>1</v>
      </c>
      <c r="HQ36" s="23">
        <f t="shared" ca="1" si="140"/>
        <v>1</v>
      </c>
      <c r="HR36" s="23">
        <f t="shared" ca="1" si="140"/>
        <v>1</v>
      </c>
      <c r="HS36" s="23">
        <f t="shared" ca="1" si="140"/>
        <v>1</v>
      </c>
      <c r="HT36" s="23">
        <f t="shared" ca="1" si="140"/>
        <v>1</v>
      </c>
      <c r="HU36" s="23">
        <f t="shared" ca="1" si="140"/>
        <v>1</v>
      </c>
      <c r="HV36" s="179" t="b">
        <f t="shared" si="87"/>
        <v>1</v>
      </c>
      <c r="HW36" s="179">
        <f t="shared" si="121"/>
        <v>0</v>
      </c>
      <c r="HX36" s="179">
        <f t="shared" si="121"/>
        <v>0</v>
      </c>
      <c r="HY36" s="179">
        <f t="shared" si="121"/>
        <v>0</v>
      </c>
      <c r="HZ36" s="179">
        <f t="shared" si="121"/>
        <v>0</v>
      </c>
      <c r="IA36" s="179">
        <f t="shared" si="121"/>
        <v>0</v>
      </c>
      <c r="IB36" s="179">
        <f t="shared" si="121"/>
        <v>0</v>
      </c>
      <c r="IC36" s="179">
        <f t="shared" si="121"/>
        <v>0</v>
      </c>
      <c r="ID36" s="179">
        <f t="shared" si="121"/>
        <v>0</v>
      </c>
      <c r="IE36" s="179">
        <f t="shared" si="121"/>
        <v>0</v>
      </c>
      <c r="IF36" s="179">
        <f t="shared" si="121"/>
        <v>0</v>
      </c>
      <c r="IG36" s="179">
        <f t="shared" si="122"/>
        <v>0</v>
      </c>
      <c r="IH36" s="179">
        <f t="shared" si="122"/>
        <v>0</v>
      </c>
      <c r="II36" s="179">
        <f t="shared" si="122"/>
        <v>0</v>
      </c>
      <c r="IJ36" s="179">
        <f t="shared" si="122"/>
        <v>0</v>
      </c>
      <c r="IK36" s="179">
        <f t="shared" si="122"/>
        <v>0</v>
      </c>
      <c r="IL36" s="179">
        <f t="shared" si="122"/>
        <v>0</v>
      </c>
      <c r="IM36" s="179">
        <f t="shared" si="122"/>
        <v>0</v>
      </c>
      <c r="IN36" s="179">
        <f t="shared" si="122"/>
        <v>0</v>
      </c>
      <c r="IO36" s="179">
        <f t="shared" si="122"/>
        <v>0</v>
      </c>
      <c r="IP36" s="179">
        <f t="shared" si="122"/>
        <v>0</v>
      </c>
      <c r="IQ36" s="179">
        <f t="shared" si="123"/>
        <v>0</v>
      </c>
      <c r="IR36" s="179">
        <f t="shared" si="123"/>
        <v>0</v>
      </c>
      <c r="IS36" s="179">
        <f t="shared" si="123"/>
        <v>0</v>
      </c>
      <c r="IT36" s="179">
        <f t="shared" si="123"/>
        <v>0</v>
      </c>
      <c r="IU36" s="179">
        <f t="shared" si="123"/>
        <v>0</v>
      </c>
      <c r="IV36" s="179">
        <f t="shared" si="123"/>
        <v>0</v>
      </c>
      <c r="IW36" s="179">
        <f t="shared" si="123"/>
        <v>0</v>
      </c>
      <c r="IX36" s="179">
        <f t="shared" si="123"/>
        <v>0</v>
      </c>
      <c r="IY36" s="179">
        <f t="shared" si="123"/>
        <v>0</v>
      </c>
      <c r="IZ36" s="179">
        <f t="shared" si="123"/>
        <v>0</v>
      </c>
      <c r="JA36" s="179">
        <f t="shared" si="124"/>
        <v>150</v>
      </c>
      <c r="JB36" s="179">
        <f t="shared" si="124"/>
        <v>0</v>
      </c>
      <c r="JC36" s="179">
        <f t="shared" si="124"/>
        <v>0</v>
      </c>
      <c r="JD36" s="179">
        <f t="shared" si="124"/>
        <v>0</v>
      </c>
      <c r="JE36" s="179">
        <f t="shared" si="124"/>
        <v>0</v>
      </c>
      <c r="JF36" s="179">
        <f t="shared" si="124"/>
        <v>0</v>
      </c>
      <c r="JG36" s="179">
        <f t="shared" si="124"/>
        <v>0</v>
      </c>
      <c r="JH36" s="179">
        <f t="shared" si="124"/>
        <v>0</v>
      </c>
      <c r="JI36" s="179">
        <f t="shared" si="124"/>
        <v>0</v>
      </c>
      <c r="JJ36" s="179">
        <f t="shared" si="124"/>
        <v>0</v>
      </c>
      <c r="JK36" s="179">
        <f t="shared" si="125"/>
        <v>0</v>
      </c>
      <c r="JL36" s="179">
        <f t="shared" si="125"/>
        <v>0</v>
      </c>
      <c r="JM36" s="179">
        <f t="shared" si="125"/>
        <v>0</v>
      </c>
      <c r="JN36" s="179">
        <f t="shared" si="125"/>
        <v>0</v>
      </c>
      <c r="JO36" s="179">
        <f t="shared" si="125"/>
        <v>0</v>
      </c>
      <c r="JP36" s="179">
        <f t="shared" si="125"/>
        <v>0</v>
      </c>
      <c r="JQ36" s="179">
        <f t="shared" si="125"/>
        <v>0</v>
      </c>
      <c r="JR36" s="179">
        <f t="shared" si="125"/>
        <v>97</v>
      </c>
      <c r="JS36" s="179">
        <f t="shared" si="125"/>
        <v>97</v>
      </c>
      <c r="JT36" s="179">
        <f t="shared" si="125"/>
        <v>97</v>
      </c>
      <c r="JU36" s="179">
        <f t="shared" si="126"/>
        <v>97</v>
      </c>
      <c r="JV36" s="179">
        <f t="shared" si="126"/>
        <v>97</v>
      </c>
      <c r="JW36" s="179">
        <f t="shared" si="126"/>
        <v>97</v>
      </c>
      <c r="JX36" s="179">
        <f t="shared" si="126"/>
        <v>97</v>
      </c>
      <c r="JY36" s="179">
        <f t="shared" si="126"/>
        <v>97</v>
      </c>
      <c r="JZ36" s="179">
        <f t="shared" si="126"/>
        <v>152</v>
      </c>
      <c r="KA36" s="179">
        <f t="shared" si="126"/>
        <v>152</v>
      </c>
      <c r="KB36" s="179">
        <f t="shared" si="126"/>
        <v>152</v>
      </c>
      <c r="KC36" s="179">
        <f t="shared" si="126"/>
        <v>0</v>
      </c>
      <c r="KD36" s="179">
        <f t="shared" si="126"/>
        <v>0</v>
      </c>
      <c r="KE36" s="179">
        <f t="shared" si="127"/>
        <v>348</v>
      </c>
      <c r="KF36" s="179">
        <f t="shared" si="127"/>
        <v>348</v>
      </c>
      <c r="KG36" s="179">
        <f t="shared" si="127"/>
        <v>7</v>
      </c>
      <c r="KH36" s="179">
        <f t="shared" si="127"/>
        <v>7</v>
      </c>
      <c r="KI36" s="179">
        <f t="shared" si="127"/>
        <v>7</v>
      </c>
      <c r="KJ36" s="179">
        <f t="shared" si="127"/>
        <v>7</v>
      </c>
      <c r="KK36" s="179">
        <f t="shared" si="127"/>
        <v>7</v>
      </c>
      <c r="KL36" s="179">
        <f t="shared" si="127"/>
        <v>7</v>
      </c>
      <c r="KM36" s="179">
        <f t="shared" si="127"/>
        <v>7</v>
      </c>
      <c r="KN36" s="179">
        <f t="shared" si="127"/>
        <v>7</v>
      </c>
      <c r="KO36" s="179">
        <f t="shared" si="128"/>
        <v>0</v>
      </c>
      <c r="KP36" s="179">
        <f t="shared" si="128"/>
        <v>0</v>
      </c>
      <c r="KQ36" s="179">
        <f t="shared" si="128"/>
        <v>0</v>
      </c>
      <c r="KR36" s="179">
        <f t="shared" si="128"/>
        <v>0</v>
      </c>
      <c r="KS36" s="179">
        <f t="shared" si="128"/>
        <v>0</v>
      </c>
      <c r="KT36" s="179">
        <f t="shared" si="128"/>
        <v>0</v>
      </c>
      <c r="KU36" s="179">
        <f t="shared" si="128"/>
        <v>0</v>
      </c>
      <c r="KV36" s="179">
        <f t="shared" si="128"/>
        <v>0</v>
      </c>
      <c r="KW36" s="179">
        <f t="shared" si="128"/>
        <v>0</v>
      </c>
      <c r="KX36" s="179">
        <f t="shared" si="128"/>
        <v>0</v>
      </c>
      <c r="KY36" s="179">
        <f t="shared" si="129"/>
        <v>0</v>
      </c>
      <c r="KZ36" s="179">
        <f t="shared" si="129"/>
        <v>0</v>
      </c>
      <c r="LA36" s="179">
        <f t="shared" si="129"/>
        <v>0</v>
      </c>
      <c r="LB36" s="179">
        <f t="shared" si="129"/>
        <v>0</v>
      </c>
      <c r="LC36" s="179">
        <f t="shared" si="129"/>
        <v>0</v>
      </c>
      <c r="LD36" s="179">
        <f t="shared" si="129"/>
        <v>0</v>
      </c>
      <c r="LE36" s="179">
        <f t="shared" si="129"/>
        <v>0</v>
      </c>
      <c r="LF36" s="179">
        <f t="shared" si="129"/>
        <v>0</v>
      </c>
      <c r="LG36" s="179">
        <f t="shared" si="129"/>
        <v>0</v>
      </c>
      <c r="LH36" s="179">
        <f t="shared" si="129"/>
        <v>0</v>
      </c>
      <c r="LI36" s="179">
        <f t="shared" si="130"/>
        <v>0</v>
      </c>
      <c r="LJ36" s="179">
        <f t="shared" si="130"/>
        <v>0</v>
      </c>
      <c r="LK36" s="179">
        <f t="shared" si="130"/>
        <v>0</v>
      </c>
      <c r="LL36" s="179">
        <f t="shared" si="130"/>
        <v>0</v>
      </c>
      <c r="LM36" s="179">
        <f t="shared" si="130"/>
        <v>0</v>
      </c>
      <c r="LN36" s="179">
        <f t="shared" si="130"/>
        <v>0</v>
      </c>
      <c r="LO36" s="179">
        <f t="shared" si="130"/>
        <v>0</v>
      </c>
      <c r="LP36" s="179">
        <f t="shared" si="130"/>
        <v>0</v>
      </c>
      <c r="LQ36" s="179">
        <f t="shared" si="130"/>
        <v>0</v>
      </c>
      <c r="LR36" s="179">
        <f t="shared" si="130"/>
        <v>0</v>
      </c>
      <c r="LS36" s="179">
        <f t="shared" si="131"/>
        <v>0</v>
      </c>
      <c r="LT36" s="179">
        <f t="shared" si="131"/>
        <v>0</v>
      </c>
      <c r="LU36" s="179">
        <f t="shared" si="131"/>
        <v>0</v>
      </c>
      <c r="LV36" s="179">
        <f t="shared" si="131"/>
        <v>0</v>
      </c>
      <c r="LW36" s="179">
        <f t="shared" si="131"/>
        <v>0</v>
      </c>
      <c r="LX36" s="179">
        <f t="shared" si="131"/>
        <v>0</v>
      </c>
      <c r="LY36" s="179">
        <f t="shared" si="131"/>
        <v>0</v>
      </c>
      <c r="LZ36" s="179">
        <f t="shared" si="131"/>
        <v>0</v>
      </c>
      <c r="MA36" s="179">
        <f t="shared" si="131"/>
        <v>0</v>
      </c>
      <c r="MB36" s="179">
        <f t="shared" si="131"/>
        <v>0</v>
      </c>
      <c r="MC36" s="179">
        <f t="shared" si="132"/>
        <v>0</v>
      </c>
      <c r="MD36" s="179">
        <f t="shared" si="132"/>
        <v>0</v>
      </c>
      <c r="ME36" s="179">
        <f t="shared" si="132"/>
        <v>0</v>
      </c>
      <c r="MF36" s="179">
        <f t="shared" si="132"/>
        <v>0</v>
      </c>
      <c r="MG36" s="179">
        <f t="shared" si="132"/>
        <v>0</v>
      </c>
      <c r="MH36" s="179">
        <f t="shared" si="132"/>
        <v>0</v>
      </c>
      <c r="MI36" s="179">
        <f t="shared" si="132"/>
        <v>0</v>
      </c>
      <c r="MJ36" s="179">
        <f t="shared" si="132"/>
        <v>0</v>
      </c>
      <c r="MK36" s="179">
        <f t="shared" si="132"/>
        <v>0</v>
      </c>
      <c r="ML36" s="179">
        <f t="shared" si="132"/>
        <v>0</v>
      </c>
      <c r="MM36" s="23">
        <f t="shared" ca="1" si="140"/>
        <v>0</v>
      </c>
      <c r="MN36" s="23" t="str">
        <f t="shared" ca="1" si="140"/>
        <v>-</v>
      </c>
      <c r="MO36" s="23" t="str">
        <f t="shared" ca="1" si="140"/>
        <v>-</v>
      </c>
      <c r="MP36" s="23">
        <f t="shared" ca="1" si="140"/>
        <v>0</v>
      </c>
      <c r="MQ36" s="23">
        <f t="shared" ca="1" si="140"/>
        <v>0</v>
      </c>
      <c r="MR36" s="29">
        <v>0</v>
      </c>
    </row>
    <row r="37" spans="1:356" outlineLevel="1">
      <c r="A37" s="26">
        <f t="shared" si="21"/>
        <v>32</v>
      </c>
      <c r="B37" s="26"/>
      <c r="D37" t="b">
        <v>0</v>
      </c>
      <c r="E37" s="16"/>
      <c r="F37" s="16"/>
      <c r="AE37" s="12" t="s">
        <v>869</v>
      </c>
      <c r="AF37" s="10" t="str">
        <f ca="1">IF(MATCH(AE37,AE$5:AE37,0)=(COUNTA(AE$5:AE37)),"-","Dup")</f>
        <v>-</v>
      </c>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22">
        <v>1</v>
      </c>
      <c r="HI37" s="22">
        <v>2</v>
      </c>
      <c r="HJ37" s="22">
        <v>3</v>
      </c>
      <c r="HK37" s="22">
        <v>4</v>
      </c>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29">
        <v>0</v>
      </c>
    </row>
    <row r="38" spans="1:356" outlineLevel="1">
      <c r="A38" s="26">
        <f t="shared" si="21"/>
        <v>33</v>
      </c>
      <c r="B38" s="26"/>
      <c r="D38" t="b">
        <v>0</v>
      </c>
      <c r="E38" s="16"/>
      <c r="F38" s="16"/>
      <c r="AE38" s="12" t="s">
        <v>870</v>
      </c>
      <c r="AF38" s="10" t="str">
        <f ca="1">IF(MATCH(AE38,AE$5:AE38,0)=(COUNTA(AE$5:AE38)),"-","Dup")</f>
        <v>-</v>
      </c>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22">
        <v>6</v>
      </c>
      <c r="EN38" s="17"/>
      <c r="EO38" s="17"/>
      <c r="EP38" s="22">
        <v>7</v>
      </c>
      <c r="EQ38" s="22">
        <v>8</v>
      </c>
      <c r="ER38" s="22">
        <v>9</v>
      </c>
      <c r="ES38" s="17"/>
      <c r="ET38" s="17"/>
      <c r="EU38" s="17"/>
      <c r="EV38" s="17"/>
      <c r="EW38" s="17"/>
      <c r="EX38" s="17"/>
      <c r="EY38" s="17"/>
      <c r="EZ38" s="17"/>
      <c r="FA38" s="17"/>
      <c r="FB38" s="22">
        <v>7</v>
      </c>
      <c r="FC38" s="17"/>
      <c r="FD38" s="17"/>
      <c r="FE38" s="22">
        <v>1</v>
      </c>
      <c r="FF38" s="22">
        <v>2</v>
      </c>
      <c r="FG38" s="22">
        <v>2</v>
      </c>
      <c r="FH38" s="22">
        <v>3</v>
      </c>
      <c r="FI38" s="22">
        <v>4</v>
      </c>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22">
        <v>5</v>
      </c>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29">
        <v>0</v>
      </c>
    </row>
    <row r="39" spans="1:356" outlineLevel="1">
      <c r="A39" s="26">
        <f t="shared" si="21"/>
        <v>34</v>
      </c>
      <c r="B39" s="26"/>
      <c r="D39" t="b">
        <v>0</v>
      </c>
      <c r="E39" s="16"/>
      <c r="F39" s="16"/>
      <c r="AE39" s="12" t="s">
        <v>871</v>
      </c>
      <c r="AF39" s="10" t="str">
        <f ca="1">IF(MATCH(AE39,AE$5:AE39,0)=(COUNTA(AE$5:AE39)),"-","Dup")</f>
        <v>-</v>
      </c>
      <c r="AG39" s="17"/>
      <c r="AH39" s="17"/>
      <c r="AI39" s="17"/>
      <c r="AJ39" s="17"/>
      <c r="AK39" s="17"/>
      <c r="AL39" s="17"/>
      <c r="AM39" s="17"/>
      <c r="AN39" s="17"/>
      <c r="AO39" s="17"/>
      <c r="AP39" s="17"/>
      <c r="AQ39" s="17"/>
      <c r="AR39" s="17"/>
      <c r="AS39" s="17"/>
      <c r="AT39" s="22">
        <v>3</v>
      </c>
      <c r="AU39" s="22">
        <v>4</v>
      </c>
      <c r="AV39" s="17"/>
      <c r="AW39" s="17"/>
      <c r="AX39" s="17"/>
      <c r="AY39" s="17"/>
      <c r="AZ39" s="22">
        <v>1</v>
      </c>
      <c r="BA39" s="17"/>
      <c r="BB39" s="22">
        <v>2</v>
      </c>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22">
        <v>1</v>
      </c>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29">
        <v>0</v>
      </c>
    </row>
    <row r="40" spans="1:356" outlineLevel="1">
      <c r="A40" s="26">
        <f t="shared" si="21"/>
        <v>35</v>
      </c>
      <c r="B40" s="26"/>
      <c r="D40" t="b">
        <v>0</v>
      </c>
      <c r="E40" s="16"/>
      <c r="F40" s="16"/>
      <c r="AE40" s="12" t="s">
        <v>872</v>
      </c>
      <c r="AF40" s="10" t="str">
        <f ca="1">IF(MATCH(AE40,AE$5:AE40,0)=(COUNTA(AE$5:AE40)),"-","Dup")</f>
        <v>-</v>
      </c>
      <c r="AG40" s="17"/>
      <c r="AH40" s="17"/>
      <c r="AI40" s="17"/>
      <c r="AJ40" s="17"/>
      <c r="AK40" s="17"/>
      <c r="AL40" s="17"/>
      <c r="AM40" s="17"/>
      <c r="AN40" s="17"/>
      <c r="AO40" s="17"/>
      <c r="AP40" s="17"/>
      <c r="AQ40" s="17"/>
      <c r="AR40" s="17"/>
      <c r="AS40" s="17"/>
      <c r="AT40" s="17"/>
      <c r="AU40" s="17"/>
      <c r="AV40" s="17"/>
      <c r="AW40" s="17"/>
      <c r="AX40" s="17"/>
      <c r="AY40" s="17"/>
      <c r="AZ40" s="17"/>
      <c r="BA40" s="17"/>
      <c r="BB40" s="17"/>
      <c r="BC40" s="22">
        <v>1</v>
      </c>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c r="IV40" s="17"/>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17"/>
      <c r="MQ40" s="17"/>
      <c r="MR40" s="29">
        <v>0</v>
      </c>
    </row>
    <row r="41" spans="1:356" ht="17.25" collapsed="1">
      <c r="A41" s="26">
        <f t="shared" si="21"/>
        <v>36</v>
      </c>
      <c r="B41" s="26"/>
      <c r="D41" t="b">
        <v>0</v>
      </c>
      <c r="E41" s="16"/>
      <c r="F41" s="16"/>
      <c r="AE41" s="12" t="s">
        <v>816</v>
      </c>
      <c r="AF41" s="10" t="str">
        <f ca="1">IF(MATCH(AE41,AE$5:AE41,0)=(COUNTA(AE$5:AE41)),"-","Dup")</f>
        <v>-</v>
      </c>
      <c r="AG41" s="17"/>
      <c r="AH41" s="17"/>
      <c r="AI41" s="17"/>
      <c r="AJ41" s="17"/>
      <c r="AK41" s="17"/>
      <c r="AL41" s="17"/>
      <c r="AM41" s="17"/>
      <c r="AN41" s="17"/>
      <c r="AO41" s="17"/>
      <c r="AP41" s="17"/>
      <c r="AQ41" s="17"/>
      <c r="AR41" s="39" t="s">
        <v>744</v>
      </c>
      <c r="AS41" s="38"/>
      <c r="AT41" s="39" t="s">
        <v>745</v>
      </c>
      <c r="AU41" s="38"/>
      <c r="AV41" s="17"/>
      <c r="AW41" s="17"/>
      <c r="AX41" s="17"/>
      <c r="AY41" s="17"/>
      <c r="AZ41" s="39" t="s">
        <v>745</v>
      </c>
      <c r="BA41" s="17"/>
      <c r="BB41" s="38"/>
      <c r="BC41" s="40" t="s">
        <v>746</v>
      </c>
      <c r="BD41" s="17"/>
      <c r="BE41" s="17"/>
      <c r="BF41" s="17"/>
      <c r="BG41" s="39" t="s">
        <v>744</v>
      </c>
      <c r="BH41" s="38"/>
      <c r="BI41" s="38"/>
      <c r="BJ41" s="38"/>
      <c r="BK41" s="17"/>
      <c r="BL41" s="17"/>
      <c r="BM41" s="39" t="s">
        <v>744</v>
      </c>
      <c r="BN41" s="38"/>
      <c r="BO41" s="38"/>
      <c r="BP41" s="38"/>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39" t="s">
        <v>747</v>
      </c>
      <c r="CQ41" s="39"/>
      <c r="CR41" s="39"/>
      <c r="CS41" s="39"/>
      <c r="CT41" s="39"/>
      <c r="CU41" s="39"/>
      <c r="CV41" s="39"/>
      <c r="CW41" s="17"/>
      <c r="CX41" s="17"/>
      <c r="CY41" s="17"/>
      <c r="CZ41" s="17"/>
      <c r="DA41" s="17"/>
      <c r="DB41" s="17"/>
      <c r="DC41" s="17"/>
      <c r="DD41" s="17"/>
      <c r="DE41" s="39" t="s">
        <v>748</v>
      </c>
      <c r="DF41" s="38"/>
      <c r="DG41" s="38"/>
      <c r="DH41" s="38"/>
      <c r="DI41" s="38"/>
      <c r="DJ41" s="38"/>
      <c r="DK41" s="38"/>
      <c r="DL41" s="17"/>
      <c r="DM41" s="17"/>
      <c r="DN41" s="17"/>
      <c r="DO41" s="17"/>
      <c r="DP41" s="17"/>
      <c r="DQ41" s="17"/>
      <c r="DR41" s="17"/>
      <c r="DS41" s="17"/>
      <c r="DT41" s="17"/>
      <c r="DU41" s="17"/>
      <c r="DV41" s="17"/>
      <c r="DW41" s="17"/>
      <c r="DX41" s="17"/>
      <c r="DY41" s="17"/>
      <c r="DZ41" s="17"/>
      <c r="EA41" s="17"/>
      <c r="EB41" s="17"/>
      <c r="EC41" s="17">
        <v>1</v>
      </c>
      <c r="ED41" s="17">
        <v>2</v>
      </c>
      <c r="EE41" s="17">
        <v>3</v>
      </c>
      <c r="EF41" s="17">
        <v>4</v>
      </c>
      <c r="EG41" s="17">
        <v>5</v>
      </c>
      <c r="EH41" s="17">
        <v>6</v>
      </c>
      <c r="EI41" s="17">
        <v>7</v>
      </c>
      <c r="EJ41" s="17">
        <v>8</v>
      </c>
      <c r="EK41" s="17"/>
      <c r="EL41" s="40" t="s">
        <v>749</v>
      </c>
      <c r="EM41" s="39" t="s">
        <v>750</v>
      </c>
      <c r="EN41" s="38"/>
      <c r="EO41" s="38"/>
      <c r="EP41" s="38"/>
      <c r="EQ41" s="38"/>
      <c r="ER41" s="38"/>
      <c r="ES41" s="39" t="s">
        <v>751</v>
      </c>
      <c r="ET41" s="38"/>
      <c r="EU41" s="17"/>
      <c r="EV41" s="17"/>
      <c r="EW41" s="17"/>
      <c r="EX41" s="17"/>
      <c r="EY41" s="22">
        <v>1</v>
      </c>
      <c r="EZ41" s="22">
        <v>2</v>
      </c>
      <c r="FA41" s="22">
        <v>3</v>
      </c>
      <c r="FB41" s="38"/>
      <c r="FC41" s="39" t="s">
        <v>750</v>
      </c>
      <c r="FD41" s="39" t="s">
        <v>750</v>
      </c>
      <c r="FE41" s="38"/>
      <c r="FF41" s="38"/>
      <c r="FG41" s="38"/>
      <c r="FH41" s="38"/>
      <c r="FI41" s="38"/>
      <c r="FJ41" s="17"/>
      <c r="FK41" s="17" t="s">
        <v>752</v>
      </c>
      <c r="FL41" s="17" t="s">
        <v>752</v>
      </c>
      <c r="FM41" s="17" t="s">
        <v>752</v>
      </c>
      <c r="FN41" s="17" t="s">
        <v>752</v>
      </c>
      <c r="FO41" s="17" t="s">
        <v>752</v>
      </c>
      <c r="FP41" s="17" t="s">
        <v>752</v>
      </c>
      <c r="FQ41" s="17" t="s">
        <v>752</v>
      </c>
      <c r="FR41" s="17" t="s">
        <v>752</v>
      </c>
      <c r="FS41" s="17" t="s">
        <v>752</v>
      </c>
      <c r="FT41" s="17" t="s">
        <v>752</v>
      </c>
      <c r="FU41" s="17" t="s">
        <v>752</v>
      </c>
      <c r="FV41" s="17" t="s">
        <v>752</v>
      </c>
      <c r="FW41" s="17" t="s">
        <v>752</v>
      </c>
      <c r="FX41" s="17" t="s">
        <v>752</v>
      </c>
      <c r="FY41" s="17"/>
      <c r="FZ41" s="17" t="s">
        <v>752</v>
      </c>
      <c r="GA41" s="17" t="s">
        <v>752</v>
      </c>
      <c r="GB41" s="17" t="s">
        <v>752</v>
      </c>
      <c r="GC41" s="17" t="s">
        <v>752</v>
      </c>
      <c r="GD41" s="17" t="s">
        <v>752</v>
      </c>
      <c r="GE41" s="17" t="s">
        <v>752</v>
      </c>
      <c r="GF41" s="17" t="s">
        <v>752</v>
      </c>
      <c r="GG41" s="17" t="s">
        <v>752</v>
      </c>
      <c r="GH41" s="17" t="s">
        <v>752</v>
      </c>
      <c r="GI41" s="17" t="s">
        <v>752</v>
      </c>
      <c r="GJ41" s="17" t="s">
        <v>752</v>
      </c>
      <c r="GK41" s="17" t="s">
        <v>752</v>
      </c>
      <c r="GL41" s="17" t="s">
        <v>752</v>
      </c>
      <c r="GM41" s="17" t="s">
        <v>752</v>
      </c>
      <c r="GN41" s="17" t="s">
        <v>752</v>
      </c>
      <c r="GO41" s="17"/>
      <c r="GP41" s="17" t="s">
        <v>752</v>
      </c>
      <c r="GQ41" s="17"/>
      <c r="GR41" s="17" t="s">
        <v>752</v>
      </c>
      <c r="GS41" s="17" t="s">
        <v>752</v>
      </c>
      <c r="GT41" s="39" t="s">
        <v>752</v>
      </c>
      <c r="GU41" s="17"/>
      <c r="GV41" s="17"/>
      <c r="GW41" s="17"/>
      <c r="GX41" s="65" t="s">
        <v>750</v>
      </c>
      <c r="GY41" s="17"/>
      <c r="GZ41" s="17"/>
      <c r="HA41" s="17"/>
      <c r="HB41" s="17"/>
      <c r="HC41" s="39" t="s">
        <v>748</v>
      </c>
      <c r="HD41" s="39"/>
      <c r="HE41" s="39"/>
      <c r="HF41" s="39"/>
      <c r="HG41" s="39"/>
      <c r="HH41" s="39" t="s">
        <v>753</v>
      </c>
      <c r="HI41" s="38"/>
      <c r="HJ41" s="38"/>
      <c r="HK41" s="38"/>
      <c r="HL41" s="17"/>
      <c r="HM41" s="17"/>
      <c r="HN41" s="17"/>
      <c r="HO41" s="66" t="s">
        <v>754</v>
      </c>
      <c r="HP41" s="40" t="s">
        <v>745</v>
      </c>
      <c r="HQ41" s="39" t="s">
        <v>752</v>
      </c>
      <c r="HR41" s="39"/>
      <c r="HS41" s="39"/>
      <c r="HT41" s="39"/>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c r="IV41" s="17"/>
      <c r="IW41" s="17"/>
      <c r="IX41" s="17"/>
      <c r="IY41" s="17"/>
      <c r="IZ41" s="17"/>
      <c r="JA41" s="17"/>
      <c r="JB41" s="17"/>
      <c r="JC41" s="17"/>
      <c r="JD41" s="17"/>
      <c r="JE41" s="17"/>
      <c r="JF41" s="17"/>
      <c r="JG41" s="17"/>
      <c r="JH41" s="17"/>
      <c r="JI41" s="17"/>
      <c r="JJ41" s="17"/>
      <c r="JK41" s="17"/>
      <c r="JL41" s="17"/>
      <c r="JM41" s="17"/>
      <c r="JN41" s="17"/>
      <c r="JO41" s="17"/>
      <c r="JP41" s="17"/>
      <c r="JQ41" s="17"/>
      <c r="JR41" s="17"/>
      <c r="JS41" s="17"/>
      <c r="JT41" s="17"/>
      <c r="JU41" s="17"/>
      <c r="JV41" s="17"/>
      <c r="JW41" s="17"/>
      <c r="JX41" s="17"/>
      <c r="JY41" s="17"/>
      <c r="JZ41" s="17"/>
      <c r="KA41" s="17"/>
      <c r="KB41" s="17"/>
      <c r="KC41" s="17"/>
      <c r="KD41" s="17"/>
      <c r="KE41" s="17"/>
      <c r="KF41" s="17"/>
      <c r="KG41" s="17"/>
      <c r="KH41" s="17"/>
      <c r="KI41" s="17"/>
      <c r="KJ41" s="17"/>
      <c r="KK41" s="17"/>
      <c r="KL41" s="17"/>
      <c r="KM41" s="17"/>
      <c r="KN41" s="17"/>
      <c r="KO41" s="17"/>
      <c r="KP41" s="17"/>
      <c r="KQ41" s="17"/>
      <c r="KR41" s="17"/>
      <c r="KS41" s="17"/>
      <c r="KT41" s="17"/>
      <c r="KU41" s="17"/>
      <c r="KV41" s="17"/>
      <c r="KW41" s="17"/>
      <c r="KX41" s="17"/>
      <c r="KY41" s="17"/>
      <c r="KZ41" s="17"/>
      <c r="LA41" s="17"/>
      <c r="LB41" s="17"/>
      <c r="LC41" s="17"/>
      <c r="LD41" s="17"/>
      <c r="LE41" s="17"/>
      <c r="LF41" s="17"/>
      <c r="LG41" s="17"/>
      <c r="LH41" s="17"/>
      <c r="LI41" s="17"/>
      <c r="LJ41" s="17"/>
      <c r="LK41" s="17"/>
      <c r="LL41" s="17"/>
      <c r="LM41" s="17"/>
      <c r="LN41" s="17"/>
      <c r="LO41" s="17"/>
      <c r="LP41" s="17"/>
      <c r="LQ41" s="17"/>
      <c r="LR41" s="17"/>
      <c r="LS41" s="17"/>
      <c r="LT41" s="17"/>
      <c r="LU41" s="17"/>
      <c r="LV41" s="17"/>
      <c r="LW41" s="17"/>
      <c r="LX41" s="17"/>
      <c r="LY41" s="17"/>
      <c r="LZ41" s="17"/>
      <c r="MA41" s="17"/>
      <c r="MB41" s="17"/>
      <c r="MC41" s="17"/>
      <c r="MD41" s="17"/>
      <c r="ME41" s="17"/>
      <c r="MF41" s="17"/>
      <c r="MG41" s="17"/>
      <c r="MH41" s="17"/>
      <c r="MI41" s="17"/>
      <c r="MJ41" s="17"/>
      <c r="MK41" s="17"/>
      <c r="ML41" s="17"/>
      <c r="MM41" s="17"/>
      <c r="MN41" s="17"/>
      <c r="MO41" s="17"/>
      <c r="MP41" s="17"/>
      <c r="MQ41" s="17"/>
      <c r="MR41" s="29">
        <v>0</v>
      </c>
    </row>
    <row r="42" spans="1:356" ht="6.75" customHeight="1">
      <c r="A42" s="26">
        <f t="shared" ref="A42" si="142">ROW(A42)-5</f>
        <v>37</v>
      </c>
      <c r="B42" s="27">
        <v>0</v>
      </c>
      <c r="C42" s="27"/>
      <c r="D42" s="27" t="b">
        <v>0</v>
      </c>
      <c r="E42" s="27" t="b">
        <v>0</v>
      </c>
      <c r="F42" s="27" t="b">
        <v>0</v>
      </c>
      <c r="G42" s="27" t="b">
        <v>0</v>
      </c>
      <c r="H42" s="27" t="b">
        <v>0</v>
      </c>
      <c r="I42" s="27" t="b">
        <v>0</v>
      </c>
      <c r="J42" s="27" t="b">
        <v>0</v>
      </c>
      <c r="K42" s="27" t="b">
        <v>0</v>
      </c>
      <c r="L42" s="27" t="b">
        <v>0</v>
      </c>
      <c r="M42" s="27" t="b">
        <v>0</v>
      </c>
      <c r="N42" s="27" t="b">
        <v>0</v>
      </c>
      <c r="O42" s="27" t="b">
        <v>0</v>
      </c>
      <c r="P42" s="27" t="b">
        <v>0</v>
      </c>
      <c r="Q42" s="27" t="b">
        <v>0</v>
      </c>
      <c r="R42" s="27" t="b">
        <v>0</v>
      </c>
      <c r="S42" s="27" t="b">
        <v>0</v>
      </c>
      <c r="T42" s="27" t="b">
        <v>0</v>
      </c>
      <c r="U42" s="27" t="b">
        <v>0</v>
      </c>
      <c r="V42" s="27" t="b">
        <v>0</v>
      </c>
      <c r="W42" s="27" t="b">
        <v>0</v>
      </c>
      <c r="X42" s="27" t="b">
        <v>0</v>
      </c>
      <c r="Y42" s="27" t="b">
        <v>0</v>
      </c>
      <c r="Z42" s="27" t="b">
        <v>0</v>
      </c>
      <c r="AA42" s="27" t="b">
        <v>0</v>
      </c>
      <c r="AB42" s="27" t="b">
        <v>0</v>
      </c>
      <c r="AC42" s="27" t="b">
        <v>0</v>
      </c>
      <c r="AD42" s="27" t="b">
        <v>0</v>
      </c>
      <c r="AE42" s="7" t="s">
        <v>27</v>
      </c>
      <c r="AF42" s="11" t="str">
        <f ca="1">IF(MATCH(AE42,AE$5:AE42,0)=(COUNTA(AE$5:AE42)),"-","Dup")</f>
        <v>-</v>
      </c>
      <c r="AG42" s="9" t="str">
        <f t="shared" ref="AG42:AU42" si="143">AG$5</f>
        <v>-</v>
      </c>
      <c r="AH42" s="9" t="str">
        <f t="shared" si="143"/>
        <v>-</v>
      </c>
      <c r="AI42" s="9" t="str">
        <f t="shared" si="143"/>
        <v>-</v>
      </c>
      <c r="AJ42" s="9" t="str">
        <f t="shared" si="143"/>
        <v>-</v>
      </c>
      <c r="AK42" s="9" t="str">
        <f t="shared" si="143"/>
        <v>-</v>
      </c>
      <c r="AL42" s="9" t="str">
        <f t="shared" si="143"/>
        <v>-</v>
      </c>
      <c r="AM42" s="9" t="str">
        <f t="shared" si="143"/>
        <v>-</v>
      </c>
      <c r="AN42" s="9" t="str">
        <f t="shared" si="143"/>
        <v>-</v>
      </c>
      <c r="AO42" s="9" t="str">
        <f t="shared" si="143"/>
        <v>-</v>
      </c>
      <c r="AP42" s="9" t="str">
        <f t="shared" si="143"/>
        <v>-</v>
      </c>
      <c r="AQ42" s="9" t="str">
        <f t="shared" si="143"/>
        <v>-</v>
      </c>
      <c r="AR42" s="9">
        <f t="shared" si="143"/>
        <v>1</v>
      </c>
      <c r="AS42" s="9">
        <f t="shared" si="143"/>
        <v>1</v>
      </c>
      <c r="AT42" s="9" t="str">
        <f t="shared" si="143"/>
        <v>-</v>
      </c>
      <c r="AU42" s="9" t="str">
        <f t="shared" si="143"/>
        <v>-</v>
      </c>
      <c r="AV42" s="9" t="str">
        <f t="shared" ref="AV42:BI42" si="144">AV$5</f>
        <v>-</v>
      </c>
      <c r="AW42" s="9" t="str">
        <f t="shared" si="144"/>
        <v>-</v>
      </c>
      <c r="AX42" s="9" t="str">
        <f t="shared" si="144"/>
        <v>-</v>
      </c>
      <c r="AY42" s="9" t="str">
        <f t="shared" si="144"/>
        <v>-</v>
      </c>
      <c r="AZ42" s="9" t="str">
        <f t="shared" si="144"/>
        <v>-</v>
      </c>
      <c r="BA42" s="9" t="str">
        <f t="shared" si="144"/>
        <v>-</v>
      </c>
      <c r="BB42" s="9" t="str">
        <f t="shared" si="144"/>
        <v>-</v>
      </c>
      <c r="BC42" s="9" t="str">
        <f t="shared" si="144"/>
        <v>-</v>
      </c>
      <c r="BD42" s="9" t="str">
        <f t="shared" si="144"/>
        <v>-</v>
      </c>
      <c r="BE42" s="9" t="str">
        <f t="shared" si="144"/>
        <v>-</v>
      </c>
      <c r="BF42" s="9" t="str">
        <f t="shared" si="144"/>
        <v>-</v>
      </c>
      <c r="BG42" s="9" t="str">
        <f t="shared" si="144"/>
        <v>-</v>
      </c>
      <c r="BH42" s="9" t="str">
        <f t="shared" si="144"/>
        <v>-</v>
      </c>
      <c r="BI42" s="9" t="str">
        <f t="shared" si="144"/>
        <v>-</v>
      </c>
      <c r="BJ42" s="9" t="str">
        <f t="shared" ref="BJ42:BQ42" si="145">BJ$5</f>
        <v>-</v>
      </c>
      <c r="BK42" s="9" t="str">
        <f t="shared" si="145"/>
        <v>-</v>
      </c>
      <c r="BL42" s="9" t="str">
        <f t="shared" si="145"/>
        <v>-</v>
      </c>
      <c r="BM42" s="9" t="str">
        <f t="shared" si="145"/>
        <v>-</v>
      </c>
      <c r="BN42" s="9" t="str">
        <f t="shared" si="145"/>
        <v>-</v>
      </c>
      <c r="BO42" s="9" t="str">
        <f t="shared" si="145"/>
        <v>-</v>
      </c>
      <c r="BP42" s="9" t="str">
        <f t="shared" si="145"/>
        <v>-</v>
      </c>
      <c r="BQ42" s="9" t="str">
        <f t="shared" si="145"/>
        <v>-</v>
      </c>
      <c r="BR42" s="9" t="str">
        <f t="shared" ref="BR42:CA42" si="146">BR$5</f>
        <v>-</v>
      </c>
      <c r="BS42" s="9" t="str">
        <f t="shared" si="146"/>
        <v>-</v>
      </c>
      <c r="BT42" s="9" t="str">
        <f t="shared" si="146"/>
        <v>-</v>
      </c>
      <c r="BU42" s="9" t="str">
        <f t="shared" si="146"/>
        <v>-</v>
      </c>
      <c r="BV42" s="9" t="str">
        <f t="shared" si="146"/>
        <v>-</v>
      </c>
      <c r="BW42" s="9" t="str">
        <f t="shared" si="146"/>
        <v>-</v>
      </c>
      <c r="BX42" s="9" t="str">
        <f t="shared" si="146"/>
        <v>-</v>
      </c>
      <c r="BY42" s="9" t="str">
        <f t="shared" si="146"/>
        <v>-</v>
      </c>
      <c r="BZ42" s="9" t="str">
        <f t="shared" si="146"/>
        <v>-</v>
      </c>
      <c r="CA42" s="9" t="str">
        <f t="shared" si="146"/>
        <v>-</v>
      </c>
      <c r="CB42" s="9" t="str">
        <f t="shared" ref="CB42:CI42" si="147">CB$5</f>
        <v>-</v>
      </c>
      <c r="CC42" s="9" t="str">
        <f t="shared" si="147"/>
        <v>-</v>
      </c>
      <c r="CD42" s="9" t="str">
        <f t="shared" si="147"/>
        <v>-</v>
      </c>
      <c r="CE42" s="9" t="str">
        <f t="shared" si="147"/>
        <v>-</v>
      </c>
      <c r="CF42" s="9" t="str">
        <f t="shared" si="147"/>
        <v>-</v>
      </c>
      <c r="CG42" s="9" t="str">
        <f t="shared" si="147"/>
        <v>-</v>
      </c>
      <c r="CH42" s="9" t="str">
        <f t="shared" si="147"/>
        <v>-</v>
      </c>
      <c r="CI42" s="9" t="str">
        <f t="shared" si="147"/>
        <v>-</v>
      </c>
      <c r="CJ42" s="7" t="s">
        <v>37</v>
      </c>
      <c r="CK42" s="7" t="s">
        <v>37</v>
      </c>
      <c r="CL42" s="7" t="s">
        <v>37</v>
      </c>
      <c r="CM42" s="7" t="s">
        <v>37</v>
      </c>
      <c r="CN42" s="7" t="s">
        <v>37</v>
      </c>
      <c r="CO42" s="7" t="s">
        <v>37</v>
      </c>
      <c r="CP42" s="9">
        <f>CP$5</f>
        <v>0</v>
      </c>
      <c r="CQ42" s="9">
        <f>CQ$5</f>
        <v>0</v>
      </c>
      <c r="CR42" s="9">
        <f t="shared" ref="CR42:CV42" si="148">CR$5</f>
        <v>0</v>
      </c>
      <c r="CS42" s="9">
        <f t="shared" si="148"/>
        <v>0</v>
      </c>
      <c r="CT42" s="9">
        <f t="shared" si="148"/>
        <v>0</v>
      </c>
      <c r="CU42" s="9">
        <f t="shared" si="148"/>
        <v>0</v>
      </c>
      <c r="CV42" s="9">
        <f t="shared" si="148"/>
        <v>0</v>
      </c>
      <c r="CW42" s="9">
        <f t="shared" ref="CW42:DW42" si="149">CW$5</f>
        <v>0</v>
      </c>
      <c r="CX42" s="9">
        <f t="shared" si="149"/>
        <v>0</v>
      </c>
      <c r="CY42" s="9">
        <f t="shared" si="149"/>
        <v>0</v>
      </c>
      <c r="CZ42" s="9">
        <f t="shared" si="149"/>
        <v>0</v>
      </c>
      <c r="DA42" s="9" t="str">
        <f t="shared" si="149"/>
        <v>-</v>
      </c>
      <c r="DB42" s="9" t="str">
        <f t="shared" si="149"/>
        <v>-</v>
      </c>
      <c r="DC42" s="9" t="str">
        <f t="shared" si="149"/>
        <v>-</v>
      </c>
      <c r="DD42" s="9" t="str">
        <f t="shared" si="149"/>
        <v>-</v>
      </c>
      <c r="DE42" s="9" t="str">
        <f t="shared" si="149"/>
        <v>-</v>
      </c>
      <c r="DF42" s="9" t="str">
        <f t="shared" si="149"/>
        <v>-</v>
      </c>
      <c r="DG42" s="9" t="str">
        <f t="shared" si="149"/>
        <v>-</v>
      </c>
      <c r="DH42" s="9" t="str">
        <f t="shared" si="149"/>
        <v>-</v>
      </c>
      <c r="DI42" s="9" t="str">
        <f t="shared" si="149"/>
        <v>-</v>
      </c>
      <c r="DJ42" s="9" t="str">
        <f t="shared" si="149"/>
        <v>-</v>
      </c>
      <c r="DK42" s="9" t="str">
        <f t="shared" si="149"/>
        <v>-</v>
      </c>
      <c r="DL42" s="9" t="str">
        <f t="shared" si="149"/>
        <v>-</v>
      </c>
      <c r="DM42" s="9" t="str">
        <f t="shared" si="149"/>
        <v>-</v>
      </c>
      <c r="DN42" s="9" t="str">
        <f t="shared" si="149"/>
        <v>-</v>
      </c>
      <c r="DO42" s="9" t="str">
        <f t="shared" si="149"/>
        <v>-</v>
      </c>
      <c r="DP42" s="9" t="str">
        <f t="shared" si="149"/>
        <v>-</v>
      </c>
      <c r="DQ42" s="9" t="str">
        <f t="shared" si="149"/>
        <v>-</v>
      </c>
      <c r="DR42" s="9" t="str">
        <f t="shared" si="149"/>
        <v>-</v>
      </c>
      <c r="DS42" s="9">
        <f t="shared" si="149"/>
        <v>0</v>
      </c>
      <c r="DT42" s="9" t="str">
        <f t="shared" si="149"/>
        <v>-</v>
      </c>
      <c r="DU42" s="9">
        <f t="shared" si="149"/>
        <v>1</v>
      </c>
      <c r="DV42" s="9">
        <f t="shared" si="149"/>
        <v>0</v>
      </c>
      <c r="DW42" s="9">
        <f t="shared" si="149"/>
        <v>1</v>
      </c>
      <c r="DX42" s="9">
        <v>1</v>
      </c>
      <c r="DY42" s="9">
        <f>DY$5</f>
        <v>1</v>
      </c>
      <c r="DZ42" s="9">
        <f>DZ$5</f>
        <v>0</v>
      </c>
      <c r="EA42" s="9">
        <v>1</v>
      </c>
      <c r="EB42" s="9">
        <f t="shared" ref="EB42:ET42" si="150">EB$5</f>
        <v>0</v>
      </c>
      <c r="EC42" s="9">
        <f t="shared" si="150"/>
        <v>0</v>
      </c>
      <c r="ED42" s="9">
        <f t="shared" si="150"/>
        <v>1</v>
      </c>
      <c r="EE42" s="9">
        <f t="shared" si="150"/>
        <v>0</v>
      </c>
      <c r="EF42" s="9">
        <f t="shared" si="150"/>
        <v>0</v>
      </c>
      <c r="EG42" s="9">
        <f t="shared" si="150"/>
        <v>0</v>
      </c>
      <c r="EH42" s="9">
        <f t="shared" si="150"/>
        <v>0</v>
      </c>
      <c r="EI42" s="9">
        <f t="shared" si="150"/>
        <v>0</v>
      </c>
      <c r="EJ42" s="9">
        <f t="shared" si="150"/>
        <v>0</v>
      </c>
      <c r="EK42" s="9">
        <f t="shared" si="150"/>
        <v>0</v>
      </c>
      <c r="EL42" s="9">
        <f t="shared" si="150"/>
        <v>1</v>
      </c>
      <c r="EM42" s="9">
        <f t="shared" si="150"/>
        <v>0</v>
      </c>
      <c r="EN42" s="9">
        <f t="shared" si="150"/>
        <v>0</v>
      </c>
      <c r="EO42" s="9">
        <f t="shared" si="150"/>
        <v>0</v>
      </c>
      <c r="EP42" s="9">
        <f t="shared" si="150"/>
        <v>0</v>
      </c>
      <c r="EQ42" s="9">
        <f t="shared" si="150"/>
        <v>0</v>
      </c>
      <c r="ER42" s="9">
        <f t="shared" si="150"/>
        <v>0</v>
      </c>
      <c r="ES42" s="9">
        <f t="shared" si="150"/>
        <v>0</v>
      </c>
      <c r="ET42" s="9">
        <f t="shared" si="150"/>
        <v>0</v>
      </c>
      <c r="EU42" s="9" t="str">
        <f t="shared" ref="EU42:EX42" si="151">EU$5</f>
        <v>-</v>
      </c>
      <c r="EV42" s="9" t="str">
        <f t="shared" si="151"/>
        <v>-</v>
      </c>
      <c r="EW42" s="9" t="str">
        <f t="shared" si="151"/>
        <v>-</v>
      </c>
      <c r="EX42" s="9" t="str">
        <f t="shared" si="151"/>
        <v>-</v>
      </c>
      <c r="EY42" s="9" t="str">
        <f t="shared" ref="EY42:MQ42" si="152">EY$5</f>
        <v>-</v>
      </c>
      <c r="EZ42" s="9" t="str">
        <f t="shared" si="152"/>
        <v>-</v>
      </c>
      <c r="FA42" s="9" t="str">
        <f t="shared" si="152"/>
        <v>-</v>
      </c>
      <c r="FB42" s="9">
        <f t="shared" si="152"/>
        <v>0</v>
      </c>
      <c r="FC42" s="9" t="str">
        <f t="shared" si="152"/>
        <v>-</v>
      </c>
      <c r="FD42" s="9" t="str">
        <f t="shared" si="152"/>
        <v>-</v>
      </c>
      <c r="FE42" s="9" t="str">
        <f t="shared" si="152"/>
        <v>-</v>
      </c>
      <c r="FF42" s="9" t="str">
        <f t="shared" si="152"/>
        <v>-</v>
      </c>
      <c r="FG42" s="9" t="str">
        <f t="shared" si="152"/>
        <v>-</v>
      </c>
      <c r="FH42" s="9" t="str">
        <f t="shared" si="152"/>
        <v>-</v>
      </c>
      <c r="FI42" s="9" t="str">
        <f t="shared" si="152"/>
        <v>-</v>
      </c>
      <c r="FJ42" s="9" t="str">
        <f t="shared" si="152"/>
        <v>-</v>
      </c>
      <c r="FK42" s="9" t="str">
        <f t="shared" si="152"/>
        <v>-</v>
      </c>
      <c r="FL42" s="9" t="str">
        <f t="shared" si="152"/>
        <v>-</v>
      </c>
      <c r="FM42" s="9" t="str">
        <f t="shared" si="152"/>
        <v>-</v>
      </c>
      <c r="FN42" s="9" t="str">
        <f t="shared" si="152"/>
        <v>-</v>
      </c>
      <c r="FO42" s="9" t="str">
        <f t="shared" si="152"/>
        <v>-</v>
      </c>
      <c r="FP42" s="9" t="str">
        <f t="shared" si="152"/>
        <v>-</v>
      </c>
      <c r="FQ42" s="9" t="str">
        <f t="shared" si="152"/>
        <v>-</v>
      </c>
      <c r="FR42" s="9" t="str">
        <f t="shared" si="152"/>
        <v>-</v>
      </c>
      <c r="FS42" s="9" t="str">
        <f t="shared" si="152"/>
        <v>-</v>
      </c>
      <c r="FT42" s="9" t="str">
        <f t="shared" si="152"/>
        <v>-</v>
      </c>
      <c r="FU42" s="9" t="str">
        <f t="shared" si="152"/>
        <v>-</v>
      </c>
      <c r="FV42" s="9" t="str">
        <f t="shared" si="152"/>
        <v>-</v>
      </c>
      <c r="FW42" s="9" t="str">
        <f t="shared" si="152"/>
        <v>-</v>
      </c>
      <c r="FX42" s="9" t="str">
        <f t="shared" si="152"/>
        <v>-</v>
      </c>
      <c r="FY42" s="9" t="str">
        <f t="shared" si="152"/>
        <v>-</v>
      </c>
      <c r="FZ42" s="9" t="str">
        <f t="shared" si="152"/>
        <v>-</v>
      </c>
      <c r="GA42" s="9" t="str">
        <f t="shared" si="152"/>
        <v>-</v>
      </c>
      <c r="GB42" s="9" t="str">
        <f t="shared" si="152"/>
        <v>-</v>
      </c>
      <c r="GC42" s="9" t="str">
        <f t="shared" si="152"/>
        <v>-</v>
      </c>
      <c r="GD42" s="9" t="str">
        <f t="shared" si="152"/>
        <v>-</v>
      </c>
      <c r="GE42" s="9" t="str">
        <f t="shared" si="152"/>
        <v>-</v>
      </c>
      <c r="GF42" s="9" t="str">
        <f t="shared" si="152"/>
        <v>-</v>
      </c>
      <c r="GG42" s="9" t="str">
        <f t="shared" si="152"/>
        <v>-</v>
      </c>
      <c r="GH42" s="9" t="str">
        <f t="shared" si="152"/>
        <v>-</v>
      </c>
      <c r="GI42" s="9" t="str">
        <f t="shared" si="152"/>
        <v>-</v>
      </c>
      <c r="GJ42" s="9" t="str">
        <f t="shared" si="152"/>
        <v>-</v>
      </c>
      <c r="GK42" s="9" t="str">
        <f t="shared" si="152"/>
        <v>-</v>
      </c>
      <c r="GL42" s="9" t="str">
        <f t="shared" si="152"/>
        <v>-</v>
      </c>
      <c r="GM42" s="9" t="str">
        <f t="shared" si="152"/>
        <v>-</v>
      </c>
      <c r="GN42" s="9" t="str">
        <f t="shared" si="152"/>
        <v>-</v>
      </c>
      <c r="GO42" s="9" t="str">
        <f>GO$5</f>
        <v>-</v>
      </c>
      <c r="GP42" s="9" t="str">
        <f>GP$5</f>
        <v>-</v>
      </c>
      <c r="GQ42" s="9" t="str">
        <f>GQ$5</f>
        <v>-</v>
      </c>
      <c r="GR42" s="9" t="str">
        <f>GR$5</f>
        <v>-</v>
      </c>
      <c r="GS42" s="9" t="str">
        <f>GS$5</f>
        <v>-</v>
      </c>
      <c r="GT42" s="9" t="str">
        <f t="shared" si="152"/>
        <v>-</v>
      </c>
      <c r="GU42" s="9" t="str">
        <f t="shared" si="152"/>
        <v>-</v>
      </c>
      <c r="GV42" s="9" t="str">
        <f t="shared" si="152"/>
        <v>-</v>
      </c>
      <c r="GW42" s="9" t="str">
        <f t="shared" si="152"/>
        <v>-</v>
      </c>
      <c r="GX42" s="9" t="str">
        <f t="shared" si="152"/>
        <v>-</v>
      </c>
      <c r="GY42" s="9" t="str">
        <f t="shared" si="152"/>
        <v>-</v>
      </c>
      <c r="GZ42" s="9" t="str">
        <f t="shared" si="152"/>
        <v>-</v>
      </c>
      <c r="HA42" s="9" t="str">
        <f>HA$5</f>
        <v>-</v>
      </c>
      <c r="HB42" s="9" t="str">
        <f>HB$5</f>
        <v>-</v>
      </c>
      <c r="HC42" s="9">
        <f t="shared" si="152"/>
        <v>1</v>
      </c>
      <c r="HD42" s="9">
        <f t="shared" si="152"/>
        <v>0</v>
      </c>
      <c r="HE42" s="9">
        <f t="shared" si="152"/>
        <v>1</v>
      </c>
      <c r="HF42" s="9">
        <f t="shared" si="152"/>
        <v>1</v>
      </c>
      <c r="HG42" s="9">
        <f t="shared" si="152"/>
        <v>0</v>
      </c>
      <c r="HH42" s="9" t="str">
        <f t="shared" si="152"/>
        <v>-</v>
      </c>
      <c r="HI42" s="9" t="str">
        <f t="shared" si="152"/>
        <v>-</v>
      </c>
      <c r="HJ42" s="9" t="str">
        <f t="shared" si="152"/>
        <v>-</v>
      </c>
      <c r="HK42" s="9" t="str">
        <f t="shared" si="152"/>
        <v>-</v>
      </c>
      <c r="HL42" s="9">
        <f t="shared" si="152"/>
        <v>1</v>
      </c>
      <c r="HM42" s="9">
        <f t="shared" si="152"/>
        <v>1</v>
      </c>
      <c r="HN42" s="9">
        <f t="shared" si="152"/>
        <v>1</v>
      </c>
      <c r="HO42" s="9">
        <f t="shared" si="152"/>
        <v>1</v>
      </c>
      <c r="HP42" s="9">
        <f t="shared" si="152"/>
        <v>1</v>
      </c>
      <c r="HQ42" s="9">
        <f t="shared" si="152"/>
        <v>1</v>
      </c>
      <c r="HR42" s="9">
        <f t="shared" si="152"/>
        <v>1</v>
      </c>
      <c r="HS42" s="9">
        <f t="shared" si="152"/>
        <v>1</v>
      </c>
      <c r="HT42" s="9">
        <f t="shared" si="152"/>
        <v>1</v>
      </c>
      <c r="HU42" s="9">
        <f t="shared" si="152"/>
        <v>1</v>
      </c>
      <c r="HV42" s="9" t="str">
        <f t="shared" si="152"/>
        <v>-</v>
      </c>
      <c r="HW42" s="9" t="str">
        <f t="shared" si="152"/>
        <v>-</v>
      </c>
      <c r="HX42" s="9" t="str">
        <f t="shared" si="152"/>
        <v>-</v>
      </c>
      <c r="HY42" s="9" t="str">
        <f t="shared" si="152"/>
        <v>-</v>
      </c>
      <c r="HZ42" s="9" t="str">
        <f t="shared" si="152"/>
        <v>-</v>
      </c>
      <c r="IA42" s="9" t="str">
        <f t="shared" si="152"/>
        <v>-</v>
      </c>
      <c r="IB42" s="9" t="str">
        <f t="shared" si="152"/>
        <v>-</v>
      </c>
      <c r="IC42" s="9" t="str">
        <f t="shared" si="152"/>
        <v>-</v>
      </c>
      <c r="ID42" s="9" t="str">
        <f t="shared" si="152"/>
        <v>-</v>
      </c>
      <c r="IE42" s="9" t="str">
        <f t="shared" si="152"/>
        <v>-</v>
      </c>
      <c r="IF42" s="9" t="str">
        <f t="shared" si="152"/>
        <v>-</v>
      </c>
      <c r="IG42" s="9" t="str">
        <f t="shared" si="152"/>
        <v>-</v>
      </c>
      <c r="IH42" s="9" t="str">
        <f t="shared" si="152"/>
        <v>-</v>
      </c>
      <c r="II42" s="9" t="str">
        <f t="shared" si="152"/>
        <v>-</v>
      </c>
      <c r="IJ42" s="9" t="str">
        <f t="shared" si="152"/>
        <v>-</v>
      </c>
      <c r="IK42" s="9" t="str">
        <f t="shared" si="152"/>
        <v>-</v>
      </c>
      <c r="IL42" s="9" t="str">
        <f t="shared" si="152"/>
        <v>-</v>
      </c>
      <c r="IM42" s="9" t="str">
        <f t="shared" si="152"/>
        <v>-</v>
      </c>
      <c r="IN42" s="9" t="str">
        <f t="shared" si="152"/>
        <v>-</v>
      </c>
      <c r="IO42" s="9" t="str">
        <f t="shared" si="152"/>
        <v>-</v>
      </c>
      <c r="IP42" s="9" t="str">
        <f t="shared" si="152"/>
        <v>-</v>
      </c>
      <c r="IQ42" s="9" t="str">
        <f t="shared" si="152"/>
        <v>-</v>
      </c>
      <c r="IR42" s="9" t="str">
        <f t="shared" si="152"/>
        <v>-</v>
      </c>
      <c r="IS42" s="9" t="str">
        <f t="shared" si="152"/>
        <v>-</v>
      </c>
      <c r="IT42" s="9" t="str">
        <f t="shared" si="152"/>
        <v>-</v>
      </c>
      <c r="IU42" s="9" t="str">
        <f t="shared" si="152"/>
        <v>-</v>
      </c>
      <c r="IV42" s="9" t="str">
        <f t="shared" si="152"/>
        <v>-</v>
      </c>
      <c r="IW42" s="9" t="str">
        <f t="shared" si="152"/>
        <v>-</v>
      </c>
      <c r="IX42" s="9" t="str">
        <f t="shared" si="152"/>
        <v>-</v>
      </c>
      <c r="IY42" s="9" t="str">
        <f t="shared" si="152"/>
        <v>-</v>
      </c>
      <c r="IZ42" s="9" t="str">
        <f t="shared" si="152"/>
        <v>-</v>
      </c>
      <c r="JA42" s="9" t="str">
        <f t="shared" si="152"/>
        <v>-</v>
      </c>
      <c r="JB42" s="9" t="str">
        <f t="shared" si="152"/>
        <v>-</v>
      </c>
      <c r="JC42" s="9" t="str">
        <f t="shared" si="152"/>
        <v>-</v>
      </c>
      <c r="JD42" s="9" t="str">
        <f t="shared" si="152"/>
        <v>-</v>
      </c>
      <c r="JE42" s="9" t="str">
        <f t="shared" si="152"/>
        <v>-</v>
      </c>
      <c r="JF42" s="9" t="str">
        <f t="shared" si="152"/>
        <v>-</v>
      </c>
      <c r="JG42" s="9" t="str">
        <f t="shared" si="152"/>
        <v>-</v>
      </c>
      <c r="JH42" s="9" t="str">
        <f t="shared" si="152"/>
        <v>-</v>
      </c>
      <c r="JI42" s="9" t="str">
        <f t="shared" si="152"/>
        <v>-</v>
      </c>
      <c r="JJ42" s="9" t="str">
        <f t="shared" si="152"/>
        <v>-</v>
      </c>
      <c r="JK42" s="9" t="str">
        <f t="shared" si="152"/>
        <v>-</v>
      </c>
      <c r="JL42" s="9" t="str">
        <f t="shared" si="152"/>
        <v>-</v>
      </c>
      <c r="JM42" s="9" t="str">
        <f t="shared" si="152"/>
        <v>-</v>
      </c>
      <c r="JN42" s="9" t="str">
        <f t="shared" si="152"/>
        <v>-</v>
      </c>
      <c r="JO42" s="9" t="str">
        <f t="shared" si="152"/>
        <v>-</v>
      </c>
      <c r="JP42" s="9" t="str">
        <f t="shared" si="152"/>
        <v>-</v>
      </c>
      <c r="JQ42" s="9" t="str">
        <f t="shared" si="152"/>
        <v>-</v>
      </c>
      <c r="JR42" s="9" t="str">
        <f t="shared" si="152"/>
        <v>-</v>
      </c>
      <c r="JS42" s="9" t="str">
        <f t="shared" si="152"/>
        <v>-</v>
      </c>
      <c r="JT42" s="9" t="str">
        <f t="shared" si="152"/>
        <v>-</v>
      </c>
      <c r="JU42" s="9" t="str">
        <f t="shared" si="152"/>
        <v>-</v>
      </c>
      <c r="JV42" s="9" t="str">
        <f t="shared" si="152"/>
        <v>-</v>
      </c>
      <c r="JW42" s="9" t="str">
        <f t="shared" si="152"/>
        <v>-</v>
      </c>
      <c r="JX42" s="9" t="str">
        <f t="shared" si="152"/>
        <v>-</v>
      </c>
      <c r="JY42" s="9" t="str">
        <f t="shared" si="152"/>
        <v>-</v>
      </c>
      <c r="JZ42" s="9" t="str">
        <f t="shared" si="152"/>
        <v>-</v>
      </c>
      <c r="KA42" s="9" t="str">
        <f t="shared" si="152"/>
        <v>-</v>
      </c>
      <c r="KB42" s="9" t="str">
        <f t="shared" si="152"/>
        <v>-</v>
      </c>
      <c r="KC42" s="9" t="str">
        <f t="shared" si="152"/>
        <v>-</v>
      </c>
      <c r="KD42" s="9" t="str">
        <f t="shared" si="152"/>
        <v>-</v>
      </c>
      <c r="KE42" s="9" t="str">
        <f t="shared" si="152"/>
        <v>-</v>
      </c>
      <c r="KF42" s="9" t="str">
        <f t="shared" si="152"/>
        <v>-</v>
      </c>
      <c r="KG42" s="9" t="str">
        <f t="shared" si="152"/>
        <v>-</v>
      </c>
      <c r="KH42" s="9" t="str">
        <f t="shared" si="152"/>
        <v>-</v>
      </c>
      <c r="KI42" s="9" t="str">
        <f t="shared" si="152"/>
        <v>-</v>
      </c>
      <c r="KJ42" s="9" t="str">
        <f t="shared" si="152"/>
        <v>-</v>
      </c>
      <c r="KK42" s="9" t="str">
        <f t="shared" si="152"/>
        <v>-</v>
      </c>
      <c r="KL42" s="9" t="str">
        <f t="shared" si="152"/>
        <v>-</v>
      </c>
      <c r="KM42" s="9" t="str">
        <f t="shared" si="152"/>
        <v>-</v>
      </c>
      <c r="KN42" s="9" t="str">
        <f t="shared" si="152"/>
        <v>-</v>
      </c>
      <c r="KO42" s="9" t="str">
        <f t="shared" si="152"/>
        <v>-</v>
      </c>
      <c r="KP42" s="9" t="str">
        <f t="shared" si="152"/>
        <v>-</v>
      </c>
      <c r="KQ42" s="9" t="str">
        <f t="shared" si="152"/>
        <v>-</v>
      </c>
      <c r="KR42" s="9" t="str">
        <f t="shared" si="152"/>
        <v>-</v>
      </c>
      <c r="KS42" s="9" t="str">
        <f t="shared" si="152"/>
        <v>-</v>
      </c>
      <c r="KT42" s="9" t="str">
        <f t="shared" si="152"/>
        <v>-</v>
      </c>
      <c r="KU42" s="9" t="str">
        <f t="shared" si="152"/>
        <v>-</v>
      </c>
      <c r="KV42" s="9" t="str">
        <f t="shared" si="152"/>
        <v>-</v>
      </c>
      <c r="KW42" s="9" t="str">
        <f t="shared" si="152"/>
        <v>-</v>
      </c>
      <c r="KX42" s="9" t="str">
        <f t="shared" si="152"/>
        <v>-</v>
      </c>
      <c r="KY42" s="9" t="str">
        <f t="shared" si="152"/>
        <v>-</v>
      </c>
      <c r="KZ42" s="9" t="str">
        <f t="shared" si="152"/>
        <v>-</v>
      </c>
      <c r="LA42" s="9" t="str">
        <f t="shared" si="152"/>
        <v>-</v>
      </c>
      <c r="LB42" s="9" t="str">
        <f t="shared" si="152"/>
        <v>-</v>
      </c>
      <c r="LC42" s="9" t="str">
        <f t="shared" si="152"/>
        <v>-</v>
      </c>
      <c r="LD42" s="9" t="str">
        <f t="shared" si="152"/>
        <v>-</v>
      </c>
      <c r="LE42" s="9" t="str">
        <f t="shared" si="152"/>
        <v>-</v>
      </c>
      <c r="LF42" s="9" t="str">
        <f t="shared" si="152"/>
        <v>-</v>
      </c>
      <c r="LG42" s="9" t="str">
        <f t="shared" si="152"/>
        <v>-</v>
      </c>
      <c r="LH42" s="9" t="str">
        <f t="shared" si="152"/>
        <v>-</v>
      </c>
      <c r="LI42" s="9" t="str">
        <f t="shared" si="152"/>
        <v>-</v>
      </c>
      <c r="LJ42" s="9" t="str">
        <f t="shared" si="152"/>
        <v>-</v>
      </c>
      <c r="LK42" s="9" t="str">
        <f t="shared" si="152"/>
        <v>-</v>
      </c>
      <c r="LL42" s="9" t="str">
        <f t="shared" si="152"/>
        <v>-</v>
      </c>
      <c r="LM42" s="9" t="str">
        <f t="shared" si="152"/>
        <v>-</v>
      </c>
      <c r="LN42" s="9" t="str">
        <f t="shared" si="152"/>
        <v>-</v>
      </c>
      <c r="LO42" s="9" t="str">
        <f t="shared" si="152"/>
        <v>-</v>
      </c>
      <c r="LP42" s="9" t="str">
        <f t="shared" si="152"/>
        <v>-</v>
      </c>
      <c r="LQ42" s="9" t="str">
        <f t="shared" si="152"/>
        <v>-</v>
      </c>
      <c r="LR42" s="9" t="str">
        <f t="shared" si="152"/>
        <v>-</v>
      </c>
      <c r="LS42" s="9" t="str">
        <f t="shared" si="152"/>
        <v>-</v>
      </c>
      <c r="LT42" s="9" t="str">
        <f t="shared" si="152"/>
        <v>-</v>
      </c>
      <c r="LU42" s="9" t="str">
        <f t="shared" si="152"/>
        <v>-</v>
      </c>
      <c r="LV42" s="9" t="str">
        <f t="shared" si="152"/>
        <v>-</v>
      </c>
      <c r="LW42" s="9" t="str">
        <f t="shared" si="152"/>
        <v>-</v>
      </c>
      <c r="LX42" s="9" t="str">
        <f t="shared" si="152"/>
        <v>-</v>
      </c>
      <c r="LY42" s="9" t="str">
        <f t="shared" si="152"/>
        <v>-</v>
      </c>
      <c r="LZ42" s="9" t="str">
        <f t="shared" si="152"/>
        <v>-</v>
      </c>
      <c r="MA42" s="9" t="str">
        <f t="shared" si="152"/>
        <v>-</v>
      </c>
      <c r="MB42" s="9" t="str">
        <f t="shared" si="152"/>
        <v>-</v>
      </c>
      <c r="MC42" s="9" t="str">
        <f t="shared" si="152"/>
        <v>-</v>
      </c>
      <c r="MD42" s="9" t="str">
        <f t="shared" si="152"/>
        <v>-</v>
      </c>
      <c r="ME42" s="9" t="str">
        <f t="shared" si="152"/>
        <v>-</v>
      </c>
      <c r="MF42" s="9" t="str">
        <f t="shared" si="152"/>
        <v>-</v>
      </c>
      <c r="MG42" s="9" t="str">
        <f t="shared" si="152"/>
        <v>-</v>
      </c>
      <c r="MH42" s="9" t="str">
        <f t="shared" si="152"/>
        <v>-</v>
      </c>
      <c r="MI42" s="9" t="str">
        <f t="shared" si="152"/>
        <v>-</v>
      </c>
      <c r="MJ42" s="9" t="str">
        <f t="shared" si="152"/>
        <v>-</v>
      </c>
      <c r="MK42" s="9" t="str">
        <f t="shared" si="152"/>
        <v>-</v>
      </c>
      <c r="ML42" s="9" t="str">
        <f t="shared" si="152"/>
        <v>-</v>
      </c>
      <c r="MM42" s="9">
        <f t="shared" si="152"/>
        <v>1</v>
      </c>
      <c r="MN42" s="9" t="str">
        <f t="shared" si="152"/>
        <v>-</v>
      </c>
      <c r="MO42" s="9" t="str">
        <f t="shared" si="152"/>
        <v>-</v>
      </c>
      <c r="MP42" s="9">
        <f t="shared" si="152"/>
        <v>0</v>
      </c>
      <c r="MQ42" s="9">
        <f t="shared" si="152"/>
        <v>0</v>
      </c>
      <c r="MR42" s="29">
        <v>0</v>
      </c>
    </row>
    <row r="44" spans="1:356">
      <c r="H44" s="123">
        <f ca="1">INT(RAND()*H$19)+1</f>
        <v>18</v>
      </c>
      <c r="K44" s="123">
        <f ca="1">INT(RAND()*K$19)+1</f>
        <v>2</v>
      </c>
      <c r="L44" s="123">
        <f t="shared" ref="L44:M44" ca="1" si="153">INT(RAND()*L$19)+1</f>
        <v>2</v>
      </c>
      <c r="M44" s="123">
        <f t="shared" ca="1" si="153"/>
        <v>3</v>
      </c>
      <c r="AE44" s="3" t="s">
        <v>963</v>
      </c>
    </row>
    <row r="45" spans="1:356">
      <c r="AE45" s="22" t="str">
        <f>"000 Template"&amp;" "&amp;d.RegionName&amp;IF($DL45&lt;3," M-M"," Mat")&amp;IF($DQ45=TRUE,"&amp;BBT","")&amp;IF($GU45&lt;&gt;0,"-mate EL","")&amp;IF($EY45," Aut","")&amp;IF($EZ45," Win","")&amp;IF($FA45," Spr","")&amp;" Scan "&amp;$FD45&amp;" (F"&amp;3+IFERROR(1*$BR45,0)&amp;3+IFERROR(1*$BU45,0)&amp;"N"&amp;$BZ45&amp;$CA45&amp;")"</f>
        <v>000 Template GSM  M-M Scan  (F33N)</v>
      </c>
    </row>
    <row r="46" spans="1:356">
      <c r="AE46" s="3" t="str">
        <f>TEXT(LEFT(AE45,3)+1,"000")&amp;MID(AE45,4,FIND(" ",AE45,5)-3)&amp;d.RegionName&amp;IF($DL46&lt;3," M-M"," Mat")&amp;IF($DQ46=TRUE,"&amp;BBT","")&amp;IF($GU46&lt;&gt;0,"-mate EL","")&amp;IF($EY46," Aut","")&amp;IF($EZ46," Win","")&amp;IF($FA46," Spr","")&amp;" Scan "&amp;$FD46&amp;" (F"&amp;3+IFERROR(1*$BR46,0)&amp;3+IFERROR(1*$BU46,0)&amp;"N"&amp;$BZ46&amp;$CA46&amp;")"</f>
        <v>001 Template GSM  M-M Scan  (F33N)</v>
      </c>
    </row>
  </sheetData>
  <autoFilter ref="A4:MR43" xr:uid="{A5DE918E-332D-4563-9BCB-E13ECBAD8AE1}"/>
  <phoneticPr fontId="4" type="noConversion"/>
  <conditionalFormatting sqref="D37:F42 D5:F27">
    <cfRule type="cellIs" dxfId="188" priority="93" stopIfTrue="1" operator="equal">
      <formula>TRUE</formula>
    </cfRule>
  </conditionalFormatting>
  <conditionalFormatting sqref="AF1:FA1 FY1:FZ1 GO1:GQ1 GS1:GV1 MM1:MR1 FC1:FF1 FH1:FK1 GX1:HU1">
    <cfRule type="containsText" dxfId="187" priority="98" stopIfTrue="1" operator="containsText" text="sam">
      <formula>NOT(ISERROR(SEARCH("sam",AF1)))</formula>
    </cfRule>
    <cfRule type="containsText" dxfId="186" priority="105" stopIfTrue="1" operator="containsText" text="sap">
      <formula>NOT(ISERROR(SEARCH("sap",AF1)))</formula>
    </cfRule>
    <cfRule type="containsText" dxfId="185" priority="106" stopIfTrue="1" operator="containsText" text="saa">
      <formula>NOT(ISERROR(SEARCH("saa",AF1)))</formula>
    </cfRule>
    <cfRule type="cellIs" dxfId="184" priority="107" stopIfTrue="1" operator="equal">
      <formula>"sar"</formula>
    </cfRule>
    <cfRule type="cellIs" dxfId="183" priority="113" stopIfTrue="1" operator="equal">
      <formula>"sat"</formula>
    </cfRule>
    <cfRule type="cellIs" dxfId="182" priority="114" stopIfTrue="1" operator="equal">
      <formula>"sav"</formula>
    </cfRule>
  </conditionalFormatting>
  <conditionalFormatting sqref="D28:F36">
    <cfRule type="cellIs" dxfId="181" priority="91" stopIfTrue="1" operator="equal">
      <formula>TRUE</formula>
    </cfRule>
  </conditionalFormatting>
  <conditionalFormatting sqref="FL1:FQ1">
    <cfRule type="containsText" dxfId="180" priority="85" stopIfTrue="1" operator="containsText" text="sam">
      <formula>NOT(ISERROR(SEARCH("sam",FL1)))</formula>
    </cfRule>
    <cfRule type="containsText" dxfId="179" priority="86" stopIfTrue="1" operator="containsText" text="sap">
      <formula>NOT(ISERROR(SEARCH("sap",FL1)))</formula>
    </cfRule>
    <cfRule type="containsText" dxfId="178" priority="87" stopIfTrue="1" operator="containsText" text="saa">
      <formula>NOT(ISERROR(SEARCH("saa",FL1)))</formula>
    </cfRule>
    <cfRule type="cellIs" dxfId="177" priority="88" stopIfTrue="1" operator="equal">
      <formula>"sar"</formula>
    </cfRule>
    <cfRule type="cellIs" dxfId="176" priority="89" stopIfTrue="1" operator="equal">
      <formula>"sat"</formula>
    </cfRule>
    <cfRule type="cellIs" dxfId="175" priority="90" stopIfTrue="1" operator="equal">
      <formula>"sav"</formula>
    </cfRule>
  </conditionalFormatting>
  <conditionalFormatting sqref="GA1">
    <cfRule type="containsText" dxfId="174" priority="79" stopIfTrue="1" operator="containsText" text="sam">
      <formula>NOT(ISERROR(SEARCH("sam",GA1)))</formula>
    </cfRule>
    <cfRule type="containsText" dxfId="173" priority="80" stopIfTrue="1" operator="containsText" text="sap">
      <formula>NOT(ISERROR(SEARCH("sap",GA1)))</formula>
    </cfRule>
    <cfRule type="containsText" dxfId="172" priority="81" stopIfTrue="1" operator="containsText" text="saa">
      <formula>NOT(ISERROR(SEARCH("saa",GA1)))</formula>
    </cfRule>
    <cfRule type="cellIs" dxfId="171" priority="82" stopIfTrue="1" operator="equal">
      <formula>"sar"</formula>
    </cfRule>
    <cfRule type="cellIs" dxfId="170" priority="83" stopIfTrue="1" operator="equal">
      <formula>"sat"</formula>
    </cfRule>
    <cfRule type="cellIs" dxfId="169" priority="84" stopIfTrue="1" operator="equal">
      <formula>"sav"</formula>
    </cfRule>
  </conditionalFormatting>
  <conditionalFormatting sqref="GB1:GG1">
    <cfRule type="containsText" dxfId="168" priority="73" stopIfTrue="1" operator="containsText" text="sam">
      <formula>NOT(ISERROR(SEARCH("sam",GB1)))</formula>
    </cfRule>
    <cfRule type="containsText" dxfId="167" priority="74" stopIfTrue="1" operator="containsText" text="sap">
      <formula>NOT(ISERROR(SEARCH("sap",GB1)))</formula>
    </cfRule>
    <cfRule type="containsText" dxfId="166" priority="75" stopIfTrue="1" operator="containsText" text="saa">
      <formula>NOT(ISERROR(SEARCH("saa",GB1)))</formula>
    </cfRule>
    <cfRule type="cellIs" dxfId="165" priority="76" stopIfTrue="1" operator="equal">
      <formula>"sar"</formula>
    </cfRule>
    <cfRule type="cellIs" dxfId="164" priority="77" stopIfTrue="1" operator="equal">
      <formula>"sat"</formula>
    </cfRule>
    <cfRule type="cellIs" dxfId="163" priority="78" stopIfTrue="1" operator="equal">
      <formula>"sav"</formula>
    </cfRule>
  </conditionalFormatting>
  <conditionalFormatting sqref="FR1">
    <cfRule type="containsText" dxfId="162" priority="67" stopIfTrue="1" operator="containsText" text="sam">
      <formula>NOT(ISERROR(SEARCH("sam",FR1)))</formula>
    </cfRule>
    <cfRule type="containsText" dxfId="161" priority="68" stopIfTrue="1" operator="containsText" text="sap">
      <formula>NOT(ISERROR(SEARCH("sap",FR1)))</formula>
    </cfRule>
    <cfRule type="containsText" dxfId="160" priority="69" stopIfTrue="1" operator="containsText" text="saa">
      <formula>NOT(ISERROR(SEARCH("saa",FR1)))</formula>
    </cfRule>
    <cfRule type="cellIs" dxfId="159" priority="70" stopIfTrue="1" operator="equal">
      <formula>"sar"</formula>
    </cfRule>
    <cfRule type="cellIs" dxfId="158" priority="71" stopIfTrue="1" operator="equal">
      <formula>"sat"</formula>
    </cfRule>
    <cfRule type="cellIs" dxfId="157" priority="72" stopIfTrue="1" operator="equal">
      <formula>"sav"</formula>
    </cfRule>
  </conditionalFormatting>
  <conditionalFormatting sqref="FS1:FX1">
    <cfRule type="containsText" dxfId="156" priority="61" stopIfTrue="1" operator="containsText" text="sam">
      <formula>NOT(ISERROR(SEARCH("sam",FS1)))</formula>
    </cfRule>
    <cfRule type="containsText" dxfId="155" priority="62" stopIfTrue="1" operator="containsText" text="sap">
      <formula>NOT(ISERROR(SEARCH("sap",FS1)))</formula>
    </cfRule>
    <cfRule type="containsText" dxfId="154" priority="63" stopIfTrue="1" operator="containsText" text="saa">
      <formula>NOT(ISERROR(SEARCH("saa",FS1)))</formula>
    </cfRule>
    <cfRule type="cellIs" dxfId="153" priority="64" stopIfTrue="1" operator="equal">
      <formula>"sar"</formula>
    </cfRule>
    <cfRule type="cellIs" dxfId="152" priority="65" stopIfTrue="1" operator="equal">
      <formula>"sat"</formula>
    </cfRule>
    <cfRule type="cellIs" dxfId="151" priority="66" stopIfTrue="1" operator="equal">
      <formula>"sav"</formula>
    </cfRule>
  </conditionalFormatting>
  <conditionalFormatting sqref="GH1">
    <cfRule type="containsText" dxfId="150" priority="55" stopIfTrue="1" operator="containsText" text="sam">
      <formula>NOT(ISERROR(SEARCH("sam",GH1)))</formula>
    </cfRule>
    <cfRule type="containsText" dxfId="149" priority="56" stopIfTrue="1" operator="containsText" text="sap">
      <formula>NOT(ISERROR(SEARCH("sap",GH1)))</formula>
    </cfRule>
    <cfRule type="containsText" dxfId="148" priority="57" stopIfTrue="1" operator="containsText" text="saa">
      <formula>NOT(ISERROR(SEARCH("saa",GH1)))</formula>
    </cfRule>
    <cfRule type="cellIs" dxfId="147" priority="58" stopIfTrue="1" operator="equal">
      <formula>"sar"</formula>
    </cfRule>
    <cfRule type="cellIs" dxfId="146" priority="59" stopIfTrue="1" operator="equal">
      <formula>"sat"</formula>
    </cfRule>
    <cfRule type="cellIs" dxfId="145" priority="60" stopIfTrue="1" operator="equal">
      <formula>"sav"</formula>
    </cfRule>
  </conditionalFormatting>
  <conditionalFormatting sqref="GI1:GN1">
    <cfRule type="containsText" dxfId="144" priority="49" stopIfTrue="1" operator="containsText" text="sam">
      <formula>NOT(ISERROR(SEARCH("sam",GI1)))</formula>
    </cfRule>
    <cfRule type="containsText" dxfId="143" priority="50" stopIfTrue="1" operator="containsText" text="sap">
      <formula>NOT(ISERROR(SEARCH("sap",GI1)))</formula>
    </cfRule>
    <cfRule type="containsText" dxfId="142" priority="51" stopIfTrue="1" operator="containsText" text="saa">
      <formula>NOT(ISERROR(SEARCH("saa",GI1)))</formula>
    </cfRule>
    <cfRule type="cellIs" dxfId="141" priority="52" stopIfTrue="1" operator="equal">
      <formula>"sar"</formula>
    </cfRule>
    <cfRule type="cellIs" dxfId="140" priority="53" stopIfTrue="1" operator="equal">
      <formula>"sat"</formula>
    </cfRule>
    <cfRule type="cellIs" dxfId="139" priority="54" stopIfTrue="1" operator="equal">
      <formula>"sav"</formula>
    </cfRule>
  </conditionalFormatting>
  <conditionalFormatting sqref="GR1">
    <cfRule type="containsText" dxfId="138" priority="43" stopIfTrue="1" operator="containsText" text="sam">
      <formula>NOT(ISERROR(SEARCH("sam",GR1)))</formula>
    </cfRule>
    <cfRule type="containsText" dxfId="137" priority="44" stopIfTrue="1" operator="containsText" text="sap">
      <formula>NOT(ISERROR(SEARCH("sap",GR1)))</formula>
    </cfRule>
    <cfRule type="containsText" dxfId="136" priority="45" stopIfTrue="1" operator="containsText" text="saa">
      <formula>NOT(ISERROR(SEARCH("saa",GR1)))</formula>
    </cfRule>
    <cfRule type="cellIs" dxfId="135" priority="46" stopIfTrue="1" operator="equal">
      <formula>"sar"</formula>
    </cfRule>
    <cfRule type="cellIs" dxfId="134" priority="47" stopIfTrue="1" operator="equal">
      <formula>"sat"</formula>
    </cfRule>
    <cfRule type="cellIs" dxfId="133" priority="48" stopIfTrue="1" operator="equal">
      <formula>"sav"</formula>
    </cfRule>
  </conditionalFormatting>
  <conditionalFormatting sqref="HW1">
    <cfRule type="containsText" dxfId="132" priority="37" stopIfTrue="1" operator="containsText" text="sam">
      <formula>NOT(ISERROR(SEARCH("sam",HW1)))</formula>
    </cfRule>
    <cfRule type="containsText" dxfId="131" priority="38" stopIfTrue="1" operator="containsText" text="sap">
      <formula>NOT(ISERROR(SEARCH("sap",HW1)))</formula>
    </cfRule>
    <cfRule type="containsText" dxfId="130" priority="39" stopIfTrue="1" operator="containsText" text="saa">
      <formula>NOT(ISERROR(SEARCH("saa",HW1)))</formula>
    </cfRule>
    <cfRule type="cellIs" dxfId="129" priority="40" stopIfTrue="1" operator="equal">
      <formula>"sar"</formula>
    </cfRule>
    <cfRule type="cellIs" dxfId="128" priority="41" stopIfTrue="1" operator="equal">
      <formula>"sat"</formula>
    </cfRule>
    <cfRule type="cellIs" dxfId="127" priority="42" stopIfTrue="1" operator="equal">
      <formula>"sav"</formula>
    </cfRule>
  </conditionalFormatting>
  <conditionalFormatting sqref="HX1:JO1">
    <cfRule type="containsText" dxfId="126" priority="31" stopIfTrue="1" operator="containsText" text="sam">
      <formula>NOT(ISERROR(SEARCH("sam",HX1)))</formula>
    </cfRule>
    <cfRule type="containsText" dxfId="125" priority="32" stopIfTrue="1" operator="containsText" text="sap">
      <formula>NOT(ISERROR(SEARCH("sap",HX1)))</formula>
    </cfRule>
    <cfRule type="containsText" dxfId="124" priority="33" stopIfTrue="1" operator="containsText" text="saa">
      <formula>NOT(ISERROR(SEARCH("saa",HX1)))</formula>
    </cfRule>
    <cfRule type="cellIs" dxfId="123" priority="34" stopIfTrue="1" operator="equal">
      <formula>"sar"</formula>
    </cfRule>
    <cfRule type="cellIs" dxfId="122" priority="35" stopIfTrue="1" operator="equal">
      <formula>"sat"</formula>
    </cfRule>
    <cfRule type="cellIs" dxfId="121" priority="36" stopIfTrue="1" operator="equal">
      <formula>"sav"</formula>
    </cfRule>
  </conditionalFormatting>
  <conditionalFormatting sqref="HV1">
    <cfRule type="containsText" dxfId="120" priority="25" stopIfTrue="1" operator="containsText" text="sam">
      <formula>NOT(ISERROR(SEARCH("sam",HV1)))</formula>
    </cfRule>
    <cfRule type="containsText" dxfId="119" priority="26" stopIfTrue="1" operator="containsText" text="sap">
      <formula>NOT(ISERROR(SEARCH("sap",HV1)))</formula>
    </cfRule>
    <cfRule type="containsText" dxfId="118" priority="27" stopIfTrue="1" operator="containsText" text="saa">
      <formula>NOT(ISERROR(SEARCH("saa",HV1)))</formula>
    </cfRule>
    <cfRule type="cellIs" dxfId="117" priority="28" stopIfTrue="1" operator="equal">
      <formula>"sar"</formula>
    </cfRule>
    <cfRule type="cellIs" dxfId="116" priority="29" stopIfTrue="1" operator="equal">
      <formula>"sat"</formula>
    </cfRule>
    <cfRule type="cellIs" dxfId="115" priority="30" stopIfTrue="1" operator="equal">
      <formula>"sav"</formula>
    </cfRule>
  </conditionalFormatting>
  <conditionalFormatting sqref="JP1:ML1">
    <cfRule type="containsText" dxfId="114" priority="19" stopIfTrue="1" operator="containsText" text="sam">
      <formula>NOT(ISERROR(SEARCH("sam",JP1)))</formula>
    </cfRule>
    <cfRule type="containsText" dxfId="113" priority="20" stopIfTrue="1" operator="containsText" text="sap">
      <formula>NOT(ISERROR(SEARCH("sap",JP1)))</formula>
    </cfRule>
    <cfRule type="containsText" dxfId="112" priority="21" stopIfTrue="1" operator="containsText" text="saa">
      <formula>NOT(ISERROR(SEARCH("saa",JP1)))</formula>
    </cfRule>
    <cfRule type="cellIs" dxfId="111" priority="22" stopIfTrue="1" operator="equal">
      <formula>"sar"</formula>
    </cfRule>
    <cfRule type="cellIs" dxfId="110" priority="23" stopIfTrue="1" operator="equal">
      <formula>"sat"</formula>
    </cfRule>
    <cfRule type="cellIs" dxfId="109" priority="24" stopIfTrue="1" operator="equal">
      <formula>"sav"</formula>
    </cfRule>
  </conditionalFormatting>
  <conditionalFormatting sqref="FB1">
    <cfRule type="containsText" dxfId="108" priority="13" stopIfTrue="1" operator="containsText" text="sam">
      <formula>NOT(ISERROR(SEARCH("sam",FB1)))</formula>
    </cfRule>
    <cfRule type="containsText" dxfId="107" priority="14" stopIfTrue="1" operator="containsText" text="sap">
      <formula>NOT(ISERROR(SEARCH("sap",FB1)))</formula>
    </cfRule>
    <cfRule type="containsText" dxfId="106" priority="15" stopIfTrue="1" operator="containsText" text="saa">
      <formula>NOT(ISERROR(SEARCH("saa",FB1)))</formula>
    </cfRule>
    <cfRule type="cellIs" dxfId="105" priority="16" stopIfTrue="1" operator="equal">
      <formula>"sar"</formula>
    </cfRule>
    <cfRule type="cellIs" dxfId="104" priority="17" stopIfTrue="1" operator="equal">
      <formula>"sat"</formula>
    </cfRule>
    <cfRule type="cellIs" dxfId="103" priority="18" stopIfTrue="1" operator="equal">
      <formula>"sav"</formula>
    </cfRule>
  </conditionalFormatting>
  <conditionalFormatting sqref="FG1">
    <cfRule type="containsText" dxfId="102" priority="7" stopIfTrue="1" operator="containsText" text="sam">
      <formula>NOT(ISERROR(SEARCH("sam",FG1)))</formula>
    </cfRule>
    <cfRule type="containsText" dxfId="101" priority="8" stopIfTrue="1" operator="containsText" text="sap">
      <formula>NOT(ISERROR(SEARCH("sap",FG1)))</formula>
    </cfRule>
    <cfRule type="containsText" dxfId="100" priority="9" stopIfTrue="1" operator="containsText" text="saa">
      <formula>NOT(ISERROR(SEARCH("saa",FG1)))</formula>
    </cfRule>
    <cfRule type="cellIs" dxfId="99" priority="10" stopIfTrue="1" operator="equal">
      <formula>"sar"</formula>
    </cfRule>
    <cfRule type="cellIs" dxfId="98" priority="11" stopIfTrue="1" operator="equal">
      <formula>"sat"</formula>
    </cfRule>
    <cfRule type="cellIs" dxfId="97" priority="12" stopIfTrue="1" operator="equal">
      <formula>"sav"</formula>
    </cfRule>
  </conditionalFormatting>
  <conditionalFormatting sqref="GW1">
    <cfRule type="containsText" dxfId="96" priority="1" stopIfTrue="1" operator="containsText" text="sam">
      <formula>NOT(ISERROR(SEARCH("sam",GW1)))</formula>
    </cfRule>
    <cfRule type="containsText" dxfId="95" priority="2" stopIfTrue="1" operator="containsText" text="sap">
      <formula>NOT(ISERROR(SEARCH("sap",GW1)))</formula>
    </cfRule>
    <cfRule type="containsText" dxfId="94" priority="3" stopIfTrue="1" operator="containsText" text="saa">
      <formula>NOT(ISERROR(SEARCH("saa",GW1)))</formula>
    </cfRule>
    <cfRule type="cellIs" dxfId="93" priority="4" stopIfTrue="1" operator="equal">
      <formula>"sar"</formula>
    </cfRule>
    <cfRule type="cellIs" dxfId="92" priority="5" stopIfTrue="1" operator="equal">
      <formula>"sat"</formula>
    </cfRule>
    <cfRule type="cellIs" dxfId="91" priority="6"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EO224"/>
  <sheetViews>
    <sheetView topLeftCell="A72" zoomScale="90" zoomScaleNormal="90" workbookViewId="0">
      <pane xSplit="8" ySplit="15" topLeftCell="I153" activePane="bottomRight" state="frozen"/>
      <selection activeCell="A72" sqref="A72"/>
      <selection pane="topRight" activeCell="I72" sqref="I72"/>
      <selection pane="bottomLeft" activeCell="A87" sqref="A87"/>
      <selection pane="bottomRight" activeCell="H210" sqref="H210:S210"/>
    </sheetView>
  </sheetViews>
  <sheetFormatPr defaultRowHeight="15" outlineLevelRow="1"/>
  <cols>
    <col min="2" max="2" width="43.28515625" customWidth="1"/>
    <col min="3" max="3" width="6.28515625" customWidth="1"/>
    <col min="4" max="4" width="7" customWidth="1"/>
    <col min="5" max="124" width="6.28515625" customWidth="1"/>
  </cols>
  <sheetData>
    <row r="1" spans="1:43">
      <c r="B1" t="s">
        <v>388</v>
      </c>
      <c r="H1" t="s">
        <v>649</v>
      </c>
      <c r="I1" s="42"/>
    </row>
    <row r="2" spans="1:43">
      <c r="B2" t="s">
        <v>803</v>
      </c>
    </row>
    <row r="3" spans="1:43">
      <c r="B3" t="s">
        <v>390</v>
      </c>
    </row>
    <row r="4" spans="1:43">
      <c r="A4" s="19" t="s">
        <v>625</v>
      </c>
    </row>
    <row r="5" spans="1:43" collapsed="1">
      <c r="B5" s="46" t="s">
        <v>1054</v>
      </c>
      <c r="C5" s="67">
        <v>2</v>
      </c>
      <c r="D5" s="81" t="str">
        <f>CHOOSE(d.Region,"SWV ","GSM ","CWM ")</f>
        <v xml:space="preserve">GSM </v>
      </c>
      <c r="E5" s="81"/>
      <c r="F5" s="81"/>
      <c r="G5" s="81"/>
      <c r="H5" s="81"/>
      <c r="I5" s="81"/>
      <c r="J5" s="81"/>
      <c r="K5" s="81"/>
      <c r="L5" s="81"/>
      <c r="AQ5" s="81"/>
    </row>
    <row r="6" spans="1:43" ht="16.5" hidden="1" outlineLevel="1">
      <c r="B6" s="80" t="s">
        <v>708</v>
      </c>
      <c r="C6" s="83"/>
      <c r="D6" s="83"/>
      <c r="E6" s="83"/>
      <c r="F6" s="83"/>
      <c r="G6" s="83"/>
      <c r="H6" s="83"/>
      <c r="I6" s="83"/>
      <c r="J6" s="83"/>
      <c r="K6" s="83"/>
      <c r="L6" s="83"/>
      <c r="M6" s="82" t="s">
        <v>665</v>
      </c>
      <c r="N6" s="82"/>
      <c r="O6" s="82"/>
      <c r="P6" s="82"/>
      <c r="Q6" s="82"/>
      <c r="R6" s="82"/>
      <c r="S6" s="82"/>
      <c r="T6" s="82"/>
      <c r="U6" s="82"/>
      <c r="V6" s="82"/>
      <c r="W6" s="82" t="s">
        <v>666</v>
      </c>
      <c r="X6" s="82"/>
      <c r="Y6" s="82"/>
      <c r="Z6" s="82"/>
      <c r="AA6" s="82"/>
      <c r="AB6" s="82"/>
      <c r="AC6" s="82"/>
      <c r="AD6" s="82"/>
      <c r="AE6" s="82"/>
      <c r="AF6" s="82"/>
      <c r="AG6" s="82" t="s">
        <v>707</v>
      </c>
      <c r="AH6" s="82"/>
      <c r="AI6" s="82"/>
      <c r="AJ6" s="82"/>
      <c r="AK6" s="82"/>
      <c r="AL6" s="82"/>
      <c r="AM6" s="82"/>
      <c r="AN6" s="82"/>
      <c r="AO6" s="82"/>
      <c r="AP6" s="82"/>
      <c r="AQ6" s="81"/>
    </row>
    <row r="7" spans="1:43" ht="36" hidden="1" outlineLevel="1">
      <c r="B7" s="80"/>
      <c r="C7" s="83" t="s">
        <v>709</v>
      </c>
      <c r="D7" s="83" t="s">
        <v>710</v>
      </c>
      <c r="E7" s="83" t="s">
        <v>711</v>
      </c>
      <c r="F7" s="83" t="s">
        <v>846</v>
      </c>
      <c r="G7" s="83" t="s">
        <v>847</v>
      </c>
      <c r="H7" s="83" t="s">
        <v>712</v>
      </c>
      <c r="I7" s="83" t="s">
        <v>713</v>
      </c>
      <c r="J7" s="83" t="s">
        <v>714</v>
      </c>
      <c r="K7" s="83" t="s">
        <v>714</v>
      </c>
      <c r="L7" s="83" t="s">
        <v>714</v>
      </c>
      <c r="M7" s="83" t="s">
        <v>709</v>
      </c>
      <c r="N7" s="83" t="s">
        <v>710</v>
      </c>
      <c r="O7" s="83" t="s">
        <v>711</v>
      </c>
      <c r="P7" s="83" t="s">
        <v>846</v>
      </c>
      <c r="Q7" s="83" t="s">
        <v>847</v>
      </c>
      <c r="R7" s="83" t="s">
        <v>712</v>
      </c>
      <c r="S7" s="83" t="s">
        <v>713</v>
      </c>
      <c r="T7" s="83" t="s">
        <v>714</v>
      </c>
      <c r="U7" s="83" t="s">
        <v>714</v>
      </c>
      <c r="V7" s="83" t="s">
        <v>714</v>
      </c>
      <c r="W7" s="83" t="s">
        <v>709</v>
      </c>
      <c r="X7" s="83" t="s">
        <v>710</v>
      </c>
      <c r="Y7" s="83" t="s">
        <v>711</v>
      </c>
      <c r="Z7" s="83" t="s">
        <v>846</v>
      </c>
      <c r="AA7" s="83" t="s">
        <v>847</v>
      </c>
      <c r="AB7" s="83" t="s">
        <v>712</v>
      </c>
      <c r="AC7" s="83" t="s">
        <v>713</v>
      </c>
      <c r="AD7" s="83" t="s">
        <v>714</v>
      </c>
      <c r="AE7" s="83" t="s">
        <v>714</v>
      </c>
      <c r="AF7" s="83" t="s">
        <v>714</v>
      </c>
      <c r="AG7" s="83" t="s">
        <v>709</v>
      </c>
      <c r="AH7" s="83" t="s">
        <v>710</v>
      </c>
      <c r="AI7" s="83" t="s">
        <v>711</v>
      </c>
      <c r="AJ7" s="83" t="s">
        <v>846</v>
      </c>
      <c r="AK7" s="83" t="s">
        <v>847</v>
      </c>
      <c r="AL7" s="83" t="s">
        <v>712</v>
      </c>
      <c r="AM7" s="83" t="s">
        <v>713</v>
      </c>
      <c r="AN7" s="83" t="s">
        <v>714</v>
      </c>
      <c r="AO7" s="83" t="s">
        <v>714</v>
      </c>
      <c r="AP7" s="83" t="s">
        <v>714</v>
      </c>
      <c r="AQ7" s="81"/>
    </row>
    <row r="8" spans="1:43" hidden="1" outlineLevel="1">
      <c r="B8" s="68" t="s">
        <v>777</v>
      </c>
      <c r="C8" s="77">
        <f t="shared" ref="C8:L13" si="0">CHOOSE(d.Region,M8,W8,AG8)</f>
        <v>-0.04</v>
      </c>
      <c r="D8" s="77">
        <f t="shared" si="0"/>
        <v>0.87</v>
      </c>
      <c r="E8" s="77">
        <f t="shared" si="0"/>
        <v>0.8</v>
      </c>
      <c r="F8" s="77">
        <f t="shared" si="0"/>
        <v>0</v>
      </c>
      <c r="G8" s="77">
        <f t="shared" si="0"/>
        <v>0</v>
      </c>
      <c r="H8" s="77">
        <f t="shared" si="0"/>
        <v>0.64</v>
      </c>
      <c r="I8" s="77">
        <f t="shared" si="0"/>
        <v>0.21</v>
      </c>
      <c r="J8" s="77">
        <f t="shared" si="0"/>
        <v>0.19</v>
      </c>
      <c r="K8" s="77">
        <f t="shared" si="0"/>
        <v>0.19</v>
      </c>
      <c r="L8" s="77">
        <f t="shared" si="0"/>
        <v>0.19</v>
      </c>
      <c r="M8" s="84">
        <v>-0.04</v>
      </c>
      <c r="N8" s="84">
        <v>0.83</v>
      </c>
      <c r="O8" s="84">
        <v>-0.75</v>
      </c>
      <c r="P8" s="84">
        <v>0</v>
      </c>
      <c r="Q8" s="84">
        <v>0</v>
      </c>
      <c r="R8" s="84">
        <v>0.64</v>
      </c>
      <c r="S8" s="84">
        <v>0.31</v>
      </c>
      <c r="T8" s="85">
        <v>0.09</v>
      </c>
      <c r="U8" s="85">
        <v>0.09</v>
      </c>
      <c r="V8" s="85">
        <v>0.09</v>
      </c>
      <c r="W8" s="84">
        <v>-0.04</v>
      </c>
      <c r="X8" s="84">
        <v>0.87</v>
      </c>
      <c r="Y8" s="84">
        <v>0.8</v>
      </c>
      <c r="Z8" s="84">
        <v>0</v>
      </c>
      <c r="AA8" s="84">
        <v>0</v>
      </c>
      <c r="AB8" s="84">
        <v>0.64</v>
      </c>
      <c r="AC8" s="84">
        <v>0.21</v>
      </c>
      <c r="AD8" s="85">
        <v>0.19</v>
      </c>
      <c r="AE8" s="85">
        <v>0.19</v>
      </c>
      <c r="AF8" s="85">
        <v>0.19</v>
      </c>
      <c r="AG8" s="84">
        <v>-0.04</v>
      </c>
      <c r="AH8" s="84">
        <v>0.96</v>
      </c>
      <c r="AI8" s="84">
        <v>1.8</v>
      </c>
      <c r="AJ8" s="84">
        <v>0</v>
      </c>
      <c r="AK8" s="84">
        <v>0</v>
      </c>
      <c r="AL8" s="84">
        <v>0.64</v>
      </c>
      <c r="AM8" s="84">
        <v>0.21</v>
      </c>
      <c r="AN8" s="85">
        <v>0.19</v>
      </c>
      <c r="AO8" s="85">
        <v>0.19</v>
      </c>
      <c r="AP8" s="85">
        <v>0.19</v>
      </c>
      <c r="AQ8" s="81"/>
    </row>
    <row r="9" spans="1:43" hidden="1" outlineLevel="1">
      <c r="B9" s="69" t="s">
        <v>602</v>
      </c>
      <c r="C9" s="103">
        <f t="shared" si="0"/>
        <v>-0.04</v>
      </c>
      <c r="D9" s="103">
        <f t="shared" si="0"/>
        <v>0.87</v>
      </c>
      <c r="E9" s="103">
        <f t="shared" si="0"/>
        <v>0.8</v>
      </c>
      <c r="F9" s="103">
        <f t="shared" si="0"/>
        <v>0</v>
      </c>
      <c r="G9" s="103">
        <f t="shared" si="0"/>
        <v>0</v>
      </c>
      <c r="H9" s="103">
        <f t="shared" si="0"/>
        <v>0.64</v>
      </c>
      <c r="I9" s="103">
        <f t="shared" si="0"/>
        <v>0.21</v>
      </c>
      <c r="J9" s="103">
        <f t="shared" si="0"/>
        <v>0.19</v>
      </c>
      <c r="K9" s="103">
        <f t="shared" si="0"/>
        <v>0.19</v>
      </c>
      <c r="L9" s="103">
        <f t="shared" si="0"/>
        <v>0.19</v>
      </c>
      <c r="M9" s="104">
        <v>-0.04</v>
      </c>
      <c r="N9" s="104">
        <v>0.83</v>
      </c>
      <c r="O9" s="104">
        <v>-0.75</v>
      </c>
      <c r="P9" s="104">
        <v>0</v>
      </c>
      <c r="Q9" s="104">
        <v>0</v>
      </c>
      <c r="R9" s="104">
        <v>0.64</v>
      </c>
      <c r="S9" s="104">
        <v>0.31</v>
      </c>
      <c r="T9" s="105">
        <v>0.09</v>
      </c>
      <c r="U9" s="105">
        <v>0.09</v>
      </c>
      <c r="V9" s="105">
        <v>0.09</v>
      </c>
      <c r="W9" s="104">
        <v>-0.04</v>
      </c>
      <c r="X9" s="104">
        <v>0.87</v>
      </c>
      <c r="Y9" s="104">
        <v>0.8</v>
      </c>
      <c r="Z9" s="104">
        <v>0</v>
      </c>
      <c r="AA9" s="104">
        <v>0</v>
      </c>
      <c r="AB9" s="104">
        <v>0.64</v>
      </c>
      <c r="AC9" s="104">
        <v>0.21</v>
      </c>
      <c r="AD9" s="105">
        <v>0.19</v>
      </c>
      <c r="AE9" s="105">
        <v>0.19</v>
      </c>
      <c r="AF9" s="105">
        <v>0.19</v>
      </c>
      <c r="AG9" s="104">
        <v>-0.04</v>
      </c>
      <c r="AH9" s="104">
        <v>0.96</v>
      </c>
      <c r="AI9" s="104">
        <v>1.8</v>
      </c>
      <c r="AJ9" s="104">
        <v>0</v>
      </c>
      <c r="AK9" s="104">
        <v>0</v>
      </c>
      <c r="AL9" s="104">
        <v>0.64</v>
      </c>
      <c r="AM9" s="104">
        <v>0.21</v>
      </c>
      <c r="AN9" s="105">
        <v>0.19</v>
      </c>
      <c r="AO9" s="105">
        <v>0.19</v>
      </c>
      <c r="AP9" s="105">
        <v>0.19</v>
      </c>
      <c r="AQ9" s="81"/>
    </row>
    <row r="10" spans="1:43" hidden="1" outlineLevel="1">
      <c r="B10" s="70" t="s">
        <v>422</v>
      </c>
      <c r="C10" s="106">
        <f t="shared" si="0"/>
        <v>-0.04</v>
      </c>
      <c r="D10" s="106">
        <f t="shared" si="0"/>
        <v>0.87</v>
      </c>
      <c r="E10" s="106">
        <f t="shared" si="0"/>
        <v>0.8</v>
      </c>
      <c r="F10" s="106">
        <f t="shared" si="0"/>
        <v>0</v>
      </c>
      <c r="G10" s="106">
        <f t="shared" si="0"/>
        <v>0</v>
      </c>
      <c r="H10" s="106">
        <f t="shared" si="0"/>
        <v>0.64</v>
      </c>
      <c r="I10" s="106">
        <f t="shared" si="0"/>
        <v>0.21</v>
      </c>
      <c r="J10" s="106">
        <f t="shared" si="0"/>
        <v>0.19</v>
      </c>
      <c r="K10" s="106">
        <f t="shared" si="0"/>
        <v>0.19</v>
      </c>
      <c r="L10" s="106">
        <f t="shared" si="0"/>
        <v>0.19</v>
      </c>
      <c r="M10" s="107">
        <v>-0.04</v>
      </c>
      <c r="N10" s="107">
        <v>0.83</v>
      </c>
      <c r="O10" s="107">
        <v>-0.75</v>
      </c>
      <c r="P10" s="107">
        <v>0</v>
      </c>
      <c r="Q10" s="107">
        <v>0</v>
      </c>
      <c r="R10" s="107">
        <v>0.64</v>
      </c>
      <c r="S10" s="107">
        <v>0.31</v>
      </c>
      <c r="T10" s="108">
        <v>0.09</v>
      </c>
      <c r="U10" s="108">
        <v>0.09</v>
      </c>
      <c r="V10" s="108">
        <v>0.09</v>
      </c>
      <c r="W10" s="107">
        <v>-0.04</v>
      </c>
      <c r="X10" s="107">
        <v>0.87</v>
      </c>
      <c r="Y10" s="107">
        <v>0.8</v>
      </c>
      <c r="Z10" s="107">
        <v>0</v>
      </c>
      <c r="AA10" s="107">
        <v>0</v>
      </c>
      <c r="AB10" s="107">
        <v>0.64</v>
      </c>
      <c r="AC10" s="107">
        <v>0.21</v>
      </c>
      <c r="AD10" s="108">
        <v>0.19</v>
      </c>
      <c r="AE10" s="108">
        <v>0.19</v>
      </c>
      <c r="AF10" s="108">
        <v>0.19</v>
      </c>
      <c r="AG10" s="107">
        <v>-0.04</v>
      </c>
      <c r="AH10" s="107">
        <v>0.96</v>
      </c>
      <c r="AI10" s="107">
        <v>1.8</v>
      </c>
      <c r="AJ10" s="107">
        <v>0</v>
      </c>
      <c r="AK10" s="107">
        <v>0</v>
      </c>
      <c r="AL10" s="107">
        <v>0.64</v>
      </c>
      <c r="AM10" s="107">
        <v>0.21</v>
      </c>
      <c r="AN10" s="108">
        <v>0.19</v>
      </c>
      <c r="AO10" s="108">
        <v>0.19</v>
      </c>
      <c r="AP10" s="108">
        <v>0.19</v>
      </c>
      <c r="AQ10" s="81"/>
    </row>
    <row r="11" spans="1:43" hidden="1" outlineLevel="1">
      <c r="B11" s="68" t="s">
        <v>778</v>
      </c>
      <c r="C11" s="109">
        <f t="shared" si="0"/>
        <v>-1.29</v>
      </c>
      <c r="D11" s="109">
        <f t="shared" si="0"/>
        <v>0.95</v>
      </c>
      <c r="E11" s="109">
        <f t="shared" si="0"/>
        <v>-1.67</v>
      </c>
      <c r="F11" s="109">
        <f t="shared" si="0"/>
        <v>0</v>
      </c>
      <c r="G11" s="109">
        <f t="shared" si="0"/>
        <v>0</v>
      </c>
      <c r="H11" s="109">
        <f t="shared" si="0"/>
        <v>-0.01</v>
      </c>
      <c r="I11" s="109">
        <f t="shared" si="0"/>
        <v>0.12</v>
      </c>
      <c r="J11" s="109">
        <f t="shared" si="0"/>
        <v>-0.37</v>
      </c>
      <c r="K11" s="109">
        <f t="shared" si="0"/>
        <v>-0.37</v>
      </c>
      <c r="L11" s="109">
        <f t="shared" si="0"/>
        <v>-0.37</v>
      </c>
      <c r="M11" s="110">
        <v>-1.29</v>
      </c>
      <c r="N11" s="110">
        <v>0.9</v>
      </c>
      <c r="O11" s="110">
        <v>-1.67</v>
      </c>
      <c r="P11" s="110">
        <v>-0.11</v>
      </c>
      <c r="Q11" s="110">
        <v>-0.25</v>
      </c>
      <c r="R11" s="110">
        <v>-0.6</v>
      </c>
      <c r="S11" s="110">
        <v>0.12</v>
      </c>
      <c r="T11" s="111">
        <v>-0.52</v>
      </c>
      <c r="U11" s="111">
        <v>-0.52</v>
      </c>
      <c r="V11" s="111">
        <v>-0.52</v>
      </c>
      <c r="W11" s="110">
        <v>-1.29</v>
      </c>
      <c r="X11" s="110">
        <v>0.95</v>
      </c>
      <c r="Y11" s="110">
        <v>-1.67</v>
      </c>
      <c r="Z11" s="110">
        <v>0</v>
      </c>
      <c r="AA11" s="110">
        <v>0</v>
      </c>
      <c r="AB11" s="110">
        <v>-0.01</v>
      </c>
      <c r="AC11" s="110">
        <v>0.12</v>
      </c>
      <c r="AD11" s="111">
        <v>-0.37</v>
      </c>
      <c r="AE11" s="111">
        <v>-0.37</v>
      </c>
      <c r="AF11" s="111">
        <v>-0.37</v>
      </c>
      <c r="AG11" s="110">
        <v>-1.29</v>
      </c>
      <c r="AH11" s="110">
        <v>0.95</v>
      </c>
      <c r="AI11" s="110">
        <v>-1.67</v>
      </c>
      <c r="AJ11" s="110">
        <v>0</v>
      </c>
      <c r="AK11" s="110">
        <v>0</v>
      </c>
      <c r="AL11" s="110">
        <v>0.05</v>
      </c>
      <c r="AM11" s="110">
        <v>0.22</v>
      </c>
      <c r="AN11" s="111">
        <v>-0.37</v>
      </c>
      <c r="AO11" s="111">
        <v>-0.37</v>
      </c>
      <c r="AP11" s="111">
        <v>-0.37</v>
      </c>
      <c r="AQ11" s="81"/>
    </row>
    <row r="12" spans="1:43" hidden="1" outlineLevel="1">
      <c r="B12" s="69" t="s">
        <v>602</v>
      </c>
      <c r="C12" s="103">
        <f t="shared" si="0"/>
        <v>-1.29</v>
      </c>
      <c r="D12" s="103">
        <f t="shared" si="0"/>
        <v>0.95</v>
      </c>
      <c r="E12" s="103">
        <f t="shared" si="0"/>
        <v>-1.67</v>
      </c>
      <c r="F12" s="103">
        <f t="shared" si="0"/>
        <v>0</v>
      </c>
      <c r="G12" s="103">
        <f t="shared" si="0"/>
        <v>0</v>
      </c>
      <c r="H12" s="103">
        <f t="shared" si="0"/>
        <v>-0.01</v>
      </c>
      <c r="I12" s="103">
        <f t="shared" si="0"/>
        <v>0.12</v>
      </c>
      <c r="J12" s="103">
        <f t="shared" si="0"/>
        <v>-0.37</v>
      </c>
      <c r="K12" s="103">
        <f t="shared" si="0"/>
        <v>-0.37</v>
      </c>
      <c r="L12" s="103">
        <f t="shared" si="0"/>
        <v>-0.37</v>
      </c>
      <c r="M12" s="104">
        <v>-1.29</v>
      </c>
      <c r="N12" s="104">
        <v>0.9</v>
      </c>
      <c r="O12" s="104">
        <v>-1.67</v>
      </c>
      <c r="P12" s="104">
        <v>-0.11</v>
      </c>
      <c r="Q12" s="104">
        <v>-0.25</v>
      </c>
      <c r="R12" s="104">
        <v>-0.6</v>
      </c>
      <c r="S12" s="104">
        <v>0.12</v>
      </c>
      <c r="T12" s="105">
        <v>-0.52</v>
      </c>
      <c r="U12" s="105">
        <v>-0.52</v>
      </c>
      <c r="V12" s="105">
        <v>-0.52</v>
      </c>
      <c r="W12" s="104">
        <v>-1.29</v>
      </c>
      <c r="X12" s="104">
        <v>0.95</v>
      </c>
      <c r="Y12" s="104">
        <v>-1.67</v>
      </c>
      <c r="Z12" s="104">
        <v>0</v>
      </c>
      <c r="AA12" s="104">
        <v>0</v>
      </c>
      <c r="AB12" s="104">
        <v>-0.01</v>
      </c>
      <c r="AC12" s="104">
        <v>0.12</v>
      </c>
      <c r="AD12" s="105">
        <v>-0.37</v>
      </c>
      <c r="AE12" s="105">
        <v>-0.37</v>
      </c>
      <c r="AF12" s="105">
        <v>-0.37</v>
      </c>
      <c r="AG12" s="104">
        <v>-1.29</v>
      </c>
      <c r="AH12" s="104">
        <v>0.95</v>
      </c>
      <c r="AI12" s="104">
        <v>-1.67</v>
      </c>
      <c r="AJ12" s="104">
        <v>0</v>
      </c>
      <c r="AK12" s="104">
        <v>0</v>
      </c>
      <c r="AL12" s="104">
        <v>0.05</v>
      </c>
      <c r="AM12" s="104">
        <v>0.22</v>
      </c>
      <c r="AN12" s="105">
        <v>-0.37</v>
      </c>
      <c r="AO12" s="105">
        <v>-0.37</v>
      </c>
      <c r="AP12" s="105">
        <v>-0.37</v>
      </c>
      <c r="AQ12" s="81"/>
    </row>
    <row r="13" spans="1:43" hidden="1" outlineLevel="1">
      <c r="B13" s="70" t="s">
        <v>422</v>
      </c>
      <c r="C13" s="78">
        <f t="shared" si="0"/>
        <v>-1.29</v>
      </c>
      <c r="D13" s="78">
        <f t="shared" si="0"/>
        <v>0.95</v>
      </c>
      <c r="E13" s="78">
        <f t="shared" si="0"/>
        <v>-1.67</v>
      </c>
      <c r="F13" s="78">
        <f t="shared" si="0"/>
        <v>0</v>
      </c>
      <c r="G13" s="78">
        <f t="shared" si="0"/>
        <v>0</v>
      </c>
      <c r="H13" s="78">
        <f t="shared" si="0"/>
        <v>-0.01</v>
      </c>
      <c r="I13" s="78">
        <f t="shared" si="0"/>
        <v>0.12</v>
      </c>
      <c r="J13" s="78">
        <f t="shared" si="0"/>
        <v>-0.37</v>
      </c>
      <c r="K13" s="78">
        <f t="shared" si="0"/>
        <v>-0.37</v>
      </c>
      <c r="L13" s="78">
        <f t="shared" si="0"/>
        <v>-0.37</v>
      </c>
      <c r="M13" s="86">
        <v>-1.29</v>
      </c>
      <c r="N13" s="86">
        <v>0.9</v>
      </c>
      <c r="O13" s="86">
        <v>-1.67</v>
      </c>
      <c r="P13" s="86">
        <v>0</v>
      </c>
      <c r="Q13" s="86">
        <v>0</v>
      </c>
      <c r="R13" s="86">
        <v>0.2</v>
      </c>
      <c r="S13" s="86">
        <v>0.17</v>
      </c>
      <c r="T13" s="87">
        <v>-0.52</v>
      </c>
      <c r="U13" s="87">
        <v>-0.52</v>
      </c>
      <c r="V13" s="87">
        <v>-0.52</v>
      </c>
      <c r="W13" s="86">
        <v>-1.29</v>
      </c>
      <c r="X13" s="86">
        <v>0.95</v>
      </c>
      <c r="Y13" s="86">
        <v>-1.67</v>
      </c>
      <c r="Z13" s="86">
        <v>0</v>
      </c>
      <c r="AA13" s="86">
        <v>0</v>
      </c>
      <c r="AB13" s="86">
        <v>-0.01</v>
      </c>
      <c r="AC13" s="86">
        <v>0.12</v>
      </c>
      <c r="AD13" s="87">
        <v>-0.37</v>
      </c>
      <c r="AE13" s="87">
        <v>-0.37</v>
      </c>
      <c r="AF13" s="87">
        <v>-0.37</v>
      </c>
      <c r="AG13" s="86">
        <v>-1.29</v>
      </c>
      <c r="AH13" s="86">
        <v>0.95</v>
      </c>
      <c r="AI13" s="86">
        <v>-1.67</v>
      </c>
      <c r="AJ13" s="107">
        <v>0</v>
      </c>
      <c r="AK13" s="107">
        <v>0</v>
      </c>
      <c r="AL13" s="86">
        <v>0.05</v>
      </c>
      <c r="AM13" s="86">
        <v>0.22</v>
      </c>
      <c r="AN13" s="87">
        <v>-0.37</v>
      </c>
      <c r="AO13" s="87">
        <v>-0.37</v>
      </c>
      <c r="AP13" s="87">
        <v>-0.37</v>
      </c>
    </row>
    <row r="14" spans="1:43" collapsed="1"/>
    <row r="15" spans="1:43" collapsed="1">
      <c r="A15" s="19" t="s">
        <v>426</v>
      </c>
    </row>
    <row r="16" spans="1:43" ht="95.25" hidden="1" outlineLevel="1">
      <c r="C16" s="4" t="s">
        <v>401</v>
      </c>
      <c r="D16" s="4" t="s">
        <v>402</v>
      </c>
      <c r="E16" s="4" t="s">
        <v>406</v>
      </c>
      <c r="F16" s="4" t="s">
        <v>407</v>
      </c>
    </row>
    <row r="17" spans="1:17" hidden="1" outlineLevel="1">
      <c r="B17" t="s">
        <v>403</v>
      </c>
      <c r="C17" s="45">
        <v>1</v>
      </c>
      <c r="D17" s="45">
        <v>1</v>
      </c>
      <c r="E17" s="45">
        <v>1</v>
      </c>
      <c r="F17" s="45">
        <v>1</v>
      </c>
    </row>
    <row r="18" spans="1:17" hidden="1" outlineLevel="1">
      <c r="B18" t="s">
        <v>404</v>
      </c>
      <c r="C18" s="45">
        <v>1</v>
      </c>
      <c r="D18" s="45">
        <v>1</v>
      </c>
      <c r="E18" s="45">
        <v>8.5</v>
      </c>
      <c r="F18" s="45">
        <v>2</v>
      </c>
    </row>
    <row r="19" spans="1:17" hidden="1" outlineLevel="1">
      <c r="B19" t="s">
        <v>405</v>
      </c>
      <c r="C19" s="45">
        <v>0</v>
      </c>
      <c r="D19" s="45">
        <v>0</v>
      </c>
      <c r="E19" s="45">
        <v>1</v>
      </c>
      <c r="F19" s="45">
        <v>1</v>
      </c>
    </row>
    <row r="20" spans="1:17" hidden="1" outlineLevel="1"/>
    <row r="21" spans="1:17" collapsed="1"/>
    <row r="22" spans="1:17" collapsed="1">
      <c r="A22" s="19" t="s">
        <v>427</v>
      </c>
    </row>
    <row r="23" spans="1:17" ht="93.75" hidden="1" outlineLevel="1">
      <c r="C23" s="4" t="s">
        <v>411</v>
      </c>
    </row>
    <row r="24" spans="1:17" hidden="1" outlineLevel="1">
      <c r="B24" t="s">
        <v>403</v>
      </c>
      <c r="C24" s="45">
        <v>1</v>
      </c>
    </row>
    <row r="25" spans="1:17" hidden="1" outlineLevel="1">
      <c r="B25" t="s">
        <v>405</v>
      </c>
      <c r="C25" s="45">
        <v>0</v>
      </c>
    </row>
    <row r="26" spans="1:17" hidden="1" outlineLevel="1"/>
    <row r="27" spans="1:17" collapsed="1"/>
    <row r="28" spans="1:17" collapsed="1">
      <c r="A28" s="19" t="s">
        <v>444</v>
      </c>
    </row>
    <row r="29" spans="1:17" ht="118.5" hidden="1" outlineLevel="1">
      <c r="B29" s="26" t="s">
        <v>445</v>
      </c>
      <c r="C29" s="36" t="s">
        <v>299</v>
      </c>
      <c r="D29" s="36" t="s">
        <v>298</v>
      </c>
      <c r="E29" s="36" t="s">
        <v>375</v>
      </c>
      <c r="F29" s="36" t="s">
        <v>376</v>
      </c>
      <c r="G29" s="36" t="s">
        <v>418</v>
      </c>
      <c r="H29" s="36" t="s">
        <v>391</v>
      </c>
      <c r="I29" s="36" t="s">
        <v>432</v>
      </c>
      <c r="J29" s="36" t="s">
        <v>432</v>
      </c>
      <c r="K29" s="36" t="s">
        <v>432</v>
      </c>
      <c r="L29" s="156" t="s">
        <v>1050</v>
      </c>
      <c r="M29" s="156" t="s">
        <v>1050</v>
      </c>
      <c r="N29" s="156" t="s">
        <v>1050</v>
      </c>
      <c r="O29" s="156" t="s">
        <v>1050</v>
      </c>
    </row>
    <row r="30" spans="1:17" ht="23.25" hidden="1" outlineLevel="1">
      <c r="C30" s="43"/>
      <c r="D30" s="43"/>
      <c r="E30" s="43"/>
      <c r="F30" s="43"/>
      <c r="G30" s="43"/>
      <c r="H30" s="63" t="s">
        <v>544</v>
      </c>
      <c r="I30" s="63" t="s">
        <v>667</v>
      </c>
      <c r="J30" s="63" t="s">
        <v>668</v>
      </c>
      <c r="K30" s="63" t="s">
        <v>669</v>
      </c>
      <c r="L30" s="63" t="s">
        <v>940</v>
      </c>
      <c r="M30" s="63" t="s">
        <v>1051</v>
      </c>
      <c r="N30" s="63" t="s">
        <v>1052</v>
      </c>
      <c r="O30" s="63" t="s">
        <v>1053</v>
      </c>
    </row>
    <row r="31" spans="1:17" hidden="1" outlineLevel="1">
      <c r="A31" s="26">
        <v>1</v>
      </c>
      <c r="B31" s="60" t="s">
        <v>556</v>
      </c>
      <c r="C31" s="49" t="s">
        <v>37</v>
      </c>
      <c r="D31" s="49" t="s">
        <v>37</v>
      </c>
      <c r="E31" s="49" t="s">
        <v>37</v>
      </c>
      <c r="F31" s="49" t="s">
        <v>37</v>
      </c>
      <c r="G31" s="51" t="s">
        <v>37</v>
      </c>
      <c r="I31">
        <v>0</v>
      </c>
      <c r="J31" s="73">
        <f>I31</f>
        <v>0</v>
      </c>
      <c r="K31" s="73">
        <f>J31</f>
        <v>0</v>
      </c>
      <c r="L31" s="51">
        <v>0</v>
      </c>
      <c r="M31" s="51">
        <v>0.5</v>
      </c>
      <c r="N31" s="51">
        <v>0.5</v>
      </c>
      <c r="O31" s="51">
        <v>1</v>
      </c>
      <c r="Q31" s="188" t="s">
        <v>1055</v>
      </c>
    </row>
    <row r="32" spans="1:17" hidden="1" outlineLevel="1">
      <c r="A32" s="26">
        <v>2</v>
      </c>
      <c r="B32" s="61" t="s">
        <v>557</v>
      </c>
      <c r="C32" s="48" t="s">
        <v>37</v>
      </c>
      <c r="D32" s="48" t="b">
        <v>1</v>
      </c>
      <c r="E32" s="48" t="s">
        <v>37</v>
      </c>
      <c r="F32" s="48" t="s">
        <v>37</v>
      </c>
      <c r="G32" s="52" t="str">
        <f ca="1">OFFSET(G32,-1,0)</f>
        <v>-</v>
      </c>
      <c r="I32">
        <v>0</v>
      </c>
      <c r="J32" s="73">
        <f t="shared" ref="J32:K34" si="1">I32</f>
        <v>0</v>
      </c>
      <c r="K32" s="73">
        <f t="shared" si="1"/>
        <v>0</v>
      </c>
      <c r="L32" s="52">
        <f t="shared" ref="L32:O34" ca="1" si="2">OFFSET(L32,-1,0)</f>
        <v>0</v>
      </c>
      <c r="M32" s="52">
        <f t="shared" ca="1" si="2"/>
        <v>0.5</v>
      </c>
      <c r="N32" s="52">
        <f t="shared" ca="1" si="2"/>
        <v>0.5</v>
      </c>
      <c r="O32" s="52">
        <f t="shared" ca="1" si="2"/>
        <v>1</v>
      </c>
    </row>
    <row r="33" spans="1:17" hidden="1" outlineLevel="1">
      <c r="A33" s="26">
        <v>3</v>
      </c>
      <c r="B33" s="61" t="s">
        <v>558</v>
      </c>
      <c r="C33" s="48" t="b">
        <v>1</v>
      </c>
      <c r="D33" s="48" t="s">
        <v>37</v>
      </c>
      <c r="E33" s="48" t="s">
        <v>37</v>
      </c>
      <c r="F33" s="48" t="s">
        <v>37</v>
      </c>
      <c r="G33" s="52" t="str">
        <f ca="1">OFFSET(G33,-1,0)</f>
        <v>-</v>
      </c>
      <c r="H33" s="47">
        <f>1.25*H34</f>
        <v>1.2500000000000001E-2</v>
      </c>
      <c r="I33" s="64">
        <f>1.25*J34</f>
        <v>6.25E-2</v>
      </c>
      <c r="J33" s="73">
        <f t="shared" si="1"/>
        <v>6.25E-2</v>
      </c>
      <c r="K33" s="73">
        <f t="shared" si="1"/>
        <v>6.25E-2</v>
      </c>
      <c r="L33" s="52">
        <f t="shared" ca="1" si="2"/>
        <v>0</v>
      </c>
      <c r="M33" s="52">
        <f t="shared" ca="1" si="2"/>
        <v>0.5</v>
      </c>
      <c r="N33" s="52">
        <f t="shared" ca="1" si="2"/>
        <v>0.5</v>
      </c>
      <c r="O33" s="52">
        <f t="shared" ca="1" si="2"/>
        <v>1</v>
      </c>
    </row>
    <row r="34" spans="1:17" hidden="1" outlineLevel="1">
      <c r="A34" s="26">
        <v>4</v>
      </c>
      <c r="B34" s="62" t="s">
        <v>559</v>
      </c>
      <c r="C34" s="50" t="s">
        <v>37</v>
      </c>
      <c r="D34" s="50" t="s">
        <v>37</v>
      </c>
      <c r="E34" s="50" t="b">
        <v>1</v>
      </c>
      <c r="F34" s="48" t="s">
        <v>37</v>
      </c>
      <c r="G34" s="53" t="str">
        <f ca="1">OFFSET(G34,-1,0)</f>
        <v>-</v>
      </c>
      <c r="H34" s="47">
        <v>0.01</v>
      </c>
      <c r="I34">
        <v>0</v>
      </c>
      <c r="J34" s="47">
        <v>0.05</v>
      </c>
      <c r="K34" s="73">
        <f t="shared" si="1"/>
        <v>0.05</v>
      </c>
      <c r="L34" s="53">
        <f t="shared" ca="1" si="2"/>
        <v>0</v>
      </c>
      <c r="M34" s="53">
        <f t="shared" ca="1" si="2"/>
        <v>0.5</v>
      </c>
      <c r="N34" s="53">
        <f t="shared" ca="1" si="2"/>
        <v>0.5</v>
      </c>
      <c r="O34" s="53">
        <f t="shared" ca="1" si="2"/>
        <v>1</v>
      </c>
    </row>
    <row r="35" spans="1:17" hidden="1" outlineLevel="1">
      <c r="A35" t="s">
        <v>785</v>
      </c>
    </row>
    <row r="36" spans="1:17" hidden="1" outlineLevel="1">
      <c r="A36" s="26">
        <v>5</v>
      </c>
      <c r="B36" s="61" t="s">
        <v>560</v>
      </c>
      <c r="C36" s="54" t="str">
        <f t="shared" ref="C36:F39" si="3">C31</f>
        <v>-</v>
      </c>
      <c r="D36" s="54" t="str">
        <f t="shared" si="3"/>
        <v>-</v>
      </c>
      <c r="E36" s="54" t="str">
        <f t="shared" si="3"/>
        <v>-</v>
      </c>
      <c r="F36" s="55" t="str">
        <f t="shared" si="3"/>
        <v>-</v>
      </c>
      <c r="G36" s="51">
        <v>0</v>
      </c>
      <c r="H36" s="74">
        <f t="shared" ref="H36:K39" si="4">H31</f>
        <v>0</v>
      </c>
      <c r="I36" s="74">
        <f t="shared" si="4"/>
        <v>0</v>
      </c>
      <c r="J36" s="74">
        <f t="shared" si="4"/>
        <v>0</v>
      </c>
      <c r="K36" s="74">
        <f t="shared" si="4"/>
        <v>0</v>
      </c>
    </row>
    <row r="37" spans="1:17" hidden="1" outlineLevel="1">
      <c r="A37" s="26">
        <v>6</v>
      </c>
      <c r="B37" s="61" t="s">
        <v>446</v>
      </c>
      <c r="C37" s="56" t="str">
        <f t="shared" si="3"/>
        <v>-</v>
      </c>
      <c r="D37" s="56" t="b">
        <f t="shared" si="3"/>
        <v>1</v>
      </c>
      <c r="E37" s="56" t="str">
        <f t="shared" si="3"/>
        <v>-</v>
      </c>
      <c r="F37" s="57" t="str">
        <f t="shared" si="3"/>
        <v>-</v>
      </c>
      <c r="G37" s="52">
        <f ca="1">OFFSET(G37,-1,0)</f>
        <v>0</v>
      </c>
      <c r="H37" s="74">
        <f t="shared" si="4"/>
        <v>0</v>
      </c>
      <c r="I37" s="74">
        <f t="shared" si="4"/>
        <v>0</v>
      </c>
      <c r="J37" s="74">
        <f t="shared" si="4"/>
        <v>0</v>
      </c>
      <c r="K37" s="74">
        <f t="shared" si="4"/>
        <v>0</v>
      </c>
    </row>
    <row r="38" spans="1:17" hidden="1" outlineLevel="1">
      <c r="A38" s="26">
        <v>7</v>
      </c>
      <c r="B38" s="61" t="s">
        <v>447</v>
      </c>
      <c r="C38" s="56" t="b">
        <f t="shared" si="3"/>
        <v>1</v>
      </c>
      <c r="D38" s="56" t="str">
        <f t="shared" si="3"/>
        <v>-</v>
      </c>
      <c r="E38" s="56" t="str">
        <f t="shared" si="3"/>
        <v>-</v>
      </c>
      <c r="F38" s="57" t="str">
        <f t="shared" si="3"/>
        <v>-</v>
      </c>
      <c r="G38" s="52">
        <f ca="1">OFFSET(G38,-1,0)</f>
        <v>0</v>
      </c>
      <c r="H38" s="74">
        <f t="shared" si="4"/>
        <v>1.2500000000000001E-2</v>
      </c>
      <c r="I38" s="74">
        <f t="shared" si="4"/>
        <v>6.25E-2</v>
      </c>
      <c r="J38" s="74">
        <f t="shared" si="4"/>
        <v>6.25E-2</v>
      </c>
      <c r="K38" s="74">
        <f t="shared" si="4"/>
        <v>6.25E-2</v>
      </c>
    </row>
    <row r="39" spans="1:17" hidden="1" outlineLevel="1">
      <c r="A39" s="26">
        <v>8</v>
      </c>
      <c r="B39" s="62" t="s">
        <v>448</v>
      </c>
      <c r="C39" s="58" t="str">
        <f t="shared" si="3"/>
        <v>-</v>
      </c>
      <c r="D39" s="58" t="str">
        <f t="shared" si="3"/>
        <v>-</v>
      </c>
      <c r="E39" s="58" t="b">
        <f t="shared" si="3"/>
        <v>1</v>
      </c>
      <c r="F39" s="59" t="str">
        <f t="shared" si="3"/>
        <v>-</v>
      </c>
      <c r="G39" s="53">
        <f ca="1">OFFSET(G39,-1,0)</f>
        <v>0</v>
      </c>
      <c r="H39" s="74">
        <f t="shared" si="4"/>
        <v>0.01</v>
      </c>
      <c r="I39" s="74">
        <f t="shared" si="4"/>
        <v>0</v>
      </c>
      <c r="J39" s="74">
        <f t="shared" si="4"/>
        <v>0.05</v>
      </c>
      <c r="K39" s="74">
        <f t="shared" si="4"/>
        <v>0.05</v>
      </c>
    </row>
    <row r="40" spans="1:17" hidden="1" outlineLevel="1">
      <c r="A40" s="26">
        <v>9</v>
      </c>
      <c r="B40" s="61" t="s">
        <v>561</v>
      </c>
      <c r="C40" s="56" t="str">
        <f t="shared" ref="C40:F43" si="5">C36</f>
        <v>-</v>
      </c>
      <c r="D40" s="56" t="str">
        <f t="shared" si="5"/>
        <v>-</v>
      </c>
      <c r="E40" s="56" t="str">
        <f t="shared" si="5"/>
        <v>-</v>
      </c>
      <c r="F40" s="57" t="str">
        <f t="shared" si="5"/>
        <v>-</v>
      </c>
      <c r="G40" s="51">
        <v>0.92</v>
      </c>
      <c r="H40" s="74">
        <f t="shared" ref="H40:K43" si="6">H36</f>
        <v>0</v>
      </c>
      <c r="I40" s="74">
        <f t="shared" si="6"/>
        <v>0</v>
      </c>
      <c r="J40" s="74">
        <f t="shared" si="6"/>
        <v>0</v>
      </c>
      <c r="K40" s="74">
        <f t="shared" si="6"/>
        <v>0</v>
      </c>
    </row>
    <row r="41" spans="1:17" hidden="1" outlineLevel="1">
      <c r="A41" s="26">
        <v>10</v>
      </c>
      <c r="B41" s="61" t="s">
        <v>449</v>
      </c>
      <c r="C41" s="56" t="str">
        <f t="shared" si="5"/>
        <v>-</v>
      </c>
      <c r="D41" s="56" t="b">
        <f t="shared" si="5"/>
        <v>1</v>
      </c>
      <c r="E41" s="56" t="str">
        <f t="shared" si="5"/>
        <v>-</v>
      </c>
      <c r="F41" s="57" t="str">
        <f t="shared" si="5"/>
        <v>-</v>
      </c>
      <c r="G41" s="52">
        <f ca="1">OFFSET(G41,-1,0)</f>
        <v>0.92</v>
      </c>
      <c r="H41" s="74">
        <f t="shared" si="6"/>
        <v>0</v>
      </c>
      <c r="I41" s="74">
        <f t="shared" si="6"/>
        <v>0</v>
      </c>
      <c r="J41" s="74">
        <f t="shared" si="6"/>
        <v>0</v>
      </c>
      <c r="K41" s="74">
        <f t="shared" si="6"/>
        <v>0</v>
      </c>
    </row>
    <row r="42" spans="1:17" hidden="1" outlineLevel="1">
      <c r="A42" s="26">
        <v>11</v>
      </c>
      <c r="B42" s="61" t="s">
        <v>450</v>
      </c>
      <c r="C42" s="56" t="b">
        <f t="shared" si="5"/>
        <v>1</v>
      </c>
      <c r="D42" s="56" t="str">
        <f t="shared" si="5"/>
        <v>-</v>
      </c>
      <c r="E42" s="56" t="str">
        <f t="shared" si="5"/>
        <v>-</v>
      </c>
      <c r="F42" s="57" t="str">
        <f t="shared" si="5"/>
        <v>-</v>
      </c>
      <c r="G42" s="52">
        <f ca="1">OFFSET(G42,-1,0)</f>
        <v>0.92</v>
      </c>
      <c r="H42" s="74">
        <f t="shared" si="6"/>
        <v>1.2500000000000001E-2</v>
      </c>
      <c r="I42" s="74">
        <f t="shared" si="6"/>
        <v>6.25E-2</v>
      </c>
      <c r="J42" s="74">
        <f t="shared" si="6"/>
        <v>6.25E-2</v>
      </c>
      <c r="K42" s="74">
        <f t="shared" si="6"/>
        <v>6.25E-2</v>
      </c>
    </row>
    <row r="43" spans="1:17" hidden="1" outlineLevel="1">
      <c r="A43" s="26">
        <v>12</v>
      </c>
      <c r="B43" s="62" t="s">
        <v>451</v>
      </c>
      <c r="C43" s="58" t="str">
        <f t="shared" si="5"/>
        <v>-</v>
      </c>
      <c r="D43" s="58" t="str">
        <f t="shared" si="5"/>
        <v>-</v>
      </c>
      <c r="E43" s="58" t="b">
        <f t="shared" si="5"/>
        <v>1</v>
      </c>
      <c r="F43" s="59" t="str">
        <f t="shared" si="5"/>
        <v>-</v>
      </c>
      <c r="G43" s="53">
        <f ca="1">OFFSET(G43,-1,0)</f>
        <v>0.92</v>
      </c>
      <c r="H43" s="74">
        <f t="shared" si="6"/>
        <v>0.01</v>
      </c>
      <c r="I43" s="74">
        <f t="shared" si="6"/>
        <v>0</v>
      </c>
      <c r="J43" s="74">
        <f t="shared" si="6"/>
        <v>0.05</v>
      </c>
      <c r="K43" s="74">
        <f t="shared" si="6"/>
        <v>0.05</v>
      </c>
    </row>
    <row r="44" spans="1:17" hidden="1" outlineLevel="1">
      <c r="A44" s="26">
        <v>5</v>
      </c>
      <c r="B44" s="61" t="s">
        <v>562</v>
      </c>
      <c r="C44" s="56" t="str">
        <f t="shared" ref="C44:F47" si="7">C40</f>
        <v>-</v>
      </c>
      <c r="D44" s="56" t="str">
        <f t="shared" si="7"/>
        <v>-</v>
      </c>
      <c r="E44" s="56" t="str">
        <f t="shared" si="7"/>
        <v>-</v>
      </c>
      <c r="F44" s="57" t="str">
        <f t="shared" si="7"/>
        <v>-</v>
      </c>
      <c r="G44" s="51">
        <v>0.5</v>
      </c>
      <c r="H44" s="47">
        <v>0.01</v>
      </c>
      <c r="I44" s="74">
        <f t="shared" ref="I44:J47" si="8">I31</f>
        <v>0</v>
      </c>
      <c r="J44" s="74">
        <f t="shared" si="8"/>
        <v>0</v>
      </c>
      <c r="K44" s="47">
        <v>0.06</v>
      </c>
      <c r="P44" s="41" t="s">
        <v>563</v>
      </c>
      <c r="Q44" t="s">
        <v>564</v>
      </c>
    </row>
    <row r="45" spans="1:17" hidden="1" outlineLevel="1">
      <c r="A45" s="26">
        <v>6</v>
      </c>
      <c r="B45" s="61" t="s">
        <v>452</v>
      </c>
      <c r="C45" s="56" t="str">
        <f t="shared" si="7"/>
        <v>-</v>
      </c>
      <c r="D45" s="56" t="b">
        <f t="shared" si="7"/>
        <v>1</v>
      </c>
      <c r="E45" s="56" t="str">
        <f t="shared" si="7"/>
        <v>-</v>
      </c>
      <c r="F45" s="57" t="str">
        <f t="shared" si="7"/>
        <v>-</v>
      </c>
      <c r="G45" s="52">
        <f ca="1">OFFSET(G45,-1,0)</f>
        <v>0.5</v>
      </c>
      <c r="H45" s="75">
        <f>H$44+H32</f>
        <v>0.01</v>
      </c>
      <c r="I45" s="74">
        <f t="shared" si="8"/>
        <v>0</v>
      </c>
      <c r="J45" s="74">
        <f t="shared" si="8"/>
        <v>0</v>
      </c>
      <c r="K45" s="76">
        <f>K$44+J45</f>
        <v>0.06</v>
      </c>
      <c r="Q45" t="s">
        <v>565</v>
      </c>
    </row>
    <row r="46" spans="1:17" hidden="1" outlineLevel="1">
      <c r="A46" s="26">
        <v>7</v>
      </c>
      <c r="B46" s="61" t="s">
        <v>453</v>
      </c>
      <c r="C46" s="56" t="b">
        <f t="shared" si="7"/>
        <v>1</v>
      </c>
      <c r="D46" s="56" t="str">
        <f t="shared" si="7"/>
        <v>-</v>
      </c>
      <c r="E46" s="56" t="str">
        <f t="shared" si="7"/>
        <v>-</v>
      </c>
      <c r="F46" s="57" t="str">
        <f t="shared" si="7"/>
        <v>-</v>
      </c>
      <c r="G46" s="52">
        <f ca="1">OFFSET(G46,-1,0)</f>
        <v>0.5</v>
      </c>
      <c r="H46" s="75">
        <f>H$44+H33</f>
        <v>2.2499999999999999E-2</v>
      </c>
      <c r="I46" s="74">
        <f t="shared" si="8"/>
        <v>6.25E-2</v>
      </c>
      <c r="J46" s="74">
        <f t="shared" si="8"/>
        <v>6.25E-2</v>
      </c>
      <c r="K46" s="76">
        <f>K$44+J46</f>
        <v>0.1225</v>
      </c>
    </row>
    <row r="47" spans="1:17" hidden="1" outlineLevel="1">
      <c r="A47" s="26">
        <v>8</v>
      </c>
      <c r="B47" s="62" t="s">
        <v>454</v>
      </c>
      <c r="C47" s="58" t="str">
        <f t="shared" si="7"/>
        <v>-</v>
      </c>
      <c r="D47" s="58" t="str">
        <f t="shared" si="7"/>
        <v>-</v>
      </c>
      <c r="E47" s="58" t="b">
        <f t="shared" si="7"/>
        <v>1</v>
      </c>
      <c r="F47" s="59" t="str">
        <f t="shared" si="7"/>
        <v>-</v>
      </c>
      <c r="G47" s="53">
        <f ca="1">OFFSET(G47,-1,0)</f>
        <v>0.5</v>
      </c>
      <c r="H47" s="75">
        <f>H$44+H34</f>
        <v>0.02</v>
      </c>
      <c r="I47" s="74">
        <f t="shared" si="8"/>
        <v>0</v>
      </c>
      <c r="J47" s="74">
        <f t="shared" si="8"/>
        <v>0.05</v>
      </c>
      <c r="K47" s="76">
        <f>K$44+J47</f>
        <v>0.11</v>
      </c>
    </row>
    <row r="49" spans="1:10" collapsed="1">
      <c r="A49" s="19" t="s">
        <v>428</v>
      </c>
    </row>
    <row r="50" spans="1:10" ht="81" hidden="1" customHeight="1" outlineLevel="1">
      <c r="C50" s="36" t="s">
        <v>80</v>
      </c>
      <c r="D50" s="36" t="s">
        <v>120</v>
      </c>
      <c r="E50" s="36" t="s">
        <v>81</v>
      </c>
      <c r="F50" s="36" t="s">
        <v>380</v>
      </c>
      <c r="G50" s="36"/>
      <c r="H50" s="36" t="s">
        <v>915</v>
      </c>
      <c r="I50" s="36" t="s">
        <v>916</v>
      </c>
      <c r="J50" s="36" t="s">
        <v>917</v>
      </c>
    </row>
    <row r="51" spans="1:10" hidden="1" outlineLevel="1">
      <c r="B51" t="s">
        <v>389</v>
      </c>
      <c r="C51" s="45">
        <v>70</v>
      </c>
      <c r="D51" s="45">
        <v>50</v>
      </c>
      <c r="E51" s="45">
        <v>70</v>
      </c>
      <c r="F51" s="45">
        <v>50</v>
      </c>
      <c r="H51" s="144">
        <v>1</v>
      </c>
      <c r="I51" s="144">
        <v>1</v>
      </c>
      <c r="J51" s="144">
        <v>1</v>
      </c>
    </row>
    <row r="52" spans="1:10" hidden="1" outlineLevel="1">
      <c r="B52" t="s">
        <v>933</v>
      </c>
      <c r="H52" s="144">
        <v>0.75</v>
      </c>
      <c r="I52" s="144">
        <v>0.75</v>
      </c>
      <c r="J52" s="144">
        <v>0.75</v>
      </c>
    </row>
    <row r="53" spans="1:10" hidden="1" outlineLevel="1">
      <c r="B53" t="s">
        <v>934</v>
      </c>
      <c r="H53" s="144">
        <v>1.25</v>
      </c>
      <c r="I53" s="144">
        <v>1.25</v>
      </c>
      <c r="J53" s="144">
        <v>1.25</v>
      </c>
    </row>
    <row r="54" spans="1:10" hidden="1" outlineLevel="1">
      <c r="B54" t="s">
        <v>935</v>
      </c>
      <c r="H54" s="145"/>
      <c r="I54" s="144">
        <v>1.5</v>
      </c>
      <c r="J54" s="145"/>
    </row>
    <row r="55" spans="1:10" hidden="1" outlineLevel="1"/>
    <row r="56" spans="1:10" collapsed="1"/>
    <row r="57" spans="1:10">
      <c r="A57" s="19" t="s">
        <v>919</v>
      </c>
      <c r="B57" s="19"/>
      <c r="C57" t="s">
        <v>1033</v>
      </c>
    </row>
    <row r="58" spans="1:10" ht="53.25" outlineLevel="1">
      <c r="C58" s="36" t="s">
        <v>927</v>
      </c>
      <c r="D58" s="36" t="s">
        <v>928</v>
      </c>
      <c r="E58" s="36" t="s">
        <v>929</v>
      </c>
    </row>
    <row r="59" spans="1:10" outlineLevel="1">
      <c r="A59">
        <v>1</v>
      </c>
      <c r="B59" t="s">
        <v>920</v>
      </c>
      <c r="C59" s="135" t="b">
        <v>1</v>
      </c>
      <c r="D59" s="136" t="b">
        <v>0</v>
      </c>
      <c r="E59" s="137" t="b">
        <v>0</v>
      </c>
    </row>
    <row r="60" spans="1:10" outlineLevel="1">
      <c r="A60">
        <v>2</v>
      </c>
      <c r="B60" t="s">
        <v>921</v>
      </c>
      <c r="C60" s="138" t="b">
        <v>0</v>
      </c>
      <c r="D60" s="139" t="b">
        <v>1</v>
      </c>
      <c r="E60" s="140" t="b">
        <v>0</v>
      </c>
    </row>
    <row r="61" spans="1:10" outlineLevel="1">
      <c r="A61">
        <v>3</v>
      </c>
      <c r="B61" t="s">
        <v>422</v>
      </c>
      <c r="C61" s="141" t="b">
        <v>0</v>
      </c>
      <c r="D61" s="142" t="b">
        <v>0</v>
      </c>
      <c r="E61" s="143" t="b">
        <v>1</v>
      </c>
    </row>
    <row r="62" spans="1:10" outlineLevel="1"/>
    <row r="64" spans="1:10" collapsed="1">
      <c r="A64" s="19" t="s">
        <v>1034</v>
      </c>
      <c r="B64" s="19"/>
      <c r="C64" t="s">
        <v>1033</v>
      </c>
    </row>
    <row r="65" spans="1:145" ht="94.5" hidden="1" outlineLevel="1">
      <c r="C65" s="36" t="s">
        <v>925</v>
      </c>
      <c r="D65" s="36" t="s">
        <v>930</v>
      </c>
      <c r="E65" s="36" t="s">
        <v>931</v>
      </c>
      <c r="F65" s="36" t="s">
        <v>932</v>
      </c>
    </row>
    <row r="66" spans="1:145" hidden="1" outlineLevel="1">
      <c r="B66" s="41" t="s">
        <v>926</v>
      </c>
      <c r="D66" s="126">
        <v>0.5</v>
      </c>
      <c r="E66" s="126">
        <v>0.85</v>
      </c>
      <c r="F66" s="126">
        <v>1</v>
      </c>
    </row>
    <row r="67" spans="1:145" hidden="1" outlineLevel="1">
      <c r="A67">
        <v>1</v>
      </c>
      <c r="B67" t="s">
        <v>922</v>
      </c>
      <c r="C67" s="125">
        <v>0</v>
      </c>
      <c r="D67" s="127">
        <f>$C67*D$66</f>
        <v>0</v>
      </c>
      <c r="E67" s="128">
        <f t="shared" ref="E67:F69" si="9">$C67*E$66</f>
        <v>0</v>
      </c>
      <c r="F67" s="129">
        <f t="shared" si="9"/>
        <v>0</v>
      </c>
    </row>
    <row r="68" spans="1:145" hidden="1" outlineLevel="1">
      <c r="A68">
        <v>2</v>
      </c>
      <c r="B68" t="s">
        <v>923</v>
      </c>
      <c r="C68" s="125">
        <v>-0.2</v>
      </c>
      <c r="D68" s="130">
        <f t="shared" ref="D68:D69" si="10">$C68*D$66</f>
        <v>-0.1</v>
      </c>
      <c r="E68" s="16">
        <f t="shared" si="9"/>
        <v>-0.17</v>
      </c>
      <c r="F68" s="131">
        <f t="shared" si="9"/>
        <v>-0.2</v>
      </c>
    </row>
    <row r="69" spans="1:145" hidden="1" outlineLevel="1">
      <c r="A69">
        <v>3</v>
      </c>
      <c r="B69" t="s">
        <v>924</v>
      </c>
      <c r="C69" s="125">
        <v>0.2</v>
      </c>
      <c r="D69" s="132">
        <f t="shared" si="10"/>
        <v>0.1</v>
      </c>
      <c r="E69" s="133">
        <f t="shared" si="9"/>
        <v>0.17</v>
      </c>
      <c r="F69" s="134">
        <f t="shared" si="9"/>
        <v>0.2</v>
      </c>
    </row>
    <row r="70" spans="1:145" hidden="1" outlineLevel="1"/>
    <row r="72" spans="1:145" collapsed="1">
      <c r="A72" s="19" t="s">
        <v>946</v>
      </c>
      <c r="S72" s="19" t="s">
        <v>1006</v>
      </c>
      <c r="BB72" s="19" t="s">
        <v>1005</v>
      </c>
      <c r="CL72" s="19" t="s">
        <v>1035</v>
      </c>
      <c r="CZ72" s="19" t="s">
        <v>1036</v>
      </c>
      <c r="DN72" s="19" t="s">
        <v>1007</v>
      </c>
      <c r="EB72" s="19" t="s">
        <v>1008</v>
      </c>
    </row>
    <row r="73" spans="1:145" ht="132.75" hidden="1" outlineLevel="1">
      <c r="C73" s="36" t="s">
        <v>940</v>
      </c>
      <c r="D73" s="36" t="s">
        <v>941</v>
      </c>
      <c r="E73" s="36" t="s">
        <v>300</v>
      </c>
      <c r="F73" s="36" t="s">
        <v>301</v>
      </c>
      <c r="G73" s="36" t="s">
        <v>939</v>
      </c>
      <c r="H73" s="36" t="s">
        <v>418</v>
      </c>
      <c r="S73" s="36" t="s">
        <v>996</v>
      </c>
      <c r="T73" s="36" t="s">
        <v>997</v>
      </c>
      <c r="U73" s="36" t="s">
        <v>998</v>
      </c>
      <c r="V73" s="36" t="s">
        <v>999</v>
      </c>
      <c r="W73" s="36" t="s">
        <v>1000</v>
      </c>
      <c r="X73" s="36" t="s">
        <v>1001</v>
      </c>
      <c r="Y73" s="36" t="s">
        <v>1002</v>
      </c>
      <c r="Z73" s="36" t="s">
        <v>996</v>
      </c>
      <c r="AA73" s="36" t="s">
        <v>997</v>
      </c>
      <c r="AB73" s="36" t="s">
        <v>998</v>
      </c>
      <c r="AC73" s="36" t="s">
        <v>999</v>
      </c>
      <c r="AD73" s="36" t="s">
        <v>1000</v>
      </c>
      <c r="AE73" s="36" t="s">
        <v>1001</v>
      </c>
      <c r="AF73" s="36" t="s">
        <v>1002</v>
      </c>
      <c r="AG73" s="36" t="s">
        <v>996</v>
      </c>
      <c r="AH73" s="36" t="s">
        <v>997</v>
      </c>
      <c r="AI73" s="36" t="s">
        <v>998</v>
      </c>
      <c r="AJ73" s="36" t="s">
        <v>999</v>
      </c>
      <c r="AK73" s="36" t="s">
        <v>1000</v>
      </c>
      <c r="AL73" s="36" t="s">
        <v>1001</v>
      </c>
      <c r="AM73" s="36" t="s">
        <v>1002</v>
      </c>
      <c r="AN73" s="36" t="s">
        <v>996</v>
      </c>
      <c r="AO73" s="36" t="s">
        <v>997</v>
      </c>
      <c r="AP73" s="36" t="s">
        <v>998</v>
      </c>
      <c r="AQ73" s="36" t="s">
        <v>999</v>
      </c>
      <c r="AR73" s="36" t="s">
        <v>1000</v>
      </c>
      <c r="AS73" s="36" t="s">
        <v>1001</v>
      </c>
      <c r="AT73" s="36" t="s">
        <v>1002</v>
      </c>
      <c r="AU73" s="36" t="s">
        <v>996</v>
      </c>
      <c r="AV73" s="36" t="s">
        <v>997</v>
      </c>
      <c r="AW73" s="36" t="s">
        <v>998</v>
      </c>
      <c r="AX73" s="36" t="s">
        <v>999</v>
      </c>
      <c r="AY73" s="36" t="s">
        <v>1000</v>
      </c>
      <c r="AZ73" s="36" t="s">
        <v>1001</v>
      </c>
      <c r="BA73" s="36" t="s">
        <v>1002</v>
      </c>
      <c r="BB73" s="36" t="s">
        <v>996</v>
      </c>
      <c r="BC73" s="36" t="s">
        <v>997</v>
      </c>
      <c r="BD73" s="36" t="s">
        <v>998</v>
      </c>
      <c r="BE73" s="36" t="s">
        <v>999</v>
      </c>
      <c r="BF73" s="36" t="s">
        <v>1000</v>
      </c>
      <c r="BG73" s="36" t="s">
        <v>1001</v>
      </c>
      <c r="BH73" s="36" t="s">
        <v>1002</v>
      </c>
      <c r="BI73" s="36" t="s">
        <v>996</v>
      </c>
      <c r="BJ73" s="36" t="s">
        <v>997</v>
      </c>
      <c r="BK73" s="36" t="s">
        <v>998</v>
      </c>
      <c r="BL73" s="36" t="s">
        <v>999</v>
      </c>
      <c r="BM73" s="36" t="s">
        <v>1000</v>
      </c>
      <c r="BN73" s="36" t="s">
        <v>1001</v>
      </c>
      <c r="BO73" s="36" t="s">
        <v>1002</v>
      </c>
      <c r="BP73" s="36" t="s">
        <v>996</v>
      </c>
      <c r="BQ73" s="36" t="s">
        <v>997</v>
      </c>
      <c r="BR73" s="36" t="s">
        <v>998</v>
      </c>
      <c r="BS73" s="36" t="s">
        <v>999</v>
      </c>
      <c r="BT73" s="36" t="s">
        <v>1000</v>
      </c>
      <c r="BU73" s="36" t="s">
        <v>1001</v>
      </c>
      <c r="BV73" s="36" t="s">
        <v>1002</v>
      </c>
      <c r="BW73" s="36" t="s">
        <v>996</v>
      </c>
      <c r="BX73" s="36" t="s">
        <v>997</v>
      </c>
      <c r="BY73" s="36" t="s">
        <v>998</v>
      </c>
      <c r="BZ73" s="36" t="s">
        <v>999</v>
      </c>
      <c r="CA73" s="36" t="s">
        <v>1000</v>
      </c>
      <c r="CB73" s="36" t="s">
        <v>1001</v>
      </c>
      <c r="CC73" s="36" t="s">
        <v>1002</v>
      </c>
      <c r="CD73" s="36" t="s">
        <v>996</v>
      </c>
      <c r="CE73" s="36" t="s">
        <v>997</v>
      </c>
      <c r="CF73" s="36" t="s">
        <v>998</v>
      </c>
      <c r="CG73" s="36" t="s">
        <v>999</v>
      </c>
      <c r="CH73" s="36" t="s">
        <v>1000</v>
      </c>
      <c r="CI73" s="36" t="s">
        <v>1001</v>
      </c>
      <c r="CJ73" s="36" t="s">
        <v>1002</v>
      </c>
      <c r="CL73" s="36" t="s">
        <v>996</v>
      </c>
      <c r="CM73" s="36" t="s">
        <v>997</v>
      </c>
      <c r="CN73" s="36" t="s">
        <v>998</v>
      </c>
      <c r="CO73" s="36" t="s">
        <v>999</v>
      </c>
      <c r="CP73" s="36" t="s">
        <v>1000</v>
      </c>
      <c r="CQ73" s="36" t="s">
        <v>1001</v>
      </c>
      <c r="CR73" s="36" t="s">
        <v>1002</v>
      </c>
      <c r="CS73" s="36" t="s">
        <v>996</v>
      </c>
      <c r="CT73" s="36" t="s">
        <v>997</v>
      </c>
      <c r="CU73" s="36" t="s">
        <v>998</v>
      </c>
      <c r="CV73" s="36" t="s">
        <v>999</v>
      </c>
      <c r="CW73" s="36" t="s">
        <v>1000</v>
      </c>
      <c r="CX73" s="36" t="s">
        <v>1001</v>
      </c>
      <c r="CY73" s="36" t="s">
        <v>1002</v>
      </c>
      <c r="CZ73" s="36" t="s">
        <v>996</v>
      </c>
      <c r="DA73" s="36" t="s">
        <v>997</v>
      </c>
      <c r="DB73" s="36" t="s">
        <v>998</v>
      </c>
      <c r="DC73" s="36" t="s">
        <v>999</v>
      </c>
      <c r="DD73" s="36" t="s">
        <v>1000</v>
      </c>
      <c r="DE73" s="36" t="s">
        <v>1001</v>
      </c>
      <c r="DF73" s="36" t="s">
        <v>1002</v>
      </c>
      <c r="DG73" s="36" t="s">
        <v>996</v>
      </c>
      <c r="DH73" s="36" t="s">
        <v>997</v>
      </c>
      <c r="DI73" s="36" t="s">
        <v>998</v>
      </c>
      <c r="DJ73" s="36" t="s">
        <v>999</v>
      </c>
      <c r="DK73" s="36" t="s">
        <v>1000</v>
      </c>
      <c r="DL73" s="36" t="s">
        <v>1001</v>
      </c>
      <c r="DM73" s="36" t="s">
        <v>1002</v>
      </c>
      <c r="DN73" s="36" t="s">
        <v>996</v>
      </c>
      <c r="DO73" s="36" t="s">
        <v>997</v>
      </c>
      <c r="DP73" s="36" t="s">
        <v>998</v>
      </c>
      <c r="DQ73" s="36" t="s">
        <v>999</v>
      </c>
      <c r="DR73" s="36" t="s">
        <v>1000</v>
      </c>
      <c r="DS73" s="36" t="s">
        <v>1001</v>
      </c>
      <c r="DT73" s="36" t="s">
        <v>1002</v>
      </c>
      <c r="DU73" s="36" t="s">
        <v>996</v>
      </c>
      <c r="DV73" s="36" t="s">
        <v>997</v>
      </c>
      <c r="DW73" s="36" t="s">
        <v>998</v>
      </c>
      <c r="DX73" s="36" t="s">
        <v>999</v>
      </c>
      <c r="DY73" s="36" t="s">
        <v>1000</v>
      </c>
      <c r="DZ73" s="36" t="s">
        <v>1001</v>
      </c>
      <c r="EA73" s="36" t="s">
        <v>1002</v>
      </c>
      <c r="EB73" s="36" t="s">
        <v>996</v>
      </c>
      <c r="EC73" s="36" t="s">
        <v>997</v>
      </c>
      <c r="ED73" s="36" t="s">
        <v>998</v>
      </c>
      <c r="EE73" s="36" t="s">
        <v>999</v>
      </c>
      <c r="EF73" s="36" t="s">
        <v>1000</v>
      </c>
      <c r="EG73" s="36" t="s">
        <v>1001</v>
      </c>
      <c r="EH73" s="36" t="s">
        <v>1002</v>
      </c>
      <c r="EI73" s="36" t="s">
        <v>996</v>
      </c>
      <c r="EJ73" s="36" t="s">
        <v>997</v>
      </c>
      <c r="EK73" s="36" t="s">
        <v>998</v>
      </c>
      <c r="EL73" s="36" t="s">
        <v>999</v>
      </c>
      <c r="EM73" s="36" t="s">
        <v>1000</v>
      </c>
      <c r="EN73" s="36" t="s">
        <v>1001</v>
      </c>
      <c r="EO73" s="36" t="s">
        <v>1002</v>
      </c>
    </row>
    <row r="74" spans="1:145" ht="36" hidden="1" outlineLevel="1">
      <c r="C74" s="147" t="s">
        <v>943</v>
      </c>
      <c r="D74" s="148" t="s">
        <v>942</v>
      </c>
      <c r="E74" s="149"/>
      <c r="F74" s="149"/>
      <c r="G74" s="149"/>
      <c r="H74" s="149"/>
      <c r="K74" s="154" t="s">
        <v>945</v>
      </c>
      <c r="L74" s="155"/>
      <c r="M74" s="155"/>
      <c r="N74" s="155"/>
      <c r="O74" s="155"/>
      <c r="P74" s="155"/>
      <c r="S74" s="158" t="s">
        <v>958</v>
      </c>
      <c r="T74" s="159"/>
      <c r="U74" s="159"/>
      <c r="V74" s="159"/>
      <c r="W74" s="159"/>
      <c r="X74" s="159"/>
      <c r="Y74" s="159"/>
      <c r="Z74" s="158" t="s">
        <v>959</v>
      </c>
      <c r="AA74" s="159"/>
      <c r="AB74" s="159"/>
      <c r="AC74" s="159"/>
      <c r="AD74" s="159"/>
      <c r="AE74" s="159"/>
      <c r="AF74" s="159"/>
      <c r="AG74" s="158" t="s">
        <v>960</v>
      </c>
      <c r="AH74" s="159"/>
      <c r="AI74" s="159"/>
      <c r="AJ74" s="159"/>
      <c r="AK74" s="159"/>
      <c r="AL74" s="159"/>
      <c r="AM74" s="159"/>
      <c r="AN74" s="158" t="s">
        <v>961</v>
      </c>
      <c r="AO74" s="159"/>
      <c r="AP74" s="159"/>
      <c r="AQ74" s="159"/>
      <c r="AR74" s="159"/>
      <c r="AS74" s="159"/>
      <c r="AT74" s="159"/>
      <c r="AU74" s="158" t="s">
        <v>962</v>
      </c>
      <c r="AV74" s="159"/>
      <c r="AW74" s="159"/>
      <c r="AX74" s="159"/>
      <c r="AY74" s="159"/>
      <c r="AZ74" s="159"/>
      <c r="BA74" s="159"/>
      <c r="BB74" s="158" t="s">
        <v>958</v>
      </c>
      <c r="BC74" s="159"/>
      <c r="BD74" s="159"/>
      <c r="BE74" s="159"/>
      <c r="BF74" s="159"/>
      <c r="BG74" s="159"/>
      <c r="BH74" s="159"/>
      <c r="BI74" s="158" t="s">
        <v>959</v>
      </c>
      <c r="BJ74" s="159"/>
      <c r="BK74" s="159"/>
      <c r="BL74" s="159"/>
      <c r="BM74" s="159"/>
      <c r="BN74" s="159"/>
      <c r="BO74" s="159"/>
      <c r="BP74" s="158" t="s">
        <v>960</v>
      </c>
      <c r="BQ74" s="159"/>
      <c r="BR74" s="159"/>
      <c r="BS74" s="159"/>
      <c r="BT74" s="159"/>
      <c r="BU74" s="159"/>
      <c r="BV74" s="159"/>
      <c r="BW74" s="158" t="s">
        <v>961</v>
      </c>
      <c r="BX74" s="159"/>
      <c r="BY74" s="159"/>
      <c r="BZ74" s="159"/>
      <c r="CA74" s="159"/>
      <c r="CB74" s="159"/>
      <c r="CC74" s="159"/>
      <c r="CD74" s="158" t="s">
        <v>962</v>
      </c>
      <c r="CE74" s="159"/>
      <c r="CF74" s="159"/>
      <c r="CG74" s="159"/>
      <c r="CH74" s="159"/>
      <c r="CI74" s="159"/>
      <c r="CJ74" s="159"/>
      <c r="CL74" s="158" t="s">
        <v>958</v>
      </c>
      <c r="CM74" s="159"/>
      <c r="CN74" s="159"/>
      <c r="CO74" s="159"/>
      <c r="CP74" s="159"/>
      <c r="CQ74" s="159"/>
      <c r="CR74" s="159"/>
      <c r="CS74" s="158" t="s">
        <v>959</v>
      </c>
      <c r="CT74" s="159"/>
      <c r="CU74" s="159"/>
      <c r="CV74" s="159"/>
      <c r="CW74" s="159"/>
      <c r="CX74" s="159"/>
      <c r="CY74" s="159"/>
      <c r="CZ74" s="158" t="s">
        <v>958</v>
      </c>
      <c r="DA74" s="159"/>
      <c r="DB74" s="159"/>
      <c r="DC74" s="159"/>
      <c r="DD74" s="159"/>
      <c r="DE74" s="159"/>
      <c r="DF74" s="159"/>
      <c r="DG74" s="158" t="s">
        <v>959</v>
      </c>
      <c r="DH74" s="159"/>
      <c r="DI74" s="159"/>
      <c r="DJ74" s="159"/>
      <c r="DK74" s="159"/>
      <c r="DL74" s="159"/>
      <c r="DM74" s="159"/>
      <c r="DN74" s="158" t="s">
        <v>958</v>
      </c>
      <c r="DO74" s="159"/>
      <c r="DP74" s="159"/>
      <c r="DQ74" s="159"/>
      <c r="DR74" s="159"/>
      <c r="DS74" s="159"/>
      <c r="DT74" s="159"/>
      <c r="DU74" s="158" t="s">
        <v>959</v>
      </c>
      <c r="DV74" s="159"/>
      <c r="DW74" s="159"/>
      <c r="DX74" s="159"/>
      <c r="DY74" s="159"/>
      <c r="DZ74" s="159"/>
      <c r="EA74" s="159"/>
      <c r="EB74" s="158" t="s">
        <v>958</v>
      </c>
      <c r="EC74" s="159"/>
      <c r="ED74" s="159"/>
      <c r="EE74" s="159"/>
      <c r="EF74" s="159"/>
      <c r="EG74" s="159"/>
      <c r="EH74" s="159"/>
      <c r="EI74" s="158" t="s">
        <v>959</v>
      </c>
      <c r="EJ74" s="159"/>
      <c r="EK74" s="159"/>
      <c r="EL74" s="159"/>
      <c r="EM74" s="159"/>
      <c r="EN74" s="159"/>
      <c r="EO74" s="159"/>
    </row>
    <row r="75" spans="1:145" hidden="1" outlineLevel="1">
      <c r="A75">
        <v>1</v>
      </c>
      <c r="C75" s="22">
        <v>0</v>
      </c>
      <c r="D75" s="22" t="b">
        <v>0</v>
      </c>
      <c r="E75" s="35">
        <v>0</v>
      </c>
      <c r="F75" s="26">
        <f>IF(E76="","-",E76-1)</f>
        <v>240</v>
      </c>
      <c r="G75" s="22">
        <v>0</v>
      </c>
      <c r="H75" s="150">
        <v>0</v>
      </c>
      <c r="K75" t="s">
        <v>947</v>
      </c>
      <c r="L75" t="s">
        <v>950</v>
      </c>
      <c r="M75" t="s">
        <v>952</v>
      </c>
      <c r="O75" t="s">
        <v>952</v>
      </c>
      <c r="P75" t="s">
        <v>956</v>
      </c>
      <c r="S75" s="176">
        <v>1</v>
      </c>
      <c r="T75" s="176">
        <f>S75+3</f>
        <v>4</v>
      </c>
      <c r="U75" s="176">
        <f t="shared" ref="U75:Y75" si="11">T75+3</f>
        <v>7</v>
      </c>
      <c r="V75" s="176">
        <f t="shared" si="11"/>
        <v>10</v>
      </c>
      <c r="W75" s="176">
        <f t="shared" si="11"/>
        <v>13</v>
      </c>
      <c r="X75" s="176">
        <f t="shared" si="11"/>
        <v>16</v>
      </c>
      <c r="Y75" s="176">
        <f t="shared" si="11"/>
        <v>19</v>
      </c>
      <c r="Z75" s="172" t="s">
        <v>989</v>
      </c>
      <c r="AA75" s="172" t="s">
        <v>990</v>
      </c>
      <c r="AB75" s="172" t="s">
        <v>991</v>
      </c>
      <c r="AC75" s="172" t="s">
        <v>992</v>
      </c>
      <c r="AD75" s="172" t="s">
        <v>993</v>
      </c>
      <c r="AE75" s="172" t="s">
        <v>994</v>
      </c>
      <c r="AF75" s="172" t="s">
        <v>995</v>
      </c>
      <c r="AG75" s="22">
        <v>1.2</v>
      </c>
      <c r="AH75">
        <f>AG75</f>
        <v>1.2</v>
      </c>
      <c r="AI75">
        <f t="shared" ref="AI75:AT75" si="12">AH75</f>
        <v>1.2</v>
      </c>
      <c r="AJ75">
        <f t="shared" si="12"/>
        <v>1.2</v>
      </c>
      <c r="AK75">
        <f t="shared" si="12"/>
        <v>1.2</v>
      </c>
      <c r="AL75">
        <f t="shared" si="12"/>
        <v>1.2</v>
      </c>
      <c r="AM75">
        <f t="shared" si="12"/>
        <v>1.2</v>
      </c>
      <c r="AN75">
        <f t="shared" si="12"/>
        <v>1.2</v>
      </c>
      <c r="AO75">
        <f t="shared" si="12"/>
        <v>1.2</v>
      </c>
      <c r="AP75">
        <f t="shared" si="12"/>
        <v>1.2</v>
      </c>
      <c r="AQ75">
        <f t="shared" si="12"/>
        <v>1.2</v>
      </c>
      <c r="AR75">
        <f t="shared" si="12"/>
        <v>1.2</v>
      </c>
      <c r="AS75">
        <f t="shared" si="12"/>
        <v>1.2</v>
      </c>
      <c r="AT75">
        <f t="shared" si="12"/>
        <v>1.2</v>
      </c>
      <c r="AU75" s="22">
        <v>0.8</v>
      </c>
      <c r="AV75">
        <f t="shared" ref="AV75:BA75" si="13">AU75</f>
        <v>0.8</v>
      </c>
      <c r="AW75">
        <f t="shared" si="13"/>
        <v>0.8</v>
      </c>
      <c r="AX75">
        <f t="shared" si="13"/>
        <v>0.8</v>
      </c>
      <c r="AY75">
        <f t="shared" si="13"/>
        <v>0.8</v>
      </c>
      <c r="AZ75">
        <f t="shared" si="13"/>
        <v>0.8</v>
      </c>
      <c r="BA75">
        <f t="shared" si="13"/>
        <v>0.8</v>
      </c>
      <c r="BB75" s="176">
        <v>1</v>
      </c>
      <c r="BC75" s="176">
        <f>BB75+3</f>
        <v>4</v>
      </c>
      <c r="BD75" s="176">
        <f t="shared" ref="BD75:BH75" si="14">BC75+3</f>
        <v>7</v>
      </c>
      <c r="BE75" s="176">
        <f t="shared" si="14"/>
        <v>10</v>
      </c>
      <c r="BF75" s="176">
        <f t="shared" si="14"/>
        <v>13</v>
      </c>
      <c r="BG75" s="176">
        <f t="shared" si="14"/>
        <v>16</v>
      </c>
      <c r="BH75" s="176">
        <f t="shared" si="14"/>
        <v>19</v>
      </c>
      <c r="BI75" s="172" t="s">
        <v>989</v>
      </c>
      <c r="BJ75" s="172" t="s">
        <v>990</v>
      </c>
      <c r="BK75" s="172" t="s">
        <v>991</v>
      </c>
      <c r="BL75" s="172" t="s">
        <v>992</v>
      </c>
      <c r="BM75" s="172" t="s">
        <v>993</v>
      </c>
      <c r="BN75" s="172" t="s">
        <v>994</v>
      </c>
      <c r="BO75" s="172" t="s">
        <v>995</v>
      </c>
      <c r="BP75">
        <f>AG75</f>
        <v>1.2</v>
      </c>
      <c r="BQ75">
        <f>BP75</f>
        <v>1.2</v>
      </c>
      <c r="BR75">
        <f t="shared" ref="BR75:CC75" si="15">BQ75</f>
        <v>1.2</v>
      </c>
      <c r="BS75">
        <f t="shared" si="15"/>
        <v>1.2</v>
      </c>
      <c r="BT75">
        <f t="shared" si="15"/>
        <v>1.2</v>
      </c>
      <c r="BU75">
        <f t="shared" si="15"/>
        <v>1.2</v>
      </c>
      <c r="BV75">
        <f t="shared" si="15"/>
        <v>1.2</v>
      </c>
      <c r="BW75">
        <f t="shared" si="15"/>
        <v>1.2</v>
      </c>
      <c r="BX75">
        <f t="shared" si="15"/>
        <v>1.2</v>
      </c>
      <c r="BY75">
        <f t="shared" si="15"/>
        <v>1.2</v>
      </c>
      <c r="BZ75">
        <f t="shared" si="15"/>
        <v>1.2</v>
      </c>
      <c r="CA75">
        <f t="shared" si="15"/>
        <v>1.2</v>
      </c>
      <c r="CB75">
        <f t="shared" si="15"/>
        <v>1.2</v>
      </c>
      <c r="CC75">
        <f t="shared" si="15"/>
        <v>1.2</v>
      </c>
      <c r="CD75">
        <f>AU75</f>
        <v>0.8</v>
      </c>
      <c r="CE75">
        <f t="shared" ref="CE75:CJ75" si="16">CD75</f>
        <v>0.8</v>
      </c>
      <c r="CF75">
        <f t="shared" si="16"/>
        <v>0.8</v>
      </c>
      <c r="CG75">
        <f t="shared" si="16"/>
        <v>0.8</v>
      </c>
      <c r="CH75">
        <f t="shared" si="16"/>
        <v>0.8</v>
      </c>
      <c r="CI75">
        <f t="shared" si="16"/>
        <v>0.8</v>
      </c>
      <c r="CJ75">
        <f t="shared" si="16"/>
        <v>0.8</v>
      </c>
      <c r="CL75" s="180">
        <f>S75</f>
        <v>1</v>
      </c>
      <c r="CM75" s="180">
        <f t="shared" ref="CM75:CR75" si="17">T75</f>
        <v>4</v>
      </c>
      <c r="CN75" s="180">
        <f t="shared" si="17"/>
        <v>7</v>
      </c>
      <c r="CO75" s="180">
        <f t="shared" si="17"/>
        <v>10</v>
      </c>
      <c r="CP75" s="180">
        <f t="shared" si="17"/>
        <v>13</v>
      </c>
      <c r="CQ75" s="180">
        <f t="shared" si="17"/>
        <v>16</v>
      </c>
      <c r="CR75" s="180">
        <f t="shared" si="17"/>
        <v>19</v>
      </c>
      <c r="CS75" s="180" t="s">
        <v>989</v>
      </c>
      <c r="CT75" s="180" t="s">
        <v>990</v>
      </c>
      <c r="CU75" s="180" t="s">
        <v>991</v>
      </c>
      <c r="CV75" s="180" t="s">
        <v>992</v>
      </c>
      <c r="CW75" s="180" t="s">
        <v>993</v>
      </c>
      <c r="CX75" s="180" t="s">
        <v>994</v>
      </c>
      <c r="CY75" s="180" t="s">
        <v>995</v>
      </c>
      <c r="CZ75" s="180">
        <f>BB75</f>
        <v>1</v>
      </c>
      <c r="DA75" s="180">
        <f t="shared" ref="DA75:DM75" si="18">BC75</f>
        <v>4</v>
      </c>
      <c r="DB75" s="180">
        <f t="shared" si="18"/>
        <v>7</v>
      </c>
      <c r="DC75" s="180">
        <f t="shared" si="18"/>
        <v>10</v>
      </c>
      <c r="DD75" s="180">
        <f t="shared" si="18"/>
        <v>13</v>
      </c>
      <c r="DE75" s="180">
        <f t="shared" si="18"/>
        <v>16</v>
      </c>
      <c r="DF75" s="180">
        <f t="shared" si="18"/>
        <v>19</v>
      </c>
      <c r="DG75" s="180" t="str">
        <f t="shared" si="18"/>
        <v>v1</v>
      </c>
      <c r="DH75" s="180" t="str">
        <f t="shared" si="18"/>
        <v>v4</v>
      </c>
      <c r="DI75" s="180" t="str">
        <f t="shared" si="18"/>
        <v>v7</v>
      </c>
      <c r="DJ75" s="180" t="str">
        <f t="shared" si="18"/>
        <v>v10</v>
      </c>
      <c r="DK75" s="180" t="str">
        <f t="shared" si="18"/>
        <v>v13</v>
      </c>
      <c r="DL75" s="180" t="str">
        <f t="shared" si="18"/>
        <v>v16</v>
      </c>
      <c r="DM75" s="180" t="str">
        <f t="shared" si="18"/>
        <v>v19</v>
      </c>
      <c r="DN75" s="180">
        <f>AU75</f>
        <v>0.8</v>
      </c>
      <c r="DO75" s="180">
        <f t="shared" ref="DO75" si="19">AV75</f>
        <v>0.8</v>
      </c>
      <c r="DP75" s="180">
        <f t="shared" ref="DP75" si="20">AW75</f>
        <v>0.8</v>
      </c>
      <c r="DQ75" s="180">
        <f t="shared" ref="DQ75" si="21">AX75</f>
        <v>0.8</v>
      </c>
      <c r="DR75" s="180">
        <f t="shared" ref="DR75" si="22">AY75</f>
        <v>0.8</v>
      </c>
      <c r="DS75" s="180">
        <f t="shared" ref="DS75" si="23">AZ75</f>
        <v>0.8</v>
      </c>
      <c r="DT75" s="180">
        <f t="shared" ref="DT75" si="24">BA75</f>
        <v>0.8</v>
      </c>
      <c r="DU75" s="180" t="s">
        <v>989</v>
      </c>
      <c r="DV75" s="180" t="s">
        <v>990</v>
      </c>
      <c r="DW75" s="180" t="s">
        <v>991</v>
      </c>
      <c r="DX75" s="180" t="s">
        <v>992</v>
      </c>
      <c r="DY75" s="180" t="s">
        <v>993</v>
      </c>
      <c r="DZ75" s="180" t="s">
        <v>994</v>
      </c>
      <c r="EA75" s="180" t="s">
        <v>995</v>
      </c>
      <c r="EB75" s="180">
        <f>CD75</f>
        <v>0.8</v>
      </c>
      <c r="EC75" s="180">
        <f t="shared" ref="EC75" si="25">CE75</f>
        <v>0.8</v>
      </c>
      <c r="ED75" s="180">
        <f t="shared" ref="ED75" si="26">CF75</f>
        <v>0.8</v>
      </c>
      <c r="EE75" s="180">
        <f t="shared" ref="EE75" si="27">CG75</f>
        <v>0.8</v>
      </c>
      <c r="EF75" s="180">
        <f t="shared" ref="EF75" si="28">CH75</f>
        <v>0.8</v>
      </c>
      <c r="EG75" s="180">
        <f t="shared" ref="EG75" si="29">CI75</f>
        <v>0.8</v>
      </c>
      <c r="EH75" s="180">
        <f t="shared" ref="EH75" si="30">CJ75</f>
        <v>0.8</v>
      </c>
      <c r="EI75" s="180">
        <f t="shared" ref="EI75" si="31">CK75</f>
        <v>0</v>
      </c>
      <c r="EJ75" s="180">
        <f t="shared" ref="EJ75" si="32">CL75</f>
        <v>1</v>
      </c>
      <c r="EK75" s="180">
        <f t="shared" ref="EK75" si="33">CM75</f>
        <v>4</v>
      </c>
      <c r="EL75" s="180">
        <f t="shared" ref="EL75" si="34">CN75</f>
        <v>7</v>
      </c>
      <c r="EM75" s="180">
        <f t="shared" ref="EM75" si="35">CO75</f>
        <v>10</v>
      </c>
      <c r="EN75" s="180">
        <f t="shared" ref="EN75" si="36">CP75</f>
        <v>13</v>
      </c>
      <c r="EO75" s="180">
        <f t="shared" ref="EO75" si="37">CQ75</f>
        <v>16</v>
      </c>
    </row>
    <row r="76" spans="1:145" hidden="1" outlineLevel="1">
      <c r="A76">
        <v>2</v>
      </c>
      <c r="C76" s="22">
        <v>1</v>
      </c>
      <c r="D76" s="22" t="b">
        <v>0</v>
      </c>
      <c r="E76" s="35">
        <v>241</v>
      </c>
      <c r="F76" s="26">
        <f t="shared" ref="F76:F78" si="38">IF(E77="","-",E77-1)</f>
        <v>450</v>
      </c>
      <c r="G76" s="22">
        <v>500</v>
      </c>
      <c r="H76" s="150">
        <v>1</v>
      </c>
      <c r="K76" t="s">
        <v>948</v>
      </c>
      <c r="L76" t="s">
        <v>950</v>
      </c>
      <c r="M76" t="s">
        <v>954</v>
      </c>
      <c r="O76" t="s">
        <v>953</v>
      </c>
      <c r="P76" t="s">
        <v>957</v>
      </c>
      <c r="R76" s="41" t="s">
        <v>1003</v>
      </c>
      <c r="S76" s="177" t="s">
        <v>8</v>
      </c>
      <c r="T76" s="174" t="str">
        <f>S76</f>
        <v>2:3</v>
      </c>
      <c r="U76" s="174" t="str">
        <f t="shared" ref="U76:Y76" si="39">T76</f>
        <v>2:3</v>
      </c>
      <c r="V76" s="174" t="str">
        <f t="shared" si="39"/>
        <v>2:3</v>
      </c>
      <c r="W76" s="174" t="str">
        <f t="shared" si="39"/>
        <v>2:3</v>
      </c>
      <c r="X76" s="174" t="str">
        <f t="shared" si="39"/>
        <v>2:3</v>
      </c>
      <c r="Y76" s="174" t="str">
        <f t="shared" si="39"/>
        <v>2:3</v>
      </c>
      <c r="BB76" s="174" t="str">
        <f>S76</f>
        <v>2:3</v>
      </c>
      <c r="BC76" s="174" t="str">
        <f t="shared" ref="BC76:BH77" si="40">T76</f>
        <v>2:3</v>
      </c>
      <c r="BD76" s="174" t="str">
        <f t="shared" si="40"/>
        <v>2:3</v>
      </c>
      <c r="BE76" s="174" t="str">
        <f t="shared" si="40"/>
        <v>2:3</v>
      </c>
      <c r="BF76" s="174" t="str">
        <f t="shared" si="40"/>
        <v>2:3</v>
      </c>
      <c r="BG76" s="174" t="str">
        <f t="shared" si="40"/>
        <v>2:3</v>
      </c>
      <c r="BH76" s="174" t="str">
        <f t="shared" si="40"/>
        <v>2:3</v>
      </c>
    </row>
    <row r="77" spans="1:145" hidden="1" outlineLevel="1">
      <c r="A77">
        <v>3</v>
      </c>
      <c r="C77" s="22">
        <v>1</v>
      </c>
      <c r="D77" s="22" t="b">
        <v>1</v>
      </c>
      <c r="E77" s="35">
        <v>451</v>
      </c>
      <c r="F77" s="26">
        <v>630</v>
      </c>
      <c r="K77" t="s">
        <v>948</v>
      </c>
      <c r="L77" t="s">
        <v>951</v>
      </c>
      <c r="M77" t="s">
        <v>953</v>
      </c>
      <c r="R77" s="41" t="s">
        <v>984</v>
      </c>
      <c r="S77" s="177" t="str">
        <f>S75&amp;":"&amp;S75+1</f>
        <v>1:2</v>
      </c>
      <c r="T77" s="173" t="str">
        <f t="shared" ref="T77:Y77" si="41">T75&amp;":"&amp;T75+1</f>
        <v>4:5</v>
      </c>
      <c r="U77" s="173" t="str">
        <f t="shared" si="41"/>
        <v>7:8</v>
      </c>
      <c r="V77" s="173" t="str">
        <f t="shared" si="41"/>
        <v>10:11</v>
      </c>
      <c r="W77" s="173" t="str">
        <f t="shared" si="41"/>
        <v>13:14</v>
      </c>
      <c r="X77" s="173" t="str">
        <f t="shared" si="41"/>
        <v>16:17</v>
      </c>
      <c r="Y77" s="173" t="str">
        <f t="shared" si="41"/>
        <v>19:20</v>
      </c>
      <c r="BB77" s="174" t="str">
        <f>S77</f>
        <v>1:2</v>
      </c>
      <c r="BC77" s="174" t="str">
        <f t="shared" si="40"/>
        <v>4:5</v>
      </c>
      <c r="BD77" s="174" t="str">
        <f t="shared" si="40"/>
        <v>7:8</v>
      </c>
      <c r="BE77" s="174" t="str">
        <f t="shared" si="40"/>
        <v>10:11</v>
      </c>
      <c r="BF77" s="174" t="str">
        <f t="shared" si="40"/>
        <v>13:14</v>
      </c>
      <c r="BG77" s="174" t="str">
        <f t="shared" si="40"/>
        <v>16:17</v>
      </c>
      <c r="BH77" s="174" t="str">
        <f t="shared" si="40"/>
        <v>19:20</v>
      </c>
    </row>
    <row r="78" spans="1:145" hidden="1" outlineLevel="1">
      <c r="A78">
        <v>4</v>
      </c>
      <c r="C78" s="22">
        <v>5</v>
      </c>
      <c r="D78" s="22" t="b">
        <v>0</v>
      </c>
      <c r="E78" s="35">
        <v>601</v>
      </c>
      <c r="F78" s="26" t="str">
        <f t="shared" si="38"/>
        <v>-</v>
      </c>
      <c r="K78" t="s">
        <v>949</v>
      </c>
      <c r="L78" t="s">
        <v>950</v>
      </c>
      <c r="M78" t="s">
        <v>955</v>
      </c>
      <c r="R78" s="41" t="s">
        <v>1004</v>
      </c>
      <c r="S78" s="178" t="s">
        <v>6</v>
      </c>
      <c r="T78" s="174" t="str">
        <f t="shared" ref="T78:Y78" si="42">S78</f>
        <v>0:1</v>
      </c>
      <c r="U78" s="174" t="str">
        <f t="shared" si="42"/>
        <v>0:1</v>
      </c>
      <c r="V78" s="174" t="str">
        <f t="shared" si="42"/>
        <v>0:1</v>
      </c>
      <c r="W78" s="174" t="str">
        <f t="shared" si="42"/>
        <v>0:1</v>
      </c>
      <c r="X78" s="174" t="str">
        <f t="shared" si="42"/>
        <v>0:1</v>
      </c>
      <c r="Y78" s="174" t="str">
        <f t="shared" si="42"/>
        <v>0:1</v>
      </c>
      <c r="BB78" s="178" t="s">
        <v>175</v>
      </c>
      <c r="BC78" s="174" t="str">
        <f t="shared" ref="BC78:BH78" si="43">BB78</f>
        <v>3:4</v>
      </c>
      <c r="BD78" s="174" t="str">
        <f t="shared" si="43"/>
        <v>3:4</v>
      </c>
      <c r="BE78" s="174" t="str">
        <f t="shared" si="43"/>
        <v>3:4</v>
      </c>
      <c r="BF78" s="174" t="str">
        <f t="shared" si="43"/>
        <v>3:4</v>
      </c>
      <c r="BG78" s="174" t="str">
        <f t="shared" si="43"/>
        <v>3:4</v>
      </c>
      <c r="BH78" s="174" t="str">
        <f t="shared" si="43"/>
        <v>3:4</v>
      </c>
    </row>
    <row r="79" spans="1:145" hidden="1" outlineLevel="1">
      <c r="L79" s="153">
        <f>COUNTA(D75:D78)</f>
        <v>4</v>
      </c>
      <c r="M79">
        <v>1</v>
      </c>
      <c r="N79" s="153">
        <f>COUNTA(F75:F78)</f>
        <v>4</v>
      </c>
      <c r="O79" s="153">
        <f>COUNTA(G75:G78)</f>
        <v>2</v>
      </c>
      <c r="P79" s="153">
        <f>COUNTA(H75:H78)</f>
        <v>2</v>
      </c>
      <c r="Q79">
        <v>1</v>
      </c>
      <c r="S79" s="172" t="str">
        <f>S76&amp;","&amp;S77&amp;","&amp;S78</f>
        <v>2:3,1:2,0:1</v>
      </c>
      <c r="T79" s="172" t="str">
        <f t="shared" ref="T79:Y79" si="44">T76&amp;","&amp;T77&amp;","&amp;T78</f>
        <v>2:3,4:5,0:1</v>
      </c>
      <c r="U79" s="172" t="str">
        <f t="shared" si="44"/>
        <v>2:3,7:8,0:1</v>
      </c>
      <c r="V79" s="172" t="str">
        <f t="shared" si="44"/>
        <v>2:3,10:11,0:1</v>
      </c>
      <c r="W79" s="172" t="str">
        <f t="shared" si="44"/>
        <v>2:3,13:14,0:1</v>
      </c>
      <c r="X79" s="172" t="str">
        <f t="shared" si="44"/>
        <v>2:3,16:17,0:1</v>
      </c>
      <c r="Y79" s="172" t="str">
        <f t="shared" si="44"/>
        <v>2:3,19:20,0:1</v>
      </c>
      <c r="BB79" s="172" t="str">
        <f>BB76&amp;","&amp;BB77&amp;","&amp;BB78</f>
        <v>2:3,1:2,3:4</v>
      </c>
      <c r="BC79" s="172" t="str">
        <f t="shared" ref="BC79" si="45">BC76&amp;","&amp;BC77&amp;","&amp;BC78</f>
        <v>2:3,4:5,3:4</v>
      </c>
      <c r="BD79" s="172" t="str">
        <f t="shared" ref="BD79" si="46">BD76&amp;","&amp;BD77&amp;","&amp;BD78</f>
        <v>2:3,7:8,3:4</v>
      </c>
      <c r="BE79" s="172" t="str">
        <f t="shared" ref="BE79" si="47">BE76&amp;","&amp;BE77&amp;","&amp;BE78</f>
        <v>2:3,10:11,3:4</v>
      </c>
      <c r="BF79" s="172" t="str">
        <f t="shared" ref="BF79" si="48">BF76&amp;","&amp;BF77&amp;","&amp;BF78</f>
        <v>2:3,13:14,3:4</v>
      </c>
      <c r="BG79" s="172" t="str">
        <f t="shared" ref="BG79" si="49">BG76&amp;","&amp;BG77&amp;","&amp;BG78</f>
        <v>2:3,16:17,3:4</v>
      </c>
      <c r="BH79" s="172" t="str">
        <f t="shared" ref="BH79" si="50">BH76&amp;","&amp;BH77&amp;","&amp;BH78</f>
        <v>2:3,19:20,3:4</v>
      </c>
    </row>
    <row r="80" spans="1:145" hidden="1" outlineLevel="1">
      <c r="R80" s="182" t="s">
        <v>1014</v>
      </c>
      <c r="S80" s="183">
        <v>0.98</v>
      </c>
      <c r="T80" s="183">
        <f>S80*0.98</f>
        <v>0.96039999999999992</v>
      </c>
      <c r="U80" s="183">
        <f t="shared" ref="U80:Y80" si="51">T80*0.98</f>
        <v>0.94119199999999992</v>
      </c>
      <c r="V80" s="183">
        <f t="shared" si="51"/>
        <v>0.92236815999999988</v>
      </c>
      <c r="W80" s="183">
        <f t="shared" si="51"/>
        <v>0.90392079679999982</v>
      </c>
      <c r="X80" s="183">
        <f t="shared" si="51"/>
        <v>0.8858423808639998</v>
      </c>
      <c r="Y80" s="183">
        <f t="shared" si="51"/>
        <v>0.86812553324671982</v>
      </c>
      <c r="Z80" s="146"/>
      <c r="AA80" s="146"/>
      <c r="AB80" s="146"/>
      <c r="AC80" s="146"/>
      <c r="AD80" s="146"/>
      <c r="AE80" s="146"/>
      <c r="AF80" s="146"/>
      <c r="AG80" s="146"/>
      <c r="AH80" s="146"/>
      <c r="AI80" s="146"/>
      <c r="AJ80" s="146"/>
      <c r="AK80" s="146"/>
      <c r="AL80" s="146"/>
      <c r="AM80" s="146"/>
      <c r="AN80" s="146"/>
      <c r="AO80" s="146"/>
      <c r="AP80" s="146"/>
      <c r="AQ80" s="146"/>
      <c r="AR80" s="146"/>
      <c r="AS80" s="146"/>
      <c r="AT80" s="146"/>
      <c r="AU80" s="146"/>
      <c r="AV80" s="146"/>
      <c r="AW80" s="146"/>
      <c r="AX80" s="146"/>
      <c r="AY80" s="146"/>
      <c r="AZ80" s="146"/>
      <c r="BA80" s="146"/>
      <c r="BB80" s="146">
        <f>S80</f>
        <v>0.98</v>
      </c>
      <c r="BC80" s="146">
        <f t="shared" ref="BC80:BC81" si="52">T80</f>
        <v>0.96039999999999992</v>
      </c>
      <c r="BD80" s="146">
        <f t="shared" ref="BD80:BD81" si="53">U80</f>
        <v>0.94119199999999992</v>
      </c>
      <c r="BE80" s="146">
        <f t="shared" ref="BE80:BE81" si="54">V80</f>
        <v>0.92236815999999988</v>
      </c>
      <c r="BF80" s="146">
        <f t="shared" ref="BF80:BF81" si="55">W80</f>
        <v>0.90392079679999982</v>
      </c>
      <c r="BG80" s="146">
        <f t="shared" ref="BG80:BG81" si="56">X80</f>
        <v>0.8858423808639998</v>
      </c>
      <c r="BH80" s="146">
        <f t="shared" ref="BH80:BH81" si="57">Y80</f>
        <v>0.86812553324671982</v>
      </c>
    </row>
    <row r="81" spans="1:145" hidden="1" outlineLevel="1">
      <c r="R81" s="182" t="s">
        <v>1013</v>
      </c>
      <c r="S81" s="183">
        <v>1.02</v>
      </c>
      <c r="T81" s="183">
        <f>1.02*S81</f>
        <v>1.0404</v>
      </c>
      <c r="U81" s="183">
        <f t="shared" ref="U81:Y81" si="58">1.02*T81</f>
        <v>1.0612079999999999</v>
      </c>
      <c r="V81" s="183">
        <f t="shared" si="58"/>
        <v>1.08243216</v>
      </c>
      <c r="W81" s="183">
        <f t="shared" si="58"/>
        <v>1.1040808032</v>
      </c>
      <c r="X81" s="183">
        <f t="shared" si="58"/>
        <v>1.1261624192640001</v>
      </c>
      <c r="Y81" s="183">
        <f t="shared" si="58"/>
        <v>1.14868566764928</v>
      </c>
      <c r="Z81" s="146"/>
      <c r="AA81" s="146"/>
      <c r="AB81" s="146"/>
      <c r="AC81" s="146"/>
      <c r="AD81" s="146"/>
      <c r="AE81" s="146"/>
      <c r="AF81" s="146"/>
      <c r="AG81" s="146"/>
      <c r="AH81" s="146"/>
      <c r="AI81" s="146"/>
      <c r="AJ81" s="146"/>
      <c r="AK81" s="146"/>
      <c r="AL81" s="146"/>
      <c r="AM81" s="146"/>
      <c r="AN81" s="146"/>
      <c r="AO81" s="146"/>
      <c r="AP81" s="146"/>
      <c r="AQ81" s="146"/>
      <c r="AR81" s="146"/>
      <c r="AS81" s="146"/>
      <c r="AT81" s="146"/>
      <c r="AU81" s="146"/>
      <c r="AV81" s="146"/>
      <c r="AW81" s="146"/>
      <c r="AX81" s="146"/>
      <c r="AY81" s="146"/>
      <c r="AZ81" s="146"/>
      <c r="BA81" s="146"/>
      <c r="BB81" s="146">
        <f t="shared" ref="BB81" si="59">S81</f>
        <v>1.02</v>
      </c>
      <c r="BC81" s="146">
        <f t="shared" si="52"/>
        <v>1.0404</v>
      </c>
      <c r="BD81" s="146">
        <f t="shared" si="53"/>
        <v>1.0612079999999999</v>
      </c>
      <c r="BE81" s="146">
        <f t="shared" si="54"/>
        <v>1.08243216</v>
      </c>
      <c r="BF81" s="146">
        <f t="shared" si="55"/>
        <v>1.1040808032</v>
      </c>
      <c r="BG81" s="146">
        <f t="shared" si="56"/>
        <v>1.1261624192640001</v>
      </c>
      <c r="BH81" s="146">
        <f t="shared" si="57"/>
        <v>1.14868566764928</v>
      </c>
    </row>
    <row r="82" spans="1:145" hidden="1" outlineLevel="1">
      <c r="S82">
        <v>1</v>
      </c>
      <c r="T82">
        <v>2</v>
      </c>
      <c r="U82">
        <v>3</v>
      </c>
      <c r="V82">
        <v>4</v>
      </c>
      <c r="W82">
        <v>5</v>
      </c>
      <c r="X82">
        <v>6</v>
      </c>
      <c r="Y82">
        <v>7</v>
      </c>
      <c r="Z82">
        <v>8</v>
      </c>
      <c r="AA82">
        <v>9</v>
      </c>
      <c r="AB82">
        <v>10</v>
      </c>
      <c r="AC82">
        <v>11</v>
      </c>
      <c r="AD82">
        <v>12</v>
      </c>
      <c r="AE82">
        <v>13</v>
      </c>
      <c r="AF82">
        <v>14</v>
      </c>
      <c r="BB82">
        <v>15</v>
      </c>
      <c r="BC82">
        <v>16</v>
      </c>
      <c r="BD82">
        <v>17</v>
      </c>
      <c r="BE82">
        <v>18</v>
      </c>
      <c r="BF82">
        <v>19</v>
      </c>
      <c r="BG82">
        <v>20</v>
      </c>
      <c r="BH82">
        <v>21</v>
      </c>
      <c r="BI82">
        <v>22</v>
      </c>
      <c r="BJ82">
        <v>23</v>
      </c>
      <c r="BK82">
        <v>24</v>
      </c>
      <c r="BL82">
        <v>25</v>
      </c>
      <c r="BM82">
        <v>26</v>
      </c>
      <c r="BN82">
        <v>27</v>
      </c>
      <c r="BO82">
        <v>28</v>
      </c>
    </row>
    <row r="83" spans="1:145" hidden="1" outlineLevel="1">
      <c r="A83">
        <v>1</v>
      </c>
      <c r="B83" s="146" t="str">
        <f>INDEX($K$75:$K$78,$K83,1)&amp;" "&amp;INDEX($L$75:$L$78,$L83,1)</f>
        <v>Fine BBB</v>
      </c>
      <c r="C83">
        <f t="shared" ref="C83:C86" si="60">INDEX(C$75:C$78,K83,1)</f>
        <v>0</v>
      </c>
      <c r="D83" t="b">
        <f t="shared" ref="D83:D86" si="61">INDEX(D$75:D$78,L83,1)</f>
        <v>0</v>
      </c>
      <c r="E83" s="22" t="s">
        <v>37</v>
      </c>
      <c r="F83" s="22" t="s">
        <v>37</v>
      </c>
      <c r="G83" s="22" t="s">
        <v>37</v>
      </c>
      <c r="H83" s="22" t="s">
        <v>37</v>
      </c>
      <c r="K83" s="22">
        <v>1</v>
      </c>
      <c r="L83" s="22">
        <v>1</v>
      </c>
      <c r="S83" s="22" t="s">
        <v>37</v>
      </c>
      <c r="T83" s="22" t="s">
        <v>37</v>
      </c>
      <c r="U83" s="22" t="s">
        <v>37</v>
      </c>
      <c r="V83" s="22" t="s">
        <v>37</v>
      </c>
      <c r="W83" s="22" t="s">
        <v>37</v>
      </c>
      <c r="X83" s="22" t="s">
        <v>37</v>
      </c>
      <c r="Y83" s="22" t="s">
        <v>37</v>
      </c>
      <c r="Z83" s="22" t="s">
        <v>37</v>
      </c>
      <c r="AA83" s="22" t="s">
        <v>37</v>
      </c>
      <c r="AB83" s="22" t="s">
        <v>37</v>
      </c>
      <c r="AC83" s="22" t="s">
        <v>37</v>
      </c>
      <c r="AD83" s="22" t="s">
        <v>37</v>
      </c>
      <c r="AE83" s="22" t="s">
        <v>37</v>
      </c>
      <c r="AF83" s="22" t="s">
        <v>37</v>
      </c>
      <c r="AG83" s="22" t="s">
        <v>37</v>
      </c>
      <c r="AH83" s="22" t="s">
        <v>37</v>
      </c>
      <c r="AI83" s="22" t="s">
        <v>37</v>
      </c>
      <c r="AJ83" s="22" t="s">
        <v>37</v>
      </c>
      <c r="AK83" s="22" t="s">
        <v>37</v>
      </c>
      <c r="AL83" s="22" t="s">
        <v>37</v>
      </c>
      <c r="AM83" s="22" t="s">
        <v>37</v>
      </c>
      <c r="AN83" s="22" t="s">
        <v>37</v>
      </c>
      <c r="AO83" s="22" t="s">
        <v>37</v>
      </c>
      <c r="AP83" s="22" t="s">
        <v>37</v>
      </c>
      <c r="AQ83" s="22" t="s">
        <v>37</v>
      </c>
      <c r="AR83" s="22" t="s">
        <v>37</v>
      </c>
      <c r="AS83" s="22" t="s">
        <v>37</v>
      </c>
      <c r="AT83" s="22" t="s">
        <v>37</v>
      </c>
      <c r="AU83" s="22" t="s">
        <v>37</v>
      </c>
      <c r="AV83" s="22" t="s">
        <v>37</v>
      </c>
      <c r="AW83" s="22" t="s">
        <v>37</v>
      </c>
      <c r="AX83" s="22" t="s">
        <v>37</v>
      </c>
      <c r="AY83" s="22" t="s">
        <v>37</v>
      </c>
      <c r="AZ83" s="22" t="s">
        <v>37</v>
      </c>
      <c r="BA83" s="22" t="s">
        <v>37</v>
      </c>
      <c r="BB83" s="22" t="s">
        <v>37</v>
      </c>
      <c r="BC83" s="22" t="s">
        <v>37</v>
      </c>
      <c r="BD83" s="22" t="s">
        <v>37</v>
      </c>
      <c r="BE83" s="22" t="s">
        <v>37</v>
      </c>
      <c r="BF83" s="22" t="s">
        <v>37</v>
      </c>
      <c r="BG83" s="22" t="s">
        <v>37</v>
      </c>
      <c r="BH83" s="22" t="s">
        <v>37</v>
      </c>
      <c r="BI83" s="22" t="s">
        <v>37</v>
      </c>
      <c r="BJ83" s="22" t="s">
        <v>37</v>
      </c>
      <c r="BK83" s="22" t="s">
        <v>37</v>
      </c>
      <c r="BL83" s="22" t="s">
        <v>37</v>
      </c>
      <c r="BM83" s="22" t="s">
        <v>37</v>
      </c>
      <c r="BN83" s="22" t="s">
        <v>37</v>
      </c>
      <c r="BO83" s="22" t="s">
        <v>37</v>
      </c>
      <c r="BP83" s="22" t="s">
        <v>37</v>
      </c>
      <c r="BQ83" s="22" t="s">
        <v>37</v>
      </c>
      <c r="BR83" s="22" t="s">
        <v>37</v>
      </c>
      <c r="BS83" s="22" t="s">
        <v>37</v>
      </c>
      <c r="BT83" s="22" t="s">
        <v>37</v>
      </c>
      <c r="BU83" s="22" t="s">
        <v>37</v>
      </c>
      <c r="BV83" s="22" t="s">
        <v>37</v>
      </c>
      <c r="BW83" s="22" t="s">
        <v>37</v>
      </c>
      <c r="BX83" s="22" t="s">
        <v>37</v>
      </c>
      <c r="BY83" s="22" t="s">
        <v>37</v>
      </c>
      <c r="BZ83" s="22" t="s">
        <v>37</v>
      </c>
      <c r="CA83" s="22" t="s">
        <v>37</v>
      </c>
      <c r="CB83" s="22" t="s">
        <v>37</v>
      </c>
      <c r="CC83" s="22" t="s">
        <v>37</v>
      </c>
      <c r="CD83" s="22" t="s">
        <v>37</v>
      </c>
      <c r="CE83" s="22" t="s">
        <v>37</v>
      </c>
      <c r="CF83" s="22" t="s">
        <v>37</v>
      </c>
      <c r="CG83" s="22" t="s">
        <v>37</v>
      </c>
      <c r="CH83" s="22" t="s">
        <v>37</v>
      </c>
      <c r="CI83" s="22" t="s">
        <v>37</v>
      </c>
      <c r="CJ83" s="22" t="s">
        <v>37</v>
      </c>
    </row>
    <row r="84" spans="1:145" hidden="1" outlineLevel="1">
      <c r="A84">
        <v>2</v>
      </c>
      <c r="B84" s="146" t="str">
        <f t="shared" ref="B84:B86" si="62">INDEX($K$75:$K$78,$K84,1)&amp;" "&amp;INDEX($L$75:$L$78,$L84,1)</f>
        <v>Medium BBB</v>
      </c>
      <c r="C84">
        <f t="shared" si="60"/>
        <v>1</v>
      </c>
      <c r="D84" t="b">
        <f t="shared" si="61"/>
        <v>0</v>
      </c>
      <c r="E84" s="22" t="s">
        <v>37</v>
      </c>
      <c r="F84" s="22" t="s">
        <v>37</v>
      </c>
      <c r="G84" s="22" t="s">
        <v>37</v>
      </c>
      <c r="H84" s="22" t="s">
        <v>37</v>
      </c>
      <c r="K84" s="22">
        <v>2</v>
      </c>
      <c r="L84" s="22">
        <v>2</v>
      </c>
      <c r="S84" s="22" t="s">
        <v>37</v>
      </c>
      <c r="T84" s="22" t="s">
        <v>37</v>
      </c>
      <c r="U84" s="22" t="s">
        <v>37</v>
      </c>
      <c r="V84" s="22" t="s">
        <v>37</v>
      </c>
      <c r="W84" s="22" t="s">
        <v>37</v>
      </c>
      <c r="X84" s="22" t="s">
        <v>37</v>
      </c>
      <c r="Y84" s="22" t="s">
        <v>37</v>
      </c>
      <c r="Z84" s="22" t="s">
        <v>37</v>
      </c>
      <c r="AA84" s="22" t="s">
        <v>37</v>
      </c>
      <c r="AB84" s="22" t="s">
        <v>37</v>
      </c>
      <c r="AC84" s="22" t="s">
        <v>37</v>
      </c>
      <c r="AD84" s="22" t="s">
        <v>37</v>
      </c>
      <c r="AE84" s="22" t="s">
        <v>37</v>
      </c>
      <c r="AF84" s="22" t="s">
        <v>37</v>
      </c>
      <c r="AG84" s="22" t="s">
        <v>37</v>
      </c>
      <c r="AH84" s="22" t="s">
        <v>37</v>
      </c>
      <c r="AI84" s="22" t="s">
        <v>37</v>
      </c>
      <c r="AJ84" s="22" t="s">
        <v>37</v>
      </c>
      <c r="AK84" s="22" t="s">
        <v>37</v>
      </c>
      <c r="AL84" s="22" t="s">
        <v>37</v>
      </c>
      <c r="AM84" s="22" t="s">
        <v>37</v>
      </c>
      <c r="AN84" s="22" t="s">
        <v>37</v>
      </c>
      <c r="AO84" s="22" t="s">
        <v>37</v>
      </c>
      <c r="AP84" s="22" t="s">
        <v>37</v>
      </c>
      <c r="AQ84" s="22" t="s">
        <v>37</v>
      </c>
      <c r="AR84" s="22" t="s">
        <v>37</v>
      </c>
      <c r="AS84" s="22" t="s">
        <v>37</v>
      </c>
      <c r="AT84" s="22" t="s">
        <v>37</v>
      </c>
      <c r="AU84" s="22" t="s">
        <v>37</v>
      </c>
      <c r="AV84" s="22" t="s">
        <v>37</v>
      </c>
      <c r="AW84" s="22" t="s">
        <v>37</v>
      </c>
      <c r="AX84" s="22" t="s">
        <v>37</v>
      </c>
      <c r="AY84" s="22" t="s">
        <v>37</v>
      </c>
      <c r="AZ84" s="22" t="s">
        <v>37</v>
      </c>
      <c r="BA84" s="22" t="s">
        <v>37</v>
      </c>
      <c r="BB84" s="22" t="s">
        <v>37</v>
      </c>
      <c r="BC84" s="22" t="s">
        <v>37</v>
      </c>
      <c r="BD84" s="22" t="s">
        <v>37</v>
      </c>
      <c r="BE84" s="22" t="s">
        <v>37</v>
      </c>
      <c r="BF84" s="22" t="s">
        <v>37</v>
      </c>
      <c r="BG84" s="22" t="s">
        <v>37</v>
      </c>
      <c r="BH84" s="22" t="s">
        <v>37</v>
      </c>
      <c r="BI84" s="22" t="s">
        <v>37</v>
      </c>
      <c r="BJ84" s="22" t="s">
        <v>37</v>
      </c>
      <c r="BK84" s="22" t="s">
        <v>37</v>
      </c>
      <c r="BL84" s="22" t="s">
        <v>37</v>
      </c>
      <c r="BM84" s="22" t="s">
        <v>37</v>
      </c>
      <c r="BN84" s="22" t="s">
        <v>37</v>
      </c>
      <c r="BO84" s="22" t="s">
        <v>37</v>
      </c>
      <c r="BP84" s="22" t="s">
        <v>37</v>
      </c>
      <c r="BQ84" s="22" t="s">
        <v>37</v>
      </c>
      <c r="BR84" s="22" t="s">
        <v>37</v>
      </c>
      <c r="BS84" s="22" t="s">
        <v>37</v>
      </c>
      <c r="BT84" s="22" t="s">
        <v>37</v>
      </c>
      <c r="BU84" s="22" t="s">
        <v>37</v>
      </c>
      <c r="BV84" s="22" t="s">
        <v>37</v>
      </c>
      <c r="BW84" s="22" t="s">
        <v>37</v>
      </c>
      <c r="BX84" s="22" t="s">
        <v>37</v>
      </c>
      <c r="BY84" s="22" t="s">
        <v>37</v>
      </c>
      <c r="BZ84" s="22" t="s">
        <v>37</v>
      </c>
      <c r="CA84" s="22" t="s">
        <v>37</v>
      </c>
      <c r="CB84" s="22" t="s">
        <v>37</v>
      </c>
      <c r="CC84" s="22" t="s">
        <v>37</v>
      </c>
      <c r="CD84" s="22" t="s">
        <v>37</v>
      </c>
      <c r="CE84" s="22" t="s">
        <v>37</v>
      </c>
      <c r="CF84" s="22" t="s">
        <v>37</v>
      </c>
      <c r="CG84" s="22" t="s">
        <v>37</v>
      </c>
      <c r="CH84" s="22" t="s">
        <v>37</v>
      </c>
      <c r="CI84" s="22" t="s">
        <v>37</v>
      </c>
      <c r="CJ84" s="22" t="s">
        <v>37</v>
      </c>
    </row>
    <row r="85" spans="1:145" hidden="1" outlineLevel="1">
      <c r="A85">
        <v>3</v>
      </c>
      <c r="B85" s="146" t="str">
        <f t="shared" si="62"/>
        <v>Medium BBT</v>
      </c>
      <c r="C85">
        <f t="shared" si="60"/>
        <v>1</v>
      </c>
      <c r="D85" t="b">
        <f t="shared" si="61"/>
        <v>1</v>
      </c>
      <c r="E85" s="22" t="s">
        <v>37</v>
      </c>
      <c r="F85" s="22" t="s">
        <v>37</v>
      </c>
      <c r="G85" s="22" t="s">
        <v>37</v>
      </c>
      <c r="H85" s="22" t="s">
        <v>37</v>
      </c>
      <c r="K85" s="22">
        <v>3</v>
      </c>
      <c r="L85" s="22">
        <v>3</v>
      </c>
      <c r="S85" s="22" t="s">
        <v>37</v>
      </c>
      <c r="T85" s="22" t="s">
        <v>37</v>
      </c>
      <c r="U85" s="22" t="s">
        <v>37</v>
      </c>
      <c r="V85" s="22" t="s">
        <v>37</v>
      </c>
      <c r="W85" s="22" t="s">
        <v>37</v>
      </c>
      <c r="X85" s="22" t="s">
        <v>37</v>
      </c>
      <c r="Y85" s="22" t="s">
        <v>37</v>
      </c>
      <c r="Z85" s="22" t="s">
        <v>37</v>
      </c>
      <c r="AA85" s="22" t="s">
        <v>37</v>
      </c>
      <c r="AB85" s="22" t="s">
        <v>37</v>
      </c>
      <c r="AC85" s="22" t="s">
        <v>37</v>
      </c>
      <c r="AD85" s="22" t="s">
        <v>37</v>
      </c>
      <c r="AE85" s="22" t="s">
        <v>37</v>
      </c>
      <c r="AF85" s="22" t="s">
        <v>37</v>
      </c>
      <c r="AG85" s="22" t="s">
        <v>37</v>
      </c>
      <c r="AH85" s="22" t="s">
        <v>37</v>
      </c>
      <c r="AI85" s="22" t="s">
        <v>37</v>
      </c>
      <c r="AJ85" s="22" t="s">
        <v>37</v>
      </c>
      <c r="AK85" s="22" t="s">
        <v>37</v>
      </c>
      <c r="AL85" s="22" t="s">
        <v>37</v>
      </c>
      <c r="AM85" s="22" t="s">
        <v>37</v>
      </c>
      <c r="AN85" s="22" t="s">
        <v>37</v>
      </c>
      <c r="AO85" s="22" t="s">
        <v>37</v>
      </c>
      <c r="AP85" s="22" t="s">
        <v>37</v>
      </c>
      <c r="AQ85" s="22" t="s">
        <v>37</v>
      </c>
      <c r="AR85" s="22" t="s">
        <v>37</v>
      </c>
      <c r="AS85" s="22" t="s">
        <v>37</v>
      </c>
      <c r="AT85" s="22" t="s">
        <v>37</v>
      </c>
      <c r="AU85" s="22" t="s">
        <v>37</v>
      </c>
      <c r="AV85" s="22" t="s">
        <v>37</v>
      </c>
      <c r="AW85" s="22" t="s">
        <v>37</v>
      </c>
      <c r="AX85" s="22" t="s">
        <v>37</v>
      </c>
      <c r="AY85" s="22" t="s">
        <v>37</v>
      </c>
      <c r="AZ85" s="22" t="s">
        <v>37</v>
      </c>
      <c r="BA85" s="22" t="s">
        <v>37</v>
      </c>
      <c r="BB85" s="22" t="s">
        <v>37</v>
      </c>
      <c r="BC85" s="22" t="s">
        <v>37</v>
      </c>
      <c r="BD85" s="22" t="s">
        <v>37</v>
      </c>
      <c r="BE85" s="22" t="s">
        <v>37</v>
      </c>
      <c r="BF85" s="22" t="s">
        <v>37</v>
      </c>
      <c r="BG85" s="22" t="s">
        <v>37</v>
      </c>
      <c r="BH85" s="22" t="s">
        <v>37</v>
      </c>
      <c r="BI85" s="22" t="s">
        <v>37</v>
      </c>
      <c r="BJ85" s="22" t="s">
        <v>37</v>
      </c>
      <c r="BK85" s="22" t="s">
        <v>37</v>
      </c>
      <c r="BL85" s="22" t="s">
        <v>37</v>
      </c>
      <c r="BM85" s="22" t="s">
        <v>37</v>
      </c>
      <c r="BN85" s="22" t="s">
        <v>37</v>
      </c>
      <c r="BO85" s="22" t="s">
        <v>37</v>
      </c>
      <c r="BP85" s="22" t="s">
        <v>37</v>
      </c>
      <c r="BQ85" s="22" t="s">
        <v>37</v>
      </c>
      <c r="BR85" s="22" t="s">
        <v>37</v>
      </c>
      <c r="BS85" s="22" t="s">
        <v>37</v>
      </c>
      <c r="BT85" s="22" t="s">
        <v>37</v>
      </c>
      <c r="BU85" s="22" t="s">
        <v>37</v>
      </c>
      <c r="BV85" s="22" t="s">
        <v>37</v>
      </c>
      <c r="BW85" s="22" t="s">
        <v>37</v>
      </c>
      <c r="BX85" s="22" t="s">
        <v>37</v>
      </c>
      <c r="BY85" s="22" t="s">
        <v>37</v>
      </c>
      <c r="BZ85" s="22" t="s">
        <v>37</v>
      </c>
      <c r="CA85" s="22" t="s">
        <v>37</v>
      </c>
      <c r="CB85" s="22" t="s">
        <v>37</v>
      </c>
      <c r="CC85" s="22" t="s">
        <v>37</v>
      </c>
      <c r="CD85" s="22" t="s">
        <v>37</v>
      </c>
      <c r="CE85" s="22" t="s">
        <v>37</v>
      </c>
      <c r="CF85" s="22" t="s">
        <v>37</v>
      </c>
      <c r="CG85" s="22" t="s">
        <v>37</v>
      </c>
      <c r="CH85" s="22" t="s">
        <v>37</v>
      </c>
      <c r="CI85" s="22" t="s">
        <v>37</v>
      </c>
      <c r="CJ85" s="22" t="s">
        <v>37</v>
      </c>
    </row>
    <row r="86" spans="1:145" hidden="1" outlineLevel="1">
      <c r="A86">
        <v>4</v>
      </c>
      <c r="B86" s="146" t="str">
        <f t="shared" si="62"/>
        <v>Maternal BBB</v>
      </c>
      <c r="C86">
        <f t="shared" si="60"/>
        <v>5</v>
      </c>
      <c r="D86" t="b">
        <f t="shared" si="61"/>
        <v>0</v>
      </c>
      <c r="E86" s="22" t="s">
        <v>37</v>
      </c>
      <c r="F86" s="22" t="s">
        <v>37</v>
      </c>
      <c r="G86" s="22" t="s">
        <v>37</v>
      </c>
      <c r="H86" s="22" t="s">
        <v>37</v>
      </c>
      <c r="K86" s="22">
        <v>4</v>
      </c>
      <c r="L86" s="22">
        <v>4</v>
      </c>
      <c r="S86" s="22" t="s">
        <v>37</v>
      </c>
      <c r="T86" s="22" t="s">
        <v>37</v>
      </c>
      <c r="U86" s="22" t="s">
        <v>37</v>
      </c>
      <c r="V86" s="22" t="s">
        <v>37</v>
      </c>
      <c r="W86" s="22" t="s">
        <v>37</v>
      </c>
      <c r="X86" s="22" t="s">
        <v>37</v>
      </c>
      <c r="Y86" s="22" t="s">
        <v>37</v>
      </c>
      <c r="Z86" s="22" t="s">
        <v>37</v>
      </c>
      <c r="AA86" s="22" t="s">
        <v>37</v>
      </c>
      <c r="AB86" s="22" t="s">
        <v>37</v>
      </c>
      <c r="AC86" s="22" t="s">
        <v>37</v>
      </c>
      <c r="AD86" s="22" t="s">
        <v>37</v>
      </c>
      <c r="AE86" s="22" t="s">
        <v>37</v>
      </c>
      <c r="AF86" s="22" t="s">
        <v>37</v>
      </c>
      <c r="AG86" s="22" t="s">
        <v>37</v>
      </c>
      <c r="AH86" s="22" t="s">
        <v>37</v>
      </c>
      <c r="AI86" s="22" t="s">
        <v>37</v>
      </c>
      <c r="AJ86" s="22" t="s">
        <v>37</v>
      </c>
      <c r="AK86" s="22" t="s">
        <v>37</v>
      </c>
      <c r="AL86" s="22" t="s">
        <v>37</v>
      </c>
      <c r="AM86" s="22" t="s">
        <v>37</v>
      </c>
      <c r="AN86" s="22" t="s">
        <v>37</v>
      </c>
      <c r="AO86" s="22" t="s">
        <v>37</v>
      </c>
      <c r="AP86" s="22" t="s">
        <v>37</v>
      </c>
      <c r="AQ86" s="22" t="s">
        <v>37</v>
      </c>
      <c r="AR86" s="22" t="s">
        <v>37</v>
      </c>
      <c r="AS86" s="22" t="s">
        <v>37</v>
      </c>
      <c r="AT86" s="22" t="s">
        <v>37</v>
      </c>
      <c r="AU86" s="22" t="s">
        <v>37</v>
      </c>
      <c r="AV86" s="22" t="s">
        <v>37</v>
      </c>
      <c r="AW86" s="22" t="s">
        <v>37</v>
      </c>
      <c r="AX86" s="22" t="s">
        <v>37</v>
      </c>
      <c r="AY86" s="22" t="s">
        <v>37</v>
      </c>
      <c r="AZ86" s="22" t="s">
        <v>37</v>
      </c>
      <c r="BA86" s="22" t="s">
        <v>37</v>
      </c>
      <c r="BB86" s="22" t="s">
        <v>37</v>
      </c>
      <c r="BC86" s="22" t="s">
        <v>37</v>
      </c>
      <c r="BD86" s="22" t="s">
        <v>37</v>
      </c>
      <c r="BE86" s="22" t="s">
        <v>37</v>
      </c>
      <c r="BF86" s="22" t="s">
        <v>37</v>
      </c>
      <c r="BG86" s="22" t="s">
        <v>37</v>
      </c>
      <c r="BH86" s="22" t="s">
        <v>37</v>
      </c>
      <c r="BI86" s="22" t="s">
        <v>37</v>
      </c>
      <c r="BJ86" s="22" t="s">
        <v>37</v>
      </c>
      <c r="BK86" s="22" t="s">
        <v>37</v>
      </c>
      <c r="BL86" s="22" t="s">
        <v>37</v>
      </c>
      <c r="BM86" s="22" t="s">
        <v>37</v>
      </c>
      <c r="BN86" s="22" t="s">
        <v>37</v>
      </c>
      <c r="BO86" s="22" t="s">
        <v>37</v>
      </c>
      <c r="BP86" s="22" t="s">
        <v>37</v>
      </c>
      <c r="BQ86" s="22" t="s">
        <v>37</v>
      </c>
      <c r="BR86" s="22" t="s">
        <v>37</v>
      </c>
      <c r="BS86" s="22" t="s">
        <v>37</v>
      </c>
      <c r="BT86" s="22" t="s">
        <v>37</v>
      </c>
      <c r="BU86" s="22" t="s">
        <v>37</v>
      </c>
      <c r="BV86" s="22" t="s">
        <v>37</v>
      </c>
      <c r="BW86" s="22" t="s">
        <v>37</v>
      </c>
      <c r="BX86" s="22" t="s">
        <v>37</v>
      </c>
      <c r="BY86" s="22" t="s">
        <v>37</v>
      </c>
      <c r="BZ86" s="22" t="s">
        <v>37</v>
      </c>
      <c r="CA86" s="22" t="s">
        <v>37</v>
      </c>
      <c r="CB86" s="22" t="s">
        <v>37</v>
      </c>
      <c r="CC86" s="22" t="s">
        <v>37</v>
      </c>
      <c r="CD86" s="22" t="s">
        <v>37</v>
      </c>
      <c r="CE86" s="22" t="s">
        <v>37</v>
      </c>
      <c r="CF86" s="22" t="s">
        <v>37</v>
      </c>
      <c r="CG86" s="22" t="s">
        <v>37</v>
      </c>
      <c r="CH86" s="22" t="s">
        <v>37</v>
      </c>
      <c r="CI86" s="22" t="s">
        <v>37</v>
      </c>
      <c r="CJ86" s="22" t="s">
        <v>37</v>
      </c>
    </row>
    <row r="87" spans="1:145" hidden="1" outlineLevel="1">
      <c r="A87">
        <v>5</v>
      </c>
      <c r="B87" s="146" t="str">
        <f t="shared" ref="B87:B118" si="63">INDEX($K$75:$K$78,$K87,1)&amp;" "&amp;INDEX($L$75:$L$78,$L87,1)&amp;", Young ewes:"&amp;INDEX($O$75:$O$78,$O87,1)&amp;", CFA:"&amp;INDEX($P$75:$P$78,$P87,1)&amp;", Wethers:"&amp;INDEX($M$75:$M$78,$M87,1)</f>
        <v>Fine BBB, Young ewes:Lamb, CFA:5.5yo, Wethers:Lamb</v>
      </c>
      <c r="C87">
        <f t="shared" ref="C87:C134" si="64">INDEX(C$75:C$78,K87,1)</f>
        <v>0</v>
      </c>
      <c r="D87" t="b">
        <f t="shared" ref="D87:D134" si="65">INDEX(D$75:D$78,L87,1)</f>
        <v>0</v>
      </c>
      <c r="E87">
        <f t="shared" ref="E87:E134" si="66">INDEX(E$75:E$78,M87,1)</f>
        <v>0</v>
      </c>
      <c r="F87">
        <f t="shared" ref="F87:F134" si="67">INDEX(F$75:F$78,N87,1)</f>
        <v>240</v>
      </c>
      <c r="G87">
        <f t="shared" ref="G87:G134" si="68">INDEX(G$75:G$78,O87,1)</f>
        <v>0</v>
      </c>
      <c r="H87">
        <f t="shared" ref="H87:H134" si="69">INDEX(H$75:H$78,P87,1)</f>
        <v>0</v>
      </c>
      <c r="K87" s="152">
        <f>L87</f>
        <v>1</v>
      </c>
      <c r="L87" s="151">
        <f>MOD(INT(($A87-5)/PRODUCT(N$79:$Q$79)),L$79)+1</f>
        <v>1</v>
      </c>
      <c r="M87" s="152">
        <f>N87</f>
        <v>1</v>
      </c>
      <c r="N87" s="151">
        <f>MOD(INT(($A87-5)/PRODUCT(O$79:$Q$79)),N$79)+1</f>
        <v>1</v>
      </c>
      <c r="O87" s="151">
        <f>MOD(INT(($A87-5)/PRODUCT(P$79:$Q$79)),O$79)+1</f>
        <v>1</v>
      </c>
      <c r="P87" s="151">
        <f>MOD(INT(($A87-5)/PRODUCT(Q$79:$Q$79)),P$79)+1</f>
        <v>1</v>
      </c>
      <c r="S87" s="181" t="str">
        <f t="shared" ref="S87:AF96" si="70">INDEX($CL87:$EP87,1,S$82+(d.Region-1)*28)</f>
        <v>-</v>
      </c>
      <c r="T87" s="181" t="str">
        <f t="shared" si="70"/>
        <v>-</v>
      </c>
      <c r="U87" s="181" t="str">
        <f t="shared" si="70"/>
        <v>-</v>
      </c>
      <c r="V87" s="181" t="str">
        <f t="shared" si="70"/>
        <v>-</v>
      </c>
      <c r="W87" s="181" t="str">
        <f t="shared" si="70"/>
        <v>-</v>
      </c>
      <c r="X87" s="181" t="str">
        <f t="shared" si="70"/>
        <v>-</v>
      </c>
      <c r="Y87" s="181" t="str">
        <f t="shared" si="70"/>
        <v>-</v>
      </c>
      <c r="Z87" s="181" t="str">
        <f t="shared" si="70"/>
        <v>-</v>
      </c>
      <c r="AA87" s="181" t="str">
        <f t="shared" si="70"/>
        <v>-</v>
      </c>
      <c r="AB87" s="181" t="str">
        <f t="shared" si="70"/>
        <v>-</v>
      </c>
      <c r="AC87" s="181" t="str">
        <f t="shared" si="70"/>
        <v>-</v>
      </c>
      <c r="AD87" s="181" t="str">
        <f t="shared" si="70"/>
        <v>-</v>
      </c>
      <c r="AE87" s="181" t="str">
        <f t="shared" si="70"/>
        <v>-</v>
      </c>
      <c r="AF87" s="181" t="str">
        <f t="shared" si="70"/>
        <v>-</v>
      </c>
      <c r="AG87" s="179" t="str">
        <f t="shared" ref="AG87:AG118" si="71">IF(S87="-","-",S87*AG$75)</f>
        <v>-</v>
      </c>
      <c r="AH87" s="179" t="str">
        <f t="shared" ref="AH87:AH118" si="72">IF(T87="-","-",T87*AH$75)</f>
        <v>-</v>
      </c>
      <c r="AI87" s="179" t="str">
        <f t="shared" ref="AI87:AM102" si="73">IF(U87="-","-",U87*AI$75)</f>
        <v>-</v>
      </c>
      <c r="AJ87" s="179" t="str">
        <f t="shared" si="73"/>
        <v>-</v>
      </c>
      <c r="AK87" s="179" t="str">
        <f t="shared" si="73"/>
        <v>-</v>
      </c>
      <c r="AL87" s="179" t="str">
        <f t="shared" si="73"/>
        <v>-</v>
      </c>
      <c r="AM87" s="179" t="str">
        <f t="shared" si="73"/>
        <v>-</v>
      </c>
      <c r="AN87" s="179" t="str">
        <f t="shared" ref="AN87:AN118" si="74">IF(Z87="-","-",Z87*AN$75)</f>
        <v>-</v>
      </c>
      <c r="AO87" s="179" t="str">
        <f t="shared" ref="AO87:AO118" si="75">IF(AA87="-","-",AA87*AO$75)</f>
        <v>-</v>
      </c>
      <c r="AP87" s="179" t="str">
        <f t="shared" ref="AP87:AP118" si="76">IF(AB87="-","-",AB87*AP$75)</f>
        <v>-</v>
      </c>
      <c r="AQ87" s="179" t="str">
        <f t="shared" ref="AQ87:AQ118" si="77">IF(AC87="-","-",AC87*AQ$75)</f>
        <v>-</v>
      </c>
      <c r="AR87" s="179" t="str">
        <f t="shared" ref="AR87:AR118" si="78">IF(AD87="-","-",AD87*AR$75)</f>
        <v>-</v>
      </c>
      <c r="AS87" s="179" t="str">
        <f t="shared" ref="AS87:AS118" si="79">IF(AE87="-","-",AE87*AS$75)</f>
        <v>-</v>
      </c>
      <c r="AT87" s="179" t="str">
        <f t="shared" ref="AT87:AT118" si="80">IF(AF87="-","-",AF87*AT$75)</f>
        <v>-</v>
      </c>
      <c r="AU87" s="179" t="str">
        <f t="shared" ref="AU87:AU118" si="81">IF(S87="-","-",S87*AU$75)</f>
        <v>-</v>
      </c>
      <c r="AV87" s="179" t="str">
        <f t="shared" ref="AV87:AV118" si="82">IF(T87="-","-",T87*AV$75)</f>
        <v>-</v>
      </c>
      <c r="AW87" s="179" t="str">
        <f t="shared" ref="AW87:AW118" si="83">IF(U87="-","-",U87*AW$75)</f>
        <v>-</v>
      </c>
      <c r="AX87" s="179" t="str">
        <f t="shared" ref="AX87:AX118" si="84">IF(V87="-","-",V87*AX$75)</f>
        <v>-</v>
      </c>
      <c r="AY87" s="179" t="str">
        <f t="shared" ref="AY87:AY118" si="85">IF(W87="-","-",W87*AY$75)</f>
        <v>-</v>
      </c>
      <c r="AZ87" s="179" t="str">
        <f t="shared" ref="AZ87:AZ118" si="86">IF(X87="-","-",X87*AZ$75)</f>
        <v>-</v>
      </c>
      <c r="BA87" s="179" t="str">
        <f t="shared" ref="BA87:BA118" si="87">IF(Y87="-","-",Y87*BA$75)</f>
        <v>-</v>
      </c>
      <c r="BB87" s="181" t="str">
        <f t="shared" ref="BB87:BO96" si="88">INDEX($CL87:$EP87,1,BB$82+(d.Region-1)*28)</f>
        <v>-</v>
      </c>
      <c r="BC87" s="181" t="str">
        <f t="shared" si="88"/>
        <v>-</v>
      </c>
      <c r="BD87" s="181" t="str">
        <f t="shared" si="88"/>
        <v>-</v>
      </c>
      <c r="BE87" s="181" t="str">
        <f t="shared" si="88"/>
        <v>-</v>
      </c>
      <c r="BF87" s="181" t="str">
        <f t="shared" si="88"/>
        <v>-</v>
      </c>
      <c r="BG87" s="181" t="str">
        <f t="shared" si="88"/>
        <v>-</v>
      </c>
      <c r="BH87" s="181" t="str">
        <f t="shared" si="88"/>
        <v>-</v>
      </c>
      <c r="BI87" s="181" t="str">
        <f t="shared" si="88"/>
        <v>-</v>
      </c>
      <c r="BJ87" s="181" t="str">
        <f t="shared" si="88"/>
        <v>-</v>
      </c>
      <c r="BK87" s="181" t="str">
        <f t="shared" si="88"/>
        <v>-</v>
      </c>
      <c r="BL87" s="181" t="str">
        <f t="shared" si="88"/>
        <v>-</v>
      </c>
      <c r="BM87" s="181" t="str">
        <f t="shared" si="88"/>
        <v>-</v>
      </c>
      <c r="BN87" s="181" t="str">
        <f t="shared" si="88"/>
        <v>-</v>
      </c>
      <c r="BO87" s="181" t="str">
        <f t="shared" si="88"/>
        <v>-</v>
      </c>
      <c r="BP87" s="179" t="str">
        <f t="shared" ref="BP87:BP118" si="89">IF(BB87="-","-",BB87*BP$75)</f>
        <v>-</v>
      </c>
      <c r="BQ87" s="179" t="str">
        <f t="shared" ref="BQ87:BQ118" si="90">IF(BC87="-","-",BC87*BQ$75)</f>
        <v>-</v>
      </c>
      <c r="BR87" s="179" t="str">
        <f t="shared" ref="BR87:BR136" si="91">IF(BD87="-","-",BD87*BR$75)</f>
        <v>-</v>
      </c>
      <c r="BS87" s="179" t="str">
        <f t="shared" ref="BS87:BS136" si="92">IF(BE87="-","-",BE87*BS$75)</f>
        <v>-</v>
      </c>
      <c r="BT87" s="179" t="str">
        <f t="shared" ref="BT87:BT136" si="93">IF(BF87="-","-",BF87*BT$75)</f>
        <v>-</v>
      </c>
      <c r="BU87" s="179" t="str">
        <f t="shared" ref="BU87:BU136" si="94">IF(BG87="-","-",BG87*BU$75)</f>
        <v>-</v>
      </c>
      <c r="BV87" s="179" t="str">
        <f t="shared" ref="BV87:BV136" si="95">IF(BH87="-","-",BH87*BV$75)</f>
        <v>-</v>
      </c>
      <c r="BW87" s="179" t="str">
        <f t="shared" ref="BW87:BW118" si="96">IF(BI87="-","-",BI87*BW$75)</f>
        <v>-</v>
      </c>
      <c r="BX87" s="179" t="str">
        <f t="shared" ref="BX87:BX118" si="97">IF(BJ87="-","-",BJ87*BX$75)</f>
        <v>-</v>
      </c>
      <c r="BY87" s="179" t="str">
        <f t="shared" ref="BY87:BY118" si="98">IF(BK87="-","-",BK87*BY$75)</f>
        <v>-</v>
      </c>
      <c r="BZ87" s="179" t="str">
        <f t="shared" ref="BZ87:BZ118" si="99">IF(BL87="-","-",BL87*BZ$75)</f>
        <v>-</v>
      </c>
      <c r="CA87" s="179" t="str">
        <f t="shared" ref="CA87:CA118" si="100">IF(BM87="-","-",BM87*CA$75)</f>
        <v>-</v>
      </c>
      <c r="CB87" s="179" t="str">
        <f t="shared" ref="CB87:CB118" si="101">IF(BN87="-","-",BN87*CB$75)</f>
        <v>-</v>
      </c>
      <c r="CC87" s="179" t="str">
        <f t="shared" ref="CC87:CC118" si="102">IF(BO87="-","-",BO87*CC$75)</f>
        <v>-</v>
      </c>
      <c r="CD87" s="179" t="str">
        <f t="shared" ref="CD87:CD118" si="103">IF(BB87="-","-",BB87*CD$75)</f>
        <v>-</v>
      </c>
      <c r="CE87" s="179" t="str">
        <f t="shared" ref="CE87:CE118" si="104">IF(BC87="-","-",BC87*CE$75)</f>
        <v>-</v>
      </c>
      <c r="CF87" s="179" t="str">
        <f t="shared" ref="CF87:CF118" si="105">IF(BD87="-","-",BD87*CF$75)</f>
        <v>-</v>
      </c>
      <c r="CG87" s="179" t="str">
        <f t="shared" ref="CG87:CG118" si="106">IF(BE87="-","-",BE87*CG$75)</f>
        <v>-</v>
      </c>
      <c r="CH87" s="179" t="str">
        <f t="shared" ref="CH87:CH118" si="107">IF(BF87="-","-",BF87*CH$75)</f>
        <v>-</v>
      </c>
      <c r="CI87" s="179" t="str">
        <f t="shared" ref="CI87:CI118" si="108">IF(BG87="-","-",BG87*CI$75)</f>
        <v>-</v>
      </c>
      <c r="CJ87" s="179" t="str">
        <f t="shared" ref="CJ87:CJ118" si="109">IF(BH87="-","-",BH87*CJ$75)</f>
        <v>-</v>
      </c>
      <c r="CL87" s="22" t="s">
        <v>37</v>
      </c>
      <c r="CM87" s="22" t="s">
        <v>37</v>
      </c>
      <c r="CN87" s="22" t="s">
        <v>37</v>
      </c>
      <c r="CO87" s="22" t="s">
        <v>37</v>
      </c>
      <c r="CP87" s="22" t="s">
        <v>37</v>
      </c>
      <c r="CQ87" s="22" t="s">
        <v>37</v>
      </c>
      <c r="CR87" s="22" t="s">
        <v>37</v>
      </c>
      <c r="CS87" s="22" t="s">
        <v>37</v>
      </c>
      <c r="CT87" s="22" t="s">
        <v>37</v>
      </c>
      <c r="CU87" s="22" t="s">
        <v>37</v>
      </c>
      <c r="CV87" s="22" t="s">
        <v>37</v>
      </c>
      <c r="CW87" s="22" t="s">
        <v>37</v>
      </c>
      <c r="CX87" s="22" t="s">
        <v>37</v>
      </c>
      <c r="CY87" s="22" t="s">
        <v>37</v>
      </c>
      <c r="CZ87" s="22" t="s">
        <v>37</v>
      </c>
      <c r="DA87" s="22" t="s">
        <v>37</v>
      </c>
      <c r="DB87" s="22" t="s">
        <v>37</v>
      </c>
      <c r="DC87" s="22" t="s">
        <v>37</v>
      </c>
      <c r="DD87" s="22" t="s">
        <v>37</v>
      </c>
      <c r="DE87" s="22" t="s">
        <v>37</v>
      </c>
      <c r="DF87" s="22" t="s">
        <v>37</v>
      </c>
      <c r="DG87" s="22" t="s">
        <v>37</v>
      </c>
      <c r="DH87" s="22" t="s">
        <v>37</v>
      </c>
      <c r="DI87" s="22" t="s">
        <v>37</v>
      </c>
      <c r="DJ87" s="22" t="s">
        <v>37</v>
      </c>
      <c r="DK87" s="22" t="s">
        <v>37</v>
      </c>
      <c r="DL87" s="22" t="s">
        <v>37</v>
      </c>
      <c r="DM87" s="22" t="s">
        <v>37</v>
      </c>
      <c r="DN87" s="22" t="s">
        <v>37</v>
      </c>
      <c r="DO87" s="22" t="s">
        <v>37</v>
      </c>
      <c r="DP87" s="22" t="s">
        <v>37</v>
      </c>
      <c r="DQ87" s="22" t="s">
        <v>37</v>
      </c>
      <c r="DR87" s="22" t="s">
        <v>37</v>
      </c>
      <c r="DS87" s="22" t="s">
        <v>37</v>
      </c>
      <c r="DT87" s="22" t="s">
        <v>37</v>
      </c>
      <c r="DU87" s="22" t="s">
        <v>37</v>
      </c>
      <c r="DV87" s="22" t="s">
        <v>37</v>
      </c>
      <c r="DW87" s="22" t="s">
        <v>37</v>
      </c>
      <c r="DX87" s="22" t="s">
        <v>37</v>
      </c>
      <c r="DY87" s="22" t="s">
        <v>37</v>
      </c>
      <c r="DZ87" s="22" t="s">
        <v>37</v>
      </c>
      <c r="EA87" s="22" t="s">
        <v>37</v>
      </c>
      <c r="EB87" s="22" t="s">
        <v>37</v>
      </c>
      <c r="EC87" s="22" t="s">
        <v>37</v>
      </c>
      <c r="ED87" s="22" t="s">
        <v>37</v>
      </c>
      <c r="EE87" s="22" t="s">
        <v>37</v>
      </c>
      <c r="EF87" s="22" t="s">
        <v>37</v>
      </c>
      <c r="EG87" s="22" t="s">
        <v>37</v>
      </c>
      <c r="EH87" s="22" t="s">
        <v>37</v>
      </c>
      <c r="EI87" s="22" t="s">
        <v>37</v>
      </c>
      <c r="EJ87" s="22" t="s">
        <v>37</v>
      </c>
      <c r="EK87" s="22" t="s">
        <v>37</v>
      </c>
      <c r="EL87" s="22" t="s">
        <v>37</v>
      </c>
      <c r="EM87" s="22" t="s">
        <v>37</v>
      </c>
      <c r="EN87" s="22" t="s">
        <v>37</v>
      </c>
      <c r="EO87" s="22" t="s">
        <v>37</v>
      </c>
    </row>
    <row r="88" spans="1:145" hidden="1" outlineLevel="1">
      <c r="A88">
        <v>6</v>
      </c>
      <c r="B88" s="146" t="str">
        <f t="shared" si="63"/>
        <v>Fine BBB, Young ewes:Lamb, CFA:6.5yo, Wethers:Lamb</v>
      </c>
      <c r="C88">
        <f t="shared" si="64"/>
        <v>0</v>
      </c>
      <c r="D88" t="b">
        <f t="shared" si="65"/>
        <v>0</v>
      </c>
      <c r="E88">
        <f t="shared" si="66"/>
        <v>0</v>
      </c>
      <c r="F88">
        <f t="shared" si="67"/>
        <v>240</v>
      </c>
      <c r="G88">
        <f t="shared" si="68"/>
        <v>0</v>
      </c>
      <c r="H88">
        <f t="shared" si="69"/>
        <v>1</v>
      </c>
      <c r="K88" s="152">
        <f t="shared" ref="K88:K150" si="110">L88</f>
        <v>1</v>
      </c>
      <c r="L88" s="151">
        <f>MOD(INT(($A88-5)/PRODUCT(N$79:$Q$79)),L$79)+1</f>
        <v>1</v>
      </c>
      <c r="M88" s="152">
        <f t="shared" ref="M88:M150" si="111">N88</f>
        <v>1</v>
      </c>
      <c r="N88" s="151">
        <f>MOD(INT(($A88-5)/PRODUCT(O$79:$Q$79)),N$79)+1</f>
        <v>1</v>
      </c>
      <c r="O88" s="151">
        <f>MOD(INT(($A88-5)/PRODUCT(P$79:$Q$79)),O$79)+1</f>
        <v>1</v>
      </c>
      <c r="P88" s="151">
        <f>MOD(INT(($A88-5)/PRODUCT(Q$79:$Q$79)),P$79)+1</f>
        <v>2</v>
      </c>
      <c r="S88" s="181" t="str">
        <f t="shared" si="70"/>
        <v>-</v>
      </c>
      <c r="T88" s="181" t="str">
        <f t="shared" si="70"/>
        <v>-</v>
      </c>
      <c r="U88" s="181" t="str">
        <f t="shared" si="70"/>
        <v>-</v>
      </c>
      <c r="V88" s="181" t="str">
        <f t="shared" si="70"/>
        <v>-</v>
      </c>
      <c r="W88" s="181" t="str">
        <f t="shared" si="70"/>
        <v>-</v>
      </c>
      <c r="X88" s="181" t="str">
        <f t="shared" si="70"/>
        <v>-</v>
      </c>
      <c r="Y88" s="181" t="str">
        <f t="shared" si="70"/>
        <v>-</v>
      </c>
      <c r="Z88" s="181" t="str">
        <f t="shared" si="70"/>
        <v>-</v>
      </c>
      <c r="AA88" s="181" t="str">
        <f t="shared" si="70"/>
        <v>-</v>
      </c>
      <c r="AB88" s="181" t="str">
        <f t="shared" si="70"/>
        <v>-</v>
      </c>
      <c r="AC88" s="181" t="str">
        <f t="shared" si="70"/>
        <v>-</v>
      </c>
      <c r="AD88" s="181" t="str">
        <f t="shared" si="70"/>
        <v>-</v>
      </c>
      <c r="AE88" s="181" t="str">
        <f t="shared" si="70"/>
        <v>-</v>
      </c>
      <c r="AF88" s="181" t="str">
        <f t="shared" si="70"/>
        <v>-</v>
      </c>
      <c r="AG88" s="179" t="str">
        <f t="shared" si="71"/>
        <v>-</v>
      </c>
      <c r="AH88" s="179" t="str">
        <f t="shared" si="72"/>
        <v>-</v>
      </c>
      <c r="AI88" s="179" t="str">
        <f t="shared" si="73"/>
        <v>-</v>
      </c>
      <c r="AJ88" s="179" t="str">
        <f t="shared" si="73"/>
        <v>-</v>
      </c>
      <c r="AK88" s="179" t="str">
        <f t="shared" si="73"/>
        <v>-</v>
      </c>
      <c r="AL88" s="179" t="str">
        <f t="shared" si="73"/>
        <v>-</v>
      </c>
      <c r="AM88" s="179" t="str">
        <f t="shared" si="73"/>
        <v>-</v>
      </c>
      <c r="AN88" s="179" t="str">
        <f t="shared" si="74"/>
        <v>-</v>
      </c>
      <c r="AO88" s="179" t="str">
        <f t="shared" si="75"/>
        <v>-</v>
      </c>
      <c r="AP88" s="179" t="str">
        <f t="shared" si="76"/>
        <v>-</v>
      </c>
      <c r="AQ88" s="179" t="str">
        <f t="shared" si="77"/>
        <v>-</v>
      </c>
      <c r="AR88" s="179" t="str">
        <f t="shared" si="78"/>
        <v>-</v>
      </c>
      <c r="AS88" s="179" t="str">
        <f t="shared" si="79"/>
        <v>-</v>
      </c>
      <c r="AT88" s="179" t="str">
        <f t="shared" si="80"/>
        <v>-</v>
      </c>
      <c r="AU88" s="179" t="str">
        <f t="shared" si="81"/>
        <v>-</v>
      </c>
      <c r="AV88" s="179" t="str">
        <f t="shared" si="82"/>
        <v>-</v>
      </c>
      <c r="AW88" s="179" t="str">
        <f t="shared" si="83"/>
        <v>-</v>
      </c>
      <c r="AX88" s="179" t="str">
        <f t="shared" si="84"/>
        <v>-</v>
      </c>
      <c r="AY88" s="179" t="str">
        <f t="shared" si="85"/>
        <v>-</v>
      </c>
      <c r="AZ88" s="179" t="str">
        <f t="shared" si="86"/>
        <v>-</v>
      </c>
      <c r="BA88" s="179" t="str">
        <f t="shared" si="87"/>
        <v>-</v>
      </c>
      <c r="BB88" s="181" t="str">
        <f t="shared" si="88"/>
        <v>-</v>
      </c>
      <c r="BC88" s="181" t="str">
        <f t="shared" si="88"/>
        <v>-</v>
      </c>
      <c r="BD88" s="181" t="str">
        <f t="shared" si="88"/>
        <v>-</v>
      </c>
      <c r="BE88" s="181" t="str">
        <f t="shared" si="88"/>
        <v>-</v>
      </c>
      <c r="BF88" s="181" t="str">
        <f t="shared" si="88"/>
        <v>-</v>
      </c>
      <c r="BG88" s="181" t="str">
        <f t="shared" si="88"/>
        <v>-</v>
      </c>
      <c r="BH88" s="181" t="str">
        <f t="shared" si="88"/>
        <v>-</v>
      </c>
      <c r="BI88" s="181" t="str">
        <f t="shared" si="88"/>
        <v>-</v>
      </c>
      <c r="BJ88" s="181" t="str">
        <f t="shared" si="88"/>
        <v>-</v>
      </c>
      <c r="BK88" s="181" t="str">
        <f t="shared" si="88"/>
        <v>-</v>
      </c>
      <c r="BL88" s="181" t="str">
        <f t="shared" si="88"/>
        <v>-</v>
      </c>
      <c r="BM88" s="181" t="str">
        <f t="shared" si="88"/>
        <v>-</v>
      </c>
      <c r="BN88" s="181" t="str">
        <f t="shared" si="88"/>
        <v>-</v>
      </c>
      <c r="BO88" s="181" t="str">
        <f t="shared" si="88"/>
        <v>-</v>
      </c>
      <c r="BP88" s="179" t="str">
        <f t="shared" si="89"/>
        <v>-</v>
      </c>
      <c r="BQ88" s="179" t="str">
        <f t="shared" si="90"/>
        <v>-</v>
      </c>
      <c r="BR88" s="179" t="str">
        <f t="shared" si="91"/>
        <v>-</v>
      </c>
      <c r="BS88" s="179" t="str">
        <f t="shared" si="92"/>
        <v>-</v>
      </c>
      <c r="BT88" s="179" t="str">
        <f t="shared" si="93"/>
        <v>-</v>
      </c>
      <c r="BU88" s="179" t="str">
        <f t="shared" si="94"/>
        <v>-</v>
      </c>
      <c r="BV88" s="179" t="str">
        <f t="shared" si="95"/>
        <v>-</v>
      </c>
      <c r="BW88" s="179" t="str">
        <f t="shared" si="96"/>
        <v>-</v>
      </c>
      <c r="BX88" s="179" t="str">
        <f t="shared" si="97"/>
        <v>-</v>
      </c>
      <c r="BY88" s="179" t="str">
        <f t="shared" si="98"/>
        <v>-</v>
      </c>
      <c r="BZ88" s="179" t="str">
        <f t="shared" si="99"/>
        <v>-</v>
      </c>
      <c r="CA88" s="179" t="str">
        <f t="shared" si="100"/>
        <v>-</v>
      </c>
      <c r="CB88" s="179" t="str">
        <f t="shared" si="101"/>
        <v>-</v>
      </c>
      <c r="CC88" s="179" t="str">
        <f t="shared" si="102"/>
        <v>-</v>
      </c>
      <c r="CD88" s="179" t="str">
        <f t="shared" si="103"/>
        <v>-</v>
      </c>
      <c r="CE88" s="179" t="str">
        <f t="shared" si="104"/>
        <v>-</v>
      </c>
      <c r="CF88" s="179" t="str">
        <f t="shared" si="105"/>
        <v>-</v>
      </c>
      <c r="CG88" s="179" t="str">
        <f t="shared" si="106"/>
        <v>-</v>
      </c>
      <c r="CH88" s="179" t="str">
        <f t="shared" si="107"/>
        <v>-</v>
      </c>
      <c r="CI88" s="179" t="str">
        <f t="shared" si="108"/>
        <v>-</v>
      </c>
      <c r="CJ88" s="179" t="str">
        <f t="shared" si="109"/>
        <v>-</v>
      </c>
      <c r="CL88" s="22" t="s">
        <v>37</v>
      </c>
      <c r="CM88" s="22" t="s">
        <v>37</v>
      </c>
      <c r="CN88" s="22" t="s">
        <v>37</v>
      </c>
      <c r="CO88" s="22" t="s">
        <v>37</v>
      </c>
      <c r="CP88" s="22" t="s">
        <v>37</v>
      </c>
      <c r="CQ88" s="22" t="s">
        <v>37</v>
      </c>
      <c r="CR88" s="22" t="s">
        <v>37</v>
      </c>
      <c r="CS88" s="22" t="s">
        <v>37</v>
      </c>
      <c r="CT88" s="22" t="s">
        <v>37</v>
      </c>
      <c r="CU88" s="22" t="s">
        <v>37</v>
      </c>
      <c r="CV88" s="22" t="s">
        <v>37</v>
      </c>
      <c r="CW88" s="22" t="s">
        <v>37</v>
      </c>
      <c r="CX88" s="22" t="s">
        <v>37</v>
      </c>
      <c r="CY88" s="22" t="s">
        <v>37</v>
      </c>
      <c r="CZ88" s="22" t="s">
        <v>37</v>
      </c>
      <c r="DA88" s="22" t="s">
        <v>37</v>
      </c>
      <c r="DB88" s="22" t="s">
        <v>37</v>
      </c>
      <c r="DC88" s="22" t="s">
        <v>37</v>
      </c>
      <c r="DD88" s="22" t="s">
        <v>37</v>
      </c>
      <c r="DE88" s="22" t="s">
        <v>37</v>
      </c>
      <c r="DF88" s="22" t="s">
        <v>37</v>
      </c>
      <c r="DG88" s="22" t="s">
        <v>37</v>
      </c>
      <c r="DH88" s="22" t="s">
        <v>37</v>
      </c>
      <c r="DI88" s="22" t="s">
        <v>37</v>
      </c>
      <c r="DJ88" s="22" t="s">
        <v>37</v>
      </c>
      <c r="DK88" s="22" t="s">
        <v>37</v>
      </c>
      <c r="DL88" s="22" t="s">
        <v>37</v>
      </c>
      <c r="DM88" s="22" t="s">
        <v>37</v>
      </c>
      <c r="DN88" s="22" t="s">
        <v>37</v>
      </c>
      <c r="DO88" s="22" t="s">
        <v>37</v>
      </c>
      <c r="DP88" s="22" t="s">
        <v>37</v>
      </c>
      <c r="DQ88" s="22" t="s">
        <v>37</v>
      </c>
      <c r="DR88" s="22" t="s">
        <v>37</v>
      </c>
      <c r="DS88" s="22" t="s">
        <v>37</v>
      </c>
      <c r="DT88" s="22" t="s">
        <v>37</v>
      </c>
      <c r="DU88" s="22" t="s">
        <v>37</v>
      </c>
      <c r="DV88" s="22" t="s">
        <v>37</v>
      </c>
      <c r="DW88" s="22" t="s">
        <v>37</v>
      </c>
      <c r="DX88" s="22" t="s">
        <v>37</v>
      </c>
      <c r="DY88" s="22" t="s">
        <v>37</v>
      </c>
      <c r="DZ88" s="22" t="s">
        <v>37</v>
      </c>
      <c r="EA88" s="22" t="s">
        <v>37</v>
      </c>
      <c r="EB88" s="22" t="s">
        <v>37</v>
      </c>
      <c r="EC88" s="22" t="s">
        <v>37</v>
      </c>
      <c r="ED88" s="22" t="s">
        <v>37</v>
      </c>
      <c r="EE88" s="22" t="s">
        <v>37</v>
      </c>
      <c r="EF88" s="22" t="s">
        <v>37</v>
      </c>
      <c r="EG88" s="22" t="s">
        <v>37</v>
      </c>
      <c r="EH88" s="22" t="s">
        <v>37</v>
      </c>
      <c r="EI88" s="22" t="s">
        <v>37</v>
      </c>
      <c r="EJ88" s="22" t="s">
        <v>37</v>
      </c>
      <c r="EK88" s="22" t="s">
        <v>37</v>
      </c>
      <c r="EL88" s="22" t="s">
        <v>37</v>
      </c>
      <c r="EM88" s="22" t="s">
        <v>37</v>
      </c>
      <c r="EN88" s="22" t="s">
        <v>37</v>
      </c>
      <c r="EO88" s="22" t="s">
        <v>37</v>
      </c>
    </row>
    <row r="89" spans="1:145" hidden="1" outlineLevel="1">
      <c r="A89">
        <v>7</v>
      </c>
      <c r="B89" s="146" t="str">
        <f t="shared" si="63"/>
        <v>Fine BBB, Young ewes:Hgt, CFA:5.5yo, Wethers:Lamb</v>
      </c>
      <c r="C89">
        <f t="shared" si="64"/>
        <v>0</v>
      </c>
      <c r="D89" t="b">
        <f t="shared" si="65"/>
        <v>0</v>
      </c>
      <c r="E89">
        <f t="shared" si="66"/>
        <v>0</v>
      </c>
      <c r="F89">
        <f t="shared" si="67"/>
        <v>240</v>
      </c>
      <c r="G89">
        <f t="shared" si="68"/>
        <v>500</v>
      </c>
      <c r="H89">
        <f t="shared" si="69"/>
        <v>0</v>
      </c>
      <c r="K89" s="152">
        <f t="shared" si="110"/>
        <v>1</v>
      </c>
      <c r="L89" s="151">
        <f>MOD(INT(($A89-5)/PRODUCT(N$79:$Q$79)),L$79)+1</f>
        <v>1</v>
      </c>
      <c r="M89" s="152">
        <f t="shared" si="111"/>
        <v>1</v>
      </c>
      <c r="N89" s="151">
        <f>MOD(INT(($A89-5)/PRODUCT(O$79:$Q$79)),N$79)+1</f>
        <v>1</v>
      </c>
      <c r="O89" s="151">
        <f>MOD(INT(($A89-5)/PRODUCT(P$79:$Q$79)),O$79)+1</f>
        <v>2</v>
      </c>
      <c r="P89" s="151">
        <f>MOD(INT(($A89-5)/PRODUCT(Q$79:$Q$79)),P$79)+1</f>
        <v>1</v>
      </c>
      <c r="S89" s="181" t="str">
        <f t="shared" si="70"/>
        <v>-</v>
      </c>
      <c r="T89" s="181" t="str">
        <f t="shared" si="70"/>
        <v>-</v>
      </c>
      <c r="U89" s="181" t="str">
        <f t="shared" si="70"/>
        <v>-</v>
      </c>
      <c r="V89" s="181" t="str">
        <f t="shared" si="70"/>
        <v>-</v>
      </c>
      <c r="W89" s="181" t="str">
        <f t="shared" si="70"/>
        <v>-</v>
      </c>
      <c r="X89" s="181" t="str">
        <f t="shared" si="70"/>
        <v>-</v>
      </c>
      <c r="Y89" s="181" t="str">
        <f t="shared" si="70"/>
        <v>-</v>
      </c>
      <c r="Z89" s="181" t="str">
        <f t="shared" si="70"/>
        <v>-</v>
      </c>
      <c r="AA89" s="181" t="str">
        <f t="shared" si="70"/>
        <v>-</v>
      </c>
      <c r="AB89" s="181" t="str">
        <f t="shared" si="70"/>
        <v>-</v>
      </c>
      <c r="AC89" s="181" t="str">
        <f t="shared" si="70"/>
        <v>-</v>
      </c>
      <c r="AD89" s="181" t="str">
        <f t="shared" si="70"/>
        <v>-</v>
      </c>
      <c r="AE89" s="181" t="str">
        <f t="shared" si="70"/>
        <v>-</v>
      </c>
      <c r="AF89" s="181" t="str">
        <f t="shared" si="70"/>
        <v>-</v>
      </c>
      <c r="AG89" s="179" t="str">
        <f t="shared" si="71"/>
        <v>-</v>
      </c>
      <c r="AH89" s="179" t="str">
        <f t="shared" si="72"/>
        <v>-</v>
      </c>
      <c r="AI89" s="179" t="str">
        <f t="shared" si="73"/>
        <v>-</v>
      </c>
      <c r="AJ89" s="179" t="str">
        <f t="shared" si="73"/>
        <v>-</v>
      </c>
      <c r="AK89" s="179" t="str">
        <f t="shared" si="73"/>
        <v>-</v>
      </c>
      <c r="AL89" s="179" t="str">
        <f t="shared" si="73"/>
        <v>-</v>
      </c>
      <c r="AM89" s="179" t="str">
        <f t="shared" si="73"/>
        <v>-</v>
      </c>
      <c r="AN89" s="179" t="str">
        <f t="shared" si="74"/>
        <v>-</v>
      </c>
      <c r="AO89" s="179" t="str">
        <f t="shared" si="75"/>
        <v>-</v>
      </c>
      <c r="AP89" s="179" t="str">
        <f t="shared" si="76"/>
        <v>-</v>
      </c>
      <c r="AQ89" s="179" t="str">
        <f t="shared" si="77"/>
        <v>-</v>
      </c>
      <c r="AR89" s="179" t="str">
        <f t="shared" si="78"/>
        <v>-</v>
      </c>
      <c r="AS89" s="179" t="str">
        <f t="shared" si="79"/>
        <v>-</v>
      </c>
      <c r="AT89" s="179" t="str">
        <f t="shared" si="80"/>
        <v>-</v>
      </c>
      <c r="AU89" s="179" t="str">
        <f t="shared" si="81"/>
        <v>-</v>
      </c>
      <c r="AV89" s="179" t="str">
        <f t="shared" si="82"/>
        <v>-</v>
      </c>
      <c r="AW89" s="179" t="str">
        <f t="shared" si="83"/>
        <v>-</v>
      </c>
      <c r="AX89" s="179" t="str">
        <f t="shared" si="84"/>
        <v>-</v>
      </c>
      <c r="AY89" s="179" t="str">
        <f t="shared" si="85"/>
        <v>-</v>
      </c>
      <c r="AZ89" s="179" t="str">
        <f t="shared" si="86"/>
        <v>-</v>
      </c>
      <c r="BA89" s="179" t="str">
        <f t="shared" si="87"/>
        <v>-</v>
      </c>
      <c r="BB89" s="181" t="str">
        <f t="shared" si="88"/>
        <v>-</v>
      </c>
      <c r="BC89" s="181" t="str">
        <f t="shared" si="88"/>
        <v>-</v>
      </c>
      <c r="BD89" s="181" t="str">
        <f t="shared" si="88"/>
        <v>-</v>
      </c>
      <c r="BE89" s="181" t="str">
        <f t="shared" si="88"/>
        <v>-</v>
      </c>
      <c r="BF89" s="181" t="str">
        <f t="shared" si="88"/>
        <v>-</v>
      </c>
      <c r="BG89" s="181" t="str">
        <f t="shared" si="88"/>
        <v>-</v>
      </c>
      <c r="BH89" s="181" t="str">
        <f t="shared" si="88"/>
        <v>-</v>
      </c>
      <c r="BI89" s="181" t="str">
        <f t="shared" si="88"/>
        <v>-</v>
      </c>
      <c r="BJ89" s="181" t="str">
        <f t="shared" si="88"/>
        <v>-</v>
      </c>
      <c r="BK89" s="181" t="str">
        <f t="shared" si="88"/>
        <v>-</v>
      </c>
      <c r="BL89" s="181" t="str">
        <f t="shared" si="88"/>
        <v>-</v>
      </c>
      <c r="BM89" s="181" t="str">
        <f t="shared" si="88"/>
        <v>-</v>
      </c>
      <c r="BN89" s="181" t="str">
        <f t="shared" si="88"/>
        <v>-</v>
      </c>
      <c r="BO89" s="181" t="str">
        <f t="shared" si="88"/>
        <v>-</v>
      </c>
      <c r="BP89" s="179" t="str">
        <f t="shared" si="89"/>
        <v>-</v>
      </c>
      <c r="BQ89" s="179" t="str">
        <f t="shared" si="90"/>
        <v>-</v>
      </c>
      <c r="BR89" s="179" t="str">
        <f t="shared" si="91"/>
        <v>-</v>
      </c>
      <c r="BS89" s="179" t="str">
        <f t="shared" si="92"/>
        <v>-</v>
      </c>
      <c r="BT89" s="179" t="str">
        <f t="shared" si="93"/>
        <v>-</v>
      </c>
      <c r="BU89" s="179" t="str">
        <f t="shared" si="94"/>
        <v>-</v>
      </c>
      <c r="BV89" s="179" t="str">
        <f t="shared" si="95"/>
        <v>-</v>
      </c>
      <c r="BW89" s="179" t="str">
        <f t="shared" si="96"/>
        <v>-</v>
      </c>
      <c r="BX89" s="179" t="str">
        <f t="shared" si="97"/>
        <v>-</v>
      </c>
      <c r="BY89" s="179" t="str">
        <f t="shared" si="98"/>
        <v>-</v>
      </c>
      <c r="BZ89" s="179" t="str">
        <f t="shared" si="99"/>
        <v>-</v>
      </c>
      <c r="CA89" s="179" t="str">
        <f t="shared" si="100"/>
        <v>-</v>
      </c>
      <c r="CB89" s="179" t="str">
        <f t="shared" si="101"/>
        <v>-</v>
      </c>
      <c r="CC89" s="179" t="str">
        <f t="shared" si="102"/>
        <v>-</v>
      </c>
      <c r="CD89" s="179" t="str">
        <f t="shared" si="103"/>
        <v>-</v>
      </c>
      <c r="CE89" s="179" t="str">
        <f t="shared" si="104"/>
        <v>-</v>
      </c>
      <c r="CF89" s="179" t="str">
        <f t="shared" si="105"/>
        <v>-</v>
      </c>
      <c r="CG89" s="179" t="str">
        <f t="shared" si="106"/>
        <v>-</v>
      </c>
      <c r="CH89" s="179" t="str">
        <f t="shared" si="107"/>
        <v>-</v>
      </c>
      <c r="CI89" s="179" t="str">
        <f t="shared" si="108"/>
        <v>-</v>
      </c>
      <c r="CJ89" s="179" t="str">
        <f t="shared" si="109"/>
        <v>-</v>
      </c>
      <c r="CL89" s="22" t="s">
        <v>37</v>
      </c>
      <c r="CM89" s="22" t="s">
        <v>37</v>
      </c>
      <c r="CN89" s="22" t="s">
        <v>37</v>
      </c>
      <c r="CO89" s="22" t="s">
        <v>37</v>
      </c>
      <c r="CP89" s="22" t="s">
        <v>37</v>
      </c>
      <c r="CQ89" s="22" t="s">
        <v>37</v>
      </c>
      <c r="CR89" s="22" t="s">
        <v>37</v>
      </c>
      <c r="CS89" s="22" t="s">
        <v>37</v>
      </c>
      <c r="CT89" s="22" t="s">
        <v>37</v>
      </c>
      <c r="CU89" s="22" t="s">
        <v>37</v>
      </c>
      <c r="CV89" s="22" t="s">
        <v>37</v>
      </c>
      <c r="CW89" s="22" t="s">
        <v>37</v>
      </c>
      <c r="CX89" s="22" t="s">
        <v>37</v>
      </c>
      <c r="CY89" s="22" t="s">
        <v>37</v>
      </c>
      <c r="CZ89" s="22" t="s">
        <v>37</v>
      </c>
      <c r="DA89" s="22" t="s">
        <v>37</v>
      </c>
      <c r="DB89" s="22" t="s">
        <v>37</v>
      </c>
      <c r="DC89" s="22" t="s">
        <v>37</v>
      </c>
      <c r="DD89" s="22" t="s">
        <v>37</v>
      </c>
      <c r="DE89" s="22" t="s">
        <v>37</v>
      </c>
      <c r="DF89" s="22" t="s">
        <v>37</v>
      </c>
      <c r="DG89" s="22" t="s">
        <v>37</v>
      </c>
      <c r="DH89" s="22" t="s">
        <v>37</v>
      </c>
      <c r="DI89" s="22" t="s">
        <v>37</v>
      </c>
      <c r="DJ89" s="22" t="s">
        <v>37</v>
      </c>
      <c r="DK89" s="22" t="s">
        <v>37</v>
      </c>
      <c r="DL89" s="22" t="s">
        <v>37</v>
      </c>
      <c r="DM89" s="22" t="s">
        <v>37</v>
      </c>
      <c r="DN89" s="22" t="s">
        <v>37</v>
      </c>
      <c r="DO89" s="22" t="s">
        <v>37</v>
      </c>
      <c r="DP89" s="22" t="s">
        <v>37</v>
      </c>
      <c r="DQ89" s="22" t="s">
        <v>37</v>
      </c>
      <c r="DR89" s="22" t="s">
        <v>37</v>
      </c>
      <c r="DS89" s="22" t="s">
        <v>37</v>
      </c>
      <c r="DT89" s="22" t="s">
        <v>37</v>
      </c>
      <c r="DU89" s="22" t="s">
        <v>37</v>
      </c>
      <c r="DV89" s="22" t="s">
        <v>37</v>
      </c>
      <c r="DW89" s="22" t="s">
        <v>37</v>
      </c>
      <c r="DX89" s="22" t="s">
        <v>37</v>
      </c>
      <c r="DY89" s="22" t="s">
        <v>37</v>
      </c>
      <c r="DZ89" s="22" t="s">
        <v>37</v>
      </c>
      <c r="EA89" s="22" t="s">
        <v>37</v>
      </c>
      <c r="EB89" s="22" t="s">
        <v>37</v>
      </c>
      <c r="EC89" s="22" t="s">
        <v>37</v>
      </c>
      <c r="ED89" s="22" t="s">
        <v>37</v>
      </c>
      <c r="EE89" s="22" t="s">
        <v>37</v>
      </c>
      <c r="EF89" s="22" t="s">
        <v>37</v>
      </c>
      <c r="EG89" s="22" t="s">
        <v>37</v>
      </c>
      <c r="EH89" s="22" t="s">
        <v>37</v>
      </c>
      <c r="EI89" s="22" t="s">
        <v>37</v>
      </c>
      <c r="EJ89" s="22" t="s">
        <v>37</v>
      </c>
      <c r="EK89" s="22" t="s">
        <v>37</v>
      </c>
      <c r="EL89" s="22" t="s">
        <v>37</v>
      </c>
      <c r="EM89" s="22" t="s">
        <v>37</v>
      </c>
      <c r="EN89" s="22" t="s">
        <v>37</v>
      </c>
      <c r="EO89" s="22" t="s">
        <v>37</v>
      </c>
    </row>
    <row r="90" spans="1:145" hidden="1" outlineLevel="1">
      <c r="A90">
        <v>8</v>
      </c>
      <c r="B90" s="146" t="str">
        <f t="shared" si="63"/>
        <v>Fine BBB, Young ewes:Hgt, CFA:6.5yo, Wethers:Lamb</v>
      </c>
      <c r="C90">
        <f t="shared" si="64"/>
        <v>0</v>
      </c>
      <c r="D90" t="b">
        <f t="shared" si="65"/>
        <v>0</v>
      </c>
      <c r="E90">
        <f t="shared" si="66"/>
        <v>0</v>
      </c>
      <c r="F90">
        <f t="shared" si="67"/>
        <v>240</v>
      </c>
      <c r="G90">
        <f t="shared" si="68"/>
        <v>500</v>
      </c>
      <c r="H90">
        <f t="shared" si="69"/>
        <v>1</v>
      </c>
      <c r="K90" s="152">
        <f t="shared" si="110"/>
        <v>1</v>
      </c>
      <c r="L90" s="151">
        <f>MOD(INT(($A90-5)/PRODUCT(N$79:$Q$79)),L$79)+1</f>
        <v>1</v>
      </c>
      <c r="M90" s="152">
        <f t="shared" si="111"/>
        <v>1</v>
      </c>
      <c r="N90" s="151">
        <f>MOD(INT(($A90-5)/PRODUCT(O$79:$Q$79)),N$79)+1</f>
        <v>1</v>
      </c>
      <c r="O90" s="151">
        <f>MOD(INT(($A90-5)/PRODUCT(P$79:$Q$79)),O$79)+1</f>
        <v>2</v>
      </c>
      <c r="P90" s="151">
        <f>MOD(INT(($A90-5)/PRODUCT(Q$79:$Q$79)),P$79)+1</f>
        <v>2</v>
      </c>
      <c r="S90" s="181" t="str">
        <f t="shared" si="70"/>
        <v>-</v>
      </c>
      <c r="T90" s="181" t="str">
        <f t="shared" si="70"/>
        <v>-</v>
      </c>
      <c r="U90" s="181" t="str">
        <f t="shared" si="70"/>
        <v>-</v>
      </c>
      <c r="V90" s="181" t="str">
        <f t="shared" si="70"/>
        <v>-</v>
      </c>
      <c r="W90" s="181" t="str">
        <f t="shared" si="70"/>
        <v>-</v>
      </c>
      <c r="X90" s="181" t="str">
        <f t="shared" si="70"/>
        <v>-</v>
      </c>
      <c r="Y90" s="181" t="str">
        <f t="shared" si="70"/>
        <v>-</v>
      </c>
      <c r="Z90" s="181" t="str">
        <f t="shared" si="70"/>
        <v>-</v>
      </c>
      <c r="AA90" s="181" t="str">
        <f t="shared" si="70"/>
        <v>-</v>
      </c>
      <c r="AB90" s="181" t="str">
        <f t="shared" si="70"/>
        <v>-</v>
      </c>
      <c r="AC90" s="181" t="str">
        <f t="shared" si="70"/>
        <v>-</v>
      </c>
      <c r="AD90" s="181" t="str">
        <f t="shared" si="70"/>
        <v>-</v>
      </c>
      <c r="AE90" s="181" t="str">
        <f t="shared" si="70"/>
        <v>-</v>
      </c>
      <c r="AF90" s="181" t="str">
        <f t="shared" si="70"/>
        <v>-</v>
      </c>
      <c r="AG90" s="179" t="str">
        <f t="shared" si="71"/>
        <v>-</v>
      </c>
      <c r="AH90" s="179" t="str">
        <f t="shared" si="72"/>
        <v>-</v>
      </c>
      <c r="AI90" s="179" t="str">
        <f t="shared" si="73"/>
        <v>-</v>
      </c>
      <c r="AJ90" s="179" t="str">
        <f t="shared" si="73"/>
        <v>-</v>
      </c>
      <c r="AK90" s="179" t="str">
        <f t="shared" si="73"/>
        <v>-</v>
      </c>
      <c r="AL90" s="179" t="str">
        <f t="shared" si="73"/>
        <v>-</v>
      </c>
      <c r="AM90" s="179" t="str">
        <f t="shared" si="73"/>
        <v>-</v>
      </c>
      <c r="AN90" s="179" t="str">
        <f t="shared" si="74"/>
        <v>-</v>
      </c>
      <c r="AO90" s="179" t="str">
        <f t="shared" si="75"/>
        <v>-</v>
      </c>
      <c r="AP90" s="179" t="str">
        <f t="shared" si="76"/>
        <v>-</v>
      </c>
      <c r="AQ90" s="179" t="str">
        <f t="shared" si="77"/>
        <v>-</v>
      </c>
      <c r="AR90" s="179" t="str">
        <f t="shared" si="78"/>
        <v>-</v>
      </c>
      <c r="AS90" s="179" t="str">
        <f t="shared" si="79"/>
        <v>-</v>
      </c>
      <c r="AT90" s="179" t="str">
        <f t="shared" si="80"/>
        <v>-</v>
      </c>
      <c r="AU90" s="179" t="str">
        <f t="shared" si="81"/>
        <v>-</v>
      </c>
      <c r="AV90" s="179" t="str">
        <f t="shared" si="82"/>
        <v>-</v>
      </c>
      <c r="AW90" s="179" t="str">
        <f t="shared" si="83"/>
        <v>-</v>
      </c>
      <c r="AX90" s="179" t="str">
        <f t="shared" si="84"/>
        <v>-</v>
      </c>
      <c r="AY90" s="179" t="str">
        <f t="shared" si="85"/>
        <v>-</v>
      </c>
      <c r="AZ90" s="179" t="str">
        <f t="shared" si="86"/>
        <v>-</v>
      </c>
      <c r="BA90" s="179" t="str">
        <f t="shared" si="87"/>
        <v>-</v>
      </c>
      <c r="BB90" s="181" t="str">
        <f t="shared" si="88"/>
        <v>-</v>
      </c>
      <c r="BC90" s="181" t="str">
        <f t="shared" si="88"/>
        <v>-</v>
      </c>
      <c r="BD90" s="181" t="str">
        <f t="shared" si="88"/>
        <v>-</v>
      </c>
      <c r="BE90" s="181" t="str">
        <f t="shared" si="88"/>
        <v>-</v>
      </c>
      <c r="BF90" s="181" t="str">
        <f t="shared" si="88"/>
        <v>-</v>
      </c>
      <c r="BG90" s="181" t="str">
        <f t="shared" si="88"/>
        <v>-</v>
      </c>
      <c r="BH90" s="181" t="str">
        <f t="shared" si="88"/>
        <v>-</v>
      </c>
      <c r="BI90" s="181" t="str">
        <f t="shared" si="88"/>
        <v>-</v>
      </c>
      <c r="BJ90" s="181" t="str">
        <f t="shared" si="88"/>
        <v>-</v>
      </c>
      <c r="BK90" s="181" t="str">
        <f t="shared" si="88"/>
        <v>-</v>
      </c>
      <c r="BL90" s="181" t="str">
        <f t="shared" si="88"/>
        <v>-</v>
      </c>
      <c r="BM90" s="181" t="str">
        <f t="shared" si="88"/>
        <v>-</v>
      </c>
      <c r="BN90" s="181" t="str">
        <f t="shared" si="88"/>
        <v>-</v>
      </c>
      <c r="BO90" s="181" t="str">
        <f t="shared" si="88"/>
        <v>-</v>
      </c>
      <c r="BP90" s="179" t="str">
        <f t="shared" si="89"/>
        <v>-</v>
      </c>
      <c r="BQ90" s="179" t="str">
        <f t="shared" si="90"/>
        <v>-</v>
      </c>
      <c r="BR90" s="179" t="str">
        <f t="shared" si="91"/>
        <v>-</v>
      </c>
      <c r="BS90" s="179" t="str">
        <f t="shared" si="92"/>
        <v>-</v>
      </c>
      <c r="BT90" s="179" t="str">
        <f t="shared" si="93"/>
        <v>-</v>
      </c>
      <c r="BU90" s="179" t="str">
        <f t="shared" si="94"/>
        <v>-</v>
      </c>
      <c r="BV90" s="179" t="str">
        <f t="shared" si="95"/>
        <v>-</v>
      </c>
      <c r="BW90" s="179" t="str">
        <f t="shared" si="96"/>
        <v>-</v>
      </c>
      <c r="BX90" s="179" t="str">
        <f t="shared" si="97"/>
        <v>-</v>
      </c>
      <c r="BY90" s="179" t="str">
        <f t="shared" si="98"/>
        <v>-</v>
      </c>
      <c r="BZ90" s="179" t="str">
        <f t="shared" si="99"/>
        <v>-</v>
      </c>
      <c r="CA90" s="179" t="str">
        <f t="shared" si="100"/>
        <v>-</v>
      </c>
      <c r="CB90" s="179" t="str">
        <f t="shared" si="101"/>
        <v>-</v>
      </c>
      <c r="CC90" s="179" t="str">
        <f t="shared" si="102"/>
        <v>-</v>
      </c>
      <c r="CD90" s="179" t="str">
        <f t="shared" si="103"/>
        <v>-</v>
      </c>
      <c r="CE90" s="179" t="str">
        <f t="shared" si="104"/>
        <v>-</v>
      </c>
      <c r="CF90" s="179" t="str">
        <f t="shared" si="105"/>
        <v>-</v>
      </c>
      <c r="CG90" s="179" t="str">
        <f t="shared" si="106"/>
        <v>-</v>
      </c>
      <c r="CH90" s="179" t="str">
        <f t="shared" si="107"/>
        <v>-</v>
      </c>
      <c r="CI90" s="179" t="str">
        <f t="shared" si="108"/>
        <v>-</v>
      </c>
      <c r="CJ90" s="179" t="str">
        <f t="shared" si="109"/>
        <v>-</v>
      </c>
      <c r="CL90" s="22" t="s">
        <v>37</v>
      </c>
      <c r="CM90" s="22" t="s">
        <v>37</v>
      </c>
      <c r="CN90" s="22" t="s">
        <v>37</v>
      </c>
      <c r="CO90" s="22" t="s">
        <v>37</v>
      </c>
      <c r="CP90" s="22" t="s">
        <v>37</v>
      </c>
      <c r="CQ90" s="22" t="s">
        <v>37</v>
      </c>
      <c r="CR90" s="22" t="s">
        <v>37</v>
      </c>
      <c r="CS90" s="22" t="s">
        <v>37</v>
      </c>
      <c r="CT90" s="22" t="s">
        <v>37</v>
      </c>
      <c r="CU90" s="22" t="s">
        <v>37</v>
      </c>
      <c r="CV90" s="22" t="s">
        <v>37</v>
      </c>
      <c r="CW90" s="22" t="s">
        <v>37</v>
      </c>
      <c r="CX90" s="22" t="s">
        <v>37</v>
      </c>
      <c r="CY90" s="22" t="s">
        <v>37</v>
      </c>
      <c r="CZ90" s="22" t="s">
        <v>37</v>
      </c>
      <c r="DA90" s="22" t="s">
        <v>37</v>
      </c>
      <c r="DB90" s="22" t="s">
        <v>37</v>
      </c>
      <c r="DC90" s="22" t="s">
        <v>37</v>
      </c>
      <c r="DD90" s="22" t="s">
        <v>37</v>
      </c>
      <c r="DE90" s="22" t="s">
        <v>37</v>
      </c>
      <c r="DF90" s="22" t="s">
        <v>37</v>
      </c>
      <c r="DG90" s="22" t="s">
        <v>37</v>
      </c>
      <c r="DH90" s="22" t="s">
        <v>37</v>
      </c>
      <c r="DI90" s="22" t="s">
        <v>37</v>
      </c>
      <c r="DJ90" s="22" t="s">
        <v>37</v>
      </c>
      <c r="DK90" s="22" t="s">
        <v>37</v>
      </c>
      <c r="DL90" s="22" t="s">
        <v>37</v>
      </c>
      <c r="DM90" s="22" t="s">
        <v>37</v>
      </c>
      <c r="DN90" s="22" t="s">
        <v>37</v>
      </c>
      <c r="DO90" s="22" t="s">
        <v>37</v>
      </c>
      <c r="DP90" s="22" t="s">
        <v>37</v>
      </c>
      <c r="DQ90" s="22" t="s">
        <v>37</v>
      </c>
      <c r="DR90" s="22" t="s">
        <v>37</v>
      </c>
      <c r="DS90" s="22" t="s">
        <v>37</v>
      </c>
      <c r="DT90" s="22" t="s">
        <v>37</v>
      </c>
      <c r="DU90" s="22" t="s">
        <v>37</v>
      </c>
      <c r="DV90" s="22" t="s">
        <v>37</v>
      </c>
      <c r="DW90" s="22" t="s">
        <v>37</v>
      </c>
      <c r="DX90" s="22" t="s">
        <v>37</v>
      </c>
      <c r="DY90" s="22" t="s">
        <v>37</v>
      </c>
      <c r="DZ90" s="22" t="s">
        <v>37</v>
      </c>
      <c r="EA90" s="22" t="s">
        <v>37</v>
      </c>
      <c r="EB90" s="22" t="s">
        <v>37</v>
      </c>
      <c r="EC90" s="22" t="s">
        <v>37</v>
      </c>
      <c r="ED90" s="22" t="s">
        <v>37</v>
      </c>
      <c r="EE90" s="22" t="s">
        <v>37</v>
      </c>
      <c r="EF90" s="22" t="s">
        <v>37</v>
      </c>
      <c r="EG90" s="22" t="s">
        <v>37</v>
      </c>
      <c r="EH90" s="22" t="s">
        <v>37</v>
      </c>
      <c r="EI90" s="22" t="s">
        <v>37</v>
      </c>
      <c r="EJ90" s="22" t="s">
        <v>37</v>
      </c>
      <c r="EK90" s="22" t="s">
        <v>37</v>
      </c>
      <c r="EL90" s="22" t="s">
        <v>37</v>
      </c>
      <c r="EM90" s="22" t="s">
        <v>37</v>
      </c>
      <c r="EN90" s="22" t="s">
        <v>37</v>
      </c>
      <c r="EO90" s="22" t="s">
        <v>37</v>
      </c>
    </row>
    <row r="91" spans="1:145" hidden="1" outlineLevel="1">
      <c r="A91">
        <v>9</v>
      </c>
      <c r="B91" s="146" t="str">
        <f t="shared" si="63"/>
        <v>Fine BBB, Young ewes:Lamb, CFA:5.5yo, Wethers:Yearling</v>
      </c>
      <c r="C91">
        <f t="shared" si="64"/>
        <v>0</v>
      </c>
      <c r="D91" t="b">
        <f t="shared" si="65"/>
        <v>0</v>
      </c>
      <c r="E91">
        <f t="shared" si="66"/>
        <v>241</v>
      </c>
      <c r="F91">
        <f t="shared" si="67"/>
        <v>450</v>
      </c>
      <c r="G91">
        <f t="shared" si="68"/>
        <v>0</v>
      </c>
      <c r="H91">
        <f t="shared" si="69"/>
        <v>0</v>
      </c>
      <c r="K91" s="152">
        <f t="shared" si="110"/>
        <v>1</v>
      </c>
      <c r="L91" s="151">
        <f>MOD(INT(($A91-5)/PRODUCT(N$79:$Q$79)),L$79)+1</f>
        <v>1</v>
      </c>
      <c r="M91" s="152">
        <f t="shared" si="111"/>
        <v>2</v>
      </c>
      <c r="N91" s="151">
        <f>MOD(INT(($A91-5)/PRODUCT(O$79:$Q$79)),N$79)+1</f>
        <v>2</v>
      </c>
      <c r="O91" s="151">
        <f>MOD(INT(($A91-5)/PRODUCT(P$79:$Q$79)),O$79)+1</f>
        <v>1</v>
      </c>
      <c r="P91" s="151">
        <f>MOD(INT(($A91-5)/PRODUCT(Q$79:$Q$79)),P$79)+1</f>
        <v>1</v>
      </c>
      <c r="S91" s="181" t="str">
        <f t="shared" si="70"/>
        <v>-</v>
      </c>
      <c r="T91" s="181" t="str">
        <f t="shared" si="70"/>
        <v>-</v>
      </c>
      <c r="U91" s="181" t="str">
        <f t="shared" si="70"/>
        <v>-</v>
      </c>
      <c r="V91" s="181" t="str">
        <f t="shared" si="70"/>
        <v>-</v>
      </c>
      <c r="W91" s="181" t="str">
        <f t="shared" si="70"/>
        <v>-</v>
      </c>
      <c r="X91" s="181" t="str">
        <f t="shared" si="70"/>
        <v>-</v>
      </c>
      <c r="Y91" s="181" t="str">
        <f t="shared" si="70"/>
        <v>-</v>
      </c>
      <c r="Z91" s="181" t="str">
        <f t="shared" si="70"/>
        <v>-</v>
      </c>
      <c r="AA91" s="181" t="str">
        <f t="shared" si="70"/>
        <v>-</v>
      </c>
      <c r="AB91" s="181" t="str">
        <f t="shared" si="70"/>
        <v>-</v>
      </c>
      <c r="AC91" s="181" t="str">
        <f t="shared" si="70"/>
        <v>-</v>
      </c>
      <c r="AD91" s="181" t="str">
        <f t="shared" si="70"/>
        <v>-</v>
      </c>
      <c r="AE91" s="181" t="str">
        <f t="shared" si="70"/>
        <v>-</v>
      </c>
      <c r="AF91" s="181" t="str">
        <f t="shared" si="70"/>
        <v>-</v>
      </c>
      <c r="AG91" s="179" t="str">
        <f t="shared" si="71"/>
        <v>-</v>
      </c>
      <c r="AH91" s="179" t="str">
        <f t="shared" si="72"/>
        <v>-</v>
      </c>
      <c r="AI91" s="179" t="str">
        <f t="shared" si="73"/>
        <v>-</v>
      </c>
      <c r="AJ91" s="179" t="str">
        <f t="shared" si="73"/>
        <v>-</v>
      </c>
      <c r="AK91" s="179" t="str">
        <f t="shared" si="73"/>
        <v>-</v>
      </c>
      <c r="AL91" s="179" t="str">
        <f t="shared" si="73"/>
        <v>-</v>
      </c>
      <c r="AM91" s="179" t="str">
        <f t="shared" si="73"/>
        <v>-</v>
      </c>
      <c r="AN91" s="179" t="str">
        <f t="shared" si="74"/>
        <v>-</v>
      </c>
      <c r="AO91" s="179" t="str">
        <f t="shared" si="75"/>
        <v>-</v>
      </c>
      <c r="AP91" s="179" t="str">
        <f t="shared" si="76"/>
        <v>-</v>
      </c>
      <c r="AQ91" s="179" t="str">
        <f t="shared" si="77"/>
        <v>-</v>
      </c>
      <c r="AR91" s="179" t="str">
        <f t="shared" si="78"/>
        <v>-</v>
      </c>
      <c r="AS91" s="179" t="str">
        <f t="shared" si="79"/>
        <v>-</v>
      </c>
      <c r="AT91" s="179" t="str">
        <f t="shared" si="80"/>
        <v>-</v>
      </c>
      <c r="AU91" s="179" t="str">
        <f t="shared" si="81"/>
        <v>-</v>
      </c>
      <c r="AV91" s="179" t="str">
        <f t="shared" si="82"/>
        <v>-</v>
      </c>
      <c r="AW91" s="179" t="str">
        <f t="shared" si="83"/>
        <v>-</v>
      </c>
      <c r="AX91" s="179" t="str">
        <f t="shared" si="84"/>
        <v>-</v>
      </c>
      <c r="AY91" s="179" t="str">
        <f t="shared" si="85"/>
        <v>-</v>
      </c>
      <c r="AZ91" s="179" t="str">
        <f t="shared" si="86"/>
        <v>-</v>
      </c>
      <c r="BA91" s="179" t="str">
        <f t="shared" si="87"/>
        <v>-</v>
      </c>
      <c r="BB91" s="181" t="str">
        <f t="shared" si="88"/>
        <v>-</v>
      </c>
      <c r="BC91" s="181" t="str">
        <f t="shared" si="88"/>
        <v>-</v>
      </c>
      <c r="BD91" s="181" t="str">
        <f t="shared" si="88"/>
        <v>-</v>
      </c>
      <c r="BE91" s="181" t="str">
        <f t="shared" si="88"/>
        <v>-</v>
      </c>
      <c r="BF91" s="181" t="str">
        <f t="shared" si="88"/>
        <v>-</v>
      </c>
      <c r="BG91" s="181" t="str">
        <f t="shared" si="88"/>
        <v>-</v>
      </c>
      <c r="BH91" s="181" t="str">
        <f t="shared" si="88"/>
        <v>-</v>
      </c>
      <c r="BI91" s="181" t="str">
        <f t="shared" si="88"/>
        <v>-</v>
      </c>
      <c r="BJ91" s="181" t="str">
        <f t="shared" si="88"/>
        <v>-</v>
      </c>
      <c r="BK91" s="181" t="str">
        <f t="shared" si="88"/>
        <v>-</v>
      </c>
      <c r="BL91" s="181" t="str">
        <f t="shared" si="88"/>
        <v>-</v>
      </c>
      <c r="BM91" s="181" t="str">
        <f t="shared" si="88"/>
        <v>-</v>
      </c>
      <c r="BN91" s="181" t="str">
        <f t="shared" si="88"/>
        <v>-</v>
      </c>
      <c r="BO91" s="181" t="str">
        <f t="shared" si="88"/>
        <v>-</v>
      </c>
      <c r="BP91" s="179" t="str">
        <f t="shared" si="89"/>
        <v>-</v>
      </c>
      <c r="BQ91" s="179" t="str">
        <f t="shared" si="90"/>
        <v>-</v>
      </c>
      <c r="BR91" s="179" t="str">
        <f t="shared" si="91"/>
        <v>-</v>
      </c>
      <c r="BS91" s="179" t="str">
        <f t="shared" si="92"/>
        <v>-</v>
      </c>
      <c r="BT91" s="179" t="str">
        <f t="shared" si="93"/>
        <v>-</v>
      </c>
      <c r="BU91" s="179" t="str">
        <f t="shared" si="94"/>
        <v>-</v>
      </c>
      <c r="BV91" s="179" t="str">
        <f t="shared" si="95"/>
        <v>-</v>
      </c>
      <c r="BW91" s="179" t="str">
        <f t="shared" si="96"/>
        <v>-</v>
      </c>
      <c r="BX91" s="179" t="str">
        <f t="shared" si="97"/>
        <v>-</v>
      </c>
      <c r="BY91" s="179" t="str">
        <f t="shared" si="98"/>
        <v>-</v>
      </c>
      <c r="BZ91" s="179" t="str">
        <f t="shared" si="99"/>
        <v>-</v>
      </c>
      <c r="CA91" s="179" t="str">
        <f t="shared" si="100"/>
        <v>-</v>
      </c>
      <c r="CB91" s="179" t="str">
        <f t="shared" si="101"/>
        <v>-</v>
      </c>
      <c r="CC91" s="179" t="str">
        <f t="shared" si="102"/>
        <v>-</v>
      </c>
      <c r="CD91" s="179" t="str">
        <f t="shared" si="103"/>
        <v>-</v>
      </c>
      <c r="CE91" s="179" t="str">
        <f t="shared" si="104"/>
        <v>-</v>
      </c>
      <c r="CF91" s="179" t="str">
        <f t="shared" si="105"/>
        <v>-</v>
      </c>
      <c r="CG91" s="179" t="str">
        <f t="shared" si="106"/>
        <v>-</v>
      </c>
      <c r="CH91" s="179" t="str">
        <f t="shared" si="107"/>
        <v>-</v>
      </c>
      <c r="CI91" s="179" t="str">
        <f t="shared" si="108"/>
        <v>-</v>
      </c>
      <c r="CJ91" s="179" t="str">
        <f t="shared" si="109"/>
        <v>-</v>
      </c>
      <c r="CL91" s="22" t="s">
        <v>37</v>
      </c>
      <c r="CM91" s="22" t="s">
        <v>37</v>
      </c>
      <c r="CN91" s="22" t="s">
        <v>37</v>
      </c>
      <c r="CO91" s="22" t="s">
        <v>37</v>
      </c>
      <c r="CP91" s="22" t="s">
        <v>37</v>
      </c>
      <c r="CQ91" s="22" t="s">
        <v>37</v>
      </c>
      <c r="CR91" s="22" t="s">
        <v>37</v>
      </c>
      <c r="CS91" s="22" t="s">
        <v>37</v>
      </c>
      <c r="CT91" s="22" t="s">
        <v>37</v>
      </c>
      <c r="CU91" s="22" t="s">
        <v>37</v>
      </c>
      <c r="CV91" s="22" t="s">
        <v>37</v>
      </c>
      <c r="CW91" s="22" t="s">
        <v>37</v>
      </c>
      <c r="CX91" s="22" t="s">
        <v>37</v>
      </c>
      <c r="CY91" s="22" t="s">
        <v>37</v>
      </c>
      <c r="CZ91" s="22" t="s">
        <v>37</v>
      </c>
      <c r="DA91" s="22" t="s">
        <v>37</v>
      </c>
      <c r="DB91" s="22" t="s">
        <v>37</v>
      </c>
      <c r="DC91" s="22" t="s">
        <v>37</v>
      </c>
      <c r="DD91" s="22" t="s">
        <v>37</v>
      </c>
      <c r="DE91" s="22" t="s">
        <v>37</v>
      </c>
      <c r="DF91" s="22" t="s">
        <v>37</v>
      </c>
      <c r="DG91" s="22" t="s">
        <v>37</v>
      </c>
      <c r="DH91" s="22" t="s">
        <v>37</v>
      </c>
      <c r="DI91" s="22" t="s">
        <v>37</v>
      </c>
      <c r="DJ91" s="22" t="s">
        <v>37</v>
      </c>
      <c r="DK91" s="22" t="s">
        <v>37</v>
      </c>
      <c r="DL91" s="22" t="s">
        <v>37</v>
      </c>
      <c r="DM91" s="22" t="s">
        <v>37</v>
      </c>
      <c r="DN91" s="22" t="s">
        <v>37</v>
      </c>
      <c r="DO91" s="22" t="s">
        <v>37</v>
      </c>
      <c r="DP91" s="22" t="s">
        <v>37</v>
      </c>
      <c r="DQ91" s="22" t="s">
        <v>37</v>
      </c>
      <c r="DR91" s="22" t="s">
        <v>37</v>
      </c>
      <c r="DS91" s="22" t="s">
        <v>37</v>
      </c>
      <c r="DT91" s="22" t="s">
        <v>37</v>
      </c>
      <c r="DU91" s="22" t="s">
        <v>37</v>
      </c>
      <c r="DV91" s="22" t="s">
        <v>37</v>
      </c>
      <c r="DW91" s="22" t="s">
        <v>37</v>
      </c>
      <c r="DX91" s="22" t="s">
        <v>37</v>
      </c>
      <c r="DY91" s="22" t="s">
        <v>37</v>
      </c>
      <c r="DZ91" s="22" t="s">
        <v>37</v>
      </c>
      <c r="EA91" s="22" t="s">
        <v>37</v>
      </c>
      <c r="EB91" s="22" t="s">
        <v>37</v>
      </c>
      <c r="EC91" s="22" t="s">
        <v>37</v>
      </c>
      <c r="ED91" s="22" t="s">
        <v>37</v>
      </c>
      <c r="EE91" s="22" t="s">
        <v>37</v>
      </c>
      <c r="EF91" s="22" t="s">
        <v>37</v>
      </c>
      <c r="EG91" s="22" t="s">
        <v>37</v>
      </c>
      <c r="EH91" s="22" t="s">
        <v>37</v>
      </c>
      <c r="EI91" s="22" t="s">
        <v>37</v>
      </c>
      <c r="EJ91" s="22" t="s">
        <v>37</v>
      </c>
      <c r="EK91" s="22" t="s">
        <v>37</v>
      </c>
      <c r="EL91" s="22" t="s">
        <v>37</v>
      </c>
      <c r="EM91" s="22" t="s">
        <v>37</v>
      </c>
      <c r="EN91" s="22" t="s">
        <v>37</v>
      </c>
      <c r="EO91" s="22" t="s">
        <v>37</v>
      </c>
    </row>
    <row r="92" spans="1:145" hidden="1" outlineLevel="1">
      <c r="A92">
        <v>10</v>
      </c>
      <c r="B92" s="146" t="str">
        <f t="shared" si="63"/>
        <v>Fine BBB, Young ewes:Lamb, CFA:6.5yo, Wethers:Yearling</v>
      </c>
      <c r="C92">
        <f t="shared" si="64"/>
        <v>0</v>
      </c>
      <c r="D92" t="b">
        <f t="shared" si="65"/>
        <v>0</v>
      </c>
      <c r="E92">
        <f t="shared" si="66"/>
        <v>241</v>
      </c>
      <c r="F92">
        <f t="shared" si="67"/>
        <v>450</v>
      </c>
      <c r="G92">
        <f t="shared" si="68"/>
        <v>0</v>
      </c>
      <c r="H92">
        <f t="shared" si="69"/>
        <v>1</v>
      </c>
      <c r="K92" s="152">
        <f t="shared" si="110"/>
        <v>1</v>
      </c>
      <c r="L92" s="151">
        <f>MOD(INT(($A92-5)/PRODUCT(N$79:$Q$79)),L$79)+1</f>
        <v>1</v>
      </c>
      <c r="M92" s="152">
        <f t="shared" si="111"/>
        <v>2</v>
      </c>
      <c r="N92" s="151">
        <f>MOD(INT(($A92-5)/PRODUCT(O$79:$Q$79)),N$79)+1</f>
        <v>2</v>
      </c>
      <c r="O92" s="151">
        <f>MOD(INT(($A92-5)/PRODUCT(P$79:$Q$79)),O$79)+1</f>
        <v>1</v>
      </c>
      <c r="P92" s="151">
        <f>MOD(INT(($A92-5)/PRODUCT(Q$79:$Q$79)),P$79)+1</f>
        <v>2</v>
      </c>
      <c r="S92" s="181" t="str">
        <f t="shared" si="70"/>
        <v>-</v>
      </c>
      <c r="T92" s="181" t="str">
        <f t="shared" si="70"/>
        <v>-</v>
      </c>
      <c r="U92" s="181" t="str">
        <f t="shared" si="70"/>
        <v>-</v>
      </c>
      <c r="V92" s="181" t="str">
        <f t="shared" si="70"/>
        <v>-</v>
      </c>
      <c r="W92" s="181" t="str">
        <f t="shared" si="70"/>
        <v>-</v>
      </c>
      <c r="X92" s="181" t="str">
        <f t="shared" si="70"/>
        <v>-</v>
      </c>
      <c r="Y92" s="181" t="str">
        <f t="shared" si="70"/>
        <v>-</v>
      </c>
      <c r="Z92" s="181" t="str">
        <f t="shared" si="70"/>
        <v>-</v>
      </c>
      <c r="AA92" s="181" t="str">
        <f t="shared" si="70"/>
        <v>-</v>
      </c>
      <c r="AB92" s="181" t="str">
        <f t="shared" si="70"/>
        <v>-</v>
      </c>
      <c r="AC92" s="181" t="str">
        <f t="shared" si="70"/>
        <v>-</v>
      </c>
      <c r="AD92" s="181" t="str">
        <f t="shared" si="70"/>
        <v>-</v>
      </c>
      <c r="AE92" s="181" t="str">
        <f t="shared" si="70"/>
        <v>-</v>
      </c>
      <c r="AF92" s="181" t="str">
        <f t="shared" si="70"/>
        <v>-</v>
      </c>
      <c r="AG92" s="179" t="str">
        <f t="shared" si="71"/>
        <v>-</v>
      </c>
      <c r="AH92" s="179" t="str">
        <f t="shared" si="72"/>
        <v>-</v>
      </c>
      <c r="AI92" s="179" t="str">
        <f t="shared" si="73"/>
        <v>-</v>
      </c>
      <c r="AJ92" s="179" t="str">
        <f t="shared" si="73"/>
        <v>-</v>
      </c>
      <c r="AK92" s="179" t="str">
        <f t="shared" si="73"/>
        <v>-</v>
      </c>
      <c r="AL92" s="179" t="str">
        <f t="shared" si="73"/>
        <v>-</v>
      </c>
      <c r="AM92" s="179" t="str">
        <f t="shared" si="73"/>
        <v>-</v>
      </c>
      <c r="AN92" s="179" t="str">
        <f t="shared" si="74"/>
        <v>-</v>
      </c>
      <c r="AO92" s="179" t="str">
        <f t="shared" si="75"/>
        <v>-</v>
      </c>
      <c r="AP92" s="179" t="str">
        <f t="shared" si="76"/>
        <v>-</v>
      </c>
      <c r="AQ92" s="179" t="str">
        <f t="shared" si="77"/>
        <v>-</v>
      </c>
      <c r="AR92" s="179" t="str">
        <f t="shared" si="78"/>
        <v>-</v>
      </c>
      <c r="AS92" s="179" t="str">
        <f t="shared" si="79"/>
        <v>-</v>
      </c>
      <c r="AT92" s="179" t="str">
        <f t="shared" si="80"/>
        <v>-</v>
      </c>
      <c r="AU92" s="179" t="str">
        <f t="shared" si="81"/>
        <v>-</v>
      </c>
      <c r="AV92" s="179" t="str">
        <f t="shared" si="82"/>
        <v>-</v>
      </c>
      <c r="AW92" s="179" t="str">
        <f t="shared" si="83"/>
        <v>-</v>
      </c>
      <c r="AX92" s="179" t="str">
        <f t="shared" si="84"/>
        <v>-</v>
      </c>
      <c r="AY92" s="179" t="str">
        <f t="shared" si="85"/>
        <v>-</v>
      </c>
      <c r="AZ92" s="179" t="str">
        <f t="shared" si="86"/>
        <v>-</v>
      </c>
      <c r="BA92" s="179" t="str">
        <f t="shared" si="87"/>
        <v>-</v>
      </c>
      <c r="BB92" s="181" t="str">
        <f t="shared" si="88"/>
        <v>-</v>
      </c>
      <c r="BC92" s="181" t="str">
        <f t="shared" si="88"/>
        <v>-</v>
      </c>
      <c r="BD92" s="181" t="str">
        <f t="shared" si="88"/>
        <v>-</v>
      </c>
      <c r="BE92" s="181" t="str">
        <f t="shared" si="88"/>
        <v>-</v>
      </c>
      <c r="BF92" s="181" t="str">
        <f t="shared" si="88"/>
        <v>-</v>
      </c>
      <c r="BG92" s="181" t="str">
        <f t="shared" si="88"/>
        <v>-</v>
      </c>
      <c r="BH92" s="181" t="str">
        <f t="shared" si="88"/>
        <v>-</v>
      </c>
      <c r="BI92" s="181" t="str">
        <f t="shared" si="88"/>
        <v>-</v>
      </c>
      <c r="BJ92" s="181" t="str">
        <f t="shared" si="88"/>
        <v>-</v>
      </c>
      <c r="BK92" s="181" t="str">
        <f t="shared" si="88"/>
        <v>-</v>
      </c>
      <c r="BL92" s="181" t="str">
        <f t="shared" si="88"/>
        <v>-</v>
      </c>
      <c r="BM92" s="181" t="str">
        <f t="shared" si="88"/>
        <v>-</v>
      </c>
      <c r="BN92" s="181" t="str">
        <f t="shared" si="88"/>
        <v>-</v>
      </c>
      <c r="BO92" s="181" t="str">
        <f t="shared" si="88"/>
        <v>-</v>
      </c>
      <c r="BP92" s="179" t="str">
        <f t="shared" si="89"/>
        <v>-</v>
      </c>
      <c r="BQ92" s="179" t="str">
        <f t="shared" si="90"/>
        <v>-</v>
      </c>
      <c r="BR92" s="179" t="str">
        <f t="shared" si="91"/>
        <v>-</v>
      </c>
      <c r="BS92" s="179" t="str">
        <f t="shared" si="92"/>
        <v>-</v>
      </c>
      <c r="BT92" s="179" t="str">
        <f t="shared" si="93"/>
        <v>-</v>
      </c>
      <c r="BU92" s="179" t="str">
        <f t="shared" si="94"/>
        <v>-</v>
      </c>
      <c r="BV92" s="179" t="str">
        <f t="shared" si="95"/>
        <v>-</v>
      </c>
      <c r="BW92" s="179" t="str">
        <f t="shared" si="96"/>
        <v>-</v>
      </c>
      <c r="BX92" s="179" t="str">
        <f t="shared" si="97"/>
        <v>-</v>
      </c>
      <c r="BY92" s="179" t="str">
        <f t="shared" si="98"/>
        <v>-</v>
      </c>
      <c r="BZ92" s="179" t="str">
        <f t="shared" si="99"/>
        <v>-</v>
      </c>
      <c r="CA92" s="179" t="str">
        <f t="shared" si="100"/>
        <v>-</v>
      </c>
      <c r="CB92" s="179" t="str">
        <f t="shared" si="101"/>
        <v>-</v>
      </c>
      <c r="CC92" s="179" t="str">
        <f t="shared" si="102"/>
        <v>-</v>
      </c>
      <c r="CD92" s="179" t="str">
        <f t="shared" si="103"/>
        <v>-</v>
      </c>
      <c r="CE92" s="179" t="str">
        <f t="shared" si="104"/>
        <v>-</v>
      </c>
      <c r="CF92" s="179" t="str">
        <f t="shared" si="105"/>
        <v>-</v>
      </c>
      <c r="CG92" s="179" t="str">
        <f t="shared" si="106"/>
        <v>-</v>
      </c>
      <c r="CH92" s="179" t="str">
        <f t="shared" si="107"/>
        <v>-</v>
      </c>
      <c r="CI92" s="179" t="str">
        <f t="shared" si="108"/>
        <v>-</v>
      </c>
      <c r="CJ92" s="179" t="str">
        <f t="shared" si="109"/>
        <v>-</v>
      </c>
      <c r="CL92" s="22" t="s">
        <v>37</v>
      </c>
      <c r="CM92" s="22" t="s">
        <v>37</v>
      </c>
      <c r="CN92" s="22" t="s">
        <v>37</v>
      </c>
      <c r="CO92" s="22" t="s">
        <v>37</v>
      </c>
      <c r="CP92" s="22" t="s">
        <v>37</v>
      </c>
      <c r="CQ92" s="22" t="s">
        <v>37</v>
      </c>
      <c r="CR92" s="22" t="s">
        <v>37</v>
      </c>
      <c r="CS92" s="22" t="s">
        <v>37</v>
      </c>
      <c r="CT92" s="22" t="s">
        <v>37</v>
      </c>
      <c r="CU92" s="22" t="s">
        <v>37</v>
      </c>
      <c r="CV92" s="22" t="s">
        <v>37</v>
      </c>
      <c r="CW92" s="22" t="s">
        <v>37</v>
      </c>
      <c r="CX92" s="22" t="s">
        <v>37</v>
      </c>
      <c r="CY92" s="22" t="s">
        <v>37</v>
      </c>
      <c r="CZ92" s="22" t="s">
        <v>37</v>
      </c>
      <c r="DA92" s="22" t="s">
        <v>37</v>
      </c>
      <c r="DB92" s="22" t="s">
        <v>37</v>
      </c>
      <c r="DC92" s="22" t="s">
        <v>37</v>
      </c>
      <c r="DD92" s="22" t="s">
        <v>37</v>
      </c>
      <c r="DE92" s="22" t="s">
        <v>37</v>
      </c>
      <c r="DF92" s="22" t="s">
        <v>37</v>
      </c>
      <c r="DG92" s="22" t="s">
        <v>37</v>
      </c>
      <c r="DH92" s="22" t="s">
        <v>37</v>
      </c>
      <c r="DI92" s="22" t="s">
        <v>37</v>
      </c>
      <c r="DJ92" s="22" t="s">
        <v>37</v>
      </c>
      <c r="DK92" s="22" t="s">
        <v>37</v>
      </c>
      <c r="DL92" s="22" t="s">
        <v>37</v>
      </c>
      <c r="DM92" s="22" t="s">
        <v>37</v>
      </c>
      <c r="DN92" s="22" t="s">
        <v>37</v>
      </c>
      <c r="DO92" s="22" t="s">
        <v>37</v>
      </c>
      <c r="DP92" s="22" t="s">
        <v>37</v>
      </c>
      <c r="DQ92" s="22" t="s">
        <v>37</v>
      </c>
      <c r="DR92" s="22" t="s">
        <v>37</v>
      </c>
      <c r="DS92" s="22" t="s">
        <v>37</v>
      </c>
      <c r="DT92" s="22" t="s">
        <v>37</v>
      </c>
      <c r="DU92" s="22" t="s">
        <v>37</v>
      </c>
      <c r="DV92" s="22" t="s">
        <v>37</v>
      </c>
      <c r="DW92" s="22" t="s">
        <v>37</v>
      </c>
      <c r="DX92" s="22" t="s">
        <v>37</v>
      </c>
      <c r="DY92" s="22" t="s">
        <v>37</v>
      </c>
      <c r="DZ92" s="22" t="s">
        <v>37</v>
      </c>
      <c r="EA92" s="22" t="s">
        <v>37</v>
      </c>
      <c r="EB92" s="22" t="s">
        <v>37</v>
      </c>
      <c r="EC92" s="22" t="s">
        <v>37</v>
      </c>
      <c r="ED92" s="22" t="s">
        <v>37</v>
      </c>
      <c r="EE92" s="22" t="s">
        <v>37</v>
      </c>
      <c r="EF92" s="22" t="s">
        <v>37</v>
      </c>
      <c r="EG92" s="22" t="s">
        <v>37</v>
      </c>
      <c r="EH92" s="22" t="s">
        <v>37</v>
      </c>
      <c r="EI92" s="22" t="s">
        <v>37</v>
      </c>
      <c r="EJ92" s="22" t="s">
        <v>37</v>
      </c>
      <c r="EK92" s="22" t="s">
        <v>37</v>
      </c>
      <c r="EL92" s="22" t="s">
        <v>37</v>
      </c>
      <c r="EM92" s="22" t="s">
        <v>37</v>
      </c>
      <c r="EN92" s="22" t="s">
        <v>37</v>
      </c>
      <c r="EO92" s="22" t="s">
        <v>37</v>
      </c>
    </row>
    <row r="93" spans="1:145" hidden="1" outlineLevel="1">
      <c r="A93">
        <v>11</v>
      </c>
      <c r="B93" s="146" t="str">
        <f t="shared" si="63"/>
        <v>Fine BBB, Young ewes:Hgt, CFA:5.5yo, Wethers:Yearling</v>
      </c>
      <c r="C93">
        <f t="shared" si="64"/>
        <v>0</v>
      </c>
      <c r="D93" t="b">
        <f t="shared" si="65"/>
        <v>0</v>
      </c>
      <c r="E93">
        <f t="shared" si="66"/>
        <v>241</v>
      </c>
      <c r="F93">
        <f t="shared" si="67"/>
        <v>450</v>
      </c>
      <c r="G93">
        <f t="shared" si="68"/>
        <v>500</v>
      </c>
      <c r="H93">
        <f t="shared" si="69"/>
        <v>0</v>
      </c>
      <c r="K93" s="152">
        <f t="shared" si="110"/>
        <v>1</v>
      </c>
      <c r="L93" s="151">
        <f>MOD(INT(($A93-5)/PRODUCT(N$79:$Q$79)),L$79)+1</f>
        <v>1</v>
      </c>
      <c r="M93" s="152">
        <f t="shared" si="111"/>
        <v>2</v>
      </c>
      <c r="N93" s="151">
        <f>MOD(INT(($A93-5)/PRODUCT(O$79:$Q$79)),N$79)+1</f>
        <v>2</v>
      </c>
      <c r="O93" s="151">
        <f>MOD(INT(($A93-5)/PRODUCT(P$79:$Q$79)),O$79)+1</f>
        <v>2</v>
      </c>
      <c r="P93" s="151">
        <f>MOD(INT(($A93-5)/PRODUCT(Q$79:$Q$79)),P$79)+1</f>
        <v>1</v>
      </c>
      <c r="S93" s="181" t="str">
        <f t="shared" si="70"/>
        <v>-</v>
      </c>
      <c r="T93" s="181" t="str">
        <f t="shared" si="70"/>
        <v>-</v>
      </c>
      <c r="U93" s="181" t="str">
        <f t="shared" si="70"/>
        <v>-</v>
      </c>
      <c r="V93" s="181" t="str">
        <f t="shared" si="70"/>
        <v>-</v>
      </c>
      <c r="W93" s="181" t="str">
        <f t="shared" si="70"/>
        <v>-</v>
      </c>
      <c r="X93" s="181" t="str">
        <f t="shared" si="70"/>
        <v>-</v>
      </c>
      <c r="Y93" s="181" t="str">
        <f t="shared" si="70"/>
        <v>-</v>
      </c>
      <c r="Z93" s="181" t="str">
        <f t="shared" si="70"/>
        <v>-</v>
      </c>
      <c r="AA93" s="181" t="str">
        <f t="shared" si="70"/>
        <v>-</v>
      </c>
      <c r="AB93" s="181" t="str">
        <f t="shared" si="70"/>
        <v>-</v>
      </c>
      <c r="AC93" s="181" t="str">
        <f t="shared" si="70"/>
        <v>-</v>
      </c>
      <c r="AD93" s="181" t="str">
        <f t="shared" si="70"/>
        <v>-</v>
      </c>
      <c r="AE93" s="181" t="str">
        <f t="shared" si="70"/>
        <v>-</v>
      </c>
      <c r="AF93" s="181" t="str">
        <f t="shared" si="70"/>
        <v>-</v>
      </c>
      <c r="AG93" s="179" t="str">
        <f t="shared" si="71"/>
        <v>-</v>
      </c>
      <c r="AH93" s="179" t="str">
        <f t="shared" si="72"/>
        <v>-</v>
      </c>
      <c r="AI93" s="179" t="str">
        <f t="shared" si="73"/>
        <v>-</v>
      </c>
      <c r="AJ93" s="179" t="str">
        <f t="shared" si="73"/>
        <v>-</v>
      </c>
      <c r="AK93" s="179" t="str">
        <f t="shared" si="73"/>
        <v>-</v>
      </c>
      <c r="AL93" s="179" t="str">
        <f t="shared" si="73"/>
        <v>-</v>
      </c>
      <c r="AM93" s="179" t="str">
        <f t="shared" si="73"/>
        <v>-</v>
      </c>
      <c r="AN93" s="179" t="str">
        <f t="shared" si="74"/>
        <v>-</v>
      </c>
      <c r="AO93" s="179" t="str">
        <f t="shared" si="75"/>
        <v>-</v>
      </c>
      <c r="AP93" s="179" t="str">
        <f t="shared" si="76"/>
        <v>-</v>
      </c>
      <c r="AQ93" s="179" t="str">
        <f t="shared" si="77"/>
        <v>-</v>
      </c>
      <c r="AR93" s="179" t="str">
        <f t="shared" si="78"/>
        <v>-</v>
      </c>
      <c r="AS93" s="179" t="str">
        <f t="shared" si="79"/>
        <v>-</v>
      </c>
      <c r="AT93" s="179" t="str">
        <f t="shared" si="80"/>
        <v>-</v>
      </c>
      <c r="AU93" s="179" t="str">
        <f t="shared" si="81"/>
        <v>-</v>
      </c>
      <c r="AV93" s="179" t="str">
        <f t="shared" si="82"/>
        <v>-</v>
      </c>
      <c r="AW93" s="179" t="str">
        <f t="shared" si="83"/>
        <v>-</v>
      </c>
      <c r="AX93" s="179" t="str">
        <f t="shared" si="84"/>
        <v>-</v>
      </c>
      <c r="AY93" s="179" t="str">
        <f t="shared" si="85"/>
        <v>-</v>
      </c>
      <c r="AZ93" s="179" t="str">
        <f t="shared" si="86"/>
        <v>-</v>
      </c>
      <c r="BA93" s="179" t="str">
        <f t="shared" si="87"/>
        <v>-</v>
      </c>
      <c r="BB93" s="181" t="str">
        <f t="shared" si="88"/>
        <v>-</v>
      </c>
      <c r="BC93" s="181" t="str">
        <f t="shared" si="88"/>
        <v>-</v>
      </c>
      <c r="BD93" s="181" t="str">
        <f t="shared" si="88"/>
        <v>-</v>
      </c>
      <c r="BE93" s="181" t="str">
        <f t="shared" si="88"/>
        <v>-</v>
      </c>
      <c r="BF93" s="181" t="str">
        <f t="shared" si="88"/>
        <v>-</v>
      </c>
      <c r="BG93" s="181" t="str">
        <f t="shared" si="88"/>
        <v>-</v>
      </c>
      <c r="BH93" s="181" t="str">
        <f t="shared" si="88"/>
        <v>-</v>
      </c>
      <c r="BI93" s="181" t="str">
        <f t="shared" si="88"/>
        <v>-</v>
      </c>
      <c r="BJ93" s="181" t="str">
        <f t="shared" si="88"/>
        <v>-</v>
      </c>
      <c r="BK93" s="181" t="str">
        <f t="shared" si="88"/>
        <v>-</v>
      </c>
      <c r="BL93" s="181" t="str">
        <f t="shared" si="88"/>
        <v>-</v>
      </c>
      <c r="BM93" s="181" t="str">
        <f t="shared" si="88"/>
        <v>-</v>
      </c>
      <c r="BN93" s="181" t="str">
        <f t="shared" si="88"/>
        <v>-</v>
      </c>
      <c r="BO93" s="181" t="str">
        <f t="shared" si="88"/>
        <v>-</v>
      </c>
      <c r="BP93" s="179" t="str">
        <f t="shared" si="89"/>
        <v>-</v>
      </c>
      <c r="BQ93" s="179" t="str">
        <f t="shared" si="90"/>
        <v>-</v>
      </c>
      <c r="BR93" s="179" t="str">
        <f t="shared" si="91"/>
        <v>-</v>
      </c>
      <c r="BS93" s="179" t="str">
        <f t="shared" si="92"/>
        <v>-</v>
      </c>
      <c r="BT93" s="179" t="str">
        <f t="shared" si="93"/>
        <v>-</v>
      </c>
      <c r="BU93" s="179" t="str">
        <f t="shared" si="94"/>
        <v>-</v>
      </c>
      <c r="BV93" s="179" t="str">
        <f t="shared" si="95"/>
        <v>-</v>
      </c>
      <c r="BW93" s="179" t="str">
        <f t="shared" si="96"/>
        <v>-</v>
      </c>
      <c r="BX93" s="179" t="str">
        <f t="shared" si="97"/>
        <v>-</v>
      </c>
      <c r="BY93" s="179" t="str">
        <f t="shared" si="98"/>
        <v>-</v>
      </c>
      <c r="BZ93" s="179" t="str">
        <f t="shared" si="99"/>
        <v>-</v>
      </c>
      <c r="CA93" s="179" t="str">
        <f t="shared" si="100"/>
        <v>-</v>
      </c>
      <c r="CB93" s="179" t="str">
        <f t="shared" si="101"/>
        <v>-</v>
      </c>
      <c r="CC93" s="179" t="str">
        <f t="shared" si="102"/>
        <v>-</v>
      </c>
      <c r="CD93" s="179" t="str">
        <f t="shared" si="103"/>
        <v>-</v>
      </c>
      <c r="CE93" s="179" t="str">
        <f t="shared" si="104"/>
        <v>-</v>
      </c>
      <c r="CF93" s="179" t="str">
        <f t="shared" si="105"/>
        <v>-</v>
      </c>
      <c r="CG93" s="179" t="str">
        <f t="shared" si="106"/>
        <v>-</v>
      </c>
      <c r="CH93" s="179" t="str">
        <f t="shared" si="107"/>
        <v>-</v>
      </c>
      <c r="CI93" s="179" t="str">
        <f t="shared" si="108"/>
        <v>-</v>
      </c>
      <c r="CJ93" s="179" t="str">
        <f t="shared" si="109"/>
        <v>-</v>
      </c>
      <c r="CL93" s="22" t="s">
        <v>37</v>
      </c>
      <c r="CM93" s="22" t="s">
        <v>37</v>
      </c>
      <c r="CN93" s="22" t="s">
        <v>37</v>
      </c>
      <c r="CO93" s="22" t="s">
        <v>37</v>
      </c>
      <c r="CP93" s="22" t="s">
        <v>37</v>
      </c>
      <c r="CQ93" s="22" t="s">
        <v>37</v>
      </c>
      <c r="CR93" s="22" t="s">
        <v>37</v>
      </c>
      <c r="CS93" s="22" t="s">
        <v>37</v>
      </c>
      <c r="CT93" s="22" t="s">
        <v>37</v>
      </c>
      <c r="CU93" s="22" t="s">
        <v>37</v>
      </c>
      <c r="CV93" s="22" t="s">
        <v>37</v>
      </c>
      <c r="CW93" s="22" t="s">
        <v>37</v>
      </c>
      <c r="CX93" s="22" t="s">
        <v>37</v>
      </c>
      <c r="CY93" s="22" t="s">
        <v>37</v>
      </c>
      <c r="CZ93" s="22" t="s">
        <v>37</v>
      </c>
      <c r="DA93" s="22" t="s">
        <v>37</v>
      </c>
      <c r="DB93" s="22" t="s">
        <v>37</v>
      </c>
      <c r="DC93" s="22" t="s">
        <v>37</v>
      </c>
      <c r="DD93" s="22" t="s">
        <v>37</v>
      </c>
      <c r="DE93" s="22" t="s">
        <v>37</v>
      </c>
      <c r="DF93" s="22" t="s">
        <v>37</v>
      </c>
      <c r="DG93" s="22" t="s">
        <v>37</v>
      </c>
      <c r="DH93" s="22" t="s">
        <v>37</v>
      </c>
      <c r="DI93" s="22" t="s">
        <v>37</v>
      </c>
      <c r="DJ93" s="22" t="s">
        <v>37</v>
      </c>
      <c r="DK93" s="22" t="s">
        <v>37</v>
      </c>
      <c r="DL93" s="22" t="s">
        <v>37</v>
      </c>
      <c r="DM93" s="22" t="s">
        <v>37</v>
      </c>
      <c r="DN93" s="22" t="s">
        <v>37</v>
      </c>
      <c r="DO93" s="22" t="s">
        <v>37</v>
      </c>
      <c r="DP93" s="22" t="s">
        <v>37</v>
      </c>
      <c r="DQ93" s="22" t="s">
        <v>37</v>
      </c>
      <c r="DR93" s="22" t="s">
        <v>37</v>
      </c>
      <c r="DS93" s="22" t="s">
        <v>37</v>
      </c>
      <c r="DT93" s="22" t="s">
        <v>37</v>
      </c>
      <c r="DU93" s="22" t="s">
        <v>37</v>
      </c>
      <c r="DV93" s="22" t="s">
        <v>37</v>
      </c>
      <c r="DW93" s="22" t="s">
        <v>37</v>
      </c>
      <c r="DX93" s="22" t="s">
        <v>37</v>
      </c>
      <c r="DY93" s="22" t="s">
        <v>37</v>
      </c>
      <c r="DZ93" s="22" t="s">
        <v>37</v>
      </c>
      <c r="EA93" s="22" t="s">
        <v>37</v>
      </c>
      <c r="EB93" s="22" t="s">
        <v>37</v>
      </c>
      <c r="EC93" s="22" t="s">
        <v>37</v>
      </c>
      <c r="ED93" s="22" t="s">
        <v>37</v>
      </c>
      <c r="EE93" s="22" t="s">
        <v>37</v>
      </c>
      <c r="EF93" s="22" t="s">
        <v>37</v>
      </c>
      <c r="EG93" s="22" t="s">
        <v>37</v>
      </c>
      <c r="EH93" s="22" t="s">
        <v>37</v>
      </c>
      <c r="EI93" s="22" t="s">
        <v>37</v>
      </c>
      <c r="EJ93" s="22" t="s">
        <v>37</v>
      </c>
      <c r="EK93" s="22" t="s">
        <v>37</v>
      </c>
      <c r="EL93" s="22" t="s">
        <v>37</v>
      </c>
      <c r="EM93" s="22" t="s">
        <v>37</v>
      </c>
      <c r="EN93" s="22" t="s">
        <v>37</v>
      </c>
      <c r="EO93" s="22" t="s">
        <v>37</v>
      </c>
    </row>
    <row r="94" spans="1:145" hidden="1" outlineLevel="1">
      <c r="A94">
        <v>12</v>
      </c>
      <c r="B94" s="146" t="str">
        <f t="shared" si="63"/>
        <v>Fine BBB, Young ewes:Hgt, CFA:6.5yo, Wethers:Yearling</v>
      </c>
      <c r="C94">
        <f t="shared" si="64"/>
        <v>0</v>
      </c>
      <c r="D94" t="b">
        <f t="shared" si="65"/>
        <v>0</v>
      </c>
      <c r="E94">
        <f t="shared" si="66"/>
        <v>241</v>
      </c>
      <c r="F94">
        <f t="shared" si="67"/>
        <v>450</v>
      </c>
      <c r="G94">
        <f t="shared" si="68"/>
        <v>500</v>
      </c>
      <c r="H94">
        <f t="shared" si="69"/>
        <v>1</v>
      </c>
      <c r="K94" s="152">
        <f t="shared" si="110"/>
        <v>1</v>
      </c>
      <c r="L94" s="151">
        <f>MOD(INT(($A94-5)/PRODUCT(N$79:$Q$79)),L$79)+1</f>
        <v>1</v>
      </c>
      <c r="M94" s="152">
        <f t="shared" si="111"/>
        <v>2</v>
      </c>
      <c r="N94" s="151">
        <f>MOD(INT(($A94-5)/PRODUCT(O$79:$Q$79)),N$79)+1</f>
        <v>2</v>
      </c>
      <c r="O94" s="151">
        <f>MOD(INT(($A94-5)/PRODUCT(P$79:$Q$79)),O$79)+1</f>
        <v>2</v>
      </c>
      <c r="P94" s="151">
        <f>MOD(INT(($A94-5)/PRODUCT(Q$79:$Q$79)),P$79)+1</f>
        <v>2</v>
      </c>
      <c r="S94" s="181" t="str">
        <f t="shared" si="70"/>
        <v>-</v>
      </c>
      <c r="T94" s="181" t="str">
        <f t="shared" si="70"/>
        <v>-</v>
      </c>
      <c r="U94" s="181" t="str">
        <f t="shared" si="70"/>
        <v>-</v>
      </c>
      <c r="V94" s="181" t="str">
        <f t="shared" si="70"/>
        <v>-</v>
      </c>
      <c r="W94" s="181" t="str">
        <f t="shared" si="70"/>
        <v>-</v>
      </c>
      <c r="X94" s="181" t="str">
        <f t="shared" si="70"/>
        <v>-</v>
      </c>
      <c r="Y94" s="181" t="str">
        <f t="shared" si="70"/>
        <v>-</v>
      </c>
      <c r="Z94" s="181" t="str">
        <f t="shared" si="70"/>
        <v>-</v>
      </c>
      <c r="AA94" s="181" t="str">
        <f t="shared" si="70"/>
        <v>-</v>
      </c>
      <c r="AB94" s="181" t="str">
        <f t="shared" si="70"/>
        <v>-</v>
      </c>
      <c r="AC94" s="181" t="str">
        <f t="shared" si="70"/>
        <v>-</v>
      </c>
      <c r="AD94" s="181" t="str">
        <f t="shared" si="70"/>
        <v>-</v>
      </c>
      <c r="AE94" s="181" t="str">
        <f t="shared" si="70"/>
        <v>-</v>
      </c>
      <c r="AF94" s="181" t="str">
        <f t="shared" si="70"/>
        <v>-</v>
      </c>
      <c r="AG94" s="179" t="str">
        <f t="shared" si="71"/>
        <v>-</v>
      </c>
      <c r="AH94" s="179" t="str">
        <f t="shared" si="72"/>
        <v>-</v>
      </c>
      <c r="AI94" s="179" t="str">
        <f t="shared" si="73"/>
        <v>-</v>
      </c>
      <c r="AJ94" s="179" t="str">
        <f t="shared" si="73"/>
        <v>-</v>
      </c>
      <c r="AK94" s="179" t="str">
        <f t="shared" si="73"/>
        <v>-</v>
      </c>
      <c r="AL94" s="179" t="str">
        <f t="shared" si="73"/>
        <v>-</v>
      </c>
      <c r="AM94" s="179" t="str">
        <f t="shared" si="73"/>
        <v>-</v>
      </c>
      <c r="AN94" s="179" t="str">
        <f t="shared" si="74"/>
        <v>-</v>
      </c>
      <c r="AO94" s="179" t="str">
        <f t="shared" si="75"/>
        <v>-</v>
      </c>
      <c r="AP94" s="179" t="str">
        <f t="shared" si="76"/>
        <v>-</v>
      </c>
      <c r="AQ94" s="179" t="str">
        <f t="shared" si="77"/>
        <v>-</v>
      </c>
      <c r="AR94" s="179" t="str">
        <f t="shared" si="78"/>
        <v>-</v>
      </c>
      <c r="AS94" s="179" t="str">
        <f t="shared" si="79"/>
        <v>-</v>
      </c>
      <c r="AT94" s="179" t="str">
        <f t="shared" si="80"/>
        <v>-</v>
      </c>
      <c r="AU94" s="179" t="str">
        <f t="shared" si="81"/>
        <v>-</v>
      </c>
      <c r="AV94" s="179" t="str">
        <f t="shared" si="82"/>
        <v>-</v>
      </c>
      <c r="AW94" s="179" t="str">
        <f t="shared" si="83"/>
        <v>-</v>
      </c>
      <c r="AX94" s="179" t="str">
        <f t="shared" si="84"/>
        <v>-</v>
      </c>
      <c r="AY94" s="179" t="str">
        <f t="shared" si="85"/>
        <v>-</v>
      </c>
      <c r="AZ94" s="179" t="str">
        <f t="shared" si="86"/>
        <v>-</v>
      </c>
      <c r="BA94" s="179" t="str">
        <f t="shared" si="87"/>
        <v>-</v>
      </c>
      <c r="BB94" s="181" t="str">
        <f t="shared" si="88"/>
        <v>-</v>
      </c>
      <c r="BC94" s="181" t="str">
        <f t="shared" si="88"/>
        <v>-</v>
      </c>
      <c r="BD94" s="181" t="str">
        <f t="shared" si="88"/>
        <v>-</v>
      </c>
      <c r="BE94" s="181" t="str">
        <f t="shared" si="88"/>
        <v>-</v>
      </c>
      <c r="BF94" s="181" t="str">
        <f t="shared" si="88"/>
        <v>-</v>
      </c>
      <c r="BG94" s="181" t="str">
        <f t="shared" si="88"/>
        <v>-</v>
      </c>
      <c r="BH94" s="181" t="str">
        <f t="shared" si="88"/>
        <v>-</v>
      </c>
      <c r="BI94" s="181" t="str">
        <f t="shared" si="88"/>
        <v>-</v>
      </c>
      <c r="BJ94" s="181" t="str">
        <f t="shared" si="88"/>
        <v>-</v>
      </c>
      <c r="BK94" s="181" t="str">
        <f t="shared" si="88"/>
        <v>-</v>
      </c>
      <c r="BL94" s="181" t="str">
        <f t="shared" si="88"/>
        <v>-</v>
      </c>
      <c r="BM94" s="181" t="str">
        <f t="shared" si="88"/>
        <v>-</v>
      </c>
      <c r="BN94" s="181" t="str">
        <f t="shared" si="88"/>
        <v>-</v>
      </c>
      <c r="BO94" s="181" t="str">
        <f t="shared" si="88"/>
        <v>-</v>
      </c>
      <c r="BP94" s="179" t="str">
        <f t="shared" si="89"/>
        <v>-</v>
      </c>
      <c r="BQ94" s="179" t="str">
        <f t="shared" si="90"/>
        <v>-</v>
      </c>
      <c r="BR94" s="179" t="str">
        <f t="shared" si="91"/>
        <v>-</v>
      </c>
      <c r="BS94" s="179" t="str">
        <f t="shared" si="92"/>
        <v>-</v>
      </c>
      <c r="BT94" s="179" t="str">
        <f t="shared" si="93"/>
        <v>-</v>
      </c>
      <c r="BU94" s="179" t="str">
        <f t="shared" si="94"/>
        <v>-</v>
      </c>
      <c r="BV94" s="179" t="str">
        <f t="shared" si="95"/>
        <v>-</v>
      </c>
      <c r="BW94" s="179" t="str">
        <f t="shared" si="96"/>
        <v>-</v>
      </c>
      <c r="BX94" s="179" t="str">
        <f t="shared" si="97"/>
        <v>-</v>
      </c>
      <c r="BY94" s="179" t="str">
        <f t="shared" si="98"/>
        <v>-</v>
      </c>
      <c r="BZ94" s="179" t="str">
        <f t="shared" si="99"/>
        <v>-</v>
      </c>
      <c r="CA94" s="179" t="str">
        <f t="shared" si="100"/>
        <v>-</v>
      </c>
      <c r="CB94" s="179" t="str">
        <f t="shared" si="101"/>
        <v>-</v>
      </c>
      <c r="CC94" s="179" t="str">
        <f t="shared" si="102"/>
        <v>-</v>
      </c>
      <c r="CD94" s="179" t="str">
        <f t="shared" si="103"/>
        <v>-</v>
      </c>
      <c r="CE94" s="179" t="str">
        <f t="shared" si="104"/>
        <v>-</v>
      </c>
      <c r="CF94" s="179" t="str">
        <f t="shared" si="105"/>
        <v>-</v>
      </c>
      <c r="CG94" s="179" t="str">
        <f t="shared" si="106"/>
        <v>-</v>
      </c>
      <c r="CH94" s="179" t="str">
        <f t="shared" si="107"/>
        <v>-</v>
      </c>
      <c r="CI94" s="179" t="str">
        <f t="shared" si="108"/>
        <v>-</v>
      </c>
      <c r="CJ94" s="179" t="str">
        <f t="shared" si="109"/>
        <v>-</v>
      </c>
      <c r="CL94" s="22" t="s">
        <v>37</v>
      </c>
      <c r="CM94" s="22" t="s">
        <v>37</v>
      </c>
      <c r="CN94" s="22" t="s">
        <v>37</v>
      </c>
      <c r="CO94" s="22" t="s">
        <v>37</v>
      </c>
      <c r="CP94" s="22" t="s">
        <v>37</v>
      </c>
      <c r="CQ94" s="22" t="s">
        <v>37</v>
      </c>
      <c r="CR94" s="22" t="s">
        <v>37</v>
      </c>
      <c r="CS94" s="22" t="s">
        <v>37</v>
      </c>
      <c r="CT94" s="22" t="s">
        <v>37</v>
      </c>
      <c r="CU94" s="22" t="s">
        <v>37</v>
      </c>
      <c r="CV94" s="22" t="s">
        <v>37</v>
      </c>
      <c r="CW94" s="22" t="s">
        <v>37</v>
      </c>
      <c r="CX94" s="22" t="s">
        <v>37</v>
      </c>
      <c r="CY94" s="22" t="s">
        <v>37</v>
      </c>
      <c r="CZ94" s="22" t="s">
        <v>37</v>
      </c>
      <c r="DA94" s="22" t="s">
        <v>37</v>
      </c>
      <c r="DB94" s="22" t="s">
        <v>37</v>
      </c>
      <c r="DC94" s="22" t="s">
        <v>37</v>
      </c>
      <c r="DD94" s="22" t="s">
        <v>37</v>
      </c>
      <c r="DE94" s="22" t="s">
        <v>37</v>
      </c>
      <c r="DF94" s="22" t="s">
        <v>37</v>
      </c>
      <c r="DG94" s="22" t="s">
        <v>37</v>
      </c>
      <c r="DH94" s="22" t="s">
        <v>37</v>
      </c>
      <c r="DI94" s="22" t="s">
        <v>37</v>
      </c>
      <c r="DJ94" s="22" t="s">
        <v>37</v>
      </c>
      <c r="DK94" s="22" t="s">
        <v>37</v>
      </c>
      <c r="DL94" s="22" t="s">
        <v>37</v>
      </c>
      <c r="DM94" s="22" t="s">
        <v>37</v>
      </c>
      <c r="DN94" s="22" t="s">
        <v>37</v>
      </c>
      <c r="DO94" s="22" t="s">
        <v>37</v>
      </c>
      <c r="DP94" s="22" t="s">
        <v>37</v>
      </c>
      <c r="DQ94" s="22" t="s">
        <v>37</v>
      </c>
      <c r="DR94" s="22" t="s">
        <v>37</v>
      </c>
      <c r="DS94" s="22" t="s">
        <v>37</v>
      </c>
      <c r="DT94" s="22" t="s">
        <v>37</v>
      </c>
      <c r="DU94" s="22" t="s">
        <v>37</v>
      </c>
      <c r="DV94" s="22" t="s">
        <v>37</v>
      </c>
      <c r="DW94" s="22" t="s">
        <v>37</v>
      </c>
      <c r="DX94" s="22" t="s">
        <v>37</v>
      </c>
      <c r="DY94" s="22" t="s">
        <v>37</v>
      </c>
      <c r="DZ94" s="22" t="s">
        <v>37</v>
      </c>
      <c r="EA94" s="22" t="s">
        <v>37</v>
      </c>
      <c r="EB94" s="22" t="s">
        <v>37</v>
      </c>
      <c r="EC94" s="22" t="s">
        <v>37</v>
      </c>
      <c r="ED94" s="22" t="s">
        <v>37</v>
      </c>
      <c r="EE94" s="22" t="s">
        <v>37</v>
      </c>
      <c r="EF94" s="22" t="s">
        <v>37</v>
      </c>
      <c r="EG94" s="22" t="s">
        <v>37</v>
      </c>
      <c r="EH94" s="22" t="s">
        <v>37</v>
      </c>
      <c r="EI94" s="22" t="s">
        <v>37</v>
      </c>
      <c r="EJ94" s="22" t="s">
        <v>37</v>
      </c>
      <c r="EK94" s="22" t="s">
        <v>37</v>
      </c>
      <c r="EL94" s="22" t="s">
        <v>37</v>
      </c>
      <c r="EM94" s="22" t="s">
        <v>37</v>
      </c>
      <c r="EN94" s="22" t="s">
        <v>37</v>
      </c>
      <c r="EO94" s="22" t="s">
        <v>37</v>
      </c>
    </row>
    <row r="95" spans="1:145" hidden="1" outlineLevel="1">
      <c r="A95">
        <v>13</v>
      </c>
      <c r="B95" s="146" t="str">
        <f t="shared" si="63"/>
        <v>Fine BBB, Young ewes:Lamb, CFA:5.5yo, Wethers:Hgt</v>
      </c>
      <c r="C95">
        <f t="shared" si="64"/>
        <v>0</v>
      </c>
      <c r="D95" t="b">
        <f t="shared" si="65"/>
        <v>0</v>
      </c>
      <c r="E95">
        <f t="shared" si="66"/>
        <v>451</v>
      </c>
      <c r="F95">
        <f t="shared" si="67"/>
        <v>630</v>
      </c>
      <c r="G95">
        <f t="shared" si="68"/>
        <v>0</v>
      </c>
      <c r="H95">
        <f t="shared" si="69"/>
        <v>0</v>
      </c>
      <c r="K95" s="152">
        <f t="shared" si="110"/>
        <v>1</v>
      </c>
      <c r="L95" s="151">
        <f>MOD(INT(($A95-5)/PRODUCT(N$79:$Q$79)),L$79)+1</f>
        <v>1</v>
      </c>
      <c r="M95" s="152">
        <f t="shared" si="111"/>
        <v>3</v>
      </c>
      <c r="N95" s="151">
        <f>MOD(INT(($A95-5)/PRODUCT(O$79:$Q$79)),N$79)+1</f>
        <v>3</v>
      </c>
      <c r="O95" s="151">
        <f>MOD(INT(($A95-5)/PRODUCT(P$79:$Q$79)),O$79)+1</f>
        <v>1</v>
      </c>
      <c r="P95" s="151">
        <f>MOD(INT(($A95-5)/PRODUCT(Q$79:$Q$79)),P$79)+1</f>
        <v>1</v>
      </c>
      <c r="S95" s="181" t="str">
        <f t="shared" si="70"/>
        <v>-</v>
      </c>
      <c r="T95" s="181" t="str">
        <f t="shared" si="70"/>
        <v>-</v>
      </c>
      <c r="U95" s="181" t="str">
        <f t="shared" si="70"/>
        <v>-</v>
      </c>
      <c r="V95" s="181" t="str">
        <f t="shared" si="70"/>
        <v>-</v>
      </c>
      <c r="W95" s="181" t="str">
        <f t="shared" si="70"/>
        <v>-</v>
      </c>
      <c r="X95" s="181" t="str">
        <f t="shared" si="70"/>
        <v>-</v>
      </c>
      <c r="Y95" s="181" t="str">
        <f t="shared" si="70"/>
        <v>-</v>
      </c>
      <c r="Z95" s="181" t="str">
        <f t="shared" si="70"/>
        <v>-</v>
      </c>
      <c r="AA95" s="181" t="str">
        <f t="shared" si="70"/>
        <v>-</v>
      </c>
      <c r="AB95" s="181" t="str">
        <f t="shared" si="70"/>
        <v>-</v>
      </c>
      <c r="AC95" s="181" t="str">
        <f t="shared" si="70"/>
        <v>-</v>
      </c>
      <c r="AD95" s="181" t="str">
        <f t="shared" si="70"/>
        <v>-</v>
      </c>
      <c r="AE95" s="181" t="str">
        <f t="shared" si="70"/>
        <v>-</v>
      </c>
      <c r="AF95" s="181" t="str">
        <f t="shared" si="70"/>
        <v>-</v>
      </c>
      <c r="AG95" s="179" t="str">
        <f t="shared" si="71"/>
        <v>-</v>
      </c>
      <c r="AH95" s="179" t="str">
        <f t="shared" si="72"/>
        <v>-</v>
      </c>
      <c r="AI95" s="179" t="str">
        <f t="shared" si="73"/>
        <v>-</v>
      </c>
      <c r="AJ95" s="179" t="str">
        <f t="shared" si="73"/>
        <v>-</v>
      </c>
      <c r="AK95" s="179" t="str">
        <f t="shared" si="73"/>
        <v>-</v>
      </c>
      <c r="AL95" s="179" t="str">
        <f t="shared" si="73"/>
        <v>-</v>
      </c>
      <c r="AM95" s="179" t="str">
        <f t="shared" si="73"/>
        <v>-</v>
      </c>
      <c r="AN95" s="179" t="str">
        <f t="shared" si="74"/>
        <v>-</v>
      </c>
      <c r="AO95" s="179" t="str">
        <f t="shared" si="75"/>
        <v>-</v>
      </c>
      <c r="AP95" s="179" t="str">
        <f t="shared" si="76"/>
        <v>-</v>
      </c>
      <c r="AQ95" s="179" t="str">
        <f t="shared" si="77"/>
        <v>-</v>
      </c>
      <c r="AR95" s="179" t="str">
        <f t="shared" si="78"/>
        <v>-</v>
      </c>
      <c r="AS95" s="179" t="str">
        <f t="shared" si="79"/>
        <v>-</v>
      </c>
      <c r="AT95" s="179" t="str">
        <f t="shared" si="80"/>
        <v>-</v>
      </c>
      <c r="AU95" s="179" t="str">
        <f t="shared" si="81"/>
        <v>-</v>
      </c>
      <c r="AV95" s="179" t="str">
        <f t="shared" si="82"/>
        <v>-</v>
      </c>
      <c r="AW95" s="179" t="str">
        <f t="shared" si="83"/>
        <v>-</v>
      </c>
      <c r="AX95" s="179" t="str">
        <f t="shared" si="84"/>
        <v>-</v>
      </c>
      <c r="AY95" s="179" t="str">
        <f t="shared" si="85"/>
        <v>-</v>
      </c>
      <c r="AZ95" s="179" t="str">
        <f t="shared" si="86"/>
        <v>-</v>
      </c>
      <c r="BA95" s="179" t="str">
        <f t="shared" si="87"/>
        <v>-</v>
      </c>
      <c r="BB95" s="181" t="str">
        <f t="shared" si="88"/>
        <v>-</v>
      </c>
      <c r="BC95" s="181" t="str">
        <f t="shared" si="88"/>
        <v>-</v>
      </c>
      <c r="BD95" s="181" t="str">
        <f t="shared" si="88"/>
        <v>-</v>
      </c>
      <c r="BE95" s="181" t="str">
        <f t="shared" si="88"/>
        <v>-</v>
      </c>
      <c r="BF95" s="181" t="str">
        <f t="shared" si="88"/>
        <v>-</v>
      </c>
      <c r="BG95" s="181" t="str">
        <f t="shared" si="88"/>
        <v>-</v>
      </c>
      <c r="BH95" s="181" t="str">
        <f t="shared" si="88"/>
        <v>-</v>
      </c>
      <c r="BI95" s="181" t="str">
        <f t="shared" si="88"/>
        <v>-</v>
      </c>
      <c r="BJ95" s="181" t="str">
        <f t="shared" si="88"/>
        <v>-</v>
      </c>
      <c r="BK95" s="181" t="str">
        <f t="shared" si="88"/>
        <v>-</v>
      </c>
      <c r="BL95" s="181" t="str">
        <f t="shared" si="88"/>
        <v>-</v>
      </c>
      <c r="BM95" s="181" t="str">
        <f t="shared" si="88"/>
        <v>-</v>
      </c>
      <c r="BN95" s="181" t="str">
        <f t="shared" si="88"/>
        <v>-</v>
      </c>
      <c r="BO95" s="181" t="str">
        <f t="shared" si="88"/>
        <v>-</v>
      </c>
      <c r="BP95" s="179" t="str">
        <f t="shared" si="89"/>
        <v>-</v>
      </c>
      <c r="BQ95" s="179" t="str">
        <f t="shared" si="90"/>
        <v>-</v>
      </c>
      <c r="BR95" s="179" t="str">
        <f t="shared" si="91"/>
        <v>-</v>
      </c>
      <c r="BS95" s="179" t="str">
        <f t="shared" si="92"/>
        <v>-</v>
      </c>
      <c r="BT95" s="179" t="str">
        <f t="shared" si="93"/>
        <v>-</v>
      </c>
      <c r="BU95" s="179" t="str">
        <f t="shared" si="94"/>
        <v>-</v>
      </c>
      <c r="BV95" s="179" t="str">
        <f t="shared" si="95"/>
        <v>-</v>
      </c>
      <c r="BW95" s="179" t="str">
        <f t="shared" si="96"/>
        <v>-</v>
      </c>
      <c r="BX95" s="179" t="str">
        <f t="shared" si="97"/>
        <v>-</v>
      </c>
      <c r="BY95" s="179" t="str">
        <f t="shared" si="98"/>
        <v>-</v>
      </c>
      <c r="BZ95" s="179" t="str">
        <f t="shared" si="99"/>
        <v>-</v>
      </c>
      <c r="CA95" s="179" t="str">
        <f t="shared" si="100"/>
        <v>-</v>
      </c>
      <c r="CB95" s="179" t="str">
        <f t="shared" si="101"/>
        <v>-</v>
      </c>
      <c r="CC95" s="179" t="str">
        <f t="shared" si="102"/>
        <v>-</v>
      </c>
      <c r="CD95" s="179" t="str">
        <f t="shared" si="103"/>
        <v>-</v>
      </c>
      <c r="CE95" s="179" t="str">
        <f t="shared" si="104"/>
        <v>-</v>
      </c>
      <c r="CF95" s="179" t="str">
        <f t="shared" si="105"/>
        <v>-</v>
      </c>
      <c r="CG95" s="179" t="str">
        <f t="shared" si="106"/>
        <v>-</v>
      </c>
      <c r="CH95" s="179" t="str">
        <f t="shared" si="107"/>
        <v>-</v>
      </c>
      <c r="CI95" s="179" t="str">
        <f t="shared" si="108"/>
        <v>-</v>
      </c>
      <c r="CJ95" s="179" t="str">
        <f t="shared" si="109"/>
        <v>-</v>
      </c>
      <c r="CL95" s="22" t="s">
        <v>37</v>
      </c>
      <c r="CM95" s="22" t="s">
        <v>37</v>
      </c>
      <c r="CN95" s="22" t="s">
        <v>37</v>
      </c>
      <c r="CO95" s="22" t="s">
        <v>37</v>
      </c>
      <c r="CP95" s="22" t="s">
        <v>37</v>
      </c>
      <c r="CQ95" s="22" t="s">
        <v>37</v>
      </c>
      <c r="CR95" s="22" t="s">
        <v>37</v>
      </c>
      <c r="CS95" s="22" t="s">
        <v>37</v>
      </c>
      <c r="CT95" s="22" t="s">
        <v>37</v>
      </c>
      <c r="CU95" s="22" t="s">
        <v>37</v>
      </c>
      <c r="CV95" s="22" t="s">
        <v>37</v>
      </c>
      <c r="CW95" s="22" t="s">
        <v>37</v>
      </c>
      <c r="CX95" s="22" t="s">
        <v>37</v>
      </c>
      <c r="CY95" s="22" t="s">
        <v>37</v>
      </c>
      <c r="CZ95" s="22" t="s">
        <v>37</v>
      </c>
      <c r="DA95" s="22" t="s">
        <v>37</v>
      </c>
      <c r="DB95" s="22" t="s">
        <v>37</v>
      </c>
      <c r="DC95" s="22" t="s">
        <v>37</v>
      </c>
      <c r="DD95" s="22" t="s">
        <v>37</v>
      </c>
      <c r="DE95" s="22" t="s">
        <v>37</v>
      </c>
      <c r="DF95" s="22" t="s">
        <v>37</v>
      </c>
      <c r="DG95" s="22" t="s">
        <v>37</v>
      </c>
      <c r="DH95" s="22" t="s">
        <v>37</v>
      </c>
      <c r="DI95" s="22" t="s">
        <v>37</v>
      </c>
      <c r="DJ95" s="22" t="s">
        <v>37</v>
      </c>
      <c r="DK95" s="22" t="s">
        <v>37</v>
      </c>
      <c r="DL95" s="22" t="s">
        <v>37</v>
      </c>
      <c r="DM95" s="22" t="s">
        <v>37</v>
      </c>
      <c r="DN95" s="22" t="s">
        <v>37</v>
      </c>
      <c r="DO95" s="22" t="s">
        <v>37</v>
      </c>
      <c r="DP95" s="22" t="s">
        <v>37</v>
      </c>
      <c r="DQ95" s="22" t="s">
        <v>37</v>
      </c>
      <c r="DR95" s="22" t="s">
        <v>37</v>
      </c>
      <c r="DS95" s="22" t="s">
        <v>37</v>
      </c>
      <c r="DT95" s="22" t="s">
        <v>37</v>
      </c>
      <c r="DU95" s="22" t="s">
        <v>37</v>
      </c>
      <c r="DV95" s="22" t="s">
        <v>37</v>
      </c>
      <c r="DW95" s="22" t="s">
        <v>37</v>
      </c>
      <c r="DX95" s="22" t="s">
        <v>37</v>
      </c>
      <c r="DY95" s="22" t="s">
        <v>37</v>
      </c>
      <c r="DZ95" s="22" t="s">
        <v>37</v>
      </c>
      <c r="EA95" s="22" t="s">
        <v>37</v>
      </c>
      <c r="EB95" s="22" t="s">
        <v>37</v>
      </c>
      <c r="EC95" s="22" t="s">
        <v>37</v>
      </c>
      <c r="ED95" s="22" t="s">
        <v>37</v>
      </c>
      <c r="EE95" s="22" t="s">
        <v>37</v>
      </c>
      <c r="EF95" s="22" t="s">
        <v>37</v>
      </c>
      <c r="EG95" s="22" t="s">
        <v>37</v>
      </c>
      <c r="EH95" s="22" t="s">
        <v>37</v>
      </c>
      <c r="EI95" s="22" t="s">
        <v>37</v>
      </c>
      <c r="EJ95" s="22" t="s">
        <v>37</v>
      </c>
      <c r="EK95" s="22" t="s">
        <v>37</v>
      </c>
      <c r="EL95" s="22" t="s">
        <v>37</v>
      </c>
      <c r="EM95" s="22" t="s">
        <v>37</v>
      </c>
      <c r="EN95" s="22" t="s">
        <v>37</v>
      </c>
      <c r="EO95" s="22" t="s">
        <v>37</v>
      </c>
    </row>
    <row r="96" spans="1:145" hidden="1" outlineLevel="1">
      <c r="A96">
        <v>14</v>
      </c>
      <c r="B96" s="146" t="str">
        <f t="shared" si="63"/>
        <v>Fine BBB, Young ewes:Lamb, CFA:6.5yo, Wethers:Hgt</v>
      </c>
      <c r="C96">
        <f t="shared" si="64"/>
        <v>0</v>
      </c>
      <c r="D96" t="b">
        <f t="shared" si="65"/>
        <v>0</v>
      </c>
      <c r="E96">
        <f t="shared" si="66"/>
        <v>451</v>
      </c>
      <c r="F96">
        <f t="shared" si="67"/>
        <v>630</v>
      </c>
      <c r="G96">
        <f t="shared" si="68"/>
        <v>0</v>
      </c>
      <c r="H96">
        <f t="shared" si="69"/>
        <v>1</v>
      </c>
      <c r="K96" s="152">
        <f t="shared" si="110"/>
        <v>1</v>
      </c>
      <c r="L96" s="151">
        <f>MOD(INT(($A96-5)/PRODUCT(N$79:$Q$79)),L$79)+1</f>
        <v>1</v>
      </c>
      <c r="M96" s="152">
        <f t="shared" si="111"/>
        <v>3</v>
      </c>
      <c r="N96" s="151">
        <f>MOD(INT(($A96-5)/PRODUCT(O$79:$Q$79)),N$79)+1</f>
        <v>3</v>
      </c>
      <c r="O96" s="151">
        <f>MOD(INT(($A96-5)/PRODUCT(P$79:$Q$79)),O$79)+1</f>
        <v>1</v>
      </c>
      <c r="P96" s="151">
        <f>MOD(INT(($A96-5)/PRODUCT(Q$79:$Q$79)),P$79)+1</f>
        <v>2</v>
      </c>
      <c r="S96" s="181" t="str">
        <f t="shared" si="70"/>
        <v>-</v>
      </c>
      <c r="T96" s="181" t="str">
        <f t="shared" si="70"/>
        <v>-</v>
      </c>
      <c r="U96" s="181" t="str">
        <f t="shared" si="70"/>
        <v>-</v>
      </c>
      <c r="V96" s="181" t="str">
        <f t="shared" si="70"/>
        <v>-</v>
      </c>
      <c r="W96" s="181" t="str">
        <f t="shared" si="70"/>
        <v>-</v>
      </c>
      <c r="X96" s="181" t="str">
        <f t="shared" si="70"/>
        <v>-</v>
      </c>
      <c r="Y96" s="181" t="str">
        <f t="shared" si="70"/>
        <v>-</v>
      </c>
      <c r="Z96" s="181" t="str">
        <f t="shared" si="70"/>
        <v>-</v>
      </c>
      <c r="AA96" s="181" t="str">
        <f t="shared" si="70"/>
        <v>-</v>
      </c>
      <c r="AB96" s="181" t="str">
        <f t="shared" si="70"/>
        <v>-</v>
      </c>
      <c r="AC96" s="181" t="str">
        <f t="shared" si="70"/>
        <v>-</v>
      </c>
      <c r="AD96" s="181" t="str">
        <f t="shared" si="70"/>
        <v>-</v>
      </c>
      <c r="AE96" s="181" t="str">
        <f t="shared" si="70"/>
        <v>-</v>
      </c>
      <c r="AF96" s="181" t="str">
        <f t="shared" si="70"/>
        <v>-</v>
      </c>
      <c r="AG96" s="179" t="str">
        <f t="shared" si="71"/>
        <v>-</v>
      </c>
      <c r="AH96" s="179" t="str">
        <f t="shared" si="72"/>
        <v>-</v>
      </c>
      <c r="AI96" s="179" t="str">
        <f t="shared" si="73"/>
        <v>-</v>
      </c>
      <c r="AJ96" s="179" t="str">
        <f t="shared" si="73"/>
        <v>-</v>
      </c>
      <c r="AK96" s="179" t="str">
        <f t="shared" si="73"/>
        <v>-</v>
      </c>
      <c r="AL96" s="179" t="str">
        <f t="shared" si="73"/>
        <v>-</v>
      </c>
      <c r="AM96" s="179" t="str">
        <f t="shared" si="73"/>
        <v>-</v>
      </c>
      <c r="AN96" s="179" t="str">
        <f t="shared" si="74"/>
        <v>-</v>
      </c>
      <c r="AO96" s="179" t="str">
        <f t="shared" si="75"/>
        <v>-</v>
      </c>
      <c r="AP96" s="179" t="str">
        <f t="shared" si="76"/>
        <v>-</v>
      </c>
      <c r="AQ96" s="179" t="str">
        <f t="shared" si="77"/>
        <v>-</v>
      </c>
      <c r="AR96" s="179" t="str">
        <f t="shared" si="78"/>
        <v>-</v>
      </c>
      <c r="AS96" s="179" t="str">
        <f t="shared" si="79"/>
        <v>-</v>
      </c>
      <c r="AT96" s="179" t="str">
        <f t="shared" si="80"/>
        <v>-</v>
      </c>
      <c r="AU96" s="179" t="str">
        <f t="shared" si="81"/>
        <v>-</v>
      </c>
      <c r="AV96" s="179" t="str">
        <f t="shared" si="82"/>
        <v>-</v>
      </c>
      <c r="AW96" s="179" t="str">
        <f t="shared" si="83"/>
        <v>-</v>
      </c>
      <c r="AX96" s="179" t="str">
        <f t="shared" si="84"/>
        <v>-</v>
      </c>
      <c r="AY96" s="179" t="str">
        <f t="shared" si="85"/>
        <v>-</v>
      </c>
      <c r="AZ96" s="179" t="str">
        <f t="shared" si="86"/>
        <v>-</v>
      </c>
      <c r="BA96" s="179" t="str">
        <f t="shared" si="87"/>
        <v>-</v>
      </c>
      <c r="BB96" s="181" t="str">
        <f t="shared" si="88"/>
        <v>-</v>
      </c>
      <c r="BC96" s="181" t="str">
        <f t="shared" si="88"/>
        <v>-</v>
      </c>
      <c r="BD96" s="181" t="str">
        <f t="shared" si="88"/>
        <v>-</v>
      </c>
      <c r="BE96" s="181" t="str">
        <f t="shared" si="88"/>
        <v>-</v>
      </c>
      <c r="BF96" s="181" t="str">
        <f t="shared" si="88"/>
        <v>-</v>
      </c>
      <c r="BG96" s="181" t="str">
        <f t="shared" si="88"/>
        <v>-</v>
      </c>
      <c r="BH96" s="181" t="str">
        <f t="shared" si="88"/>
        <v>-</v>
      </c>
      <c r="BI96" s="181" t="str">
        <f t="shared" si="88"/>
        <v>-</v>
      </c>
      <c r="BJ96" s="181" t="str">
        <f t="shared" si="88"/>
        <v>-</v>
      </c>
      <c r="BK96" s="181" t="str">
        <f t="shared" si="88"/>
        <v>-</v>
      </c>
      <c r="BL96" s="181" t="str">
        <f t="shared" si="88"/>
        <v>-</v>
      </c>
      <c r="BM96" s="181" t="str">
        <f t="shared" si="88"/>
        <v>-</v>
      </c>
      <c r="BN96" s="181" t="str">
        <f t="shared" si="88"/>
        <v>-</v>
      </c>
      <c r="BO96" s="181" t="str">
        <f t="shared" si="88"/>
        <v>-</v>
      </c>
      <c r="BP96" s="179" t="str">
        <f t="shared" si="89"/>
        <v>-</v>
      </c>
      <c r="BQ96" s="179" t="str">
        <f t="shared" si="90"/>
        <v>-</v>
      </c>
      <c r="BR96" s="179" t="str">
        <f t="shared" si="91"/>
        <v>-</v>
      </c>
      <c r="BS96" s="179" t="str">
        <f t="shared" si="92"/>
        <v>-</v>
      </c>
      <c r="BT96" s="179" t="str">
        <f t="shared" si="93"/>
        <v>-</v>
      </c>
      <c r="BU96" s="179" t="str">
        <f t="shared" si="94"/>
        <v>-</v>
      </c>
      <c r="BV96" s="179" t="str">
        <f t="shared" si="95"/>
        <v>-</v>
      </c>
      <c r="BW96" s="179" t="str">
        <f t="shared" si="96"/>
        <v>-</v>
      </c>
      <c r="BX96" s="179" t="str">
        <f t="shared" si="97"/>
        <v>-</v>
      </c>
      <c r="BY96" s="179" t="str">
        <f t="shared" si="98"/>
        <v>-</v>
      </c>
      <c r="BZ96" s="179" t="str">
        <f t="shared" si="99"/>
        <v>-</v>
      </c>
      <c r="CA96" s="179" t="str">
        <f t="shared" si="100"/>
        <v>-</v>
      </c>
      <c r="CB96" s="179" t="str">
        <f t="shared" si="101"/>
        <v>-</v>
      </c>
      <c r="CC96" s="179" t="str">
        <f t="shared" si="102"/>
        <v>-</v>
      </c>
      <c r="CD96" s="179" t="str">
        <f t="shared" si="103"/>
        <v>-</v>
      </c>
      <c r="CE96" s="179" t="str">
        <f t="shared" si="104"/>
        <v>-</v>
      </c>
      <c r="CF96" s="179" t="str">
        <f t="shared" si="105"/>
        <v>-</v>
      </c>
      <c r="CG96" s="179" t="str">
        <f t="shared" si="106"/>
        <v>-</v>
      </c>
      <c r="CH96" s="179" t="str">
        <f t="shared" si="107"/>
        <v>-</v>
      </c>
      <c r="CI96" s="179" t="str">
        <f t="shared" si="108"/>
        <v>-</v>
      </c>
      <c r="CJ96" s="179" t="str">
        <f t="shared" si="109"/>
        <v>-</v>
      </c>
      <c r="CL96" s="22" t="s">
        <v>37</v>
      </c>
      <c r="CM96" s="22" t="s">
        <v>37</v>
      </c>
      <c r="CN96" s="22" t="s">
        <v>37</v>
      </c>
      <c r="CO96" s="22" t="s">
        <v>37</v>
      </c>
      <c r="CP96" s="22" t="s">
        <v>37</v>
      </c>
      <c r="CQ96" s="22" t="s">
        <v>37</v>
      </c>
      <c r="CR96" s="22" t="s">
        <v>37</v>
      </c>
      <c r="CS96" s="22" t="s">
        <v>37</v>
      </c>
      <c r="CT96" s="22" t="s">
        <v>37</v>
      </c>
      <c r="CU96" s="22" t="s">
        <v>37</v>
      </c>
      <c r="CV96" s="22" t="s">
        <v>37</v>
      </c>
      <c r="CW96" s="22" t="s">
        <v>37</v>
      </c>
      <c r="CX96" s="22" t="s">
        <v>37</v>
      </c>
      <c r="CY96" s="22" t="s">
        <v>37</v>
      </c>
      <c r="CZ96" s="22" t="s">
        <v>37</v>
      </c>
      <c r="DA96" s="22" t="s">
        <v>37</v>
      </c>
      <c r="DB96" s="22" t="s">
        <v>37</v>
      </c>
      <c r="DC96" s="22" t="s">
        <v>37</v>
      </c>
      <c r="DD96" s="22" t="s">
        <v>37</v>
      </c>
      <c r="DE96" s="22" t="s">
        <v>37</v>
      </c>
      <c r="DF96" s="22" t="s">
        <v>37</v>
      </c>
      <c r="DG96" s="22" t="s">
        <v>37</v>
      </c>
      <c r="DH96" s="22" t="s">
        <v>37</v>
      </c>
      <c r="DI96" s="22" t="s">
        <v>37</v>
      </c>
      <c r="DJ96" s="22" t="s">
        <v>37</v>
      </c>
      <c r="DK96" s="22" t="s">
        <v>37</v>
      </c>
      <c r="DL96" s="22" t="s">
        <v>37</v>
      </c>
      <c r="DM96" s="22" t="s">
        <v>37</v>
      </c>
      <c r="DN96" s="22" t="s">
        <v>37</v>
      </c>
      <c r="DO96" s="22" t="s">
        <v>37</v>
      </c>
      <c r="DP96" s="22" t="s">
        <v>37</v>
      </c>
      <c r="DQ96" s="22" t="s">
        <v>37</v>
      </c>
      <c r="DR96" s="22" t="s">
        <v>37</v>
      </c>
      <c r="DS96" s="22" t="s">
        <v>37</v>
      </c>
      <c r="DT96" s="22" t="s">
        <v>37</v>
      </c>
      <c r="DU96" s="22" t="s">
        <v>37</v>
      </c>
      <c r="DV96" s="22" t="s">
        <v>37</v>
      </c>
      <c r="DW96" s="22" t="s">
        <v>37</v>
      </c>
      <c r="DX96" s="22" t="s">
        <v>37</v>
      </c>
      <c r="DY96" s="22" t="s">
        <v>37</v>
      </c>
      <c r="DZ96" s="22" t="s">
        <v>37</v>
      </c>
      <c r="EA96" s="22" t="s">
        <v>37</v>
      </c>
      <c r="EB96" s="22" t="s">
        <v>37</v>
      </c>
      <c r="EC96" s="22" t="s">
        <v>37</v>
      </c>
      <c r="ED96" s="22" t="s">
        <v>37</v>
      </c>
      <c r="EE96" s="22" t="s">
        <v>37</v>
      </c>
      <c r="EF96" s="22" t="s">
        <v>37</v>
      </c>
      <c r="EG96" s="22" t="s">
        <v>37</v>
      </c>
      <c r="EH96" s="22" t="s">
        <v>37</v>
      </c>
      <c r="EI96" s="22" t="s">
        <v>37</v>
      </c>
      <c r="EJ96" s="22" t="s">
        <v>37</v>
      </c>
      <c r="EK96" s="22" t="s">
        <v>37</v>
      </c>
      <c r="EL96" s="22" t="s">
        <v>37</v>
      </c>
      <c r="EM96" s="22" t="s">
        <v>37</v>
      </c>
      <c r="EN96" s="22" t="s">
        <v>37</v>
      </c>
      <c r="EO96" s="22" t="s">
        <v>37</v>
      </c>
    </row>
    <row r="97" spans="1:145" hidden="1" outlineLevel="1">
      <c r="A97">
        <v>15</v>
      </c>
      <c r="B97" s="146" t="str">
        <f t="shared" si="63"/>
        <v>Fine BBB, Young ewes:Hgt, CFA:5.5yo, Wethers:Hgt</v>
      </c>
      <c r="C97">
        <f t="shared" si="64"/>
        <v>0</v>
      </c>
      <c r="D97" t="b">
        <f t="shared" si="65"/>
        <v>0</v>
      </c>
      <c r="E97">
        <f t="shared" si="66"/>
        <v>451</v>
      </c>
      <c r="F97">
        <f t="shared" si="67"/>
        <v>630</v>
      </c>
      <c r="G97">
        <f t="shared" si="68"/>
        <v>500</v>
      </c>
      <c r="H97">
        <f t="shared" si="69"/>
        <v>0</v>
      </c>
      <c r="K97" s="152">
        <f t="shared" si="110"/>
        <v>1</v>
      </c>
      <c r="L97" s="151">
        <f>MOD(INT(($A97-5)/PRODUCT(N$79:$Q$79)),L$79)+1</f>
        <v>1</v>
      </c>
      <c r="M97" s="152">
        <f t="shared" si="111"/>
        <v>3</v>
      </c>
      <c r="N97" s="151">
        <f>MOD(INT(($A97-5)/PRODUCT(O$79:$Q$79)),N$79)+1</f>
        <v>3</v>
      </c>
      <c r="O97" s="151">
        <f>MOD(INT(($A97-5)/PRODUCT(P$79:$Q$79)),O$79)+1</f>
        <v>2</v>
      </c>
      <c r="P97" s="151">
        <f>MOD(INT(($A97-5)/PRODUCT(Q$79:$Q$79)),P$79)+1</f>
        <v>1</v>
      </c>
      <c r="S97" s="181" t="str">
        <f t="shared" ref="S97:AF106" si="112">INDEX($CL97:$EP97,1,S$82+(d.Region-1)*28)</f>
        <v>-</v>
      </c>
      <c r="T97" s="181" t="str">
        <f t="shared" si="112"/>
        <v>-</v>
      </c>
      <c r="U97" s="181" t="str">
        <f t="shared" si="112"/>
        <v>-</v>
      </c>
      <c r="V97" s="181" t="str">
        <f t="shared" si="112"/>
        <v>-</v>
      </c>
      <c r="W97" s="181" t="str">
        <f t="shared" si="112"/>
        <v>-</v>
      </c>
      <c r="X97" s="181" t="str">
        <f t="shared" si="112"/>
        <v>-</v>
      </c>
      <c r="Y97" s="181" t="str">
        <f t="shared" si="112"/>
        <v>-</v>
      </c>
      <c r="Z97" s="181" t="str">
        <f t="shared" si="112"/>
        <v>-</v>
      </c>
      <c r="AA97" s="181" t="str">
        <f t="shared" si="112"/>
        <v>-</v>
      </c>
      <c r="AB97" s="181" t="str">
        <f t="shared" si="112"/>
        <v>-</v>
      </c>
      <c r="AC97" s="181" t="str">
        <f t="shared" si="112"/>
        <v>-</v>
      </c>
      <c r="AD97" s="181" t="str">
        <f t="shared" si="112"/>
        <v>-</v>
      </c>
      <c r="AE97" s="181" t="str">
        <f t="shared" si="112"/>
        <v>-</v>
      </c>
      <c r="AF97" s="181" t="str">
        <f t="shared" si="112"/>
        <v>-</v>
      </c>
      <c r="AG97" s="179" t="str">
        <f t="shared" si="71"/>
        <v>-</v>
      </c>
      <c r="AH97" s="179" t="str">
        <f t="shared" si="72"/>
        <v>-</v>
      </c>
      <c r="AI97" s="179" t="str">
        <f t="shared" si="73"/>
        <v>-</v>
      </c>
      <c r="AJ97" s="179" t="str">
        <f t="shared" si="73"/>
        <v>-</v>
      </c>
      <c r="AK97" s="179" t="str">
        <f t="shared" si="73"/>
        <v>-</v>
      </c>
      <c r="AL97" s="179" t="str">
        <f t="shared" si="73"/>
        <v>-</v>
      </c>
      <c r="AM97" s="179" t="str">
        <f t="shared" si="73"/>
        <v>-</v>
      </c>
      <c r="AN97" s="179" t="str">
        <f t="shared" si="74"/>
        <v>-</v>
      </c>
      <c r="AO97" s="179" t="str">
        <f t="shared" si="75"/>
        <v>-</v>
      </c>
      <c r="AP97" s="179" t="str">
        <f t="shared" si="76"/>
        <v>-</v>
      </c>
      <c r="AQ97" s="179" t="str">
        <f t="shared" si="77"/>
        <v>-</v>
      </c>
      <c r="AR97" s="179" t="str">
        <f t="shared" si="78"/>
        <v>-</v>
      </c>
      <c r="AS97" s="179" t="str">
        <f t="shared" si="79"/>
        <v>-</v>
      </c>
      <c r="AT97" s="179" t="str">
        <f t="shared" si="80"/>
        <v>-</v>
      </c>
      <c r="AU97" s="179" t="str">
        <f t="shared" si="81"/>
        <v>-</v>
      </c>
      <c r="AV97" s="179" t="str">
        <f t="shared" si="82"/>
        <v>-</v>
      </c>
      <c r="AW97" s="179" t="str">
        <f t="shared" si="83"/>
        <v>-</v>
      </c>
      <c r="AX97" s="179" t="str">
        <f t="shared" si="84"/>
        <v>-</v>
      </c>
      <c r="AY97" s="179" t="str">
        <f t="shared" si="85"/>
        <v>-</v>
      </c>
      <c r="AZ97" s="179" t="str">
        <f t="shared" si="86"/>
        <v>-</v>
      </c>
      <c r="BA97" s="179" t="str">
        <f t="shared" si="87"/>
        <v>-</v>
      </c>
      <c r="BB97" s="181" t="str">
        <f t="shared" ref="BB97:BO106" si="113">INDEX($CL97:$EP97,1,BB$82+(d.Region-1)*28)</f>
        <v>-</v>
      </c>
      <c r="BC97" s="181" t="str">
        <f t="shared" si="113"/>
        <v>-</v>
      </c>
      <c r="BD97" s="181" t="str">
        <f t="shared" si="113"/>
        <v>-</v>
      </c>
      <c r="BE97" s="181" t="str">
        <f t="shared" si="113"/>
        <v>-</v>
      </c>
      <c r="BF97" s="181" t="str">
        <f t="shared" si="113"/>
        <v>-</v>
      </c>
      <c r="BG97" s="181" t="str">
        <f t="shared" si="113"/>
        <v>-</v>
      </c>
      <c r="BH97" s="181" t="str">
        <f t="shared" si="113"/>
        <v>-</v>
      </c>
      <c r="BI97" s="181" t="str">
        <f t="shared" si="113"/>
        <v>-</v>
      </c>
      <c r="BJ97" s="181" t="str">
        <f t="shared" si="113"/>
        <v>-</v>
      </c>
      <c r="BK97" s="181" t="str">
        <f t="shared" si="113"/>
        <v>-</v>
      </c>
      <c r="BL97" s="181" t="str">
        <f t="shared" si="113"/>
        <v>-</v>
      </c>
      <c r="BM97" s="181" t="str">
        <f t="shared" si="113"/>
        <v>-</v>
      </c>
      <c r="BN97" s="181" t="str">
        <f t="shared" si="113"/>
        <v>-</v>
      </c>
      <c r="BO97" s="181" t="str">
        <f t="shared" si="113"/>
        <v>-</v>
      </c>
      <c r="BP97" s="179" t="str">
        <f t="shared" si="89"/>
        <v>-</v>
      </c>
      <c r="BQ97" s="179" t="str">
        <f t="shared" si="90"/>
        <v>-</v>
      </c>
      <c r="BR97" s="179" t="str">
        <f t="shared" si="91"/>
        <v>-</v>
      </c>
      <c r="BS97" s="179" t="str">
        <f t="shared" si="92"/>
        <v>-</v>
      </c>
      <c r="BT97" s="179" t="str">
        <f t="shared" si="93"/>
        <v>-</v>
      </c>
      <c r="BU97" s="179" t="str">
        <f t="shared" si="94"/>
        <v>-</v>
      </c>
      <c r="BV97" s="179" t="str">
        <f t="shared" si="95"/>
        <v>-</v>
      </c>
      <c r="BW97" s="179" t="str">
        <f t="shared" si="96"/>
        <v>-</v>
      </c>
      <c r="BX97" s="179" t="str">
        <f t="shared" si="97"/>
        <v>-</v>
      </c>
      <c r="BY97" s="179" t="str">
        <f t="shared" si="98"/>
        <v>-</v>
      </c>
      <c r="BZ97" s="179" t="str">
        <f t="shared" si="99"/>
        <v>-</v>
      </c>
      <c r="CA97" s="179" t="str">
        <f t="shared" si="100"/>
        <v>-</v>
      </c>
      <c r="CB97" s="179" t="str">
        <f t="shared" si="101"/>
        <v>-</v>
      </c>
      <c r="CC97" s="179" t="str">
        <f t="shared" si="102"/>
        <v>-</v>
      </c>
      <c r="CD97" s="179" t="str">
        <f t="shared" si="103"/>
        <v>-</v>
      </c>
      <c r="CE97" s="179" t="str">
        <f t="shared" si="104"/>
        <v>-</v>
      </c>
      <c r="CF97" s="179" t="str">
        <f t="shared" si="105"/>
        <v>-</v>
      </c>
      <c r="CG97" s="179" t="str">
        <f t="shared" si="106"/>
        <v>-</v>
      </c>
      <c r="CH97" s="179" t="str">
        <f t="shared" si="107"/>
        <v>-</v>
      </c>
      <c r="CI97" s="179" t="str">
        <f t="shared" si="108"/>
        <v>-</v>
      </c>
      <c r="CJ97" s="179" t="str">
        <f t="shared" si="109"/>
        <v>-</v>
      </c>
      <c r="CL97" s="22" t="s">
        <v>37</v>
      </c>
      <c r="CM97" s="22" t="s">
        <v>37</v>
      </c>
      <c r="CN97" s="22" t="s">
        <v>37</v>
      </c>
      <c r="CO97" s="22" t="s">
        <v>37</v>
      </c>
      <c r="CP97" s="22" t="s">
        <v>37</v>
      </c>
      <c r="CQ97" s="22" t="s">
        <v>37</v>
      </c>
      <c r="CR97" s="22" t="s">
        <v>37</v>
      </c>
      <c r="CS97" s="22" t="s">
        <v>37</v>
      </c>
      <c r="CT97" s="22" t="s">
        <v>37</v>
      </c>
      <c r="CU97" s="22" t="s">
        <v>37</v>
      </c>
      <c r="CV97" s="22" t="s">
        <v>37</v>
      </c>
      <c r="CW97" s="22" t="s">
        <v>37</v>
      </c>
      <c r="CX97" s="22" t="s">
        <v>37</v>
      </c>
      <c r="CY97" s="22" t="s">
        <v>37</v>
      </c>
      <c r="CZ97" s="22" t="s">
        <v>37</v>
      </c>
      <c r="DA97" s="22" t="s">
        <v>37</v>
      </c>
      <c r="DB97" s="22" t="s">
        <v>37</v>
      </c>
      <c r="DC97" s="22" t="s">
        <v>37</v>
      </c>
      <c r="DD97" s="22" t="s">
        <v>37</v>
      </c>
      <c r="DE97" s="22" t="s">
        <v>37</v>
      </c>
      <c r="DF97" s="22" t="s">
        <v>37</v>
      </c>
      <c r="DG97" s="22" t="s">
        <v>37</v>
      </c>
      <c r="DH97" s="22" t="s">
        <v>37</v>
      </c>
      <c r="DI97" s="22" t="s">
        <v>37</v>
      </c>
      <c r="DJ97" s="22" t="s">
        <v>37</v>
      </c>
      <c r="DK97" s="22" t="s">
        <v>37</v>
      </c>
      <c r="DL97" s="22" t="s">
        <v>37</v>
      </c>
      <c r="DM97" s="22" t="s">
        <v>37</v>
      </c>
      <c r="DN97" s="22" t="s">
        <v>37</v>
      </c>
      <c r="DO97" s="22" t="s">
        <v>37</v>
      </c>
      <c r="DP97" s="22" t="s">
        <v>37</v>
      </c>
      <c r="DQ97" s="22" t="s">
        <v>37</v>
      </c>
      <c r="DR97" s="22" t="s">
        <v>37</v>
      </c>
      <c r="DS97" s="22" t="s">
        <v>37</v>
      </c>
      <c r="DT97" s="22" t="s">
        <v>37</v>
      </c>
      <c r="DU97" s="22" t="s">
        <v>37</v>
      </c>
      <c r="DV97" s="22" t="s">
        <v>37</v>
      </c>
      <c r="DW97" s="22" t="s">
        <v>37</v>
      </c>
      <c r="DX97" s="22" t="s">
        <v>37</v>
      </c>
      <c r="DY97" s="22" t="s">
        <v>37</v>
      </c>
      <c r="DZ97" s="22" t="s">
        <v>37</v>
      </c>
      <c r="EA97" s="22" t="s">
        <v>37</v>
      </c>
      <c r="EB97" s="22" t="s">
        <v>37</v>
      </c>
      <c r="EC97" s="22" t="s">
        <v>37</v>
      </c>
      <c r="ED97" s="22" t="s">
        <v>37</v>
      </c>
      <c r="EE97" s="22" t="s">
        <v>37</v>
      </c>
      <c r="EF97" s="22" t="s">
        <v>37</v>
      </c>
      <c r="EG97" s="22" t="s">
        <v>37</v>
      </c>
      <c r="EH97" s="22" t="s">
        <v>37</v>
      </c>
      <c r="EI97" s="22" t="s">
        <v>37</v>
      </c>
      <c r="EJ97" s="22" t="s">
        <v>37</v>
      </c>
      <c r="EK97" s="22" t="s">
        <v>37</v>
      </c>
      <c r="EL97" s="22" t="s">
        <v>37</v>
      </c>
      <c r="EM97" s="22" t="s">
        <v>37</v>
      </c>
      <c r="EN97" s="22" t="s">
        <v>37</v>
      </c>
      <c r="EO97" s="22" t="s">
        <v>37</v>
      </c>
    </row>
    <row r="98" spans="1:145" hidden="1" outlineLevel="1">
      <c r="A98">
        <v>16</v>
      </c>
      <c r="B98" s="146" t="str">
        <f t="shared" si="63"/>
        <v>Fine BBB, Young ewes:Hgt, CFA:6.5yo, Wethers:Hgt</v>
      </c>
      <c r="C98">
        <f t="shared" si="64"/>
        <v>0</v>
      </c>
      <c r="D98" t="b">
        <f t="shared" si="65"/>
        <v>0</v>
      </c>
      <c r="E98">
        <f t="shared" si="66"/>
        <v>451</v>
      </c>
      <c r="F98">
        <f t="shared" si="67"/>
        <v>630</v>
      </c>
      <c r="G98">
        <f t="shared" si="68"/>
        <v>500</v>
      </c>
      <c r="H98">
        <f t="shared" si="69"/>
        <v>1</v>
      </c>
      <c r="K98" s="152">
        <f t="shared" si="110"/>
        <v>1</v>
      </c>
      <c r="L98" s="151">
        <f>MOD(INT(($A98-5)/PRODUCT(N$79:$Q$79)),L$79)+1</f>
        <v>1</v>
      </c>
      <c r="M98" s="152">
        <f t="shared" si="111"/>
        <v>3</v>
      </c>
      <c r="N98" s="151">
        <f>MOD(INT(($A98-5)/PRODUCT(O$79:$Q$79)),N$79)+1</f>
        <v>3</v>
      </c>
      <c r="O98" s="151">
        <f>MOD(INT(($A98-5)/PRODUCT(P$79:$Q$79)),O$79)+1</f>
        <v>2</v>
      </c>
      <c r="P98" s="151">
        <f>MOD(INT(($A98-5)/PRODUCT(Q$79:$Q$79)),P$79)+1</f>
        <v>2</v>
      </c>
      <c r="S98" s="181" t="str">
        <f t="shared" si="112"/>
        <v>-</v>
      </c>
      <c r="T98" s="181" t="str">
        <f t="shared" si="112"/>
        <v>-</v>
      </c>
      <c r="U98" s="181" t="str">
        <f t="shared" si="112"/>
        <v>-</v>
      </c>
      <c r="V98" s="181" t="str">
        <f t="shared" si="112"/>
        <v>-</v>
      </c>
      <c r="W98" s="181" t="str">
        <f t="shared" si="112"/>
        <v>-</v>
      </c>
      <c r="X98" s="181" t="str">
        <f t="shared" si="112"/>
        <v>-</v>
      </c>
      <c r="Y98" s="181" t="str">
        <f t="shared" si="112"/>
        <v>-</v>
      </c>
      <c r="Z98" s="181" t="str">
        <f t="shared" si="112"/>
        <v>-</v>
      </c>
      <c r="AA98" s="181" t="str">
        <f t="shared" si="112"/>
        <v>-</v>
      </c>
      <c r="AB98" s="181" t="str">
        <f t="shared" si="112"/>
        <v>-</v>
      </c>
      <c r="AC98" s="181" t="str">
        <f t="shared" si="112"/>
        <v>-</v>
      </c>
      <c r="AD98" s="181" t="str">
        <f t="shared" si="112"/>
        <v>-</v>
      </c>
      <c r="AE98" s="181" t="str">
        <f t="shared" si="112"/>
        <v>-</v>
      </c>
      <c r="AF98" s="181" t="str">
        <f t="shared" si="112"/>
        <v>-</v>
      </c>
      <c r="AG98" s="179" t="str">
        <f t="shared" si="71"/>
        <v>-</v>
      </c>
      <c r="AH98" s="179" t="str">
        <f t="shared" si="72"/>
        <v>-</v>
      </c>
      <c r="AI98" s="179" t="str">
        <f t="shared" si="73"/>
        <v>-</v>
      </c>
      <c r="AJ98" s="179" t="str">
        <f t="shared" si="73"/>
        <v>-</v>
      </c>
      <c r="AK98" s="179" t="str">
        <f t="shared" si="73"/>
        <v>-</v>
      </c>
      <c r="AL98" s="179" t="str">
        <f t="shared" si="73"/>
        <v>-</v>
      </c>
      <c r="AM98" s="179" t="str">
        <f t="shared" si="73"/>
        <v>-</v>
      </c>
      <c r="AN98" s="179" t="str">
        <f t="shared" si="74"/>
        <v>-</v>
      </c>
      <c r="AO98" s="179" t="str">
        <f t="shared" si="75"/>
        <v>-</v>
      </c>
      <c r="AP98" s="179" t="str">
        <f t="shared" si="76"/>
        <v>-</v>
      </c>
      <c r="AQ98" s="179" t="str">
        <f t="shared" si="77"/>
        <v>-</v>
      </c>
      <c r="AR98" s="179" t="str">
        <f t="shared" si="78"/>
        <v>-</v>
      </c>
      <c r="AS98" s="179" t="str">
        <f t="shared" si="79"/>
        <v>-</v>
      </c>
      <c r="AT98" s="179" t="str">
        <f t="shared" si="80"/>
        <v>-</v>
      </c>
      <c r="AU98" s="179" t="str">
        <f t="shared" si="81"/>
        <v>-</v>
      </c>
      <c r="AV98" s="179" t="str">
        <f t="shared" si="82"/>
        <v>-</v>
      </c>
      <c r="AW98" s="179" t="str">
        <f t="shared" si="83"/>
        <v>-</v>
      </c>
      <c r="AX98" s="179" t="str">
        <f t="shared" si="84"/>
        <v>-</v>
      </c>
      <c r="AY98" s="179" t="str">
        <f t="shared" si="85"/>
        <v>-</v>
      </c>
      <c r="AZ98" s="179" t="str">
        <f t="shared" si="86"/>
        <v>-</v>
      </c>
      <c r="BA98" s="179" t="str">
        <f t="shared" si="87"/>
        <v>-</v>
      </c>
      <c r="BB98" s="181" t="str">
        <f t="shared" si="113"/>
        <v>-</v>
      </c>
      <c r="BC98" s="181" t="str">
        <f t="shared" si="113"/>
        <v>-</v>
      </c>
      <c r="BD98" s="181" t="str">
        <f t="shared" si="113"/>
        <v>-</v>
      </c>
      <c r="BE98" s="181" t="str">
        <f t="shared" si="113"/>
        <v>-</v>
      </c>
      <c r="BF98" s="181" t="str">
        <f t="shared" si="113"/>
        <v>-</v>
      </c>
      <c r="BG98" s="181" t="str">
        <f t="shared" si="113"/>
        <v>-</v>
      </c>
      <c r="BH98" s="181" t="str">
        <f t="shared" si="113"/>
        <v>-</v>
      </c>
      <c r="BI98" s="181" t="str">
        <f t="shared" si="113"/>
        <v>-</v>
      </c>
      <c r="BJ98" s="181" t="str">
        <f t="shared" si="113"/>
        <v>-</v>
      </c>
      <c r="BK98" s="181" t="str">
        <f t="shared" si="113"/>
        <v>-</v>
      </c>
      <c r="BL98" s="181" t="str">
        <f t="shared" si="113"/>
        <v>-</v>
      </c>
      <c r="BM98" s="181" t="str">
        <f t="shared" si="113"/>
        <v>-</v>
      </c>
      <c r="BN98" s="181" t="str">
        <f t="shared" si="113"/>
        <v>-</v>
      </c>
      <c r="BO98" s="181" t="str">
        <f t="shared" si="113"/>
        <v>-</v>
      </c>
      <c r="BP98" s="179" t="str">
        <f t="shared" si="89"/>
        <v>-</v>
      </c>
      <c r="BQ98" s="179" t="str">
        <f t="shared" si="90"/>
        <v>-</v>
      </c>
      <c r="BR98" s="179" t="str">
        <f t="shared" si="91"/>
        <v>-</v>
      </c>
      <c r="BS98" s="179" t="str">
        <f t="shared" si="92"/>
        <v>-</v>
      </c>
      <c r="BT98" s="179" t="str">
        <f t="shared" si="93"/>
        <v>-</v>
      </c>
      <c r="BU98" s="179" t="str">
        <f t="shared" si="94"/>
        <v>-</v>
      </c>
      <c r="BV98" s="179" t="str">
        <f t="shared" si="95"/>
        <v>-</v>
      </c>
      <c r="BW98" s="179" t="str">
        <f t="shared" si="96"/>
        <v>-</v>
      </c>
      <c r="BX98" s="179" t="str">
        <f t="shared" si="97"/>
        <v>-</v>
      </c>
      <c r="BY98" s="179" t="str">
        <f t="shared" si="98"/>
        <v>-</v>
      </c>
      <c r="BZ98" s="179" t="str">
        <f t="shared" si="99"/>
        <v>-</v>
      </c>
      <c r="CA98" s="179" t="str">
        <f t="shared" si="100"/>
        <v>-</v>
      </c>
      <c r="CB98" s="179" t="str">
        <f t="shared" si="101"/>
        <v>-</v>
      </c>
      <c r="CC98" s="179" t="str">
        <f t="shared" si="102"/>
        <v>-</v>
      </c>
      <c r="CD98" s="179" t="str">
        <f t="shared" si="103"/>
        <v>-</v>
      </c>
      <c r="CE98" s="179" t="str">
        <f t="shared" si="104"/>
        <v>-</v>
      </c>
      <c r="CF98" s="179" t="str">
        <f t="shared" si="105"/>
        <v>-</v>
      </c>
      <c r="CG98" s="179" t="str">
        <f t="shared" si="106"/>
        <v>-</v>
      </c>
      <c r="CH98" s="179" t="str">
        <f t="shared" si="107"/>
        <v>-</v>
      </c>
      <c r="CI98" s="179" t="str">
        <f t="shared" si="108"/>
        <v>-</v>
      </c>
      <c r="CJ98" s="179" t="str">
        <f t="shared" si="109"/>
        <v>-</v>
      </c>
      <c r="CL98" s="22" t="s">
        <v>37</v>
      </c>
      <c r="CM98" s="22" t="s">
        <v>37</v>
      </c>
      <c r="CN98" s="22" t="s">
        <v>37</v>
      </c>
      <c r="CO98" s="22" t="s">
        <v>37</v>
      </c>
      <c r="CP98" s="22" t="s">
        <v>37</v>
      </c>
      <c r="CQ98" s="22" t="s">
        <v>37</v>
      </c>
      <c r="CR98" s="22" t="s">
        <v>37</v>
      </c>
      <c r="CS98" s="22" t="s">
        <v>37</v>
      </c>
      <c r="CT98" s="22" t="s">
        <v>37</v>
      </c>
      <c r="CU98" s="22" t="s">
        <v>37</v>
      </c>
      <c r="CV98" s="22" t="s">
        <v>37</v>
      </c>
      <c r="CW98" s="22" t="s">
        <v>37</v>
      </c>
      <c r="CX98" s="22" t="s">
        <v>37</v>
      </c>
      <c r="CY98" s="22" t="s">
        <v>37</v>
      </c>
      <c r="CZ98" s="22" t="s">
        <v>37</v>
      </c>
      <c r="DA98" s="22" t="s">
        <v>37</v>
      </c>
      <c r="DB98" s="22" t="s">
        <v>37</v>
      </c>
      <c r="DC98" s="22" t="s">
        <v>37</v>
      </c>
      <c r="DD98" s="22" t="s">
        <v>37</v>
      </c>
      <c r="DE98" s="22" t="s">
        <v>37</v>
      </c>
      <c r="DF98" s="22" t="s">
        <v>37</v>
      </c>
      <c r="DG98" s="22" t="s">
        <v>37</v>
      </c>
      <c r="DH98" s="22" t="s">
        <v>37</v>
      </c>
      <c r="DI98" s="22" t="s">
        <v>37</v>
      </c>
      <c r="DJ98" s="22" t="s">
        <v>37</v>
      </c>
      <c r="DK98" s="22" t="s">
        <v>37</v>
      </c>
      <c r="DL98" s="22" t="s">
        <v>37</v>
      </c>
      <c r="DM98" s="22" t="s">
        <v>37</v>
      </c>
      <c r="DN98" s="22" t="s">
        <v>37</v>
      </c>
      <c r="DO98" s="22" t="s">
        <v>37</v>
      </c>
      <c r="DP98" s="22" t="s">
        <v>37</v>
      </c>
      <c r="DQ98" s="22" t="s">
        <v>37</v>
      </c>
      <c r="DR98" s="22" t="s">
        <v>37</v>
      </c>
      <c r="DS98" s="22" t="s">
        <v>37</v>
      </c>
      <c r="DT98" s="22" t="s">
        <v>37</v>
      </c>
      <c r="DU98" s="22" t="s">
        <v>37</v>
      </c>
      <c r="DV98" s="22" t="s">
        <v>37</v>
      </c>
      <c r="DW98" s="22" t="s">
        <v>37</v>
      </c>
      <c r="DX98" s="22" t="s">
        <v>37</v>
      </c>
      <c r="DY98" s="22" t="s">
        <v>37</v>
      </c>
      <c r="DZ98" s="22" t="s">
        <v>37</v>
      </c>
      <c r="EA98" s="22" t="s">
        <v>37</v>
      </c>
      <c r="EB98" s="22" t="s">
        <v>37</v>
      </c>
      <c r="EC98" s="22" t="s">
        <v>37</v>
      </c>
      <c r="ED98" s="22" t="s">
        <v>37</v>
      </c>
      <c r="EE98" s="22" t="s">
        <v>37</v>
      </c>
      <c r="EF98" s="22" t="s">
        <v>37</v>
      </c>
      <c r="EG98" s="22" t="s">
        <v>37</v>
      </c>
      <c r="EH98" s="22" t="s">
        <v>37</v>
      </c>
      <c r="EI98" s="22" t="s">
        <v>37</v>
      </c>
      <c r="EJ98" s="22" t="s">
        <v>37</v>
      </c>
      <c r="EK98" s="22" t="s">
        <v>37</v>
      </c>
      <c r="EL98" s="22" t="s">
        <v>37</v>
      </c>
      <c r="EM98" s="22" t="s">
        <v>37</v>
      </c>
      <c r="EN98" s="22" t="s">
        <v>37</v>
      </c>
      <c r="EO98" s="22" t="s">
        <v>37</v>
      </c>
    </row>
    <row r="99" spans="1:145" hidden="1" outlineLevel="1">
      <c r="A99">
        <v>17</v>
      </c>
      <c r="B99" s="146" t="str">
        <f t="shared" si="63"/>
        <v>Fine BBB, Young ewes:Lamb, CFA:5.5yo, Wethers:Older</v>
      </c>
      <c r="C99">
        <f t="shared" si="64"/>
        <v>0</v>
      </c>
      <c r="D99" t="b">
        <f t="shared" si="65"/>
        <v>0</v>
      </c>
      <c r="E99">
        <f t="shared" si="66"/>
        <v>601</v>
      </c>
      <c r="F99" t="str">
        <f t="shared" si="67"/>
        <v>-</v>
      </c>
      <c r="G99">
        <f t="shared" si="68"/>
        <v>0</v>
      </c>
      <c r="H99">
        <f t="shared" si="69"/>
        <v>0</v>
      </c>
      <c r="K99" s="152">
        <f t="shared" si="110"/>
        <v>1</v>
      </c>
      <c r="L99" s="151">
        <f>MOD(INT(($A99-5)/PRODUCT(N$79:$Q$79)),L$79)+1</f>
        <v>1</v>
      </c>
      <c r="M99" s="152">
        <f t="shared" si="111"/>
        <v>4</v>
      </c>
      <c r="N99" s="151">
        <f>MOD(INT(($A99-5)/PRODUCT(O$79:$Q$79)),N$79)+1</f>
        <v>4</v>
      </c>
      <c r="O99" s="151">
        <f>MOD(INT(($A99-5)/PRODUCT(P$79:$Q$79)),O$79)+1</f>
        <v>1</v>
      </c>
      <c r="P99" s="151">
        <f>MOD(INT(($A99-5)/PRODUCT(Q$79:$Q$79)),P$79)+1</f>
        <v>1</v>
      </c>
      <c r="S99" s="181" t="str">
        <f t="shared" si="112"/>
        <v>-</v>
      </c>
      <c r="T99" s="181" t="str">
        <f t="shared" si="112"/>
        <v>-</v>
      </c>
      <c r="U99" s="181" t="str">
        <f t="shared" si="112"/>
        <v>-</v>
      </c>
      <c r="V99" s="181" t="str">
        <f t="shared" si="112"/>
        <v>-</v>
      </c>
      <c r="W99" s="181" t="str">
        <f t="shared" si="112"/>
        <v>-</v>
      </c>
      <c r="X99" s="181" t="str">
        <f t="shared" si="112"/>
        <v>-</v>
      </c>
      <c r="Y99" s="181" t="str">
        <f t="shared" si="112"/>
        <v>-</v>
      </c>
      <c r="Z99" s="181" t="str">
        <f t="shared" si="112"/>
        <v>-</v>
      </c>
      <c r="AA99" s="181" t="str">
        <f t="shared" si="112"/>
        <v>-</v>
      </c>
      <c r="AB99" s="181" t="str">
        <f t="shared" si="112"/>
        <v>-</v>
      </c>
      <c r="AC99" s="181" t="str">
        <f t="shared" si="112"/>
        <v>-</v>
      </c>
      <c r="AD99" s="181" t="str">
        <f t="shared" si="112"/>
        <v>-</v>
      </c>
      <c r="AE99" s="181" t="str">
        <f t="shared" si="112"/>
        <v>-</v>
      </c>
      <c r="AF99" s="181" t="str">
        <f t="shared" si="112"/>
        <v>-</v>
      </c>
      <c r="AG99" s="179" t="str">
        <f t="shared" si="71"/>
        <v>-</v>
      </c>
      <c r="AH99" s="179" t="str">
        <f t="shared" si="72"/>
        <v>-</v>
      </c>
      <c r="AI99" s="179" t="str">
        <f t="shared" si="73"/>
        <v>-</v>
      </c>
      <c r="AJ99" s="179" t="str">
        <f t="shared" si="73"/>
        <v>-</v>
      </c>
      <c r="AK99" s="179" t="str">
        <f t="shared" si="73"/>
        <v>-</v>
      </c>
      <c r="AL99" s="179" t="str">
        <f t="shared" si="73"/>
        <v>-</v>
      </c>
      <c r="AM99" s="179" t="str">
        <f t="shared" si="73"/>
        <v>-</v>
      </c>
      <c r="AN99" s="179" t="str">
        <f t="shared" si="74"/>
        <v>-</v>
      </c>
      <c r="AO99" s="179" t="str">
        <f t="shared" si="75"/>
        <v>-</v>
      </c>
      <c r="AP99" s="179" t="str">
        <f t="shared" si="76"/>
        <v>-</v>
      </c>
      <c r="AQ99" s="179" t="str">
        <f t="shared" si="77"/>
        <v>-</v>
      </c>
      <c r="AR99" s="179" t="str">
        <f t="shared" si="78"/>
        <v>-</v>
      </c>
      <c r="AS99" s="179" t="str">
        <f t="shared" si="79"/>
        <v>-</v>
      </c>
      <c r="AT99" s="179" t="str">
        <f t="shared" si="80"/>
        <v>-</v>
      </c>
      <c r="AU99" s="179" t="str">
        <f t="shared" si="81"/>
        <v>-</v>
      </c>
      <c r="AV99" s="179" t="str">
        <f t="shared" si="82"/>
        <v>-</v>
      </c>
      <c r="AW99" s="179" t="str">
        <f t="shared" si="83"/>
        <v>-</v>
      </c>
      <c r="AX99" s="179" t="str">
        <f t="shared" si="84"/>
        <v>-</v>
      </c>
      <c r="AY99" s="179" t="str">
        <f t="shared" si="85"/>
        <v>-</v>
      </c>
      <c r="AZ99" s="179" t="str">
        <f t="shared" si="86"/>
        <v>-</v>
      </c>
      <c r="BA99" s="179" t="str">
        <f t="shared" si="87"/>
        <v>-</v>
      </c>
      <c r="BB99" s="181" t="str">
        <f t="shared" si="113"/>
        <v>-</v>
      </c>
      <c r="BC99" s="181" t="str">
        <f t="shared" si="113"/>
        <v>-</v>
      </c>
      <c r="BD99" s="181" t="str">
        <f t="shared" si="113"/>
        <v>-</v>
      </c>
      <c r="BE99" s="181" t="str">
        <f t="shared" si="113"/>
        <v>-</v>
      </c>
      <c r="BF99" s="181" t="str">
        <f t="shared" si="113"/>
        <v>-</v>
      </c>
      <c r="BG99" s="181" t="str">
        <f t="shared" si="113"/>
        <v>-</v>
      </c>
      <c r="BH99" s="181" t="str">
        <f t="shared" si="113"/>
        <v>-</v>
      </c>
      <c r="BI99" s="181" t="str">
        <f t="shared" si="113"/>
        <v>-</v>
      </c>
      <c r="BJ99" s="181" t="str">
        <f t="shared" si="113"/>
        <v>-</v>
      </c>
      <c r="BK99" s="181" t="str">
        <f t="shared" si="113"/>
        <v>-</v>
      </c>
      <c r="BL99" s="181" t="str">
        <f t="shared" si="113"/>
        <v>-</v>
      </c>
      <c r="BM99" s="181" t="str">
        <f t="shared" si="113"/>
        <v>-</v>
      </c>
      <c r="BN99" s="181" t="str">
        <f t="shared" si="113"/>
        <v>-</v>
      </c>
      <c r="BO99" s="181" t="str">
        <f t="shared" si="113"/>
        <v>-</v>
      </c>
      <c r="BP99" s="179" t="str">
        <f t="shared" si="89"/>
        <v>-</v>
      </c>
      <c r="BQ99" s="179" t="str">
        <f t="shared" si="90"/>
        <v>-</v>
      </c>
      <c r="BR99" s="179" t="str">
        <f t="shared" si="91"/>
        <v>-</v>
      </c>
      <c r="BS99" s="179" t="str">
        <f t="shared" si="92"/>
        <v>-</v>
      </c>
      <c r="BT99" s="179" t="str">
        <f t="shared" si="93"/>
        <v>-</v>
      </c>
      <c r="BU99" s="179" t="str">
        <f t="shared" si="94"/>
        <v>-</v>
      </c>
      <c r="BV99" s="179" t="str">
        <f t="shared" si="95"/>
        <v>-</v>
      </c>
      <c r="BW99" s="179" t="str">
        <f t="shared" si="96"/>
        <v>-</v>
      </c>
      <c r="BX99" s="179" t="str">
        <f t="shared" si="97"/>
        <v>-</v>
      </c>
      <c r="BY99" s="179" t="str">
        <f t="shared" si="98"/>
        <v>-</v>
      </c>
      <c r="BZ99" s="179" t="str">
        <f t="shared" si="99"/>
        <v>-</v>
      </c>
      <c r="CA99" s="179" t="str">
        <f t="shared" si="100"/>
        <v>-</v>
      </c>
      <c r="CB99" s="179" t="str">
        <f t="shared" si="101"/>
        <v>-</v>
      </c>
      <c r="CC99" s="179" t="str">
        <f t="shared" si="102"/>
        <v>-</v>
      </c>
      <c r="CD99" s="179" t="str">
        <f t="shared" si="103"/>
        <v>-</v>
      </c>
      <c r="CE99" s="179" t="str">
        <f t="shared" si="104"/>
        <v>-</v>
      </c>
      <c r="CF99" s="179" t="str">
        <f t="shared" si="105"/>
        <v>-</v>
      </c>
      <c r="CG99" s="179" t="str">
        <f t="shared" si="106"/>
        <v>-</v>
      </c>
      <c r="CH99" s="179" t="str">
        <f t="shared" si="107"/>
        <v>-</v>
      </c>
      <c r="CI99" s="179" t="str">
        <f t="shared" si="108"/>
        <v>-</v>
      </c>
      <c r="CJ99" s="179" t="str">
        <f t="shared" si="109"/>
        <v>-</v>
      </c>
      <c r="CL99" s="22" t="s">
        <v>37</v>
      </c>
      <c r="CM99" s="22" t="s">
        <v>37</v>
      </c>
      <c r="CN99" s="22" t="s">
        <v>37</v>
      </c>
      <c r="CO99" s="22" t="s">
        <v>37</v>
      </c>
      <c r="CP99" s="22" t="s">
        <v>37</v>
      </c>
      <c r="CQ99" s="22" t="s">
        <v>37</v>
      </c>
      <c r="CR99" s="22" t="s">
        <v>37</v>
      </c>
      <c r="CS99" s="22" t="s">
        <v>37</v>
      </c>
      <c r="CT99" s="22" t="s">
        <v>37</v>
      </c>
      <c r="CU99" s="22" t="s">
        <v>37</v>
      </c>
      <c r="CV99" s="22" t="s">
        <v>37</v>
      </c>
      <c r="CW99" s="22" t="s">
        <v>37</v>
      </c>
      <c r="CX99" s="22" t="s">
        <v>37</v>
      </c>
      <c r="CY99" s="22" t="s">
        <v>37</v>
      </c>
      <c r="CZ99" s="22" t="s">
        <v>37</v>
      </c>
      <c r="DA99" s="22" t="s">
        <v>37</v>
      </c>
      <c r="DB99" s="22" t="s">
        <v>37</v>
      </c>
      <c r="DC99" s="22" t="s">
        <v>37</v>
      </c>
      <c r="DD99" s="22" t="s">
        <v>37</v>
      </c>
      <c r="DE99" s="22" t="s">
        <v>37</v>
      </c>
      <c r="DF99" s="22" t="s">
        <v>37</v>
      </c>
      <c r="DG99" s="22" t="s">
        <v>37</v>
      </c>
      <c r="DH99" s="22" t="s">
        <v>37</v>
      </c>
      <c r="DI99" s="22" t="s">
        <v>37</v>
      </c>
      <c r="DJ99" s="22" t="s">
        <v>37</v>
      </c>
      <c r="DK99" s="22" t="s">
        <v>37</v>
      </c>
      <c r="DL99" s="22" t="s">
        <v>37</v>
      </c>
      <c r="DM99" s="22" t="s">
        <v>37</v>
      </c>
      <c r="DN99" s="22" t="s">
        <v>37</v>
      </c>
      <c r="DO99" s="22" t="s">
        <v>37</v>
      </c>
      <c r="DP99" s="22" t="s">
        <v>37</v>
      </c>
      <c r="DQ99" s="22" t="s">
        <v>37</v>
      </c>
      <c r="DR99" s="22" t="s">
        <v>37</v>
      </c>
      <c r="DS99" s="22" t="s">
        <v>37</v>
      </c>
      <c r="DT99" s="22" t="s">
        <v>37</v>
      </c>
      <c r="DU99" s="22" t="s">
        <v>37</v>
      </c>
      <c r="DV99" s="22" t="s">
        <v>37</v>
      </c>
      <c r="DW99" s="22" t="s">
        <v>37</v>
      </c>
      <c r="DX99" s="22" t="s">
        <v>37</v>
      </c>
      <c r="DY99" s="22" t="s">
        <v>37</v>
      </c>
      <c r="DZ99" s="22" t="s">
        <v>37</v>
      </c>
      <c r="EA99" s="22" t="s">
        <v>37</v>
      </c>
      <c r="EB99" s="22" t="s">
        <v>37</v>
      </c>
      <c r="EC99" s="22" t="s">
        <v>37</v>
      </c>
      <c r="ED99" s="22" t="s">
        <v>37</v>
      </c>
      <c r="EE99" s="22" t="s">
        <v>37</v>
      </c>
      <c r="EF99" s="22" t="s">
        <v>37</v>
      </c>
      <c r="EG99" s="22" t="s">
        <v>37</v>
      </c>
      <c r="EH99" s="22" t="s">
        <v>37</v>
      </c>
      <c r="EI99" s="22" t="s">
        <v>37</v>
      </c>
      <c r="EJ99" s="22" t="s">
        <v>37</v>
      </c>
      <c r="EK99" s="22" t="s">
        <v>37</v>
      </c>
      <c r="EL99" s="22" t="s">
        <v>37</v>
      </c>
      <c r="EM99" s="22" t="s">
        <v>37</v>
      </c>
      <c r="EN99" s="22" t="s">
        <v>37</v>
      </c>
      <c r="EO99" s="22" t="s">
        <v>37</v>
      </c>
    </row>
    <row r="100" spans="1:145" hidden="1" outlineLevel="1">
      <c r="A100">
        <v>18</v>
      </c>
      <c r="B100" s="146" t="str">
        <f t="shared" si="63"/>
        <v>Fine BBB, Young ewes:Lamb, CFA:6.5yo, Wethers:Older</v>
      </c>
      <c r="C100">
        <f t="shared" si="64"/>
        <v>0</v>
      </c>
      <c r="D100" t="b">
        <f t="shared" si="65"/>
        <v>0</v>
      </c>
      <c r="E100">
        <f t="shared" si="66"/>
        <v>601</v>
      </c>
      <c r="F100" t="str">
        <f t="shared" si="67"/>
        <v>-</v>
      </c>
      <c r="G100">
        <f t="shared" si="68"/>
        <v>0</v>
      </c>
      <c r="H100">
        <f t="shared" si="69"/>
        <v>1</v>
      </c>
      <c r="K100" s="152">
        <f t="shared" si="110"/>
        <v>1</v>
      </c>
      <c r="L100" s="151">
        <f>MOD(INT(($A100-5)/PRODUCT(N$79:$Q$79)),L$79)+1</f>
        <v>1</v>
      </c>
      <c r="M100" s="152">
        <f t="shared" si="111"/>
        <v>4</v>
      </c>
      <c r="N100" s="151">
        <f>MOD(INT(($A100-5)/PRODUCT(O$79:$Q$79)),N$79)+1</f>
        <v>4</v>
      </c>
      <c r="O100" s="151">
        <f>MOD(INT(($A100-5)/PRODUCT(P$79:$Q$79)),O$79)+1</f>
        <v>1</v>
      </c>
      <c r="P100" s="151">
        <f>MOD(INT(($A100-5)/PRODUCT(Q$79:$Q$79)),P$79)+1</f>
        <v>2</v>
      </c>
      <c r="S100" s="181" t="str">
        <f t="shared" si="112"/>
        <v>-</v>
      </c>
      <c r="T100" s="181" t="str">
        <f t="shared" si="112"/>
        <v>-</v>
      </c>
      <c r="U100" s="181" t="str">
        <f t="shared" si="112"/>
        <v>-</v>
      </c>
      <c r="V100" s="181" t="str">
        <f t="shared" si="112"/>
        <v>-</v>
      </c>
      <c r="W100" s="181" t="str">
        <f t="shared" si="112"/>
        <v>-</v>
      </c>
      <c r="X100" s="181" t="str">
        <f t="shared" si="112"/>
        <v>-</v>
      </c>
      <c r="Y100" s="181" t="str">
        <f t="shared" si="112"/>
        <v>-</v>
      </c>
      <c r="Z100" s="181" t="str">
        <f t="shared" si="112"/>
        <v>-</v>
      </c>
      <c r="AA100" s="181" t="str">
        <f t="shared" si="112"/>
        <v>-</v>
      </c>
      <c r="AB100" s="181" t="str">
        <f t="shared" si="112"/>
        <v>-</v>
      </c>
      <c r="AC100" s="181" t="str">
        <f t="shared" si="112"/>
        <v>-</v>
      </c>
      <c r="AD100" s="181" t="str">
        <f t="shared" si="112"/>
        <v>-</v>
      </c>
      <c r="AE100" s="181" t="str">
        <f t="shared" si="112"/>
        <v>-</v>
      </c>
      <c r="AF100" s="181" t="str">
        <f t="shared" si="112"/>
        <v>-</v>
      </c>
      <c r="AG100" s="179" t="str">
        <f t="shared" si="71"/>
        <v>-</v>
      </c>
      <c r="AH100" s="179" t="str">
        <f t="shared" si="72"/>
        <v>-</v>
      </c>
      <c r="AI100" s="179" t="str">
        <f t="shared" si="73"/>
        <v>-</v>
      </c>
      <c r="AJ100" s="179" t="str">
        <f t="shared" si="73"/>
        <v>-</v>
      </c>
      <c r="AK100" s="179" t="str">
        <f t="shared" si="73"/>
        <v>-</v>
      </c>
      <c r="AL100" s="179" t="str">
        <f t="shared" si="73"/>
        <v>-</v>
      </c>
      <c r="AM100" s="179" t="str">
        <f t="shared" si="73"/>
        <v>-</v>
      </c>
      <c r="AN100" s="179" t="str">
        <f t="shared" si="74"/>
        <v>-</v>
      </c>
      <c r="AO100" s="179" t="str">
        <f t="shared" si="75"/>
        <v>-</v>
      </c>
      <c r="AP100" s="179" t="str">
        <f t="shared" si="76"/>
        <v>-</v>
      </c>
      <c r="AQ100" s="179" t="str">
        <f t="shared" si="77"/>
        <v>-</v>
      </c>
      <c r="AR100" s="179" t="str">
        <f t="shared" si="78"/>
        <v>-</v>
      </c>
      <c r="AS100" s="179" t="str">
        <f t="shared" si="79"/>
        <v>-</v>
      </c>
      <c r="AT100" s="179" t="str">
        <f t="shared" si="80"/>
        <v>-</v>
      </c>
      <c r="AU100" s="179" t="str">
        <f t="shared" si="81"/>
        <v>-</v>
      </c>
      <c r="AV100" s="179" t="str">
        <f t="shared" si="82"/>
        <v>-</v>
      </c>
      <c r="AW100" s="179" t="str">
        <f t="shared" si="83"/>
        <v>-</v>
      </c>
      <c r="AX100" s="179" t="str">
        <f t="shared" si="84"/>
        <v>-</v>
      </c>
      <c r="AY100" s="179" t="str">
        <f t="shared" si="85"/>
        <v>-</v>
      </c>
      <c r="AZ100" s="179" t="str">
        <f t="shared" si="86"/>
        <v>-</v>
      </c>
      <c r="BA100" s="179" t="str">
        <f t="shared" si="87"/>
        <v>-</v>
      </c>
      <c r="BB100" s="181" t="str">
        <f t="shared" si="113"/>
        <v>-</v>
      </c>
      <c r="BC100" s="181" t="str">
        <f t="shared" si="113"/>
        <v>-</v>
      </c>
      <c r="BD100" s="181" t="str">
        <f t="shared" si="113"/>
        <v>-</v>
      </c>
      <c r="BE100" s="181" t="str">
        <f t="shared" si="113"/>
        <v>-</v>
      </c>
      <c r="BF100" s="181" t="str">
        <f t="shared" si="113"/>
        <v>-</v>
      </c>
      <c r="BG100" s="181" t="str">
        <f t="shared" si="113"/>
        <v>-</v>
      </c>
      <c r="BH100" s="181" t="str">
        <f t="shared" si="113"/>
        <v>-</v>
      </c>
      <c r="BI100" s="181" t="str">
        <f t="shared" si="113"/>
        <v>-</v>
      </c>
      <c r="BJ100" s="181" t="str">
        <f t="shared" si="113"/>
        <v>-</v>
      </c>
      <c r="BK100" s="181" t="str">
        <f t="shared" si="113"/>
        <v>-</v>
      </c>
      <c r="BL100" s="181" t="str">
        <f t="shared" si="113"/>
        <v>-</v>
      </c>
      <c r="BM100" s="181" t="str">
        <f t="shared" si="113"/>
        <v>-</v>
      </c>
      <c r="BN100" s="181" t="str">
        <f t="shared" si="113"/>
        <v>-</v>
      </c>
      <c r="BO100" s="181" t="str">
        <f t="shared" si="113"/>
        <v>-</v>
      </c>
      <c r="BP100" s="179" t="str">
        <f t="shared" si="89"/>
        <v>-</v>
      </c>
      <c r="BQ100" s="179" t="str">
        <f t="shared" si="90"/>
        <v>-</v>
      </c>
      <c r="BR100" s="179" t="str">
        <f t="shared" si="91"/>
        <v>-</v>
      </c>
      <c r="BS100" s="179" t="str">
        <f t="shared" si="92"/>
        <v>-</v>
      </c>
      <c r="BT100" s="179" t="str">
        <f t="shared" si="93"/>
        <v>-</v>
      </c>
      <c r="BU100" s="179" t="str">
        <f t="shared" si="94"/>
        <v>-</v>
      </c>
      <c r="BV100" s="179" t="str">
        <f t="shared" si="95"/>
        <v>-</v>
      </c>
      <c r="BW100" s="179" t="str">
        <f t="shared" si="96"/>
        <v>-</v>
      </c>
      <c r="BX100" s="179" t="str">
        <f t="shared" si="97"/>
        <v>-</v>
      </c>
      <c r="BY100" s="179" t="str">
        <f t="shared" si="98"/>
        <v>-</v>
      </c>
      <c r="BZ100" s="179" t="str">
        <f t="shared" si="99"/>
        <v>-</v>
      </c>
      <c r="CA100" s="179" t="str">
        <f t="shared" si="100"/>
        <v>-</v>
      </c>
      <c r="CB100" s="179" t="str">
        <f t="shared" si="101"/>
        <v>-</v>
      </c>
      <c r="CC100" s="179" t="str">
        <f t="shared" si="102"/>
        <v>-</v>
      </c>
      <c r="CD100" s="179" t="str">
        <f t="shared" si="103"/>
        <v>-</v>
      </c>
      <c r="CE100" s="179" t="str">
        <f t="shared" si="104"/>
        <v>-</v>
      </c>
      <c r="CF100" s="179" t="str">
        <f t="shared" si="105"/>
        <v>-</v>
      </c>
      <c r="CG100" s="179" t="str">
        <f t="shared" si="106"/>
        <v>-</v>
      </c>
      <c r="CH100" s="179" t="str">
        <f t="shared" si="107"/>
        <v>-</v>
      </c>
      <c r="CI100" s="179" t="str">
        <f t="shared" si="108"/>
        <v>-</v>
      </c>
      <c r="CJ100" s="179" t="str">
        <f t="shared" si="109"/>
        <v>-</v>
      </c>
      <c r="CL100" s="22" t="s">
        <v>37</v>
      </c>
      <c r="CM100" s="22" t="s">
        <v>37</v>
      </c>
      <c r="CN100" s="22" t="s">
        <v>37</v>
      </c>
      <c r="CO100" s="22" t="s">
        <v>37</v>
      </c>
      <c r="CP100" s="22" t="s">
        <v>37</v>
      </c>
      <c r="CQ100" s="22" t="s">
        <v>37</v>
      </c>
      <c r="CR100" s="22" t="s">
        <v>37</v>
      </c>
      <c r="CS100" s="22" t="s">
        <v>37</v>
      </c>
      <c r="CT100" s="22" t="s">
        <v>37</v>
      </c>
      <c r="CU100" s="22" t="s">
        <v>37</v>
      </c>
      <c r="CV100" s="22" t="s">
        <v>37</v>
      </c>
      <c r="CW100" s="22" t="s">
        <v>37</v>
      </c>
      <c r="CX100" s="22" t="s">
        <v>37</v>
      </c>
      <c r="CY100" s="22" t="s">
        <v>37</v>
      </c>
      <c r="CZ100" s="22" t="s">
        <v>37</v>
      </c>
      <c r="DA100" s="22" t="s">
        <v>37</v>
      </c>
      <c r="DB100" s="22" t="s">
        <v>37</v>
      </c>
      <c r="DC100" s="22" t="s">
        <v>37</v>
      </c>
      <c r="DD100" s="22" t="s">
        <v>37</v>
      </c>
      <c r="DE100" s="22" t="s">
        <v>37</v>
      </c>
      <c r="DF100" s="22" t="s">
        <v>37</v>
      </c>
      <c r="DG100" s="22" t="s">
        <v>37</v>
      </c>
      <c r="DH100" s="22" t="s">
        <v>37</v>
      </c>
      <c r="DI100" s="22" t="s">
        <v>37</v>
      </c>
      <c r="DJ100" s="22" t="s">
        <v>37</v>
      </c>
      <c r="DK100" s="22" t="s">
        <v>37</v>
      </c>
      <c r="DL100" s="22" t="s">
        <v>37</v>
      </c>
      <c r="DM100" s="22" t="s">
        <v>37</v>
      </c>
      <c r="DN100" s="22" t="s">
        <v>37</v>
      </c>
      <c r="DO100" s="22" t="s">
        <v>37</v>
      </c>
      <c r="DP100" s="22" t="s">
        <v>37</v>
      </c>
      <c r="DQ100" s="22" t="s">
        <v>37</v>
      </c>
      <c r="DR100" s="22" t="s">
        <v>37</v>
      </c>
      <c r="DS100" s="22" t="s">
        <v>37</v>
      </c>
      <c r="DT100" s="22" t="s">
        <v>37</v>
      </c>
      <c r="DU100" s="22" t="s">
        <v>37</v>
      </c>
      <c r="DV100" s="22" t="s">
        <v>37</v>
      </c>
      <c r="DW100" s="22" t="s">
        <v>37</v>
      </c>
      <c r="DX100" s="22" t="s">
        <v>37</v>
      </c>
      <c r="DY100" s="22" t="s">
        <v>37</v>
      </c>
      <c r="DZ100" s="22" t="s">
        <v>37</v>
      </c>
      <c r="EA100" s="22" t="s">
        <v>37</v>
      </c>
      <c r="EB100" s="22" t="s">
        <v>37</v>
      </c>
      <c r="EC100" s="22" t="s">
        <v>37</v>
      </c>
      <c r="ED100" s="22" t="s">
        <v>37</v>
      </c>
      <c r="EE100" s="22" t="s">
        <v>37</v>
      </c>
      <c r="EF100" s="22" t="s">
        <v>37</v>
      </c>
      <c r="EG100" s="22" t="s">
        <v>37</v>
      </c>
      <c r="EH100" s="22" t="s">
        <v>37</v>
      </c>
      <c r="EI100" s="22" t="s">
        <v>37</v>
      </c>
      <c r="EJ100" s="22" t="s">
        <v>37</v>
      </c>
      <c r="EK100" s="22" t="s">
        <v>37</v>
      </c>
      <c r="EL100" s="22" t="s">
        <v>37</v>
      </c>
      <c r="EM100" s="22" t="s">
        <v>37</v>
      </c>
      <c r="EN100" s="22" t="s">
        <v>37</v>
      </c>
      <c r="EO100" s="22" t="s">
        <v>37</v>
      </c>
    </row>
    <row r="101" spans="1:145" hidden="1" outlineLevel="1">
      <c r="A101">
        <v>19</v>
      </c>
      <c r="B101" s="146" t="str">
        <f t="shared" si="63"/>
        <v>Fine BBB, Young ewes:Hgt, CFA:5.5yo, Wethers:Older</v>
      </c>
      <c r="C101">
        <f t="shared" si="64"/>
        <v>0</v>
      </c>
      <c r="D101" t="b">
        <f t="shared" si="65"/>
        <v>0</v>
      </c>
      <c r="E101">
        <f t="shared" si="66"/>
        <v>601</v>
      </c>
      <c r="F101" t="str">
        <f t="shared" si="67"/>
        <v>-</v>
      </c>
      <c r="G101">
        <f t="shared" si="68"/>
        <v>500</v>
      </c>
      <c r="H101">
        <f t="shared" si="69"/>
        <v>0</v>
      </c>
      <c r="K101" s="152">
        <f t="shared" si="110"/>
        <v>1</v>
      </c>
      <c r="L101" s="151">
        <f>MOD(INT(($A101-5)/PRODUCT(N$79:$Q$79)),L$79)+1</f>
        <v>1</v>
      </c>
      <c r="M101" s="152">
        <f t="shared" si="111"/>
        <v>4</v>
      </c>
      <c r="N101" s="151">
        <f>MOD(INT(($A101-5)/PRODUCT(O$79:$Q$79)),N$79)+1</f>
        <v>4</v>
      </c>
      <c r="O101" s="151">
        <f>MOD(INT(($A101-5)/PRODUCT(P$79:$Q$79)),O$79)+1</f>
        <v>2</v>
      </c>
      <c r="P101" s="151">
        <f>MOD(INT(($A101-5)/PRODUCT(Q$79:$Q$79)),P$79)+1</f>
        <v>1</v>
      </c>
      <c r="S101" s="181" t="str">
        <f t="shared" si="112"/>
        <v>-</v>
      </c>
      <c r="T101" s="181" t="str">
        <f t="shared" si="112"/>
        <v>-</v>
      </c>
      <c r="U101" s="181" t="str">
        <f t="shared" si="112"/>
        <v>-</v>
      </c>
      <c r="V101" s="181" t="str">
        <f t="shared" si="112"/>
        <v>-</v>
      </c>
      <c r="W101" s="181" t="str">
        <f t="shared" si="112"/>
        <v>-</v>
      </c>
      <c r="X101" s="181" t="str">
        <f t="shared" si="112"/>
        <v>-</v>
      </c>
      <c r="Y101" s="181" t="str">
        <f t="shared" si="112"/>
        <v>-</v>
      </c>
      <c r="Z101" s="181" t="str">
        <f t="shared" si="112"/>
        <v>-</v>
      </c>
      <c r="AA101" s="181" t="str">
        <f t="shared" si="112"/>
        <v>-</v>
      </c>
      <c r="AB101" s="181" t="str">
        <f t="shared" si="112"/>
        <v>-</v>
      </c>
      <c r="AC101" s="181" t="str">
        <f t="shared" si="112"/>
        <v>-</v>
      </c>
      <c r="AD101" s="181" t="str">
        <f t="shared" si="112"/>
        <v>-</v>
      </c>
      <c r="AE101" s="181" t="str">
        <f t="shared" si="112"/>
        <v>-</v>
      </c>
      <c r="AF101" s="181" t="str">
        <f t="shared" si="112"/>
        <v>-</v>
      </c>
      <c r="AG101" s="179" t="str">
        <f t="shared" si="71"/>
        <v>-</v>
      </c>
      <c r="AH101" s="179" t="str">
        <f t="shared" si="72"/>
        <v>-</v>
      </c>
      <c r="AI101" s="179" t="str">
        <f t="shared" si="73"/>
        <v>-</v>
      </c>
      <c r="AJ101" s="179" t="str">
        <f t="shared" si="73"/>
        <v>-</v>
      </c>
      <c r="AK101" s="179" t="str">
        <f t="shared" si="73"/>
        <v>-</v>
      </c>
      <c r="AL101" s="179" t="str">
        <f t="shared" si="73"/>
        <v>-</v>
      </c>
      <c r="AM101" s="179" t="str">
        <f t="shared" si="73"/>
        <v>-</v>
      </c>
      <c r="AN101" s="179" t="str">
        <f t="shared" si="74"/>
        <v>-</v>
      </c>
      <c r="AO101" s="179" t="str">
        <f t="shared" si="75"/>
        <v>-</v>
      </c>
      <c r="AP101" s="179" t="str">
        <f t="shared" si="76"/>
        <v>-</v>
      </c>
      <c r="AQ101" s="179" t="str">
        <f t="shared" si="77"/>
        <v>-</v>
      </c>
      <c r="AR101" s="179" t="str">
        <f t="shared" si="78"/>
        <v>-</v>
      </c>
      <c r="AS101" s="179" t="str">
        <f t="shared" si="79"/>
        <v>-</v>
      </c>
      <c r="AT101" s="179" t="str">
        <f t="shared" si="80"/>
        <v>-</v>
      </c>
      <c r="AU101" s="179" t="str">
        <f t="shared" si="81"/>
        <v>-</v>
      </c>
      <c r="AV101" s="179" t="str">
        <f t="shared" si="82"/>
        <v>-</v>
      </c>
      <c r="AW101" s="179" t="str">
        <f t="shared" si="83"/>
        <v>-</v>
      </c>
      <c r="AX101" s="179" t="str">
        <f t="shared" si="84"/>
        <v>-</v>
      </c>
      <c r="AY101" s="179" t="str">
        <f t="shared" si="85"/>
        <v>-</v>
      </c>
      <c r="AZ101" s="179" t="str">
        <f t="shared" si="86"/>
        <v>-</v>
      </c>
      <c r="BA101" s="179" t="str">
        <f t="shared" si="87"/>
        <v>-</v>
      </c>
      <c r="BB101" s="181" t="str">
        <f t="shared" si="113"/>
        <v>-</v>
      </c>
      <c r="BC101" s="181" t="str">
        <f t="shared" si="113"/>
        <v>-</v>
      </c>
      <c r="BD101" s="181" t="str">
        <f t="shared" si="113"/>
        <v>-</v>
      </c>
      <c r="BE101" s="181" t="str">
        <f t="shared" si="113"/>
        <v>-</v>
      </c>
      <c r="BF101" s="181" t="str">
        <f t="shared" si="113"/>
        <v>-</v>
      </c>
      <c r="BG101" s="181" t="str">
        <f t="shared" si="113"/>
        <v>-</v>
      </c>
      <c r="BH101" s="181" t="str">
        <f t="shared" si="113"/>
        <v>-</v>
      </c>
      <c r="BI101" s="181" t="str">
        <f t="shared" si="113"/>
        <v>-</v>
      </c>
      <c r="BJ101" s="181" t="str">
        <f t="shared" si="113"/>
        <v>-</v>
      </c>
      <c r="BK101" s="181" t="str">
        <f t="shared" si="113"/>
        <v>-</v>
      </c>
      <c r="BL101" s="181" t="str">
        <f t="shared" si="113"/>
        <v>-</v>
      </c>
      <c r="BM101" s="181" t="str">
        <f t="shared" si="113"/>
        <v>-</v>
      </c>
      <c r="BN101" s="181" t="str">
        <f t="shared" si="113"/>
        <v>-</v>
      </c>
      <c r="BO101" s="181" t="str">
        <f t="shared" si="113"/>
        <v>-</v>
      </c>
      <c r="BP101" s="179" t="str">
        <f t="shared" si="89"/>
        <v>-</v>
      </c>
      <c r="BQ101" s="179" t="str">
        <f t="shared" si="90"/>
        <v>-</v>
      </c>
      <c r="BR101" s="179" t="str">
        <f t="shared" si="91"/>
        <v>-</v>
      </c>
      <c r="BS101" s="179" t="str">
        <f t="shared" si="92"/>
        <v>-</v>
      </c>
      <c r="BT101" s="179" t="str">
        <f t="shared" si="93"/>
        <v>-</v>
      </c>
      <c r="BU101" s="179" t="str">
        <f t="shared" si="94"/>
        <v>-</v>
      </c>
      <c r="BV101" s="179" t="str">
        <f t="shared" si="95"/>
        <v>-</v>
      </c>
      <c r="BW101" s="179" t="str">
        <f t="shared" si="96"/>
        <v>-</v>
      </c>
      <c r="BX101" s="179" t="str">
        <f t="shared" si="97"/>
        <v>-</v>
      </c>
      <c r="BY101" s="179" t="str">
        <f t="shared" si="98"/>
        <v>-</v>
      </c>
      <c r="BZ101" s="179" t="str">
        <f t="shared" si="99"/>
        <v>-</v>
      </c>
      <c r="CA101" s="179" t="str">
        <f t="shared" si="100"/>
        <v>-</v>
      </c>
      <c r="CB101" s="179" t="str">
        <f t="shared" si="101"/>
        <v>-</v>
      </c>
      <c r="CC101" s="179" t="str">
        <f t="shared" si="102"/>
        <v>-</v>
      </c>
      <c r="CD101" s="179" t="str">
        <f t="shared" si="103"/>
        <v>-</v>
      </c>
      <c r="CE101" s="179" t="str">
        <f t="shared" si="104"/>
        <v>-</v>
      </c>
      <c r="CF101" s="179" t="str">
        <f t="shared" si="105"/>
        <v>-</v>
      </c>
      <c r="CG101" s="179" t="str">
        <f t="shared" si="106"/>
        <v>-</v>
      </c>
      <c r="CH101" s="179" t="str">
        <f t="shared" si="107"/>
        <v>-</v>
      </c>
      <c r="CI101" s="179" t="str">
        <f t="shared" si="108"/>
        <v>-</v>
      </c>
      <c r="CJ101" s="179" t="str">
        <f t="shared" si="109"/>
        <v>-</v>
      </c>
      <c r="CL101" s="22" t="s">
        <v>37</v>
      </c>
      <c r="CM101" s="22" t="s">
        <v>37</v>
      </c>
      <c r="CN101" s="22" t="s">
        <v>37</v>
      </c>
      <c r="CO101" s="22" t="s">
        <v>37</v>
      </c>
      <c r="CP101" s="22" t="s">
        <v>37</v>
      </c>
      <c r="CQ101" s="22" t="s">
        <v>37</v>
      </c>
      <c r="CR101" s="22" t="s">
        <v>37</v>
      </c>
      <c r="CS101" s="22" t="s">
        <v>37</v>
      </c>
      <c r="CT101" s="22" t="s">
        <v>37</v>
      </c>
      <c r="CU101" s="22" t="s">
        <v>37</v>
      </c>
      <c r="CV101" s="22" t="s">
        <v>37</v>
      </c>
      <c r="CW101" s="22" t="s">
        <v>37</v>
      </c>
      <c r="CX101" s="22" t="s">
        <v>37</v>
      </c>
      <c r="CY101" s="22" t="s">
        <v>37</v>
      </c>
      <c r="CZ101" s="22" t="s">
        <v>37</v>
      </c>
      <c r="DA101" s="22" t="s">
        <v>37</v>
      </c>
      <c r="DB101" s="22" t="s">
        <v>37</v>
      </c>
      <c r="DC101" s="22" t="s">
        <v>37</v>
      </c>
      <c r="DD101" s="22" t="s">
        <v>37</v>
      </c>
      <c r="DE101" s="22" t="s">
        <v>37</v>
      </c>
      <c r="DF101" s="22" t="s">
        <v>37</v>
      </c>
      <c r="DG101" s="22" t="s">
        <v>37</v>
      </c>
      <c r="DH101" s="22" t="s">
        <v>37</v>
      </c>
      <c r="DI101" s="22" t="s">
        <v>37</v>
      </c>
      <c r="DJ101" s="22" t="s">
        <v>37</v>
      </c>
      <c r="DK101" s="22" t="s">
        <v>37</v>
      </c>
      <c r="DL101" s="22" t="s">
        <v>37</v>
      </c>
      <c r="DM101" s="22" t="s">
        <v>37</v>
      </c>
      <c r="DN101" s="22" t="s">
        <v>37</v>
      </c>
      <c r="DO101" s="22" t="s">
        <v>37</v>
      </c>
      <c r="DP101" s="22" t="s">
        <v>37</v>
      </c>
      <c r="DQ101" s="22" t="s">
        <v>37</v>
      </c>
      <c r="DR101" s="22" t="s">
        <v>37</v>
      </c>
      <c r="DS101" s="22" t="s">
        <v>37</v>
      </c>
      <c r="DT101" s="22" t="s">
        <v>37</v>
      </c>
      <c r="DU101" s="22" t="s">
        <v>37</v>
      </c>
      <c r="DV101" s="22" t="s">
        <v>37</v>
      </c>
      <c r="DW101" s="22" t="s">
        <v>37</v>
      </c>
      <c r="DX101" s="22" t="s">
        <v>37</v>
      </c>
      <c r="DY101" s="22" t="s">
        <v>37</v>
      </c>
      <c r="DZ101" s="22" t="s">
        <v>37</v>
      </c>
      <c r="EA101" s="22" t="s">
        <v>37</v>
      </c>
      <c r="EB101" s="22" t="s">
        <v>37</v>
      </c>
      <c r="EC101" s="22" t="s">
        <v>37</v>
      </c>
      <c r="ED101" s="22" t="s">
        <v>37</v>
      </c>
      <c r="EE101" s="22" t="s">
        <v>37</v>
      </c>
      <c r="EF101" s="22" t="s">
        <v>37</v>
      </c>
      <c r="EG101" s="22" t="s">
        <v>37</v>
      </c>
      <c r="EH101" s="22" t="s">
        <v>37</v>
      </c>
      <c r="EI101" s="22" t="s">
        <v>37</v>
      </c>
      <c r="EJ101" s="22" t="s">
        <v>37</v>
      </c>
      <c r="EK101" s="22" t="s">
        <v>37</v>
      </c>
      <c r="EL101" s="22" t="s">
        <v>37</v>
      </c>
      <c r="EM101" s="22" t="s">
        <v>37</v>
      </c>
      <c r="EN101" s="22" t="s">
        <v>37</v>
      </c>
      <c r="EO101" s="22" t="s">
        <v>37</v>
      </c>
    </row>
    <row r="102" spans="1:145" hidden="1" outlineLevel="1">
      <c r="A102">
        <v>20</v>
      </c>
      <c r="B102" s="146" t="str">
        <f t="shared" si="63"/>
        <v>Fine BBB, Young ewes:Hgt, CFA:6.5yo, Wethers:Older</v>
      </c>
      <c r="C102">
        <f t="shared" si="64"/>
        <v>0</v>
      </c>
      <c r="D102" t="b">
        <f t="shared" si="65"/>
        <v>0</v>
      </c>
      <c r="E102">
        <f t="shared" si="66"/>
        <v>601</v>
      </c>
      <c r="F102" t="str">
        <f t="shared" si="67"/>
        <v>-</v>
      </c>
      <c r="G102">
        <f t="shared" si="68"/>
        <v>500</v>
      </c>
      <c r="H102">
        <f t="shared" si="69"/>
        <v>1</v>
      </c>
      <c r="K102" s="152">
        <f t="shared" si="110"/>
        <v>1</v>
      </c>
      <c r="L102" s="151">
        <f>MOD(INT(($A102-5)/PRODUCT(N$79:$Q$79)),L$79)+1</f>
        <v>1</v>
      </c>
      <c r="M102" s="152">
        <f t="shared" si="111"/>
        <v>4</v>
      </c>
      <c r="N102" s="151">
        <f>MOD(INT(($A102-5)/PRODUCT(O$79:$Q$79)),N$79)+1</f>
        <v>4</v>
      </c>
      <c r="O102" s="151">
        <f>MOD(INT(($A102-5)/PRODUCT(P$79:$Q$79)),O$79)+1</f>
        <v>2</v>
      </c>
      <c r="P102" s="151">
        <f>MOD(INT(($A102-5)/PRODUCT(Q$79:$Q$79)),P$79)+1</f>
        <v>2</v>
      </c>
      <c r="S102" s="181" t="str">
        <f t="shared" si="112"/>
        <v>-</v>
      </c>
      <c r="T102" s="181" t="str">
        <f t="shared" si="112"/>
        <v>-</v>
      </c>
      <c r="U102" s="181" t="str">
        <f t="shared" si="112"/>
        <v>-</v>
      </c>
      <c r="V102" s="181" t="str">
        <f t="shared" si="112"/>
        <v>-</v>
      </c>
      <c r="W102" s="181" t="str">
        <f t="shared" si="112"/>
        <v>-</v>
      </c>
      <c r="X102" s="181" t="str">
        <f t="shared" si="112"/>
        <v>-</v>
      </c>
      <c r="Y102" s="181" t="str">
        <f t="shared" si="112"/>
        <v>-</v>
      </c>
      <c r="Z102" s="181" t="str">
        <f t="shared" si="112"/>
        <v>-</v>
      </c>
      <c r="AA102" s="181" t="str">
        <f t="shared" si="112"/>
        <v>-</v>
      </c>
      <c r="AB102" s="181" t="str">
        <f t="shared" si="112"/>
        <v>-</v>
      </c>
      <c r="AC102" s="181" t="str">
        <f t="shared" si="112"/>
        <v>-</v>
      </c>
      <c r="AD102" s="181" t="str">
        <f t="shared" si="112"/>
        <v>-</v>
      </c>
      <c r="AE102" s="181" t="str">
        <f t="shared" si="112"/>
        <v>-</v>
      </c>
      <c r="AF102" s="181" t="str">
        <f t="shared" si="112"/>
        <v>-</v>
      </c>
      <c r="AG102" s="179" t="str">
        <f t="shared" si="71"/>
        <v>-</v>
      </c>
      <c r="AH102" s="179" t="str">
        <f t="shared" si="72"/>
        <v>-</v>
      </c>
      <c r="AI102" s="179" t="str">
        <f t="shared" si="73"/>
        <v>-</v>
      </c>
      <c r="AJ102" s="179" t="str">
        <f t="shared" si="73"/>
        <v>-</v>
      </c>
      <c r="AK102" s="179" t="str">
        <f t="shared" si="73"/>
        <v>-</v>
      </c>
      <c r="AL102" s="179" t="str">
        <f t="shared" si="73"/>
        <v>-</v>
      </c>
      <c r="AM102" s="179" t="str">
        <f t="shared" si="73"/>
        <v>-</v>
      </c>
      <c r="AN102" s="179" t="str">
        <f t="shared" si="74"/>
        <v>-</v>
      </c>
      <c r="AO102" s="179" t="str">
        <f t="shared" si="75"/>
        <v>-</v>
      </c>
      <c r="AP102" s="179" t="str">
        <f t="shared" si="76"/>
        <v>-</v>
      </c>
      <c r="AQ102" s="179" t="str">
        <f t="shared" si="77"/>
        <v>-</v>
      </c>
      <c r="AR102" s="179" t="str">
        <f t="shared" si="78"/>
        <v>-</v>
      </c>
      <c r="AS102" s="179" t="str">
        <f t="shared" si="79"/>
        <v>-</v>
      </c>
      <c r="AT102" s="179" t="str">
        <f t="shared" si="80"/>
        <v>-</v>
      </c>
      <c r="AU102" s="179" t="str">
        <f t="shared" si="81"/>
        <v>-</v>
      </c>
      <c r="AV102" s="179" t="str">
        <f t="shared" si="82"/>
        <v>-</v>
      </c>
      <c r="AW102" s="179" t="str">
        <f t="shared" si="83"/>
        <v>-</v>
      </c>
      <c r="AX102" s="179" t="str">
        <f t="shared" si="84"/>
        <v>-</v>
      </c>
      <c r="AY102" s="179" t="str">
        <f t="shared" si="85"/>
        <v>-</v>
      </c>
      <c r="AZ102" s="179" t="str">
        <f t="shared" si="86"/>
        <v>-</v>
      </c>
      <c r="BA102" s="179" t="str">
        <f t="shared" si="87"/>
        <v>-</v>
      </c>
      <c r="BB102" s="181" t="str">
        <f t="shared" si="113"/>
        <v>-</v>
      </c>
      <c r="BC102" s="181" t="str">
        <f t="shared" si="113"/>
        <v>-</v>
      </c>
      <c r="BD102" s="181" t="str">
        <f t="shared" si="113"/>
        <v>-</v>
      </c>
      <c r="BE102" s="181" t="str">
        <f t="shared" si="113"/>
        <v>-</v>
      </c>
      <c r="BF102" s="181" t="str">
        <f t="shared" si="113"/>
        <v>-</v>
      </c>
      <c r="BG102" s="181" t="str">
        <f t="shared" si="113"/>
        <v>-</v>
      </c>
      <c r="BH102" s="181" t="str">
        <f t="shared" si="113"/>
        <v>-</v>
      </c>
      <c r="BI102" s="181" t="str">
        <f t="shared" si="113"/>
        <v>-</v>
      </c>
      <c r="BJ102" s="181" t="str">
        <f t="shared" si="113"/>
        <v>-</v>
      </c>
      <c r="BK102" s="181" t="str">
        <f t="shared" si="113"/>
        <v>-</v>
      </c>
      <c r="BL102" s="181" t="str">
        <f t="shared" si="113"/>
        <v>-</v>
      </c>
      <c r="BM102" s="181" t="str">
        <f t="shared" si="113"/>
        <v>-</v>
      </c>
      <c r="BN102" s="181" t="str">
        <f t="shared" si="113"/>
        <v>-</v>
      </c>
      <c r="BO102" s="181" t="str">
        <f t="shared" si="113"/>
        <v>-</v>
      </c>
      <c r="BP102" s="179" t="str">
        <f t="shared" si="89"/>
        <v>-</v>
      </c>
      <c r="BQ102" s="179" t="str">
        <f t="shared" si="90"/>
        <v>-</v>
      </c>
      <c r="BR102" s="179" t="str">
        <f t="shared" si="91"/>
        <v>-</v>
      </c>
      <c r="BS102" s="179" t="str">
        <f t="shared" si="92"/>
        <v>-</v>
      </c>
      <c r="BT102" s="179" t="str">
        <f t="shared" si="93"/>
        <v>-</v>
      </c>
      <c r="BU102" s="179" t="str">
        <f t="shared" si="94"/>
        <v>-</v>
      </c>
      <c r="BV102" s="179" t="str">
        <f t="shared" si="95"/>
        <v>-</v>
      </c>
      <c r="BW102" s="179" t="str">
        <f t="shared" si="96"/>
        <v>-</v>
      </c>
      <c r="BX102" s="179" t="str">
        <f t="shared" si="97"/>
        <v>-</v>
      </c>
      <c r="BY102" s="179" t="str">
        <f t="shared" si="98"/>
        <v>-</v>
      </c>
      <c r="BZ102" s="179" t="str">
        <f t="shared" si="99"/>
        <v>-</v>
      </c>
      <c r="CA102" s="179" t="str">
        <f t="shared" si="100"/>
        <v>-</v>
      </c>
      <c r="CB102" s="179" t="str">
        <f t="shared" si="101"/>
        <v>-</v>
      </c>
      <c r="CC102" s="179" t="str">
        <f t="shared" si="102"/>
        <v>-</v>
      </c>
      <c r="CD102" s="179" t="str">
        <f t="shared" si="103"/>
        <v>-</v>
      </c>
      <c r="CE102" s="179" t="str">
        <f t="shared" si="104"/>
        <v>-</v>
      </c>
      <c r="CF102" s="179" t="str">
        <f t="shared" si="105"/>
        <v>-</v>
      </c>
      <c r="CG102" s="179" t="str">
        <f t="shared" si="106"/>
        <v>-</v>
      </c>
      <c r="CH102" s="179" t="str">
        <f t="shared" si="107"/>
        <v>-</v>
      </c>
      <c r="CI102" s="179" t="str">
        <f t="shared" si="108"/>
        <v>-</v>
      </c>
      <c r="CJ102" s="179" t="str">
        <f t="shared" si="109"/>
        <v>-</v>
      </c>
      <c r="CL102" s="22" t="s">
        <v>37</v>
      </c>
      <c r="CM102" s="22" t="s">
        <v>37</v>
      </c>
      <c r="CN102" s="22" t="s">
        <v>37</v>
      </c>
      <c r="CO102" s="22" t="s">
        <v>37</v>
      </c>
      <c r="CP102" s="22" t="s">
        <v>37</v>
      </c>
      <c r="CQ102" s="22" t="s">
        <v>37</v>
      </c>
      <c r="CR102" s="22" t="s">
        <v>37</v>
      </c>
      <c r="CS102" s="22" t="s">
        <v>37</v>
      </c>
      <c r="CT102" s="22" t="s">
        <v>37</v>
      </c>
      <c r="CU102" s="22" t="s">
        <v>37</v>
      </c>
      <c r="CV102" s="22" t="s">
        <v>37</v>
      </c>
      <c r="CW102" s="22" t="s">
        <v>37</v>
      </c>
      <c r="CX102" s="22" t="s">
        <v>37</v>
      </c>
      <c r="CY102" s="22" t="s">
        <v>37</v>
      </c>
      <c r="CZ102" s="22" t="s">
        <v>37</v>
      </c>
      <c r="DA102" s="22" t="s">
        <v>37</v>
      </c>
      <c r="DB102" s="22" t="s">
        <v>37</v>
      </c>
      <c r="DC102" s="22" t="s">
        <v>37</v>
      </c>
      <c r="DD102" s="22" t="s">
        <v>37</v>
      </c>
      <c r="DE102" s="22" t="s">
        <v>37</v>
      </c>
      <c r="DF102" s="22" t="s">
        <v>37</v>
      </c>
      <c r="DG102" s="22" t="s">
        <v>37</v>
      </c>
      <c r="DH102" s="22" t="s">
        <v>37</v>
      </c>
      <c r="DI102" s="22" t="s">
        <v>37</v>
      </c>
      <c r="DJ102" s="22" t="s">
        <v>37</v>
      </c>
      <c r="DK102" s="22" t="s">
        <v>37</v>
      </c>
      <c r="DL102" s="22" t="s">
        <v>37</v>
      </c>
      <c r="DM102" s="22" t="s">
        <v>37</v>
      </c>
      <c r="DN102" s="22" t="s">
        <v>37</v>
      </c>
      <c r="DO102" s="22" t="s">
        <v>37</v>
      </c>
      <c r="DP102" s="22" t="s">
        <v>37</v>
      </c>
      <c r="DQ102" s="22" t="s">
        <v>37</v>
      </c>
      <c r="DR102" s="22" t="s">
        <v>37</v>
      </c>
      <c r="DS102" s="22" t="s">
        <v>37</v>
      </c>
      <c r="DT102" s="22" t="s">
        <v>37</v>
      </c>
      <c r="DU102" s="22" t="s">
        <v>37</v>
      </c>
      <c r="DV102" s="22" t="s">
        <v>37</v>
      </c>
      <c r="DW102" s="22" t="s">
        <v>37</v>
      </c>
      <c r="DX102" s="22" t="s">
        <v>37</v>
      </c>
      <c r="DY102" s="22" t="s">
        <v>37</v>
      </c>
      <c r="DZ102" s="22" t="s">
        <v>37</v>
      </c>
      <c r="EA102" s="22" t="s">
        <v>37</v>
      </c>
      <c r="EB102" s="22" t="s">
        <v>37</v>
      </c>
      <c r="EC102" s="22" t="s">
        <v>37</v>
      </c>
      <c r="ED102" s="22" t="s">
        <v>37</v>
      </c>
      <c r="EE102" s="22" t="s">
        <v>37</v>
      </c>
      <c r="EF102" s="22" t="s">
        <v>37</v>
      </c>
      <c r="EG102" s="22" t="s">
        <v>37</v>
      </c>
      <c r="EH102" s="22" t="s">
        <v>37</v>
      </c>
      <c r="EI102" s="22" t="s">
        <v>37</v>
      </c>
      <c r="EJ102" s="22" t="s">
        <v>37</v>
      </c>
      <c r="EK102" s="22" t="s">
        <v>37</v>
      </c>
      <c r="EL102" s="22" t="s">
        <v>37</v>
      </c>
      <c r="EM102" s="22" t="s">
        <v>37</v>
      </c>
      <c r="EN102" s="22" t="s">
        <v>37</v>
      </c>
      <c r="EO102" s="22" t="s">
        <v>37</v>
      </c>
    </row>
    <row r="103" spans="1:145" hidden="1" outlineLevel="1">
      <c r="A103">
        <v>21</v>
      </c>
      <c r="B103" s="146" t="str">
        <f t="shared" si="63"/>
        <v>Medium BBB, Young ewes:Lamb, CFA:5.5yo, Wethers:Lamb</v>
      </c>
      <c r="C103">
        <f t="shared" si="64"/>
        <v>1</v>
      </c>
      <c r="D103" t="b">
        <f t="shared" si="65"/>
        <v>0</v>
      </c>
      <c r="E103">
        <f t="shared" si="66"/>
        <v>0</v>
      </c>
      <c r="F103">
        <f t="shared" si="67"/>
        <v>240</v>
      </c>
      <c r="G103">
        <f t="shared" si="68"/>
        <v>0</v>
      </c>
      <c r="H103">
        <f t="shared" si="69"/>
        <v>0</v>
      </c>
      <c r="K103" s="152">
        <f t="shared" si="110"/>
        <v>2</v>
      </c>
      <c r="L103" s="151">
        <f>MOD(INT(($A103-5)/PRODUCT(N$79:$Q$79)),L$79)+1</f>
        <v>2</v>
      </c>
      <c r="M103" s="152">
        <f t="shared" si="111"/>
        <v>1</v>
      </c>
      <c r="N103" s="151">
        <f>MOD(INT(($A103-5)/PRODUCT(O$79:$Q$79)),N$79)+1</f>
        <v>1</v>
      </c>
      <c r="O103" s="151">
        <f>MOD(INT(($A103-5)/PRODUCT(P$79:$Q$79)),O$79)+1</f>
        <v>1</v>
      </c>
      <c r="P103" s="151">
        <f>MOD(INT(($A103-5)/PRODUCT(Q$79:$Q$79)),P$79)+1</f>
        <v>1</v>
      </c>
      <c r="S103" s="181" t="str">
        <f t="shared" si="112"/>
        <v>-</v>
      </c>
      <c r="T103" s="181" t="str">
        <f t="shared" si="112"/>
        <v>-</v>
      </c>
      <c r="U103" s="181" t="str">
        <f t="shared" si="112"/>
        <v>-</v>
      </c>
      <c r="V103" s="181" t="str">
        <f t="shared" si="112"/>
        <v>-</v>
      </c>
      <c r="W103" s="181" t="str">
        <f t="shared" si="112"/>
        <v>-</v>
      </c>
      <c r="X103" s="181" t="str">
        <f t="shared" si="112"/>
        <v>-</v>
      </c>
      <c r="Y103" s="181" t="str">
        <f t="shared" si="112"/>
        <v>-</v>
      </c>
      <c r="Z103" s="181" t="str">
        <f t="shared" si="112"/>
        <v>-</v>
      </c>
      <c r="AA103" s="181" t="str">
        <f t="shared" si="112"/>
        <v>-</v>
      </c>
      <c r="AB103" s="181" t="str">
        <f t="shared" si="112"/>
        <v>-</v>
      </c>
      <c r="AC103" s="181" t="str">
        <f t="shared" si="112"/>
        <v>-</v>
      </c>
      <c r="AD103" s="181" t="str">
        <f t="shared" si="112"/>
        <v>-</v>
      </c>
      <c r="AE103" s="181" t="str">
        <f t="shared" si="112"/>
        <v>-</v>
      </c>
      <c r="AF103" s="181" t="str">
        <f t="shared" si="112"/>
        <v>-</v>
      </c>
      <c r="AG103" s="179" t="str">
        <f t="shared" si="71"/>
        <v>-</v>
      </c>
      <c r="AH103" s="179" t="str">
        <f t="shared" si="72"/>
        <v>-</v>
      </c>
      <c r="AI103" s="179" t="str">
        <f t="shared" ref="AI103:AM118" si="114">IF(U103="-","-",U103*AI$75)</f>
        <v>-</v>
      </c>
      <c r="AJ103" s="179" t="str">
        <f t="shared" si="114"/>
        <v>-</v>
      </c>
      <c r="AK103" s="179" t="str">
        <f t="shared" si="114"/>
        <v>-</v>
      </c>
      <c r="AL103" s="179" t="str">
        <f t="shared" si="114"/>
        <v>-</v>
      </c>
      <c r="AM103" s="179" t="str">
        <f t="shared" si="114"/>
        <v>-</v>
      </c>
      <c r="AN103" s="179" t="str">
        <f t="shared" si="74"/>
        <v>-</v>
      </c>
      <c r="AO103" s="179" t="str">
        <f t="shared" si="75"/>
        <v>-</v>
      </c>
      <c r="AP103" s="179" t="str">
        <f t="shared" si="76"/>
        <v>-</v>
      </c>
      <c r="AQ103" s="179" t="str">
        <f t="shared" si="77"/>
        <v>-</v>
      </c>
      <c r="AR103" s="179" t="str">
        <f t="shared" si="78"/>
        <v>-</v>
      </c>
      <c r="AS103" s="179" t="str">
        <f t="shared" si="79"/>
        <v>-</v>
      </c>
      <c r="AT103" s="179" t="str">
        <f t="shared" si="80"/>
        <v>-</v>
      </c>
      <c r="AU103" s="179" t="str">
        <f t="shared" si="81"/>
        <v>-</v>
      </c>
      <c r="AV103" s="179" t="str">
        <f t="shared" si="82"/>
        <v>-</v>
      </c>
      <c r="AW103" s="179" t="str">
        <f t="shared" si="83"/>
        <v>-</v>
      </c>
      <c r="AX103" s="179" t="str">
        <f t="shared" si="84"/>
        <v>-</v>
      </c>
      <c r="AY103" s="179" t="str">
        <f t="shared" si="85"/>
        <v>-</v>
      </c>
      <c r="AZ103" s="179" t="str">
        <f t="shared" si="86"/>
        <v>-</v>
      </c>
      <c r="BA103" s="179" t="str">
        <f t="shared" si="87"/>
        <v>-</v>
      </c>
      <c r="BB103" s="181" t="str">
        <f t="shared" si="113"/>
        <v>-</v>
      </c>
      <c r="BC103" s="181" t="str">
        <f t="shared" si="113"/>
        <v>-</v>
      </c>
      <c r="BD103" s="181" t="str">
        <f t="shared" si="113"/>
        <v>-</v>
      </c>
      <c r="BE103" s="181" t="str">
        <f t="shared" si="113"/>
        <v>-</v>
      </c>
      <c r="BF103" s="181" t="str">
        <f t="shared" si="113"/>
        <v>-</v>
      </c>
      <c r="BG103" s="181" t="str">
        <f t="shared" si="113"/>
        <v>-</v>
      </c>
      <c r="BH103" s="181" t="str">
        <f t="shared" si="113"/>
        <v>-</v>
      </c>
      <c r="BI103" s="181" t="str">
        <f t="shared" si="113"/>
        <v>-</v>
      </c>
      <c r="BJ103" s="181" t="str">
        <f t="shared" si="113"/>
        <v>-</v>
      </c>
      <c r="BK103" s="181" t="str">
        <f t="shared" si="113"/>
        <v>-</v>
      </c>
      <c r="BL103" s="181" t="str">
        <f t="shared" si="113"/>
        <v>-</v>
      </c>
      <c r="BM103" s="181" t="str">
        <f t="shared" si="113"/>
        <v>-</v>
      </c>
      <c r="BN103" s="181" t="str">
        <f t="shared" si="113"/>
        <v>-</v>
      </c>
      <c r="BO103" s="181" t="str">
        <f t="shared" si="113"/>
        <v>-</v>
      </c>
      <c r="BP103" s="179" t="str">
        <f t="shared" si="89"/>
        <v>-</v>
      </c>
      <c r="BQ103" s="179" t="str">
        <f t="shared" si="90"/>
        <v>-</v>
      </c>
      <c r="BR103" s="179" t="str">
        <f t="shared" si="91"/>
        <v>-</v>
      </c>
      <c r="BS103" s="179" t="str">
        <f t="shared" si="92"/>
        <v>-</v>
      </c>
      <c r="BT103" s="179" t="str">
        <f t="shared" si="93"/>
        <v>-</v>
      </c>
      <c r="BU103" s="179" t="str">
        <f t="shared" si="94"/>
        <v>-</v>
      </c>
      <c r="BV103" s="179" t="str">
        <f t="shared" si="95"/>
        <v>-</v>
      </c>
      <c r="BW103" s="179" t="str">
        <f t="shared" si="96"/>
        <v>-</v>
      </c>
      <c r="BX103" s="179" t="str">
        <f t="shared" si="97"/>
        <v>-</v>
      </c>
      <c r="BY103" s="179" t="str">
        <f t="shared" si="98"/>
        <v>-</v>
      </c>
      <c r="BZ103" s="179" t="str">
        <f t="shared" si="99"/>
        <v>-</v>
      </c>
      <c r="CA103" s="179" t="str">
        <f t="shared" si="100"/>
        <v>-</v>
      </c>
      <c r="CB103" s="179" t="str">
        <f t="shared" si="101"/>
        <v>-</v>
      </c>
      <c r="CC103" s="179" t="str">
        <f t="shared" si="102"/>
        <v>-</v>
      </c>
      <c r="CD103" s="179" t="str">
        <f t="shared" si="103"/>
        <v>-</v>
      </c>
      <c r="CE103" s="179" t="str">
        <f t="shared" si="104"/>
        <v>-</v>
      </c>
      <c r="CF103" s="179" t="str">
        <f t="shared" si="105"/>
        <v>-</v>
      </c>
      <c r="CG103" s="179" t="str">
        <f t="shared" si="106"/>
        <v>-</v>
      </c>
      <c r="CH103" s="179" t="str">
        <f t="shared" si="107"/>
        <v>-</v>
      </c>
      <c r="CI103" s="179" t="str">
        <f t="shared" si="108"/>
        <v>-</v>
      </c>
      <c r="CJ103" s="179" t="str">
        <f t="shared" si="109"/>
        <v>-</v>
      </c>
      <c r="CL103" s="22" t="s">
        <v>37</v>
      </c>
      <c r="CM103" s="22" t="s">
        <v>37</v>
      </c>
      <c r="CN103" s="22" t="s">
        <v>37</v>
      </c>
      <c r="CO103" s="22" t="s">
        <v>37</v>
      </c>
      <c r="CP103" s="22" t="s">
        <v>37</v>
      </c>
      <c r="CQ103" s="22" t="s">
        <v>37</v>
      </c>
      <c r="CR103" s="22" t="s">
        <v>37</v>
      </c>
      <c r="CS103" s="22" t="s">
        <v>37</v>
      </c>
      <c r="CT103" s="22" t="s">
        <v>37</v>
      </c>
      <c r="CU103" s="22" t="s">
        <v>37</v>
      </c>
      <c r="CV103" s="22" t="s">
        <v>37</v>
      </c>
      <c r="CW103" s="22" t="s">
        <v>37</v>
      </c>
      <c r="CX103" s="22" t="s">
        <v>37</v>
      </c>
      <c r="CY103" s="22" t="s">
        <v>37</v>
      </c>
      <c r="CZ103" s="22" t="s">
        <v>37</v>
      </c>
      <c r="DA103" s="22" t="s">
        <v>37</v>
      </c>
      <c r="DB103" s="22" t="s">
        <v>37</v>
      </c>
      <c r="DC103" s="22" t="s">
        <v>37</v>
      </c>
      <c r="DD103" s="22" t="s">
        <v>37</v>
      </c>
      <c r="DE103" s="22" t="s">
        <v>37</v>
      </c>
      <c r="DF103" s="22" t="s">
        <v>37</v>
      </c>
      <c r="DG103" s="22" t="s">
        <v>37</v>
      </c>
      <c r="DH103" s="22" t="s">
        <v>37</v>
      </c>
      <c r="DI103" s="22" t="s">
        <v>37</v>
      </c>
      <c r="DJ103" s="22" t="s">
        <v>37</v>
      </c>
      <c r="DK103" s="22" t="s">
        <v>37</v>
      </c>
      <c r="DL103" s="22" t="s">
        <v>37</v>
      </c>
      <c r="DM103" s="22" t="s">
        <v>37</v>
      </c>
      <c r="DN103" s="22" t="s">
        <v>37</v>
      </c>
      <c r="DO103" s="22" t="s">
        <v>37</v>
      </c>
      <c r="DP103" s="22" t="s">
        <v>37</v>
      </c>
      <c r="DQ103" s="22" t="s">
        <v>37</v>
      </c>
      <c r="DR103" s="22" t="s">
        <v>37</v>
      </c>
      <c r="DS103" s="22" t="s">
        <v>37</v>
      </c>
      <c r="DT103" s="22" t="s">
        <v>37</v>
      </c>
      <c r="DU103" s="22" t="s">
        <v>37</v>
      </c>
      <c r="DV103" s="22" t="s">
        <v>37</v>
      </c>
      <c r="DW103" s="22" t="s">
        <v>37</v>
      </c>
      <c r="DX103" s="22" t="s">
        <v>37</v>
      </c>
      <c r="DY103" s="22" t="s">
        <v>37</v>
      </c>
      <c r="DZ103" s="22" t="s">
        <v>37</v>
      </c>
      <c r="EA103" s="22" t="s">
        <v>37</v>
      </c>
      <c r="EB103" s="22" t="s">
        <v>37</v>
      </c>
      <c r="EC103" s="22" t="s">
        <v>37</v>
      </c>
      <c r="ED103" s="22" t="s">
        <v>37</v>
      </c>
      <c r="EE103" s="22" t="s">
        <v>37</v>
      </c>
      <c r="EF103" s="22" t="s">
        <v>37</v>
      </c>
      <c r="EG103" s="22" t="s">
        <v>37</v>
      </c>
      <c r="EH103" s="22" t="s">
        <v>37</v>
      </c>
      <c r="EI103" s="22" t="s">
        <v>37</v>
      </c>
      <c r="EJ103" s="22" t="s">
        <v>37</v>
      </c>
      <c r="EK103" s="22" t="s">
        <v>37</v>
      </c>
      <c r="EL103" s="22" t="s">
        <v>37</v>
      </c>
      <c r="EM103" s="22" t="s">
        <v>37</v>
      </c>
      <c r="EN103" s="22" t="s">
        <v>37</v>
      </c>
      <c r="EO103" s="22" t="s">
        <v>37</v>
      </c>
    </row>
    <row r="104" spans="1:145" hidden="1" outlineLevel="1">
      <c r="A104">
        <v>22</v>
      </c>
      <c r="B104" s="146" t="str">
        <f t="shared" si="63"/>
        <v>Medium BBB, Young ewes:Lamb, CFA:6.5yo, Wethers:Lamb</v>
      </c>
      <c r="C104">
        <f t="shared" si="64"/>
        <v>1</v>
      </c>
      <c r="D104" t="b">
        <f t="shared" si="65"/>
        <v>0</v>
      </c>
      <c r="E104">
        <f t="shared" si="66"/>
        <v>0</v>
      </c>
      <c r="F104">
        <f t="shared" si="67"/>
        <v>240</v>
      </c>
      <c r="G104">
        <f t="shared" si="68"/>
        <v>0</v>
      </c>
      <c r="H104">
        <f t="shared" si="69"/>
        <v>1</v>
      </c>
      <c r="K104" s="152">
        <f t="shared" si="110"/>
        <v>2</v>
      </c>
      <c r="L104" s="151">
        <f>MOD(INT(($A104-5)/PRODUCT(N$79:$Q$79)),L$79)+1</f>
        <v>2</v>
      </c>
      <c r="M104" s="152">
        <f t="shared" si="111"/>
        <v>1</v>
      </c>
      <c r="N104" s="151">
        <f>MOD(INT(($A104-5)/PRODUCT(O$79:$Q$79)),N$79)+1</f>
        <v>1</v>
      </c>
      <c r="O104" s="151">
        <f>MOD(INT(($A104-5)/PRODUCT(P$79:$Q$79)),O$79)+1</f>
        <v>1</v>
      </c>
      <c r="P104" s="151">
        <f>MOD(INT(($A104-5)/PRODUCT(Q$79:$Q$79)),P$79)+1</f>
        <v>2</v>
      </c>
      <c r="S104" s="181" t="str">
        <f t="shared" si="112"/>
        <v>-</v>
      </c>
      <c r="T104" s="181" t="str">
        <f t="shared" si="112"/>
        <v>-</v>
      </c>
      <c r="U104" s="181" t="str">
        <f t="shared" si="112"/>
        <v>-</v>
      </c>
      <c r="V104" s="181" t="str">
        <f t="shared" si="112"/>
        <v>-</v>
      </c>
      <c r="W104" s="181" t="str">
        <f t="shared" si="112"/>
        <v>-</v>
      </c>
      <c r="X104" s="181" t="str">
        <f t="shared" si="112"/>
        <v>-</v>
      </c>
      <c r="Y104" s="181" t="str">
        <f t="shared" si="112"/>
        <v>-</v>
      </c>
      <c r="Z104" s="181" t="str">
        <f t="shared" si="112"/>
        <v>-</v>
      </c>
      <c r="AA104" s="181" t="str">
        <f t="shared" si="112"/>
        <v>-</v>
      </c>
      <c r="AB104" s="181" t="str">
        <f t="shared" si="112"/>
        <v>-</v>
      </c>
      <c r="AC104" s="181" t="str">
        <f t="shared" si="112"/>
        <v>-</v>
      </c>
      <c r="AD104" s="181" t="str">
        <f t="shared" si="112"/>
        <v>-</v>
      </c>
      <c r="AE104" s="181" t="str">
        <f t="shared" si="112"/>
        <v>-</v>
      </c>
      <c r="AF104" s="181" t="str">
        <f t="shared" si="112"/>
        <v>-</v>
      </c>
      <c r="AG104" s="179" t="str">
        <f t="shared" si="71"/>
        <v>-</v>
      </c>
      <c r="AH104" s="179" t="str">
        <f t="shared" si="72"/>
        <v>-</v>
      </c>
      <c r="AI104" s="179" t="str">
        <f t="shared" si="114"/>
        <v>-</v>
      </c>
      <c r="AJ104" s="179" t="str">
        <f t="shared" si="114"/>
        <v>-</v>
      </c>
      <c r="AK104" s="179" t="str">
        <f t="shared" si="114"/>
        <v>-</v>
      </c>
      <c r="AL104" s="179" t="str">
        <f t="shared" si="114"/>
        <v>-</v>
      </c>
      <c r="AM104" s="179" t="str">
        <f t="shared" si="114"/>
        <v>-</v>
      </c>
      <c r="AN104" s="179" t="str">
        <f t="shared" si="74"/>
        <v>-</v>
      </c>
      <c r="AO104" s="179" t="str">
        <f t="shared" si="75"/>
        <v>-</v>
      </c>
      <c r="AP104" s="179" t="str">
        <f t="shared" si="76"/>
        <v>-</v>
      </c>
      <c r="AQ104" s="179" t="str">
        <f t="shared" si="77"/>
        <v>-</v>
      </c>
      <c r="AR104" s="179" t="str">
        <f t="shared" si="78"/>
        <v>-</v>
      </c>
      <c r="AS104" s="179" t="str">
        <f t="shared" si="79"/>
        <v>-</v>
      </c>
      <c r="AT104" s="179" t="str">
        <f t="shared" si="80"/>
        <v>-</v>
      </c>
      <c r="AU104" s="179" t="str">
        <f t="shared" si="81"/>
        <v>-</v>
      </c>
      <c r="AV104" s="179" t="str">
        <f t="shared" si="82"/>
        <v>-</v>
      </c>
      <c r="AW104" s="179" t="str">
        <f t="shared" si="83"/>
        <v>-</v>
      </c>
      <c r="AX104" s="179" t="str">
        <f t="shared" si="84"/>
        <v>-</v>
      </c>
      <c r="AY104" s="179" t="str">
        <f t="shared" si="85"/>
        <v>-</v>
      </c>
      <c r="AZ104" s="179" t="str">
        <f t="shared" si="86"/>
        <v>-</v>
      </c>
      <c r="BA104" s="179" t="str">
        <f t="shared" si="87"/>
        <v>-</v>
      </c>
      <c r="BB104" s="181" t="str">
        <f t="shared" si="113"/>
        <v>-</v>
      </c>
      <c r="BC104" s="181" t="str">
        <f t="shared" si="113"/>
        <v>-</v>
      </c>
      <c r="BD104" s="181" t="str">
        <f t="shared" si="113"/>
        <v>-</v>
      </c>
      <c r="BE104" s="181" t="str">
        <f t="shared" si="113"/>
        <v>-</v>
      </c>
      <c r="BF104" s="181" t="str">
        <f t="shared" si="113"/>
        <v>-</v>
      </c>
      <c r="BG104" s="181" t="str">
        <f t="shared" si="113"/>
        <v>-</v>
      </c>
      <c r="BH104" s="181" t="str">
        <f t="shared" si="113"/>
        <v>-</v>
      </c>
      <c r="BI104" s="181" t="str">
        <f t="shared" si="113"/>
        <v>-</v>
      </c>
      <c r="BJ104" s="181" t="str">
        <f t="shared" si="113"/>
        <v>-</v>
      </c>
      <c r="BK104" s="181" t="str">
        <f t="shared" si="113"/>
        <v>-</v>
      </c>
      <c r="BL104" s="181" t="str">
        <f t="shared" si="113"/>
        <v>-</v>
      </c>
      <c r="BM104" s="181" t="str">
        <f t="shared" si="113"/>
        <v>-</v>
      </c>
      <c r="BN104" s="181" t="str">
        <f t="shared" si="113"/>
        <v>-</v>
      </c>
      <c r="BO104" s="181" t="str">
        <f t="shared" si="113"/>
        <v>-</v>
      </c>
      <c r="BP104" s="179" t="str">
        <f t="shared" si="89"/>
        <v>-</v>
      </c>
      <c r="BQ104" s="179" t="str">
        <f t="shared" si="90"/>
        <v>-</v>
      </c>
      <c r="BR104" s="179" t="str">
        <f t="shared" si="91"/>
        <v>-</v>
      </c>
      <c r="BS104" s="179" t="str">
        <f t="shared" si="92"/>
        <v>-</v>
      </c>
      <c r="BT104" s="179" t="str">
        <f t="shared" si="93"/>
        <v>-</v>
      </c>
      <c r="BU104" s="179" t="str">
        <f t="shared" si="94"/>
        <v>-</v>
      </c>
      <c r="BV104" s="179" t="str">
        <f t="shared" si="95"/>
        <v>-</v>
      </c>
      <c r="BW104" s="179" t="str">
        <f t="shared" si="96"/>
        <v>-</v>
      </c>
      <c r="BX104" s="179" t="str">
        <f t="shared" si="97"/>
        <v>-</v>
      </c>
      <c r="BY104" s="179" t="str">
        <f t="shared" si="98"/>
        <v>-</v>
      </c>
      <c r="BZ104" s="179" t="str">
        <f t="shared" si="99"/>
        <v>-</v>
      </c>
      <c r="CA104" s="179" t="str">
        <f t="shared" si="100"/>
        <v>-</v>
      </c>
      <c r="CB104" s="179" t="str">
        <f t="shared" si="101"/>
        <v>-</v>
      </c>
      <c r="CC104" s="179" t="str">
        <f t="shared" si="102"/>
        <v>-</v>
      </c>
      <c r="CD104" s="179" t="str">
        <f t="shared" si="103"/>
        <v>-</v>
      </c>
      <c r="CE104" s="179" t="str">
        <f t="shared" si="104"/>
        <v>-</v>
      </c>
      <c r="CF104" s="179" t="str">
        <f t="shared" si="105"/>
        <v>-</v>
      </c>
      <c r="CG104" s="179" t="str">
        <f t="shared" si="106"/>
        <v>-</v>
      </c>
      <c r="CH104" s="179" t="str">
        <f t="shared" si="107"/>
        <v>-</v>
      </c>
      <c r="CI104" s="179" t="str">
        <f t="shared" si="108"/>
        <v>-</v>
      </c>
      <c r="CJ104" s="179" t="str">
        <f t="shared" si="109"/>
        <v>-</v>
      </c>
      <c r="CL104" s="22" t="s">
        <v>37</v>
      </c>
      <c r="CM104" s="22" t="s">
        <v>37</v>
      </c>
      <c r="CN104" s="22" t="s">
        <v>37</v>
      </c>
      <c r="CO104" s="22" t="s">
        <v>37</v>
      </c>
      <c r="CP104" s="22" t="s">
        <v>37</v>
      </c>
      <c r="CQ104" s="22" t="s">
        <v>37</v>
      </c>
      <c r="CR104" s="22" t="s">
        <v>37</v>
      </c>
      <c r="CS104" s="22" t="s">
        <v>37</v>
      </c>
      <c r="CT104" s="22" t="s">
        <v>37</v>
      </c>
      <c r="CU104" s="22" t="s">
        <v>37</v>
      </c>
      <c r="CV104" s="22" t="s">
        <v>37</v>
      </c>
      <c r="CW104" s="22" t="s">
        <v>37</v>
      </c>
      <c r="CX104" s="22" t="s">
        <v>37</v>
      </c>
      <c r="CY104" s="22" t="s">
        <v>37</v>
      </c>
      <c r="CZ104" s="22" t="s">
        <v>37</v>
      </c>
      <c r="DA104" s="22" t="s">
        <v>37</v>
      </c>
      <c r="DB104" s="22" t="s">
        <v>37</v>
      </c>
      <c r="DC104" s="22" t="s">
        <v>37</v>
      </c>
      <c r="DD104" s="22" t="s">
        <v>37</v>
      </c>
      <c r="DE104" s="22" t="s">
        <v>37</v>
      </c>
      <c r="DF104" s="22" t="s">
        <v>37</v>
      </c>
      <c r="DG104" s="22" t="s">
        <v>37</v>
      </c>
      <c r="DH104" s="22" t="s">
        <v>37</v>
      </c>
      <c r="DI104" s="22" t="s">
        <v>37</v>
      </c>
      <c r="DJ104" s="22" t="s">
        <v>37</v>
      </c>
      <c r="DK104" s="22" t="s">
        <v>37</v>
      </c>
      <c r="DL104" s="22" t="s">
        <v>37</v>
      </c>
      <c r="DM104" s="22" t="s">
        <v>37</v>
      </c>
      <c r="DN104" s="22" t="s">
        <v>37</v>
      </c>
      <c r="DO104" s="22" t="s">
        <v>37</v>
      </c>
      <c r="DP104" s="22" t="s">
        <v>37</v>
      </c>
      <c r="DQ104" s="22" t="s">
        <v>37</v>
      </c>
      <c r="DR104" s="22" t="s">
        <v>37</v>
      </c>
      <c r="DS104" s="22" t="s">
        <v>37</v>
      </c>
      <c r="DT104" s="22" t="s">
        <v>37</v>
      </c>
      <c r="DU104" s="22" t="s">
        <v>37</v>
      </c>
      <c r="DV104" s="22" t="s">
        <v>37</v>
      </c>
      <c r="DW104" s="22" t="s">
        <v>37</v>
      </c>
      <c r="DX104" s="22" t="s">
        <v>37</v>
      </c>
      <c r="DY104" s="22" t="s">
        <v>37</v>
      </c>
      <c r="DZ104" s="22" t="s">
        <v>37</v>
      </c>
      <c r="EA104" s="22" t="s">
        <v>37</v>
      </c>
      <c r="EB104" s="22" t="s">
        <v>37</v>
      </c>
      <c r="EC104" s="22" t="s">
        <v>37</v>
      </c>
      <c r="ED104" s="22" t="s">
        <v>37</v>
      </c>
      <c r="EE104" s="22" t="s">
        <v>37</v>
      </c>
      <c r="EF104" s="22" t="s">
        <v>37</v>
      </c>
      <c r="EG104" s="22" t="s">
        <v>37</v>
      </c>
      <c r="EH104" s="22" t="s">
        <v>37</v>
      </c>
      <c r="EI104" s="22" t="s">
        <v>37</v>
      </c>
      <c r="EJ104" s="22" t="s">
        <v>37</v>
      </c>
      <c r="EK104" s="22" t="s">
        <v>37</v>
      </c>
      <c r="EL104" s="22" t="s">
        <v>37</v>
      </c>
      <c r="EM104" s="22" t="s">
        <v>37</v>
      </c>
      <c r="EN104" s="22" t="s">
        <v>37</v>
      </c>
      <c r="EO104" s="22" t="s">
        <v>37</v>
      </c>
    </row>
    <row r="105" spans="1:145" hidden="1" outlineLevel="1">
      <c r="A105">
        <v>23</v>
      </c>
      <c r="B105" s="146" t="str">
        <f t="shared" si="63"/>
        <v>Medium BBB, Young ewes:Hgt, CFA:5.5yo, Wethers:Lamb</v>
      </c>
      <c r="C105">
        <f t="shared" si="64"/>
        <v>1</v>
      </c>
      <c r="D105" t="b">
        <f t="shared" si="65"/>
        <v>0</v>
      </c>
      <c r="E105">
        <f t="shared" si="66"/>
        <v>0</v>
      </c>
      <c r="F105">
        <f t="shared" si="67"/>
        <v>240</v>
      </c>
      <c r="G105">
        <f t="shared" si="68"/>
        <v>500</v>
      </c>
      <c r="H105">
        <f t="shared" si="69"/>
        <v>0</v>
      </c>
      <c r="K105" s="152">
        <f t="shared" si="110"/>
        <v>2</v>
      </c>
      <c r="L105" s="151">
        <f>MOD(INT(($A105-5)/PRODUCT(N$79:$Q$79)),L$79)+1</f>
        <v>2</v>
      </c>
      <c r="M105" s="152">
        <f t="shared" si="111"/>
        <v>1</v>
      </c>
      <c r="N105" s="151">
        <f>MOD(INT(($A105-5)/PRODUCT(O$79:$Q$79)),N$79)+1</f>
        <v>1</v>
      </c>
      <c r="O105" s="151">
        <f>MOD(INT(($A105-5)/PRODUCT(P$79:$Q$79)),O$79)+1</f>
        <v>2</v>
      </c>
      <c r="P105" s="151">
        <f>MOD(INT(($A105-5)/PRODUCT(Q$79:$Q$79)),P$79)+1</f>
        <v>1</v>
      </c>
      <c r="S105" s="181" t="str">
        <f t="shared" si="112"/>
        <v>-</v>
      </c>
      <c r="T105" s="181" t="str">
        <f t="shared" si="112"/>
        <v>-</v>
      </c>
      <c r="U105" s="181" t="str">
        <f t="shared" si="112"/>
        <v>-</v>
      </c>
      <c r="V105" s="181" t="str">
        <f t="shared" si="112"/>
        <v>-</v>
      </c>
      <c r="W105" s="181" t="str">
        <f t="shared" si="112"/>
        <v>-</v>
      </c>
      <c r="X105" s="181" t="str">
        <f t="shared" si="112"/>
        <v>-</v>
      </c>
      <c r="Y105" s="181" t="str">
        <f t="shared" si="112"/>
        <v>-</v>
      </c>
      <c r="Z105" s="181" t="str">
        <f t="shared" si="112"/>
        <v>-</v>
      </c>
      <c r="AA105" s="181" t="str">
        <f t="shared" si="112"/>
        <v>-</v>
      </c>
      <c r="AB105" s="181" t="str">
        <f t="shared" si="112"/>
        <v>-</v>
      </c>
      <c r="AC105" s="181" t="str">
        <f t="shared" si="112"/>
        <v>-</v>
      </c>
      <c r="AD105" s="181" t="str">
        <f t="shared" si="112"/>
        <v>-</v>
      </c>
      <c r="AE105" s="181" t="str">
        <f t="shared" si="112"/>
        <v>-</v>
      </c>
      <c r="AF105" s="181" t="str">
        <f t="shared" si="112"/>
        <v>-</v>
      </c>
      <c r="AG105" s="179" t="str">
        <f t="shared" si="71"/>
        <v>-</v>
      </c>
      <c r="AH105" s="179" t="str">
        <f t="shared" si="72"/>
        <v>-</v>
      </c>
      <c r="AI105" s="179" t="str">
        <f t="shared" si="114"/>
        <v>-</v>
      </c>
      <c r="AJ105" s="179" t="str">
        <f t="shared" si="114"/>
        <v>-</v>
      </c>
      <c r="AK105" s="179" t="str">
        <f t="shared" si="114"/>
        <v>-</v>
      </c>
      <c r="AL105" s="179" t="str">
        <f t="shared" si="114"/>
        <v>-</v>
      </c>
      <c r="AM105" s="179" t="str">
        <f t="shared" si="114"/>
        <v>-</v>
      </c>
      <c r="AN105" s="179" t="str">
        <f t="shared" si="74"/>
        <v>-</v>
      </c>
      <c r="AO105" s="179" t="str">
        <f t="shared" si="75"/>
        <v>-</v>
      </c>
      <c r="AP105" s="179" t="str">
        <f t="shared" si="76"/>
        <v>-</v>
      </c>
      <c r="AQ105" s="179" t="str">
        <f t="shared" si="77"/>
        <v>-</v>
      </c>
      <c r="AR105" s="179" t="str">
        <f t="shared" si="78"/>
        <v>-</v>
      </c>
      <c r="AS105" s="179" t="str">
        <f t="shared" si="79"/>
        <v>-</v>
      </c>
      <c r="AT105" s="179" t="str">
        <f t="shared" si="80"/>
        <v>-</v>
      </c>
      <c r="AU105" s="179" t="str">
        <f t="shared" si="81"/>
        <v>-</v>
      </c>
      <c r="AV105" s="179" t="str">
        <f t="shared" si="82"/>
        <v>-</v>
      </c>
      <c r="AW105" s="179" t="str">
        <f t="shared" si="83"/>
        <v>-</v>
      </c>
      <c r="AX105" s="179" t="str">
        <f t="shared" si="84"/>
        <v>-</v>
      </c>
      <c r="AY105" s="179" t="str">
        <f t="shared" si="85"/>
        <v>-</v>
      </c>
      <c r="AZ105" s="179" t="str">
        <f t="shared" si="86"/>
        <v>-</v>
      </c>
      <c r="BA105" s="179" t="str">
        <f t="shared" si="87"/>
        <v>-</v>
      </c>
      <c r="BB105" s="181" t="str">
        <f t="shared" si="113"/>
        <v>-</v>
      </c>
      <c r="BC105" s="181" t="str">
        <f t="shared" si="113"/>
        <v>-</v>
      </c>
      <c r="BD105" s="181" t="str">
        <f t="shared" si="113"/>
        <v>-</v>
      </c>
      <c r="BE105" s="181" t="str">
        <f t="shared" si="113"/>
        <v>-</v>
      </c>
      <c r="BF105" s="181" t="str">
        <f t="shared" si="113"/>
        <v>-</v>
      </c>
      <c r="BG105" s="181" t="str">
        <f t="shared" si="113"/>
        <v>-</v>
      </c>
      <c r="BH105" s="181" t="str">
        <f t="shared" si="113"/>
        <v>-</v>
      </c>
      <c r="BI105" s="181" t="str">
        <f t="shared" si="113"/>
        <v>-</v>
      </c>
      <c r="BJ105" s="181" t="str">
        <f t="shared" si="113"/>
        <v>-</v>
      </c>
      <c r="BK105" s="181" t="str">
        <f t="shared" si="113"/>
        <v>-</v>
      </c>
      <c r="BL105" s="181" t="str">
        <f t="shared" si="113"/>
        <v>-</v>
      </c>
      <c r="BM105" s="181" t="str">
        <f t="shared" si="113"/>
        <v>-</v>
      </c>
      <c r="BN105" s="181" t="str">
        <f t="shared" si="113"/>
        <v>-</v>
      </c>
      <c r="BO105" s="181" t="str">
        <f t="shared" si="113"/>
        <v>-</v>
      </c>
      <c r="BP105" s="179" t="str">
        <f t="shared" si="89"/>
        <v>-</v>
      </c>
      <c r="BQ105" s="179" t="str">
        <f t="shared" si="90"/>
        <v>-</v>
      </c>
      <c r="BR105" s="179" t="str">
        <f t="shared" si="91"/>
        <v>-</v>
      </c>
      <c r="BS105" s="179" t="str">
        <f t="shared" si="92"/>
        <v>-</v>
      </c>
      <c r="BT105" s="179" t="str">
        <f t="shared" si="93"/>
        <v>-</v>
      </c>
      <c r="BU105" s="179" t="str">
        <f t="shared" si="94"/>
        <v>-</v>
      </c>
      <c r="BV105" s="179" t="str">
        <f t="shared" si="95"/>
        <v>-</v>
      </c>
      <c r="BW105" s="179" t="str">
        <f t="shared" si="96"/>
        <v>-</v>
      </c>
      <c r="BX105" s="179" t="str">
        <f t="shared" si="97"/>
        <v>-</v>
      </c>
      <c r="BY105" s="179" t="str">
        <f t="shared" si="98"/>
        <v>-</v>
      </c>
      <c r="BZ105" s="179" t="str">
        <f t="shared" si="99"/>
        <v>-</v>
      </c>
      <c r="CA105" s="179" t="str">
        <f t="shared" si="100"/>
        <v>-</v>
      </c>
      <c r="CB105" s="179" t="str">
        <f t="shared" si="101"/>
        <v>-</v>
      </c>
      <c r="CC105" s="179" t="str">
        <f t="shared" si="102"/>
        <v>-</v>
      </c>
      <c r="CD105" s="179" t="str">
        <f t="shared" si="103"/>
        <v>-</v>
      </c>
      <c r="CE105" s="179" t="str">
        <f t="shared" si="104"/>
        <v>-</v>
      </c>
      <c r="CF105" s="179" t="str">
        <f t="shared" si="105"/>
        <v>-</v>
      </c>
      <c r="CG105" s="179" t="str">
        <f t="shared" si="106"/>
        <v>-</v>
      </c>
      <c r="CH105" s="179" t="str">
        <f t="shared" si="107"/>
        <v>-</v>
      </c>
      <c r="CI105" s="179" t="str">
        <f t="shared" si="108"/>
        <v>-</v>
      </c>
      <c r="CJ105" s="179" t="str">
        <f t="shared" si="109"/>
        <v>-</v>
      </c>
      <c r="CL105" s="22" t="s">
        <v>37</v>
      </c>
      <c r="CM105" s="22" t="s">
        <v>37</v>
      </c>
      <c r="CN105" s="22" t="s">
        <v>37</v>
      </c>
      <c r="CO105" s="22" t="s">
        <v>37</v>
      </c>
      <c r="CP105" s="22" t="s">
        <v>37</v>
      </c>
      <c r="CQ105" s="22" t="s">
        <v>37</v>
      </c>
      <c r="CR105" s="22" t="s">
        <v>37</v>
      </c>
      <c r="CS105" s="22" t="s">
        <v>37</v>
      </c>
      <c r="CT105" s="22" t="s">
        <v>37</v>
      </c>
      <c r="CU105" s="22" t="s">
        <v>37</v>
      </c>
      <c r="CV105" s="22" t="s">
        <v>37</v>
      </c>
      <c r="CW105" s="22" t="s">
        <v>37</v>
      </c>
      <c r="CX105" s="22" t="s">
        <v>37</v>
      </c>
      <c r="CY105" s="22" t="s">
        <v>37</v>
      </c>
      <c r="CZ105" s="22" t="s">
        <v>37</v>
      </c>
      <c r="DA105" s="22" t="s">
        <v>37</v>
      </c>
      <c r="DB105" s="22" t="s">
        <v>37</v>
      </c>
      <c r="DC105" s="22" t="s">
        <v>37</v>
      </c>
      <c r="DD105" s="22" t="s">
        <v>37</v>
      </c>
      <c r="DE105" s="22" t="s">
        <v>37</v>
      </c>
      <c r="DF105" s="22" t="s">
        <v>37</v>
      </c>
      <c r="DG105" s="22" t="s">
        <v>37</v>
      </c>
      <c r="DH105" s="22" t="s">
        <v>37</v>
      </c>
      <c r="DI105" s="22" t="s">
        <v>37</v>
      </c>
      <c r="DJ105" s="22" t="s">
        <v>37</v>
      </c>
      <c r="DK105" s="22" t="s">
        <v>37</v>
      </c>
      <c r="DL105" s="22" t="s">
        <v>37</v>
      </c>
      <c r="DM105" s="22" t="s">
        <v>37</v>
      </c>
      <c r="DN105" s="22" t="s">
        <v>37</v>
      </c>
      <c r="DO105" s="22" t="s">
        <v>37</v>
      </c>
      <c r="DP105" s="22" t="s">
        <v>37</v>
      </c>
      <c r="DQ105" s="22" t="s">
        <v>37</v>
      </c>
      <c r="DR105" s="22" t="s">
        <v>37</v>
      </c>
      <c r="DS105" s="22" t="s">
        <v>37</v>
      </c>
      <c r="DT105" s="22" t="s">
        <v>37</v>
      </c>
      <c r="DU105" s="22" t="s">
        <v>37</v>
      </c>
      <c r="DV105" s="22" t="s">
        <v>37</v>
      </c>
      <c r="DW105" s="22" t="s">
        <v>37</v>
      </c>
      <c r="DX105" s="22" t="s">
        <v>37</v>
      </c>
      <c r="DY105" s="22" t="s">
        <v>37</v>
      </c>
      <c r="DZ105" s="22" t="s">
        <v>37</v>
      </c>
      <c r="EA105" s="22" t="s">
        <v>37</v>
      </c>
      <c r="EB105" s="22" t="s">
        <v>37</v>
      </c>
      <c r="EC105" s="22" t="s">
        <v>37</v>
      </c>
      <c r="ED105" s="22" t="s">
        <v>37</v>
      </c>
      <c r="EE105" s="22" t="s">
        <v>37</v>
      </c>
      <c r="EF105" s="22" t="s">
        <v>37</v>
      </c>
      <c r="EG105" s="22" t="s">
        <v>37</v>
      </c>
      <c r="EH105" s="22" t="s">
        <v>37</v>
      </c>
      <c r="EI105" s="22" t="s">
        <v>37</v>
      </c>
      <c r="EJ105" s="22" t="s">
        <v>37</v>
      </c>
      <c r="EK105" s="22" t="s">
        <v>37</v>
      </c>
      <c r="EL105" s="22" t="s">
        <v>37</v>
      </c>
      <c r="EM105" s="22" t="s">
        <v>37</v>
      </c>
      <c r="EN105" s="22" t="s">
        <v>37</v>
      </c>
      <c r="EO105" s="22" t="s">
        <v>37</v>
      </c>
    </row>
    <row r="106" spans="1:145" hidden="1" outlineLevel="1">
      <c r="A106">
        <v>24</v>
      </c>
      <c r="B106" s="146" t="str">
        <f t="shared" si="63"/>
        <v>Medium BBB, Young ewes:Hgt, CFA:6.5yo, Wethers:Lamb</v>
      </c>
      <c r="C106">
        <f t="shared" si="64"/>
        <v>1</v>
      </c>
      <c r="D106" t="b">
        <f t="shared" si="65"/>
        <v>0</v>
      </c>
      <c r="E106">
        <f t="shared" si="66"/>
        <v>0</v>
      </c>
      <c r="F106">
        <f t="shared" si="67"/>
        <v>240</v>
      </c>
      <c r="G106">
        <f t="shared" si="68"/>
        <v>500</v>
      </c>
      <c r="H106">
        <f t="shared" si="69"/>
        <v>1</v>
      </c>
      <c r="K106" s="152">
        <f t="shared" si="110"/>
        <v>2</v>
      </c>
      <c r="L106" s="151">
        <f>MOD(INT(($A106-5)/PRODUCT(N$79:$Q$79)),L$79)+1</f>
        <v>2</v>
      </c>
      <c r="M106" s="152">
        <f t="shared" si="111"/>
        <v>1</v>
      </c>
      <c r="N106" s="151">
        <f>MOD(INT(($A106-5)/PRODUCT(O$79:$Q$79)),N$79)+1</f>
        <v>1</v>
      </c>
      <c r="O106" s="151">
        <f>MOD(INT(($A106-5)/PRODUCT(P$79:$Q$79)),O$79)+1</f>
        <v>2</v>
      </c>
      <c r="P106" s="151">
        <f>MOD(INT(($A106-5)/PRODUCT(Q$79:$Q$79)),P$79)+1</f>
        <v>2</v>
      </c>
      <c r="S106" s="181" t="str">
        <f t="shared" si="112"/>
        <v>-</v>
      </c>
      <c r="T106" s="181" t="str">
        <f t="shared" si="112"/>
        <v>-</v>
      </c>
      <c r="U106" s="181" t="str">
        <f t="shared" si="112"/>
        <v>-</v>
      </c>
      <c r="V106" s="181" t="str">
        <f t="shared" si="112"/>
        <v>-</v>
      </c>
      <c r="W106" s="181" t="str">
        <f t="shared" si="112"/>
        <v>-</v>
      </c>
      <c r="X106" s="181" t="str">
        <f t="shared" si="112"/>
        <v>-</v>
      </c>
      <c r="Y106" s="181" t="str">
        <f t="shared" si="112"/>
        <v>-</v>
      </c>
      <c r="Z106" s="181" t="str">
        <f t="shared" si="112"/>
        <v>-</v>
      </c>
      <c r="AA106" s="181" t="str">
        <f t="shared" si="112"/>
        <v>-</v>
      </c>
      <c r="AB106" s="181" t="str">
        <f t="shared" si="112"/>
        <v>-</v>
      </c>
      <c r="AC106" s="181" t="str">
        <f t="shared" si="112"/>
        <v>-</v>
      </c>
      <c r="AD106" s="181" t="str">
        <f t="shared" si="112"/>
        <v>-</v>
      </c>
      <c r="AE106" s="181" t="str">
        <f t="shared" si="112"/>
        <v>-</v>
      </c>
      <c r="AF106" s="181" t="str">
        <f t="shared" si="112"/>
        <v>-</v>
      </c>
      <c r="AG106" s="179" t="str">
        <f t="shared" si="71"/>
        <v>-</v>
      </c>
      <c r="AH106" s="179" t="str">
        <f t="shared" si="72"/>
        <v>-</v>
      </c>
      <c r="AI106" s="179" t="str">
        <f t="shared" si="114"/>
        <v>-</v>
      </c>
      <c r="AJ106" s="179" t="str">
        <f t="shared" si="114"/>
        <v>-</v>
      </c>
      <c r="AK106" s="179" t="str">
        <f t="shared" si="114"/>
        <v>-</v>
      </c>
      <c r="AL106" s="179" t="str">
        <f t="shared" si="114"/>
        <v>-</v>
      </c>
      <c r="AM106" s="179" t="str">
        <f t="shared" si="114"/>
        <v>-</v>
      </c>
      <c r="AN106" s="179" t="str">
        <f t="shared" si="74"/>
        <v>-</v>
      </c>
      <c r="AO106" s="179" t="str">
        <f t="shared" si="75"/>
        <v>-</v>
      </c>
      <c r="AP106" s="179" t="str">
        <f t="shared" si="76"/>
        <v>-</v>
      </c>
      <c r="AQ106" s="179" t="str">
        <f t="shared" si="77"/>
        <v>-</v>
      </c>
      <c r="AR106" s="179" t="str">
        <f t="shared" si="78"/>
        <v>-</v>
      </c>
      <c r="AS106" s="179" t="str">
        <f t="shared" si="79"/>
        <v>-</v>
      </c>
      <c r="AT106" s="179" t="str">
        <f t="shared" si="80"/>
        <v>-</v>
      </c>
      <c r="AU106" s="179" t="str">
        <f t="shared" si="81"/>
        <v>-</v>
      </c>
      <c r="AV106" s="179" t="str">
        <f t="shared" si="82"/>
        <v>-</v>
      </c>
      <c r="AW106" s="179" t="str">
        <f t="shared" si="83"/>
        <v>-</v>
      </c>
      <c r="AX106" s="179" t="str">
        <f t="shared" si="84"/>
        <v>-</v>
      </c>
      <c r="AY106" s="179" t="str">
        <f t="shared" si="85"/>
        <v>-</v>
      </c>
      <c r="AZ106" s="179" t="str">
        <f t="shared" si="86"/>
        <v>-</v>
      </c>
      <c r="BA106" s="179" t="str">
        <f t="shared" si="87"/>
        <v>-</v>
      </c>
      <c r="BB106" s="181" t="str">
        <f t="shared" si="113"/>
        <v>-</v>
      </c>
      <c r="BC106" s="181" t="str">
        <f t="shared" si="113"/>
        <v>-</v>
      </c>
      <c r="BD106" s="181" t="str">
        <f t="shared" si="113"/>
        <v>-</v>
      </c>
      <c r="BE106" s="181" t="str">
        <f t="shared" si="113"/>
        <v>-</v>
      </c>
      <c r="BF106" s="181" t="str">
        <f t="shared" si="113"/>
        <v>-</v>
      </c>
      <c r="BG106" s="181" t="str">
        <f t="shared" si="113"/>
        <v>-</v>
      </c>
      <c r="BH106" s="181" t="str">
        <f t="shared" si="113"/>
        <v>-</v>
      </c>
      <c r="BI106" s="181" t="str">
        <f t="shared" si="113"/>
        <v>-</v>
      </c>
      <c r="BJ106" s="181" t="str">
        <f t="shared" si="113"/>
        <v>-</v>
      </c>
      <c r="BK106" s="181" t="str">
        <f t="shared" si="113"/>
        <v>-</v>
      </c>
      <c r="BL106" s="181" t="str">
        <f t="shared" si="113"/>
        <v>-</v>
      </c>
      <c r="BM106" s="181" t="str">
        <f t="shared" si="113"/>
        <v>-</v>
      </c>
      <c r="BN106" s="181" t="str">
        <f t="shared" si="113"/>
        <v>-</v>
      </c>
      <c r="BO106" s="181" t="str">
        <f t="shared" si="113"/>
        <v>-</v>
      </c>
      <c r="BP106" s="179" t="str">
        <f t="shared" si="89"/>
        <v>-</v>
      </c>
      <c r="BQ106" s="179" t="str">
        <f t="shared" si="90"/>
        <v>-</v>
      </c>
      <c r="BR106" s="179" t="str">
        <f t="shared" si="91"/>
        <v>-</v>
      </c>
      <c r="BS106" s="179" t="str">
        <f t="shared" si="92"/>
        <v>-</v>
      </c>
      <c r="BT106" s="179" t="str">
        <f t="shared" si="93"/>
        <v>-</v>
      </c>
      <c r="BU106" s="179" t="str">
        <f t="shared" si="94"/>
        <v>-</v>
      </c>
      <c r="BV106" s="179" t="str">
        <f t="shared" si="95"/>
        <v>-</v>
      </c>
      <c r="BW106" s="179" t="str">
        <f t="shared" si="96"/>
        <v>-</v>
      </c>
      <c r="BX106" s="179" t="str">
        <f t="shared" si="97"/>
        <v>-</v>
      </c>
      <c r="BY106" s="179" t="str">
        <f t="shared" si="98"/>
        <v>-</v>
      </c>
      <c r="BZ106" s="179" t="str">
        <f t="shared" si="99"/>
        <v>-</v>
      </c>
      <c r="CA106" s="179" t="str">
        <f t="shared" si="100"/>
        <v>-</v>
      </c>
      <c r="CB106" s="179" t="str">
        <f t="shared" si="101"/>
        <v>-</v>
      </c>
      <c r="CC106" s="179" t="str">
        <f t="shared" si="102"/>
        <v>-</v>
      </c>
      <c r="CD106" s="179" t="str">
        <f t="shared" si="103"/>
        <v>-</v>
      </c>
      <c r="CE106" s="179" t="str">
        <f t="shared" si="104"/>
        <v>-</v>
      </c>
      <c r="CF106" s="179" t="str">
        <f t="shared" si="105"/>
        <v>-</v>
      </c>
      <c r="CG106" s="179" t="str">
        <f t="shared" si="106"/>
        <v>-</v>
      </c>
      <c r="CH106" s="179" t="str">
        <f t="shared" si="107"/>
        <v>-</v>
      </c>
      <c r="CI106" s="179" t="str">
        <f t="shared" si="108"/>
        <v>-</v>
      </c>
      <c r="CJ106" s="179" t="str">
        <f t="shared" si="109"/>
        <v>-</v>
      </c>
      <c r="CL106" s="22" t="s">
        <v>37</v>
      </c>
      <c r="CM106" s="22" t="s">
        <v>37</v>
      </c>
      <c r="CN106" s="22" t="s">
        <v>37</v>
      </c>
      <c r="CO106" s="22" t="s">
        <v>37</v>
      </c>
      <c r="CP106" s="22" t="s">
        <v>37</v>
      </c>
      <c r="CQ106" s="22" t="s">
        <v>37</v>
      </c>
      <c r="CR106" s="22" t="s">
        <v>37</v>
      </c>
      <c r="CS106" s="22" t="s">
        <v>37</v>
      </c>
      <c r="CT106" s="22" t="s">
        <v>37</v>
      </c>
      <c r="CU106" s="22" t="s">
        <v>37</v>
      </c>
      <c r="CV106" s="22" t="s">
        <v>37</v>
      </c>
      <c r="CW106" s="22" t="s">
        <v>37</v>
      </c>
      <c r="CX106" s="22" t="s">
        <v>37</v>
      </c>
      <c r="CY106" s="22" t="s">
        <v>37</v>
      </c>
      <c r="CZ106" s="22" t="s">
        <v>37</v>
      </c>
      <c r="DA106" s="22" t="s">
        <v>37</v>
      </c>
      <c r="DB106" s="22" t="s">
        <v>37</v>
      </c>
      <c r="DC106" s="22" t="s">
        <v>37</v>
      </c>
      <c r="DD106" s="22" t="s">
        <v>37</v>
      </c>
      <c r="DE106" s="22" t="s">
        <v>37</v>
      </c>
      <c r="DF106" s="22" t="s">
        <v>37</v>
      </c>
      <c r="DG106" s="22" t="s">
        <v>37</v>
      </c>
      <c r="DH106" s="22" t="s">
        <v>37</v>
      </c>
      <c r="DI106" s="22" t="s">
        <v>37</v>
      </c>
      <c r="DJ106" s="22" t="s">
        <v>37</v>
      </c>
      <c r="DK106" s="22" t="s">
        <v>37</v>
      </c>
      <c r="DL106" s="22" t="s">
        <v>37</v>
      </c>
      <c r="DM106" s="22" t="s">
        <v>37</v>
      </c>
      <c r="DN106" s="22" t="s">
        <v>37</v>
      </c>
      <c r="DO106" s="22" t="s">
        <v>37</v>
      </c>
      <c r="DP106" s="22" t="s">
        <v>37</v>
      </c>
      <c r="DQ106" s="22" t="s">
        <v>37</v>
      </c>
      <c r="DR106" s="22" t="s">
        <v>37</v>
      </c>
      <c r="DS106" s="22" t="s">
        <v>37</v>
      </c>
      <c r="DT106" s="22" t="s">
        <v>37</v>
      </c>
      <c r="DU106" s="22" t="s">
        <v>37</v>
      </c>
      <c r="DV106" s="22" t="s">
        <v>37</v>
      </c>
      <c r="DW106" s="22" t="s">
        <v>37</v>
      </c>
      <c r="DX106" s="22" t="s">
        <v>37</v>
      </c>
      <c r="DY106" s="22" t="s">
        <v>37</v>
      </c>
      <c r="DZ106" s="22" t="s">
        <v>37</v>
      </c>
      <c r="EA106" s="22" t="s">
        <v>37</v>
      </c>
      <c r="EB106" s="22" t="s">
        <v>37</v>
      </c>
      <c r="EC106" s="22" t="s">
        <v>37</v>
      </c>
      <c r="ED106" s="22" t="s">
        <v>37</v>
      </c>
      <c r="EE106" s="22" t="s">
        <v>37</v>
      </c>
      <c r="EF106" s="22" t="s">
        <v>37</v>
      </c>
      <c r="EG106" s="22" t="s">
        <v>37</v>
      </c>
      <c r="EH106" s="22" t="s">
        <v>37</v>
      </c>
      <c r="EI106" s="22" t="s">
        <v>37</v>
      </c>
      <c r="EJ106" s="22" t="s">
        <v>37</v>
      </c>
      <c r="EK106" s="22" t="s">
        <v>37</v>
      </c>
      <c r="EL106" s="22" t="s">
        <v>37</v>
      </c>
      <c r="EM106" s="22" t="s">
        <v>37</v>
      </c>
      <c r="EN106" s="22" t="s">
        <v>37</v>
      </c>
      <c r="EO106" s="22" t="s">
        <v>37</v>
      </c>
    </row>
    <row r="107" spans="1:145" hidden="1" outlineLevel="1">
      <c r="A107">
        <v>25</v>
      </c>
      <c r="B107" s="146" t="str">
        <f t="shared" si="63"/>
        <v>Medium BBB, Young ewes:Lamb, CFA:5.5yo, Wethers:Yearling</v>
      </c>
      <c r="C107">
        <f t="shared" si="64"/>
        <v>1</v>
      </c>
      <c r="D107" t="b">
        <f t="shared" si="65"/>
        <v>0</v>
      </c>
      <c r="E107">
        <f t="shared" si="66"/>
        <v>241</v>
      </c>
      <c r="F107">
        <f t="shared" si="67"/>
        <v>450</v>
      </c>
      <c r="G107">
        <f t="shared" si="68"/>
        <v>0</v>
      </c>
      <c r="H107">
        <f t="shared" si="69"/>
        <v>0</v>
      </c>
      <c r="K107" s="152">
        <f t="shared" si="110"/>
        <v>2</v>
      </c>
      <c r="L107" s="151">
        <f>MOD(INT(($A107-5)/PRODUCT(N$79:$Q$79)),L$79)+1</f>
        <v>2</v>
      </c>
      <c r="M107" s="152">
        <f t="shared" si="111"/>
        <v>2</v>
      </c>
      <c r="N107" s="151">
        <f>MOD(INT(($A107-5)/PRODUCT(O$79:$Q$79)),N$79)+1</f>
        <v>2</v>
      </c>
      <c r="O107" s="151">
        <f>MOD(INT(($A107-5)/PRODUCT(P$79:$Q$79)),O$79)+1</f>
        <v>1</v>
      </c>
      <c r="P107" s="151">
        <f>MOD(INT(($A107-5)/PRODUCT(Q$79:$Q$79)),P$79)+1</f>
        <v>1</v>
      </c>
      <c r="S107" s="181" t="str">
        <f t="shared" ref="S107:AF116" si="115">INDEX($CL107:$EP107,1,S$82+(d.Region-1)*28)</f>
        <v>-</v>
      </c>
      <c r="T107" s="181" t="str">
        <f t="shared" si="115"/>
        <v>-</v>
      </c>
      <c r="U107" s="181" t="str">
        <f t="shared" si="115"/>
        <v>-</v>
      </c>
      <c r="V107" s="181" t="str">
        <f t="shared" si="115"/>
        <v>-</v>
      </c>
      <c r="W107" s="181" t="str">
        <f t="shared" si="115"/>
        <v>-</v>
      </c>
      <c r="X107" s="181" t="str">
        <f t="shared" si="115"/>
        <v>-</v>
      </c>
      <c r="Y107" s="181" t="str">
        <f t="shared" si="115"/>
        <v>-</v>
      </c>
      <c r="Z107" s="181" t="str">
        <f t="shared" si="115"/>
        <v>-</v>
      </c>
      <c r="AA107" s="181" t="str">
        <f t="shared" si="115"/>
        <v>-</v>
      </c>
      <c r="AB107" s="181" t="str">
        <f t="shared" si="115"/>
        <v>-</v>
      </c>
      <c r="AC107" s="181" t="str">
        <f t="shared" si="115"/>
        <v>-</v>
      </c>
      <c r="AD107" s="181" t="str">
        <f t="shared" si="115"/>
        <v>-</v>
      </c>
      <c r="AE107" s="181" t="str">
        <f t="shared" si="115"/>
        <v>-</v>
      </c>
      <c r="AF107" s="181" t="str">
        <f t="shared" si="115"/>
        <v>-</v>
      </c>
      <c r="AG107" s="179" t="str">
        <f t="shared" si="71"/>
        <v>-</v>
      </c>
      <c r="AH107" s="179" t="str">
        <f t="shared" si="72"/>
        <v>-</v>
      </c>
      <c r="AI107" s="179" t="str">
        <f t="shared" si="114"/>
        <v>-</v>
      </c>
      <c r="AJ107" s="179" t="str">
        <f t="shared" si="114"/>
        <v>-</v>
      </c>
      <c r="AK107" s="179" t="str">
        <f t="shared" si="114"/>
        <v>-</v>
      </c>
      <c r="AL107" s="179" t="str">
        <f t="shared" si="114"/>
        <v>-</v>
      </c>
      <c r="AM107" s="179" t="str">
        <f t="shared" si="114"/>
        <v>-</v>
      </c>
      <c r="AN107" s="179" t="str">
        <f t="shared" si="74"/>
        <v>-</v>
      </c>
      <c r="AO107" s="179" t="str">
        <f t="shared" si="75"/>
        <v>-</v>
      </c>
      <c r="AP107" s="179" t="str">
        <f t="shared" si="76"/>
        <v>-</v>
      </c>
      <c r="AQ107" s="179" t="str">
        <f t="shared" si="77"/>
        <v>-</v>
      </c>
      <c r="AR107" s="179" t="str">
        <f t="shared" si="78"/>
        <v>-</v>
      </c>
      <c r="AS107" s="179" t="str">
        <f t="shared" si="79"/>
        <v>-</v>
      </c>
      <c r="AT107" s="179" t="str">
        <f t="shared" si="80"/>
        <v>-</v>
      </c>
      <c r="AU107" s="179" t="str">
        <f t="shared" si="81"/>
        <v>-</v>
      </c>
      <c r="AV107" s="179" t="str">
        <f t="shared" si="82"/>
        <v>-</v>
      </c>
      <c r="AW107" s="179" t="str">
        <f t="shared" si="83"/>
        <v>-</v>
      </c>
      <c r="AX107" s="179" t="str">
        <f t="shared" si="84"/>
        <v>-</v>
      </c>
      <c r="AY107" s="179" t="str">
        <f t="shared" si="85"/>
        <v>-</v>
      </c>
      <c r="AZ107" s="179" t="str">
        <f t="shared" si="86"/>
        <v>-</v>
      </c>
      <c r="BA107" s="179" t="str">
        <f t="shared" si="87"/>
        <v>-</v>
      </c>
      <c r="BB107" s="181" t="str">
        <f t="shared" ref="BB107:BO116" si="116">INDEX($CL107:$EP107,1,BB$82+(d.Region-1)*28)</f>
        <v>-</v>
      </c>
      <c r="BC107" s="181" t="str">
        <f t="shared" si="116"/>
        <v>-</v>
      </c>
      <c r="BD107" s="181" t="str">
        <f t="shared" si="116"/>
        <v>-</v>
      </c>
      <c r="BE107" s="181" t="str">
        <f t="shared" si="116"/>
        <v>-</v>
      </c>
      <c r="BF107" s="181" t="str">
        <f t="shared" si="116"/>
        <v>-</v>
      </c>
      <c r="BG107" s="181" t="str">
        <f t="shared" si="116"/>
        <v>-</v>
      </c>
      <c r="BH107" s="181" t="str">
        <f t="shared" si="116"/>
        <v>-</v>
      </c>
      <c r="BI107" s="181" t="str">
        <f t="shared" si="116"/>
        <v>-</v>
      </c>
      <c r="BJ107" s="181" t="str">
        <f t="shared" si="116"/>
        <v>-</v>
      </c>
      <c r="BK107" s="181" t="str">
        <f t="shared" si="116"/>
        <v>-</v>
      </c>
      <c r="BL107" s="181" t="str">
        <f t="shared" si="116"/>
        <v>-</v>
      </c>
      <c r="BM107" s="181" t="str">
        <f t="shared" si="116"/>
        <v>-</v>
      </c>
      <c r="BN107" s="181" t="str">
        <f t="shared" si="116"/>
        <v>-</v>
      </c>
      <c r="BO107" s="181" t="str">
        <f t="shared" si="116"/>
        <v>-</v>
      </c>
      <c r="BP107" s="179" t="str">
        <f t="shared" si="89"/>
        <v>-</v>
      </c>
      <c r="BQ107" s="179" t="str">
        <f t="shared" si="90"/>
        <v>-</v>
      </c>
      <c r="BR107" s="179" t="str">
        <f t="shared" si="91"/>
        <v>-</v>
      </c>
      <c r="BS107" s="179" t="str">
        <f t="shared" si="92"/>
        <v>-</v>
      </c>
      <c r="BT107" s="179" t="str">
        <f t="shared" si="93"/>
        <v>-</v>
      </c>
      <c r="BU107" s="179" t="str">
        <f t="shared" si="94"/>
        <v>-</v>
      </c>
      <c r="BV107" s="179" t="str">
        <f t="shared" si="95"/>
        <v>-</v>
      </c>
      <c r="BW107" s="179" t="str">
        <f t="shared" si="96"/>
        <v>-</v>
      </c>
      <c r="BX107" s="179" t="str">
        <f t="shared" si="97"/>
        <v>-</v>
      </c>
      <c r="BY107" s="179" t="str">
        <f t="shared" si="98"/>
        <v>-</v>
      </c>
      <c r="BZ107" s="179" t="str">
        <f t="shared" si="99"/>
        <v>-</v>
      </c>
      <c r="CA107" s="179" t="str">
        <f t="shared" si="100"/>
        <v>-</v>
      </c>
      <c r="CB107" s="179" t="str">
        <f t="shared" si="101"/>
        <v>-</v>
      </c>
      <c r="CC107" s="179" t="str">
        <f t="shared" si="102"/>
        <v>-</v>
      </c>
      <c r="CD107" s="179" t="str">
        <f t="shared" si="103"/>
        <v>-</v>
      </c>
      <c r="CE107" s="179" t="str">
        <f t="shared" si="104"/>
        <v>-</v>
      </c>
      <c r="CF107" s="179" t="str">
        <f t="shared" si="105"/>
        <v>-</v>
      </c>
      <c r="CG107" s="179" t="str">
        <f t="shared" si="106"/>
        <v>-</v>
      </c>
      <c r="CH107" s="179" t="str">
        <f t="shared" si="107"/>
        <v>-</v>
      </c>
      <c r="CI107" s="179" t="str">
        <f t="shared" si="108"/>
        <v>-</v>
      </c>
      <c r="CJ107" s="179" t="str">
        <f t="shared" si="109"/>
        <v>-</v>
      </c>
      <c r="CL107" s="22" t="s">
        <v>37</v>
      </c>
      <c r="CM107" s="22" t="s">
        <v>37</v>
      </c>
      <c r="CN107" s="22" t="s">
        <v>37</v>
      </c>
      <c r="CO107" s="22" t="s">
        <v>37</v>
      </c>
      <c r="CP107" s="22" t="s">
        <v>37</v>
      </c>
      <c r="CQ107" s="22" t="s">
        <v>37</v>
      </c>
      <c r="CR107" s="22" t="s">
        <v>37</v>
      </c>
      <c r="CS107" s="22" t="s">
        <v>37</v>
      </c>
      <c r="CT107" s="22" t="s">
        <v>37</v>
      </c>
      <c r="CU107" s="22" t="s">
        <v>37</v>
      </c>
      <c r="CV107" s="22" t="s">
        <v>37</v>
      </c>
      <c r="CW107" s="22" t="s">
        <v>37</v>
      </c>
      <c r="CX107" s="22" t="s">
        <v>37</v>
      </c>
      <c r="CY107" s="22" t="s">
        <v>37</v>
      </c>
      <c r="CZ107" s="22" t="s">
        <v>37</v>
      </c>
      <c r="DA107" s="22" t="s">
        <v>37</v>
      </c>
      <c r="DB107" s="22" t="s">
        <v>37</v>
      </c>
      <c r="DC107" s="22" t="s">
        <v>37</v>
      </c>
      <c r="DD107" s="22" t="s">
        <v>37</v>
      </c>
      <c r="DE107" s="22" t="s">
        <v>37</v>
      </c>
      <c r="DF107" s="22" t="s">
        <v>37</v>
      </c>
      <c r="DG107" s="22" t="s">
        <v>37</v>
      </c>
      <c r="DH107" s="22" t="s">
        <v>37</v>
      </c>
      <c r="DI107" s="22" t="s">
        <v>37</v>
      </c>
      <c r="DJ107" s="22" t="s">
        <v>37</v>
      </c>
      <c r="DK107" s="22" t="s">
        <v>37</v>
      </c>
      <c r="DL107" s="22" t="s">
        <v>37</v>
      </c>
      <c r="DM107" s="22" t="s">
        <v>37</v>
      </c>
      <c r="DN107" s="22" t="s">
        <v>37</v>
      </c>
      <c r="DO107" s="22" t="s">
        <v>37</v>
      </c>
      <c r="DP107" s="22" t="s">
        <v>37</v>
      </c>
      <c r="DQ107" s="22" t="s">
        <v>37</v>
      </c>
      <c r="DR107" s="22" t="s">
        <v>37</v>
      </c>
      <c r="DS107" s="22" t="s">
        <v>37</v>
      </c>
      <c r="DT107" s="22" t="s">
        <v>37</v>
      </c>
      <c r="DU107" s="22" t="s">
        <v>37</v>
      </c>
      <c r="DV107" s="22" t="s">
        <v>37</v>
      </c>
      <c r="DW107" s="22" t="s">
        <v>37</v>
      </c>
      <c r="DX107" s="22" t="s">
        <v>37</v>
      </c>
      <c r="DY107" s="22" t="s">
        <v>37</v>
      </c>
      <c r="DZ107" s="22" t="s">
        <v>37</v>
      </c>
      <c r="EA107" s="22" t="s">
        <v>37</v>
      </c>
      <c r="EB107" s="22" t="s">
        <v>37</v>
      </c>
      <c r="EC107" s="22" t="s">
        <v>37</v>
      </c>
      <c r="ED107" s="22" t="s">
        <v>37</v>
      </c>
      <c r="EE107" s="22" t="s">
        <v>37</v>
      </c>
      <c r="EF107" s="22" t="s">
        <v>37</v>
      </c>
      <c r="EG107" s="22" t="s">
        <v>37</v>
      </c>
      <c r="EH107" s="22" t="s">
        <v>37</v>
      </c>
      <c r="EI107" s="22" t="s">
        <v>37</v>
      </c>
      <c r="EJ107" s="22" t="s">
        <v>37</v>
      </c>
      <c r="EK107" s="22" t="s">
        <v>37</v>
      </c>
      <c r="EL107" s="22" t="s">
        <v>37</v>
      </c>
      <c r="EM107" s="22" t="s">
        <v>37</v>
      </c>
      <c r="EN107" s="22" t="s">
        <v>37</v>
      </c>
      <c r="EO107" s="22" t="s">
        <v>37</v>
      </c>
    </row>
    <row r="108" spans="1:145" hidden="1" outlineLevel="1">
      <c r="A108">
        <v>26</v>
      </c>
      <c r="B108" s="146" t="str">
        <f t="shared" si="63"/>
        <v>Medium BBB, Young ewes:Lamb, CFA:6.5yo, Wethers:Yearling</v>
      </c>
      <c r="C108">
        <f t="shared" si="64"/>
        <v>1</v>
      </c>
      <c r="D108" t="b">
        <f t="shared" si="65"/>
        <v>0</v>
      </c>
      <c r="E108">
        <f t="shared" si="66"/>
        <v>241</v>
      </c>
      <c r="F108">
        <f t="shared" si="67"/>
        <v>450</v>
      </c>
      <c r="G108">
        <f t="shared" si="68"/>
        <v>0</v>
      </c>
      <c r="H108">
        <f t="shared" si="69"/>
        <v>1</v>
      </c>
      <c r="K108" s="152">
        <f t="shared" si="110"/>
        <v>2</v>
      </c>
      <c r="L108" s="151">
        <f>MOD(INT(($A108-5)/PRODUCT(N$79:$Q$79)),L$79)+1</f>
        <v>2</v>
      </c>
      <c r="M108" s="152">
        <f t="shared" si="111"/>
        <v>2</v>
      </c>
      <c r="N108" s="151">
        <f>MOD(INT(($A108-5)/PRODUCT(O$79:$Q$79)),N$79)+1</f>
        <v>2</v>
      </c>
      <c r="O108" s="151">
        <f>MOD(INT(($A108-5)/PRODUCT(P$79:$Q$79)),O$79)+1</f>
        <v>1</v>
      </c>
      <c r="P108" s="151">
        <f>MOD(INT(($A108-5)/PRODUCT(Q$79:$Q$79)),P$79)+1</f>
        <v>2</v>
      </c>
      <c r="S108" s="181" t="str">
        <f t="shared" si="115"/>
        <v>-</v>
      </c>
      <c r="T108" s="181" t="str">
        <f t="shared" si="115"/>
        <v>-</v>
      </c>
      <c r="U108" s="181" t="str">
        <f t="shared" si="115"/>
        <v>-</v>
      </c>
      <c r="V108" s="181" t="str">
        <f t="shared" si="115"/>
        <v>-</v>
      </c>
      <c r="W108" s="181" t="str">
        <f t="shared" si="115"/>
        <v>-</v>
      </c>
      <c r="X108" s="181" t="str">
        <f t="shared" si="115"/>
        <v>-</v>
      </c>
      <c r="Y108" s="181" t="str">
        <f t="shared" si="115"/>
        <v>-</v>
      </c>
      <c r="Z108" s="181" t="str">
        <f t="shared" si="115"/>
        <v>-</v>
      </c>
      <c r="AA108" s="181" t="str">
        <f t="shared" si="115"/>
        <v>-</v>
      </c>
      <c r="AB108" s="181" t="str">
        <f t="shared" si="115"/>
        <v>-</v>
      </c>
      <c r="AC108" s="181" t="str">
        <f t="shared" si="115"/>
        <v>-</v>
      </c>
      <c r="AD108" s="181" t="str">
        <f t="shared" si="115"/>
        <v>-</v>
      </c>
      <c r="AE108" s="181" t="str">
        <f t="shared" si="115"/>
        <v>-</v>
      </c>
      <c r="AF108" s="181" t="str">
        <f t="shared" si="115"/>
        <v>-</v>
      </c>
      <c r="AG108" s="179" t="str">
        <f t="shared" si="71"/>
        <v>-</v>
      </c>
      <c r="AH108" s="179" t="str">
        <f t="shared" si="72"/>
        <v>-</v>
      </c>
      <c r="AI108" s="179" t="str">
        <f t="shared" si="114"/>
        <v>-</v>
      </c>
      <c r="AJ108" s="179" t="str">
        <f t="shared" si="114"/>
        <v>-</v>
      </c>
      <c r="AK108" s="179" t="str">
        <f t="shared" si="114"/>
        <v>-</v>
      </c>
      <c r="AL108" s="179" t="str">
        <f t="shared" si="114"/>
        <v>-</v>
      </c>
      <c r="AM108" s="179" t="str">
        <f t="shared" si="114"/>
        <v>-</v>
      </c>
      <c r="AN108" s="179" t="str">
        <f t="shared" si="74"/>
        <v>-</v>
      </c>
      <c r="AO108" s="179" t="str">
        <f t="shared" si="75"/>
        <v>-</v>
      </c>
      <c r="AP108" s="179" t="str">
        <f t="shared" si="76"/>
        <v>-</v>
      </c>
      <c r="AQ108" s="179" t="str">
        <f t="shared" si="77"/>
        <v>-</v>
      </c>
      <c r="AR108" s="179" t="str">
        <f t="shared" si="78"/>
        <v>-</v>
      </c>
      <c r="AS108" s="179" t="str">
        <f t="shared" si="79"/>
        <v>-</v>
      </c>
      <c r="AT108" s="179" t="str">
        <f t="shared" si="80"/>
        <v>-</v>
      </c>
      <c r="AU108" s="179" t="str">
        <f t="shared" si="81"/>
        <v>-</v>
      </c>
      <c r="AV108" s="179" t="str">
        <f t="shared" si="82"/>
        <v>-</v>
      </c>
      <c r="AW108" s="179" t="str">
        <f t="shared" si="83"/>
        <v>-</v>
      </c>
      <c r="AX108" s="179" t="str">
        <f t="shared" si="84"/>
        <v>-</v>
      </c>
      <c r="AY108" s="179" t="str">
        <f t="shared" si="85"/>
        <v>-</v>
      </c>
      <c r="AZ108" s="179" t="str">
        <f t="shared" si="86"/>
        <v>-</v>
      </c>
      <c r="BA108" s="179" t="str">
        <f t="shared" si="87"/>
        <v>-</v>
      </c>
      <c r="BB108" s="181" t="str">
        <f t="shared" si="116"/>
        <v>-</v>
      </c>
      <c r="BC108" s="181" t="str">
        <f t="shared" si="116"/>
        <v>-</v>
      </c>
      <c r="BD108" s="181" t="str">
        <f t="shared" si="116"/>
        <v>-</v>
      </c>
      <c r="BE108" s="181" t="str">
        <f t="shared" si="116"/>
        <v>-</v>
      </c>
      <c r="BF108" s="181" t="str">
        <f t="shared" si="116"/>
        <v>-</v>
      </c>
      <c r="BG108" s="181" t="str">
        <f t="shared" si="116"/>
        <v>-</v>
      </c>
      <c r="BH108" s="181" t="str">
        <f t="shared" si="116"/>
        <v>-</v>
      </c>
      <c r="BI108" s="181" t="str">
        <f t="shared" si="116"/>
        <v>-</v>
      </c>
      <c r="BJ108" s="181" t="str">
        <f t="shared" si="116"/>
        <v>-</v>
      </c>
      <c r="BK108" s="181" t="str">
        <f t="shared" si="116"/>
        <v>-</v>
      </c>
      <c r="BL108" s="181" t="str">
        <f t="shared" si="116"/>
        <v>-</v>
      </c>
      <c r="BM108" s="181" t="str">
        <f t="shared" si="116"/>
        <v>-</v>
      </c>
      <c r="BN108" s="181" t="str">
        <f t="shared" si="116"/>
        <v>-</v>
      </c>
      <c r="BO108" s="181" t="str">
        <f t="shared" si="116"/>
        <v>-</v>
      </c>
      <c r="BP108" s="179" t="str">
        <f t="shared" si="89"/>
        <v>-</v>
      </c>
      <c r="BQ108" s="179" t="str">
        <f t="shared" si="90"/>
        <v>-</v>
      </c>
      <c r="BR108" s="179" t="str">
        <f t="shared" si="91"/>
        <v>-</v>
      </c>
      <c r="BS108" s="179" t="str">
        <f t="shared" si="92"/>
        <v>-</v>
      </c>
      <c r="BT108" s="179" t="str">
        <f t="shared" si="93"/>
        <v>-</v>
      </c>
      <c r="BU108" s="179" t="str">
        <f t="shared" si="94"/>
        <v>-</v>
      </c>
      <c r="BV108" s="179" t="str">
        <f t="shared" si="95"/>
        <v>-</v>
      </c>
      <c r="BW108" s="179" t="str">
        <f t="shared" si="96"/>
        <v>-</v>
      </c>
      <c r="BX108" s="179" t="str">
        <f t="shared" si="97"/>
        <v>-</v>
      </c>
      <c r="BY108" s="179" t="str">
        <f t="shared" si="98"/>
        <v>-</v>
      </c>
      <c r="BZ108" s="179" t="str">
        <f t="shared" si="99"/>
        <v>-</v>
      </c>
      <c r="CA108" s="179" t="str">
        <f t="shared" si="100"/>
        <v>-</v>
      </c>
      <c r="CB108" s="179" t="str">
        <f t="shared" si="101"/>
        <v>-</v>
      </c>
      <c r="CC108" s="179" t="str">
        <f t="shared" si="102"/>
        <v>-</v>
      </c>
      <c r="CD108" s="179" t="str">
        <f t="shared" si="103"/>
        <v>-</v>
      </c>
      <c r="CE108" s="179" t="str">
        <f t="shared" si="104"/>
        <v>-</v>
      </c>
      <c r="CF108" s="179" t="str">
        <f t="shared" si="105"/>
        <v>-</v>
      </c>
      <c r="CG108" s="179" t="str">
        <f t="shared" si="106"/>
        <v>-</v>
      </c>
      <c r="CH108" s="179" t="str">
        <f t="shared" si="107"/>
        <v>-</v>
      </c>
      <c r="CI108" s="179" t="str">
        <f t="shared" si="108"/>
        <v>-</v>
      </c>
      <c r="CJ108" s="179" t="str">
        <f t="shared" si="109"/>
        <v>-</v>
      </c>
      <c r="CL108" s="22" t="s">
        <v>37</v>
      </c>
      <c r="CM108" s="22" t="s">
        <v>37</v>
      </c>
      <c r="CN108" s="22" t="s">
        <v>37</v>
      </c>
      <c r="CO108" s="22" t="s">
        <v>37</v>
      </c>
      <c r="CP108" s="22" t="s">
        <v>37</v>
      </c>
      <c r="CQ108" s="22" t="s">
        <v>37</v>
      </c>
      <c r="CR108" s="22" t="s">
        <v>37</v>
      </c>
      <c r="CS108" s="22" t="s">
        <v>37</v>
      </c>
      <c r="CT108" s="22" t="s">
        <v>37</v>
      </c>
      <c r="CU108" s="22" t="s">
        <v>37</v>
      </c>
      <c r="CV108" s="22" t="s">
        <v>37</v>
      </c>
      <c r="CW108" s="22" t="s">
        <v>37</v>
      </c>
      <c r="CX108" s="22" t="s">
        <v>37</v>
      </c>
      <c r="CY108" s="22" t="s">
        <v>37</v>
      </c>
      <c r="CZ108" s="22" t="s">
        <v>37</v>
      </c>
      <c r="DA108" s="22" t="s">
        <v>37</v>
      </c>
      <c r="DB108" s="22" t="s">
        <v>37</v>
      </c>
      <c r="DC108" s="22" t="s">
        <v>37</v>
      </c>
      <c r="DD108" s="22" t="s">
        <v>37</v>
      </c>
      <c r="DE108" s="22" t="s">
        <v>37</v>
      </c>
      <c r="DF108" s="22" t="s">
        <v>37</v>
      </c>
      <c r="DG108" s="22" t="s">
        <v>37</v>
      </c>
      <c r="DH108" s="22" t="s">
        <v>37</v>
      </c>
      <c r="DI108" s="22" t="s">
        <v>37</v>
      </c>
      <c r="DJ108" s="22" t="s">
        <v>37</v>
      </c>
      <c r="DK108" s="22" t="s">
        <v>37</v>
      </c>
      <c r="DL108" s="22" t="s">
        <v>37</v>
      </c>
      <c r="DM108" s="22" t="s">
        <v>37</v>
      </c>
      <c r="DN108" s="22" t="s">
        <v>37</v>
      </c>
      <c r="DO108" s="22" t="s">
        <v>37</v>
      </c>
      <c r="DP108" s="22" t="s">
        <v>37</v>
      </c>
      <c r="DQ108" s="22" t="s">
        <v>37</v>
      </c>
      <c r="DR108" s="22" t="s">
        <v>37</v>
      </c>
      <c r="DS108" s="22" t="s">
        <v>37</v>
      </c>
      <c r="DT108" s="22" t="s">
        <v>37</v>
      </c>
      <c r="DU108" s="22" t="s">
        <v>37</v>
      </c>
      <c r="DV108" s="22" t="s">
        <v>37</v>
      </c>
      <c r="DW108" s="22" t="s">
        <v>37</v>
      </c>
      <c r="DX108" s="22" t="s">
        <v>37</v>
      </c>
      <c r="DY108" s="22" t="s">
        <v>37</v>
      </c>
      <c r="DZ108" s="22" t="s">
        <v>37</v>
      </c>
      <c r="EA108" s="22" t="s">
        <v>37</v>
      </c>
      <c r="EB108" s="22" t="s">
        <v>37</v>
      </c>
      <c r="EC108" s="22" t="s">
        <v>37</v>
      </c>
      <c r="ED108" s="22" t="s">
        <v>37</v>
      </c>
      <c r="EE108" s="22" t="s">
        <v>37</v>
      </c>
      <c r="EF108" s="22" t="s">
        <v>37</v>
      </c>
      <c r="EG108" s="22" t="s">
        <v>37</v>
      </c>
      <c r="EH108" s="22" t="s">
        <v>37</v>
      </c>
      <c r="EI108" s="22" t="s">
        <v>37</v>
      </c>
      <c r="EJ108" s="22" t="s">
        <v>37</v>
      </c>
      <c r="EK108" s="22" t="s">
        <v>37</v>
      </c>
      <c r="EL108" s="22" t="s">
        <v>37</v>
      </c>
      <c r="EM108" s="22" t="s">
        <v>37</v>
      </c>
      <c r="EN108" s="22" t="s">
        <v>37</v>
      </c>
      <c r="EO108" s="22" t="s">
        <v>37</v>
      </c>
    </row>
    <row r="109" spans="1:145" hidden="1" outlineLevel="1">
      <c r="A109">
        <v>27</v>
      </c>
      <c r="B109" s="146" t="str">
        <f t="shared" si="63"/>
        <v>Medium BBB, Young ewes:Hgt, CFA:5.5yo, Wethers:Yearling</v>
      </c>
      <c r="C109">
        <f t="shared" si="64"/>
        <v>1</v>
      </c>
      <c r="D109" t="b">
        <f t="shared" si="65"/>
        <v>0</v>
      </c>
      <c r="E109">
        <f t="shared" si="66"/>
        <v>241</v>
      </c>
      <c r="F109">
        <f t="shared" si="67"/>
        <v>450</v>
      </c>
      <c r="G109">
        <f t="shared" si="68"/>
        <v>500</v>
      </c>
      <c r="H109">
        <f t="shared" si="69"/>
        <v>0</v>
      </c>
      <c r="K109" s="152">
        <f t="shared" si="110"/>
        <v>2</v>
      </c>
      <c r="L109" s="151">
        <f>MOD(INT(($A109-5)/PRODUCT(N$79:$Q$79)),L$79)+1</f>
        <v>2</v>
      </c>
      <c r="M109" s="152">
        <f t="shared" si="111"/>
        <v>2</v>
      </c>
      <c r="N109" s="151">
        <f>MOD(INT(($A109-5)/PRODUCT(O$79:$Q$79)),N$79)+1</f>
        <v>2</v>
      </c>
      <c r="O109" s="151">
        <f>MOD(INT(($A109-5)/PRODUCT(P$79:$Q$79)),O$79)+1</f>
        <v>2</v>
      </c>
      <c r="P109" s="151">
        <f>MOD(INT(($A109-5)/PRODUCT(Q$79:$Q$79)),P$79)+1</f>
        <v>1</v>
      </c>
      <c r="S109" s="181" t="str">
        <f t="shared" si="115"/>
        <v>-</v>
      </c>
      <c r="T109" s="181" t="str">
        <f t="shared" si="115"/>
        <v>-</v>
      </c>
      <c r="U109" s="181" t="str">
        <f t="shared" si="115"/>
        <v>-</v>
      </c>
      <c r="V109" s="181" t="str">
        <f t="shared" si="115"/>
        <v>-</v>
      </c>
      <c r="W109" s="181" t="str">
        <f t="shared" si="115"/>
        <v>-</v>
      </c>
      <c r="X109" s="181" t="str">
        <f t="shared" si="115"/>
        <v>-</v>
      </c>
      <c r="Y109" s="181" t="str">
        <f t="shared" si="115"/>
        <v>-</v>
      </c>
      <c r="Z109" s="181" t="str">
        <f t="shared" si="115"/>
        <v>-</v>
      </c>
      <c r="AA109" s="181" t="str">
        <f t="shared" si="115"/>
        <v>-</v>
      </c>
      <c r="AB109" s="181" t="str">
        <f t="shared" si="115"/>
        <v>-</v>
      </c>
      <c r="AC109" s="181" t="str">
        <f t="shared" si="115"/>
        <v>-</v>
      </c>
      <c r="AD109" s="181" t="str">
        <f t="shared" si="115"/>
        <v>-</v>
      </c>
      <c r="AE109" s="181" t="str">
        <f t="shared" si="115"/>
        <v>-</v>
      </c>
      <c r="AF109" s="181" t="str">
        <f t="shared" si="115"/>
        <v>-</v>
      </c>
      <c r="AG109" s="179" t="str">
        <f t="shared" si="71"/>
        <v>-</v>
      </c>
      <c r="AH109" s="179" t="str">
        <f t="shared" si="72"/>
        <v>-</v>
      </c>
      <c r="AI109" s="179" t="str">
        <f t="shared" si="114"/>
        <v>-</v>
      </c>
      <c r="AJ109" s="179" t="str">
        <f t="shared" si="114"/>
        <v>-</v>
      </c>
      <c r="AK109" s="179" t="str">
        <f t="shared" si="114"/>
        <v>-</v>
      </c>
      <c r="AL109" s="179" t="str">
        <f t="shared" si="114"/>
        <v>-</v>
      </c>
      <c r="AM109" s="179" t="str">
        <f t="shared" si="114"/>
        <v>-</v>
      </c>
      <c r="AN109" s="179" t="str">
        <f t="shared" si="74"/>
        <v>-</v>
      </c>
      <c r="AO109" s="179" t="str">
        <f t="shared" si="75"/>
        <v>-</v>
      </c>
      <c r="AP109" s="179" t="str">
        <f t="shared" si="76"/>
        <v>-</v>
      </c>
      <c r="AQ109" s="179" t="str">
        <f t="shared" si="77"/>
        <v>-</v>
      </c>
      <c r="AR109" s="179" t="str">
        <f t="shared" si="78"/>
        <v>-</v>
      </c>
      <c r="AS109" s="179" t="str">
        <f t="shared" si="79"/>
        <v>-</v>
      </c>
      <c r="AT109" s="179" t="str">
        <f t="shared" si="80"/>
        <v>-</v>
      </c>
      <c r="AU109" s="179" t="str">
        <f t="shared" si="81"/>
        <v>-</v>
      </c>
      <c r="AV109" s="179" t="str">
        <f t="shared" si="82"/>
        <v>-</v>
      </c>
      <c r="AW109" s="179" t="str">
        <f t="shared" si="83"/>
        <v>-</v>
      </c>
      <c r="AX109" s="179" t="str">
        <f t="shared" si="84"/>
        <v>-</v>
      </c>
      <c r="AY109" s="179" t="str">
        <f t="shared" si="85"/>
        <v>-</v>
      </c>
      <c r="AZ109" s="179" t="str">
        <f t="shared" si="86"/>
        <v>-</v>
      </c>
      <c r="BA109" s="179" t="str">
        <f t="shared" si="87"/>
        <v>-</v>
      </c>
      <c r="BB109" s="181" t="str">
        <f t="shared" si="116"/>
        <v>-</v>
      </c>
      <c r="BC109" s="181" t="str">
        <f t="shared" si="116"/>
        <v>-</v>
      </c>
      <c r="BD109" s="181" t="str">
        <f t="shared" si="116"/>
        <v>-</v>
      </c>
      <c r="BE109" s="181" t="str">
        <f t="shared" si="116"/>
        <v>-</v>
      </c>
      <c r="BF109" s="181" t="str">
        <f t="shared" si="116"/>
        <v>-</v>
      </c>
      <c r="BG109" s="181" t="str">
        <f t="shared" si="116"/>
        <v>-</v>
      </c>
      <c r="BH109" s="181" t="str">
        <f t="shared" si="116"/>
        <v>-</v>
      </c>
      <c r="BI109" s="181" t="str">
        <f t="shared" si="116"/>
        <v>-</v>
      </c>
      <c r="BJ109" s="181" t="str">
        <f t="shared" si="116"/>
        <v>-</v>
      </c>
      <c r="BK109" s="181" t="str">
        <f t="shared" si="116"/>
        <v>-</v>
      </c>
      <c r="BL109" s="181" t="str">
        <f t="shared" si="116"/>
        <v>-</v>
      </c>
      <c r="BM109" s="181" t="str">
        <f t="shared" si="116"/>
        <v>-</v>
      </c>
      <c r="BN109" s="181" t="str">
        <f t="shared" si="116"/>
        <v>-</v>
      </c>
      <c r="BO109" s="181" t="str">
        <f t="shared" si="116"/>
        <v>-</v>
      </c>
      <c r="BP109" s="179" t="str">
        <f t="shared" si="89"/>
        <v>-</v>
      </c>
      <c r="BQ109" s="179" t="str">
        <f t="shared" si="90"/>
        <v>-</v>
      </c>
      <c r="BR109" s="179" t="str">
        <f t="shared" si="91"/>
        <v>-</v>
      </c>
      <c r="BS109" s="179" t="str">
        <f t="shared" si="92"/>
        <v>-</v>
      </c>
      <c r="BT109" s="179" t="str">
        <f t="shared" si="93"/>
        <v>-</v>
      </c>
      <c r="BU109" s="179" t="str">
        <f t="shared" si="94"/>
        <v>-</v>
      </c>
      <c r="BV109" s="179" t="str">
        <f t="shared" si="95"/>
        <v>-</v>
      </c>
      <c r="BW109" s="179" t="str">
        <f t="shared" si="96"/>
        <v>-</v>
      </c>
      <c r="BX109" s="179" t="str">
        <f t="shared" si="97"/>
        <v>-</v>
      </c>
      <c r="BY109" s="179" t="str">
        <f t="shared" si="98"/>
        <v>-</v>
      </c>
      <c r="BZ109" s="179" t="str">
        <f t="shared" si="99"/>
        <v>-</v>
      </c>
      <c r="CA109" s="179" t="str">
        <f t="shared" si="100"/>
        <v>-</v>
      </c>
      <c r="CB109" s="179" t="str">
        <f t="shared" si="101"/>
        <v>-</v>
      </c>
      <c r="CC109" s="179" t="str">
        <f t="shared" si="102"/>
        <v>-</v>
      </c>
      <c r="CD109" s="179" t="str">
        <f t="shared" si="103"/>
        <v>-</v>
      </c>
      <c r="CE109" s="179" t="str">
        <f t="shared" si="104"/>
        <v>-</v>
      </c>
      <c r="CF109" s="179" t="str">
        <f t="shared" si="105"/>
        <v>-</v>
      </c>
      <c r="CG109" s="179" t="str">
        <f t="shared" si="106"/>
        <v>-</v>
      </c>
      <c r="CH109" s="179" t="str">
        <f t="shared" si="107"/>
        <v>-</v>
      </c>
      <c r="CI109" s="179" t="str">
        <f t="shared" si="108"/>
        <v>-</v>
      </c>
      <c r="CJ109" s="179" t="str">
        <f t="shared" si="109"/>
        <v>-</v>
      </c>
      <c r="CL109" s="22" t="s">
        <v>37</v>
      </c>
      <c r="CM109" s="22" t="s">
        <v>37</v>
      </c>
      <c r="CN109" s="22" t="s">
        <v>37</v>
      </c>
      <c r="CO109" s="22" t="s">
        <v>37</v>
      </c>
      <c r="CP109" s="22" t="s">
        <v>37</v>
      </c>
      <c r="CQ109" s="22" t="s">
        <v>37</v>
      </c>
      <c r="CR109" s="22" t="s">
        <v>37</v>
      </c>
      <c r="CS109" s="22" t="s">
        <v>37</v>
      </c>
      <c r="CT109" s="22" t="s">
        <v>37</v>
      </c>
      <c r="CU109" s="22" t="s">
        <v>37</v>
      </c>
      <c r="CV109" s="22" t="s">
        <v>37</v>
      </c>
      <c r="CW109" s="22" t="s">
        <v>37</v>
      </c>
      <c r="CX109" s="22" t="s">
        <v>37</v>
      </c>
      <c r="CY109" s="22" t="s">
        <v>37</v>
      </c>
      <c r="CZ109" s="22" t="s">
        <v>37</v>
      </c>
      <c r="DA109" s="22" t="s">
        <v>37</v>
      </c>
      <c r="DB109" s="22" t="s">
        <v>37</v>
      </c>
      <c r="DC109" s="22" t="s">
        <v>37</v>
      </c>
      <c r="DD109" s="22" t="s">
        <v>37</v>
      </c>
      <c r="DE109" s="22" t="s">
        <v>37</v>
      </c>
      <c r="DF109" s="22" t="s">
        <v>37</v>
      </c>
      <c r="DG109" s="22" t="s">
        <v>37</v>
      </c>
      <c r="DH109" s="22" t="s">
        <v>37</v>
      </c>
      <c r="DI109" s="22" t="s">
        <v>37</v>
      </c>
      <c r="DJ109" s="22" t="s">
        <v>37</v>
      </c>
      <c r="DK109" s="22" t="s">
        <v>37</v>
      </c>
      <c r="DL109" s="22" t="s">
        <v>37</v>
      </c>
      <c r="DM109" s="22" t="s">
        <v>37</v>
      </c>
      <c r="DN109" s="22" t="s">
        <v>37</v>
      </c>
      <c r="DO109" s="22" t="s">
        <v>37</v>
      </c>
      <c r="DP109" s="22" t="s">
        <v>37</v>
      </c>
      <c r="DQ109" s="22" t="s">
        <v>37</v>
      </c>
      <c r="DR109" s="22" t="s">
        <v>37</v>
      </c>
      <c r="DS109" s="22" t="s">
        <v>37</v>
      </c>
      <c r="DT109" s="22" t="s">
        <v>37</v>
      </c>
      <c r="DU109" s="22" t="s">
        <v>37</v>
      </c>
      <c r="DV109" s="22" t="s">
        <v>37</v>
      </c>
      <c r="DW109" s="22" t="s">
        <v>37</v>
      </c>
      <c r="DX109" s="22" t="s">
        <v>37</v>
      </c>
      <c r="DY109" s="22" t="s">
        <v>37</v>
      </c>
      <c r="DZ109" s="22" t="s">
        <v>37</v>
      </c>
      <c r="EA109" s="22" t="s">
        <v>37</v>
      </c>
      <c r="EB109" s="22" t="s">
        <v>37</v>
      </c>
      <c r="EC109" s="22" t="s">
        <v>37</v>
      </c>
      <c r="ED109" s="22" t="s">
        <v>37</v>
      </c>
      <c r="EE109" s="22" t="s">
        <v>37</v>
      </c>
      <c r="EF109" s="22" t="s">
        <v>37</v>
      </c>
      <c r="EG109" s="22" t="s">
        <v>37</v>
      </c>
      <c r="EH109" s="22" t="s">
        <v>37</v>
      </c>
      <c r="EI109" s="22" t="s">
        <v>37</v>
      </c>
      <c r="EJ109" s="22" t="s">
        <v>37</v>
      </c>
      <c r="EK109" s="22" t="s">
        <v>37</v>
      </c>
      <c r="EL109" s="22" t="s">
        <v>37</v>
      </c>
      <c r="EM109" s="22" t="s">
        <v>37</v>
      </c>
      <c r="EN109" s="22" t="s">
        <v>37</v>
      </c>
      <c r="EO109" s="22" t="s">
        <v>37</v>
      </c>
    </row>
    <row r="110" spans="1:145" hidden="1" outlineLevel="1">
      <c r="A110">
        <v>28</v>
      </c>
      <c r="B110" s="146" t="str">
        <f t="shared" si="63"/>
        <v>Medium BBB, Young ewes:Hgt, CFA:6.5yo, Wethers:Yearling</v>
      </c>
      <c r="C110">
        <f t="shared" si="64"/>
        <v>1</v>
      </c>
      <c r="D110" t="b">
        <f t="shared" si="65"/>
        <v>0</v>
      </c>
      <c r="E110">
        <f t="shared" si="66"/>
        <v>241</v>
      </c>
      <c r="F110">
        <f t="shared" si="67"/>
        <v>450</v>
      </c>
      <c r="G110">
        <f t="shared" si="68"/>
        <v>500</v>
      </c>
      <c r="H110">
        <f t="shared" si="69"/>
        <v>1</v>
      </c>
      <c r="K110" s="152">
        <f t="shared" si="110"/>
        <v>2</v>
      </c>
      <c r="L110" s="151">
        <f>MOD(INT(($A110-5)/PRODUCT(N$79:$Q$79)),L$79)+1</f>
        <v>2</v>
      </c>
      <c r="M110" s="152">
        <f t="shared" si="111"/>
        <v>2</v>
      </c>
      <c r="N110" s="151">
        <f>MOD(INT(($A110-5)/PRODUCT(O$79:$Q$79)),N$79)+1</f>
        <v>2</v>
      </c>
      <c r="O110" s="151">
        <f>MOD(INT(($A110-5)/PRODUCT(P$79:$Q$79)),O$79)+1</f>
        <v>2</v>
      </c>
      <c r="P110" s="151">
        <f>MOD(INT(($A110-5)/PRODUCT(Q$79:$Q$79)),P$79)+1</f>
        <v>2</v>
      </c>
      <c r="S110" s="181" t="str">
        <f t="shared" si="115"/>
        <v>-</v>
      </c>
      <c r="T110" s="181" t="str">
        <f t="shared" si="115"/>
        <v>-</v>
      </c>
      <c r="U110" s="181" t="str">
        <f t="shared" si="115"/>
        <v>-</v>
      </c>
      <c r="V110" s="181" t="str">
        <f t="shared" si="115"/>
        <v>-</v>
      </c>
      <c r="W110" s="181" t="str">
        <f t="shared" si="115"/>
        <v>-</v>
      </c>
      <c r="X110" s="181" t="str">
        <f t="shared" si="115"/>
        <v>-</v>
      </c>
      <c r="Y110" s="181" t="str">
        <f t="shared" si="115"/>
        <v>-</v>
      </c>
      <c r="Z110" s="181" t="str">
        <f t="shared" si="115"/>
        <v>-</v>
      </c>
      <c r="AA110" s="181" t="str">
        <f t="shared" si="115"/>
        <v>-</v>
      </c>
      <c r="AB110" s="181" t="str">
        <f t="shared" si="115"/>
        <v>-</v>
      </c>
      <c r="AC110" s="181" t="str">
        <f t="shared" si="115"/>
        <v>-</v>
      </c>
      <c r="AD110" s="181" t="str">
        <f t="shared" si="115"/>
        <v>-</v>
      </c>
      <c r="AE110" s="181" t="str">
        <f t="shared" si="115"/>
        <v>-</v>
      </c>
      <c r="AF110" s="181" t="str">
        <f t="shared" si="115"/>
        <v>-</v>
      </c>
      <c r="AG110" s="179" t="str">
        <f t="shared" si="71"/>
        <v>-</v>
      </c>
      <c r="AH110" s="179" t="str">
        <f t="shared" si="72"/>
        <v>-</v>
      </c>
      <c r="AI110" s="179" t="str">
        <f t="shared" si="114"/>
        <v>-</v>
      </c>
      <c r="AJ110" s="179" t="str">
        <f t="shared" si="114"/>
        <v>-</v>
      </c>
      <c r="AK110" s="179" t="str">
        <f t="shared" si="114"/>
        <v>-</v>
      </c>
      <c r="AL110" s="179" t="str">
        <f t="shared" si="114"/>
        <v>-</v>
      </c>
      <c r="AM110" s="179" t="str">
        <f t="shared" si="114"/>
        <v>-</v>
      </c>
      <c r="AN110" s="179" t="str">
        <f t="shared" si="74"/>
        <v>-</v>
      </c>
      <c r="AO110" s="179" t="str">
        <f t="shared" si="75"/>
        <v>-</v>
      </c>
      <c r="AP110" s="179" t="str">
        <f t="shared" si="76"/>
        <v>-</v>
      </c>
      <c r="AQ110" s="179" t="str">
        <f t="shared" si="77"/>
        <v>-</v>
      </c>
      <c r="AR110" s="179" t="str">
        <f t="shared" si="78"/>
        <v>-</v>
      </c>
      <c r="AS110" s="179" t="str">
        <f t="shared" si="79"/>
        <v>-</v>
      </c>
      <c r="AT110" s="179" t="str">
        <f t="shared" si="80"/>
        <v>-</v>
      </c>
      <c r="AU110" s="179" t="str">
        <f t="shared" si="81"/>
        <v>-</v>
      </c>
      <c r="AV110" s="179" t="str">
        <f t="shared" si="82"/>
        <v>-</v>
      </c>
      <c r="AW110" s="179" t="str">
        <f t="shared" si="83"/>
        <v>-</v>
      </c>
      <c r="AX110" s="179" t="str">
        <f t="shared" si="84"/>
        <v>-</v>
      </c>
      <c r="AY110" s="179" t="str">
        <f t="shared" si="85"/>
        <v>-</v>
      </c>
      <c r="AZ110" s="179" t="str">
        <f t="shared" si="86"/>
        <v>-</v>
      </c>
      <c r="BA110" s="179" t="str">
        <f t="shared" si="87"/>
        <v>-</v>
      </c>
      <c r="BB110" s="181" t="str">
        <f t="shared" si="116"/>
        <v>-</v>
      </c>
      <c r="BC110" s="181" t="str">
        <f t="shared" si="116"/>
        <v>-</v>
      </c>
      <c r="BD110" s="181" t="str">
        <f t="shared" si="116"/>
        <v>-</v>
      </c>
      <c r="BE110" s="181" t="str">
        <f t="shared" si="116"/>
        <v>-</v>
      </c>
      <c r="BF110" s="181" t="str">
        <f t="shared" si="116"/>
        <v>-</v>
      </c>
      <c r="BG110" s="181" t="str">
        <f t="shared" si="116"/>
        <v>-</v>
      </c>
      <c r="BH110" s="181" t="str">
        <f t="shared" si="116"/>
        <v>-</v>
      </c>
      <c r="BI110" s="181" t="str">
        <f t="shared" si="116"/>
        <v>-</v>
      </c>
      <c r="BJ110" s="181" t="str">
        <f t="shared" si="116"/>
        <v>-</v>
      </c>
      <c r="BK110" s="181" t="str">
        <f t="shared" si="116"/>
        <v>-</v>
      </c>
      <c r="BL110" s="181" t="str">
        <f t="shared" si="116"/>
        <v>-</v>
      </c>
      <c r="BM110" s="181" t="str">
        <f t="shared" si="116"/>
        <v>-</v>
      </c>
      <c r="BN110" s="181" t="str">
        <f t="shared" si="116"/>
        <v>-</v>
      </c>
      <c r="BO110" s="181" t="str">
        <f t="shared" si="116"/>
        <v>-</v>
      </c>
      <c r="BP110" s="179" t="str">
        <f t="shared" si="89"/>
        <v>-</v>
      </c>
      <c r="BQ110" s="179" t="str">
        <f t="shared" si="90"/>
        <v>-</v>
      </c>
      <c r="BR110" s="179" t="str">
        <f t="shared" si="91"/>
        <v>-</v>
      </c>
      <c r="BS110" s="179" t="str">
        <f t="shared" si="92"/>
        <v>-</v>
      </c>
      <c r="BT110" s="179" t="str">
        <f t="shared" si="93"/>
        <v>-</v>
      </c>
      <c r="BU110" s="179" t="str">
        <f t="shared" si="94"/>
        <v>-</v>
      </c>
      <c r="BV110" s="179" t="str">
        <f t="shared" si="95"/>
        <v>-</v>
      </c>
      <c r="BW110" s="179" t="str">
        <f t="shared" si="96"/>
        <v>-</v>
      </c>
      <c r="BX110" s="179" t="str">
        <f t="shared" si="97"/>
        <v>-</v>
      </c>
      <c r="BY110" s="179" t="str">
        <f t="shared" si="98"/>
        <v>-</v>
      </c>
      <c r="BZ110" s="179" t="str">
        <f t="shared" si="99"/>
        <v>-</v>
      </c>
      <c r="CA110" s="179" t="str">
        <f t="shared" si="100"/>
        <v>-</v>
      </c>
      <c r="CB110" s="179" t="str">
        <f t="shared" si="101"/>
        <v>-</v>
      </c>
      <c r="CC110" s="179" t="str">
        <f t="shared" si="102"/>
        <v>-</v>
      </c>
      <c r="CD110" s="179" t="str">
        <f t="shared" si="103"/>
        <v>-</v>
      </c>
      <c r="CE110" s="179" t="str">
        <f t="shared" si="104"/>
        <v>-</v>
      </c>
      <c r="CF110" s="179" t="str">
        <f t="shared" si="105"/>
        <v>-</v>
      </c>
      <c r="CG110" s="179" t="str">
        <f t="shared" si="106"/>
        <v>-</v>
      </c>
      <c r="CH110" s="179" t="str">
        <f t="shared" si="107"/>
        <v>-</v>
      </c>
      <c r="CI110" s="179" t="str">
        <f t="shared" si="108"/>
        <v>-</v>
      </c>
      <c r="CJ110" s="179" t="str">
        <f t="shared" si="109"/>
        <v>-</v>
      </c>
      <c r="CL110" s="22" t="s">
        <v>37</v>
      </c>
      <c r="CM110" s="22" t="s">
        <v>37</v>
      </c>
      <c r="CN110" s="22" t="s">
        <v>37</v>
      </c>
      <c r="CO110" s="22" t="s">
        <v>37</v>
      </c>
      <c r="CP110" s="22" t="s">
        <v>37</v>
      </c>
      <c r="CQ110" s="22" t="s">
        <v>37</v>
      </c>
      <c r="CR110" s="22" t="s">
        <v>37</v>
      </c>
      <c r="CS110" s="22" t="s">
        <v>37</v>
      </c>
      <c r="CT110" s="22" t="s">
        <v>37</v>
      </c>
      <c r="CU110" s="22" t="s">
        <v>37</v>
      </c>
      <c r="CV110" s="22" t="s">
        <v>37</v>
      </c>
      <c r="CW110" s="22" t="s">
        <v>37</v>
      </c>
      <c r="CX110" s="22" t="s">
        <v>37</v>
      </c>
      <c r="CY110" s="22" t="s">
        <v>37</v>
      </c>
      <c r="CZ110" s="22" t="s">
        <v>37</v>
      </c>
      <c r="DA110" s="22" t="s">
        <v>37</v>
      </c>
      <c r="DB110" s="22" t="s">
        <v>37</v>
      </c>
      <c r="DC110" s="22" t="s">
        <v>37</v>
      </c>
      <c r="DD110" s="22" t="s">
        <v>37</v>
      </c>
      <c r="DE110" s="22" t="s">
        <v>37</v>
      </c>
      <c r="DF110" s="22" t="s">
        <v>37</v>
      </c>
      <c r="DG110" s="22" t="s">
        <v>37</v>
      </c>
      <c r="DH110" s="22" t="s">
        <v>37</v>
      </c>
      <c r="DI110" s="22" t="s">
        <v>37</v>
      </c>
      <c r="DJ110" s="22" t="s">
        <v>37</v>
      </c>
      <c r="DK110" s="22" t="s">
        <v>37</v>
      </c>
      <c r="DL110" s="22" t="s">
        <v>37</v>
      </c>
      <c r="DM110" s="22" t="s">
        <v>37</v>
      </c>
      <c r="DN110" s="22" t="s">
        <v>37</v>
      </c>
      <c r="DO110" s="22" t="s">
        <v>37</v>
      </c>
      <c r="DP110" s="22" t="s">
        <v>37</v>
      </c>
      <c r="DQ110" s="22" t="s">
        <v>37</v>
      </c>
      <c r="DR110" s="22" t="s">
        <v>37</v>
      </c>
      <c r="DS110" s="22" t="s">
        <v>37</v>
      </c>
      <c r="DT110" s="22" t="s">
        <v>37</v>
      </c>
      <c r="DU110" s="22" t="s">
        <v>37</v>
      </c>
      <c r="DV110" s="22" t="s">
        <v>37</v>
      </c>
      <c r="DW110" s="22" t="s">
        <v>37</v>
      </c>
      <c r="DX110" s="22" t="s">
        <v>37</v>
      </c>
      <c r="DY110" s="22" t="s">
        <v>37</v>
      </c>
      <c r="DZ110" s="22" t="s">
        <v>37</v>
      </c>
      <c r="EA110" s="22" t="s">
        <v>37</v>
      </c>
      <c r="EB110" s="22" t="s">
        <v>37</v>
      </c>
      <c r="EC110" s="22" t="s">
        <v>37</v>
      </c>
      <c r="ED110" s="22" t="s">
        <v>37</v>
      </c>
      <c r="EE110" s="22" t="s">
        <v>37</v>
      </c>
      <c r="EF110" s="22" t="s">
        <v>37</v>
      </c>
      <c r="EG110" s="22" t="s">
        <v>37</v>
      </c>
      <c r="EH110" s="22" t="s">
        <v>37</v>
      </c>
      <c r="EI110" s="22" t="s">
        <v>37</v>
      </c>
      <c r="EJ110" s="22" t="s">
        <v>37</v>
      </c>
      <c r="EK110" s="22" t="s">
        <v>37</v>
      </c>
      <c r="EL110" s="22" t="s">
        <v>37</v>
      </c>
      <c r="EM110" s="22" t="s">
        <v>37</v>
      </c>
      <c r="EN110" s="22" t="s">
        <v>37</v>
      </c>
      <c r="EO110" s="22" t="s">
        <v>37</v>
      </c>
    </row>
    <row r="111" spans="1:145" hidden="1" outlineLevel="1">
      <c r="A111">
        <v>29</v>
      </c>
      <c r="B111" s="146" t="str">
        <f t="shared" si="63"/>
        <v>Medium BBB, Young ewes:Lamb, CFA:5.5yo, Wethers:Hgt</v>
      </c>
      <c r="C111">
        <f t="shared" si="64"/>
        <v>1</v>
      </c>
      <c r="D111" t="b">
        <f t="shared" si="65"/>
        <v>0</v>
      </c>
      <c r="E111">
        <f t="shared" si="66"/>
        <v>451</v>
      </c>
      <c r="F111">
        <f t="shared" si="67"/>
        <v>630</v>
      </c>
      <c r="G111">
        <f t="shared" si="68"/>
        <v>0</v>
      </c>
      <c r="H111">
        <f t="shared" si="69"/>
        <v>0</v>
      </c>
      <c r="K111" s="152">
        <f t="shared" si="110"/>
        <v>2</v>
      </c>
      <c r="L111" s="151">
        <f>MOD(INT(($A111-5)/PRODUCT(N$79:$Q$79)),L$79)+1</f>
        <v>2</v>
      </c>
      <c r="M111" s="152">
        <f t="shared" si="111"/>
        <v>3</v>
      </c>
      <c r="N111" s="151">
        <f>MOD(INT(($A111-5)/PRODUCT(O$79:$Q$79)),N$79)+1</f>
        <v>3</v>
      </c>
      <c r="O111" s="151">
        <f>MOD(INT(($A111-5)/PRODUCT(P$79:$Q$79)),O$79)+1</f>
        <v>1</v>
      </c>
      <c r="P111" s="151">
        <f>MOD(INT(($A111-5)/PRODUCT(Q$79:$Q$79)),P$79)+1</f>
        <v>1</v>
      </c>
      <c r="S111" s="181" t="str">
        <f t="shared" si="115"/>
        <v>-</v>
      </c>
      <c r="T111" s="181" t="str">
        <f t="shared" si="115"/>
        <v>-</v>
      </c>
      <c r="U111" s="181" t="str">
        <f t="shared" si="115"/>
        <v>-</v>
      </c>
      <c r="V111" s="181" t="str">
        <f t="shared" si="115"/>
        <v>-</v>
      </c>
      <c r="W111" s="181" t="str">
        <f t="shared" si="115"/>
        <v>-</v>
      </c>
      <c r="X111" s="181" t="str">
        <f t="shared" si="115"/>
        <v>-</v>
      </c>
      <c r="Y111" s="181" t="str">
        <f t="shared" si="115"/>
        <v>-</v>
      </c>
      <c r="Z111" s="181" t="str">
        <f t="shared" si="115"/>
        <v>-</v>
      </c>
      <c r="AA111" s="181" t="str">
        <f t="shared" si="115"/>
        <v>-</v>
      </c>
      <c r="AB111" s="181" t="str">
        <f t="shared" si="115"/>
        <v>-</v>
      </c>
      <c r="AC111" s="181" t="str">
        <f t="shared" si="115"/>
        <v>-</v>
      </c>
      <c r="AD111" s="181" t="str">
        <f t="shared" si="115"/>
        <v>-</v>
      </c>
      <c r="AE111" s="181" t="str">
        <f t="shared" si="115"/>
        <v>-</v>
      </c>
      <c r="AF111" s="181" t="str">
        <f t="shared" si="115"/>
        <v>-</v>
      </c>
      <c r="AG111" s="179" t="str">
        <f t="shared" si="71"/>
        <v>-</v>
      </c>
      <c r="AH111" s="179" t="str">
        <f t="shared" si="72"/>
        <v>-</v>
      </c>
      <c r="AI111" s="179" t="str">
        <f t="shared" si="114"/>
        <v>-</v>
      </c>
      <c r="AJ111" s="179" t="str">
        <f t="shared" si="114"/>
        <v>-</v>
      </c>
      <c r="AK111" s="179" t="str">
        <f t="shared" si="114"/>
        <v>-</v>
      </c>
      <c r="AL111" s="179" t="str">
        <f t="shared" si="114"/>
        <v>-</v>
      </c>
      <c r="AM111" s="179" t="str">
        <f t="shared" si="114"/>
        <v>-</v>
      </c>
      <c r="AN111" s="179" t="str">
        <f t="shared" si="74"/>
        <v>-</v>
      </c>
      <c r="AO111" s="179" t="str">
        <f t="shared" si="75"/>
        <v>-</v>
      </c>
      <c r="AP111" s="179" t="str">
        <f t="shared" si="76"/>
        <v>-</v>
      </c>
      <c r="AQ111" s="179" t="str">
        <f t="shared" si="77"/>
        <v>-</v>
      </c>
      <c r="AR111" s="179" t="str">
        <f t="shared" si="78"/>
        <v>-</v>
      </c>
      <c r="AS111" s="179" t="str">
        <f t="shared" si="79"/>
        <v>-</v>
      </c>
      <c r="AT111" s="179" t="str">
        <f t="shared" si="80"/>
        <v>-</v>
      </c>
      <c r="AU111" s="179" t="str">
        <f t="shared" si="81"/>
        <v>-</v>
      </c>
      <c r="AV111" s="179" t="str">
        <f t="shared" si="82"/>
        <v>-</v>
      </c>
      <c r="AW111" s="179" t="str">
        <f t="shared" si="83"/>
        <v>-</v>
      </c>
      <c r="AX111" s="179" t="str">
        <f t="shared" si="84"/>
        <v>-</v>
      </c>
      <c r="AY111" s="179" t="str">
        <f t="shared" si="85"/>
        <v>-</v>
      </c>
      <c r="AZ111" s="179" t="str">
        <f t="shared" si="86"/>
        <v>-</v>
      </c>
      <c r="BA111" s="179" t="str">
        <f t="shared" si="87"/>
        <v>-</v>
      </c>
      <c r="BB111" s="181" t="str">
        <f t="shared" si="116"/>
        <v>-</v>
      </c>
      <c r="BC111" s="181" t="str">
        <f t="shared" si="116"/>
        <v>-</v>
      </c>
      <c r="BD111" s="181" t="str">
        <f t="shared" si="116"/>
        <v>-</v>
      </c>
      <c r="BE111" s="181" t="str">
        <f t="shared" si="116"/>
        <v>-</v>
      </c>
      <c r="BF111" s="181" t="str">
        <f t="shared" si="116"/>
        <v>-</v>
      </c>
      <c r="BG111" s="181" t="str">
        <f t="shared" si="116"/>
        <v>-</v>
      </c>
      <c r="BH111" s="181" t="str">
        <f t="shared" si="116"/>
        <v>-</v>
      </c>
      <c r="BI111" s="181" t="str">
        <f t="shared" si="116"/>
        <v>-</v>
      </c>
      <c r="BJ111" s="181" t="str">
        <f t="shared" si="116"/>
        <v>-</v>
      </c>
      <c r="BK111" s="181" t="str">
        <f t="shared" si="116"/>
        <v>-</v>
      </c>
      <c r="BL111" s="181" t="str">
        <f t="shared" si="116"/>
        <v>-</v>
      </c>
      <c r="BM111" s="181" t="str">
        <f t="shared" si="116"/>
        <v>-</v>
      </c>
      <c r="BN111" s="181" t="str">
        <f t="shared" si="116"/>
        <v>-</v>
      </c>
      <c r="BO111" s="181" t="str">
        <f t="shared" si="116"/>
        <v>-</v>
      </c>
      <c r="BP111" s="179" t="str">
        <f t="shared" si="89"/>
        <v>-</v>
      </c>
      <c r="BQ111" s="179" t="str">
        <f t="shared" si="90"/>
        <v>-</v>
      </c>
      <c r="BR111" s="179" t="str">
        <f t="shared" si="91"/>
        <v>-</v>
      </c>
      <c r="BS111" s="179" t="str">
        <f t="shared" si="92"/>
        <v>-</v>
      </c>
      <c r="BT111" s="179" t="str">
        <f t="shared" si="93"/>
        <v>-</v>
      </c>
      <c r="BU111" s="179" t="str">
        <f t="shared" si="94"/>
        <v>-</v>
      </c>
      <c r="BV111" s="179" t="str">
        <f t="shared" si="95"/>
        <v>-</v>
      </c>
      <c r="BW111" s="179" t="str">
        <f t="shared" si="96"/>
        <v>-</v>
      </c>
      <c r="BX111" s="179" t="str">
        <f t="shared" si="97"/>
        <v>-</v>
      </c>
      <c r="BY111" s="179" t="str">
        <f t="shared" si="98"/>
        <v>-</v>
      </c>
      <c r="BZ111" s="179" t="str">
        <f t="shared" si="99"/>
        <v>-</v>
      </c>
      <c r="CA111" s="179" t="str">
        <f t="shared" si="100"/>
        <v>-</v>
      </c>
      <c r="CB111" s="179" t="str">
        <f t="shared" si="101"/>
        <v>-</v>
      </c>
      <c r="CC111" s="179" t="str">
        <f t="shared" si="102"/>
        <v>-</v>
      </c>
      <c r="CD111" s="179" t="str">
        <f t="shared" si="103"/>
        <v>-</v>
      </c>
      <c r="CE111" s="179" t="str">
        <f t="shared" si="104"/>
        <v>-</v>
      </c>
      <c r="CF111" s="179" t="str">
        <f t="shared" si="105"/>
        <v>-</v>
      </c>
      <c r="CG111" s="179" t="str">
        <f t="shared" si="106"/>
        <v>-</v>
      </c>
      <c r="CH111" s="179" t="str">
        <f t="shared" si="107"/>
        <v>-</v>
      </c>
      <c r="CI111" s="179" t="str">
        <f t="shared" si="108"/>
        <v>-</v>
      </c>
      <c r="CJ111" s="179" t="str">
        <f t="shared" si="109"/>
        <v>-</v>
      </c>
      <c r="CL111" s="22" t="s">
        <v>37</v>
      </c>
      <c r="CM111" s="22" t="s">
        <v>37</v>
      </c>
      <c r="CN111" s="22" t="s">
        <v>37</v>
      </c>
      <c r="CO111" s="22" t="s">
        <v>37</v>
      </c>
      <c r="CP111" s="22" t="s">
        <v>37</v>
      </c>
      <c r="CQ111" s="22" t="s">
        <v>37</v>
      </c>
      <c r="CR111" s="22" t="s">
        <v>37</v>
      </c>
      <c r="CS111" s="22" t="s">
        <v>37</v>
      </c>
      <c r="CT111" s="22" t="s">
        <v>37</v>
      </c>
      <c r="CU111" s="22" t="s">
        <v>37</v>
      </c>
      <c r="CV111" s="22" t="s">
        <v>37</v>
      </c>
      <c r="CW111" s="22" t="s">
        <v>37</v>
      </c>
      <c r="CX111" s="22" t="s">
        <v>37</v>
      </c>
      <c r="CY111" s="22" t="s">
        <v>37</v>
      </c>
      <c r="CZ111" s="22" t="s">
        <v>37</v>
      </c>
      <c r="DA111" s="22" t="s">
        <v>37</v>
      </c>
      <c r="DB111" s="22" t="s">
        <v>37</v>
      </c>
      <c r="DC111" s="22" t="s">
        <v>37</v>
      </c>
      <c r="DD111" s="22" t="s">
        <v>37</v>
      </c>
      <c r="DE111" s="22" t="s">
        <v>37</v>
      </c>
      <c r="DF111" s="22" t="s">
        <v>37</v>
      </c>
      <c r="DG111" s="22" t="s">
        <v>37</v>
      </c>
      <c r="DH111" s="22" t="s">
        <v>37</v>
      </c>
      <c r="DI111" s="22" t="s">
        <v>37</v>
      </c>
      <c r="DJ111" s="22" t="s">
        <v>37</v>
      </c>
      <c r="DK111" s="22" t="s">
        <v>37</v>
      </c>
      <c r="DL111" s="22" t="s">
        <v>37</v>
      </c>
      <c r="DM111" s="22" t="s">
        <v>37</v>
      </c>
      <c r="DN111" s="22" t="s">
        <v>37</v>
      </c>
      <c r="DO111" s="22" t="s">
        <v>37</v>
      </c>
      <c r="DP111" s="22" t="s">
        <v>37</v>
      </c>
      <c r="DQ111" s="22" t="s">
        <v>37</v>
      </c>
      <c r="DR111" s="22" t="s">
        <v>37</v>
      </c>
      <c r="DS111" s="22" t="s">
        <v>37</v>
      </c>
      <c r="DT111" s="22" t="s">
        <v>37</v>
      </c>
      <c r="DU111" s="22" t="s">
        <v>37</v>
      </c>
      <c r="DV111" s="22" t="s">
        <v>37</v>
      </c>
      <c r="DW111" s="22" t="s">
        <v>37</v>
      </c>
      <c r="DX111" s="22" t="s">
        <v>37</v>
      </c>
      <c r="DY111" s="22" t="s">
        <v>37</v>
      </c>
      <c r="DZ111" s="22" t="s">
        <v>37</v>
      </c>
      <c r="EA111" s="22" t="s">
        <v>37</v>
      </c>
      <c r="EB111" s="22" t="s">
        <v>37</v>
      </c>
      <c r="EC111" s="22" t="s">
        <v>37</v>
      </c>
      <c r="ED111" s="22" t="s">
        <v>37</v>
      </c>
      <c r="EE111" s="22" t="s">
        <v>37</v>
      </c>
      <c r="EF111" s="22" t="s">
        <v>37</v>
      </c>
      <c r="EG111" s="22" t="s">
        <v>37</v>
      </c>
      <c r="EH111" s="22" t="s">
        <v>37</v>
      </c>
      <c r="EI111" s="22" t="s">
        <v>37</v>
      </c>
      <c r="EJ111" s="22" t="s">
        <v>37</v>
      </c>
      <c r="EK111" s="22" t="s">
        <v>37</v>
      </c>
      <c r="EL111" s="22" t="s">
        <v>37</v>
      </c>
      <c r="EM111" s="22" t="s">
        <v>37</v>
      </c>
      <c r="EN111" s="22" t="s">
        <v>37</v>
      </c>
      <c r="EO111" s="22" t="s">
        <v>37</v>
      </c>
    </row>
    <row r="112" spans="1:145" hidden="1" outlineLevel="1">
      <c r="A112">
        <v>30</v>
      </c>
      <c r="B112" s="146" t="str">
        <f t="shared" si="63"/>
        <v>Medium BBB, Young ewes:Lamb, CFA:6.5yo, Wethers:Hgt</v>
      </c>
      <c r="C112">
        <f t="shared" si="64"/>
        <v>1</v>
      </c>
      <c r="D112" t="b">
        <f t="shared" si="65"/>
        <v>0</v>
      </c>
      <c r="E112">
        <f t="shared" si="66"/>
        <v>451</v>
      </c>
      <c r="F112">
        <f t="shared" si="67"/>
        <v>630</v>
      </c>
      <c r="G112">
        <f t="shared" si="68"/>
        <v>0</v>
      </c>
      <c r="H112">
        <f t="shared" si="69"/>
        <v>1</v>
      </c>
      <c r="K112" s="152">
        <f t="shared" si="110"/>
        <v>2</v>
      </c>
      <c r="L112" s="151">
        <f>MOD(INT(($A112-5)/PRODUCT(N$79:$Q$79)),L$79)+1</f>
        <v>2</v>
      </c>
      <c r="M112" s="152">
        <f t="shared" si="111"/>
        <v>3</v>
      </c>
      <c r="N112" s="151">
        <f>MOD(INT(($A112-5)/PRODUCT(O$79:$Q$79)),N$79)+1</f>
        <v>3</v>
      </c>
      <c r="O112" s="151">
        <f>MOD(INT(($A112-5)/PRODUCT(P$79:$Q$79)),O$79)+1</f>
        <v>1</v>
      </c>
      <c r="P112" s="151">
        <f>MOD(INT(($A112-5)/PRODUCT(Q$79:$Q$79)),P$79)+1</f>
        <v>2</v>
      </c>
      <c r="S112" s="181" t="str">
        <f t="shared" si="115"/>
        <v>-</v>
      </c>
      <c r="T112" s="181" t="str">
        <f t="shared" si="115"/>
        <v>-</v>
      </c>
      <c r="U112" s="181" t="str">
        <f t="shared" si="115"/>
        <v>-</v>
      </c>
      <c r="V112" s="181" t="str">
        <f t="shared" si="115"/>
        <v>-</v>
      </c>
      <c r="W112" s="181" t="str">
        <f t="shared" si="115"/>
        <v>-</v>
      </c>
      <c r="X112" s="181" t="str">
        <f t="shared" si="115"/>
        <v>-</v>
      </c>
      <c r="Y112" s="181" t="str">
        <f t="shared" si="115"/>
        <v>-</v>
      </c>
      <c r="Z112" s="181" t="str">
        <f t="shared" si="115"/>
        <v>-</v>
      </c>
      <c r="AA112" s="181" t="str">
        <f t="shared" si="115"/>
        <v>-</v>
      </c>
      <c r="AB112" s="181" t="str">
        <f t="shared" si="115"/>
        <v>-</v>
      </c>
      <c r="AC112" s="181" t="str">
        <f t="shared" si="115"/>
        <v>-</v>
      </c>
      <c r="AD112" s="181" t="str">
        <f t="shared" si="115"/>
        <v>-</v>
      </c>
      <c r="AE112" s="181" t="str">
        <f t="shared" si="115"/>
        <v>-</v>
      </c>
      <c r="AF112" s="181" t="str">
        <f t="shared" si="115"/>
        <v>-</v>
      </c>
      <c r="AG112" s="179" t="str">
        <f t="shared" si="71"/>
        <v>-</v>
      </c>
      <c r="AH112" s="179" t="str">
        <f t="shared" si="72"/>
        <v>-</v>
      </c>
      <c r="AI112" s="179" t="str">
        <f t="shared" si="114"/>
        <v>-</v>
      </c>
      <c r="AJ112" s="179" t="str">
        <f t="shared" si="114"/>
        <v>-</v>
      </c>
      <c r="AK112" s="179" t="str">
        <f t="shared" si="114"/>
        <v>-</v>
      </c>
      <c r="AL112" s="179" t="str">
        <f t="shared" si="114"/>
        <v>-</v>
      </c>
      <c r="AM112" s="179" t="str">
        <f t="shared" si="114"/>
        <v>-</v>
      </c>
      <c r="AN112" s="179" t="str">
        <f t="shared" si="74"/>
        <v>-</v>
      </c>
      <c r="AO112" s="179" t="str">
        <f t="shared" si="75"/>
        <v>-</v>
      </c>
      <c r="AP112" s="179" t="str">
        <f t="shared" si="76"/>
        <v>-</v>
      </c>
      <c r="AQ112" s="179" t="str">
        <f t="shared" si="77"/>
        <v>-</v>
      </c>
      <c r="AR112" s="179" t="str">
        <f t="shared" si="78"/>
        <v>-</v>
      </c>
      <c r="AS112" s="179" t="str">
        <f t="shared" si="79"/>
        <v>-</v>
      </c>
      <c r="AT112" s="179" t="str">
        <f t="shared" si="80"/>
        <v>-</v>
      </c>
      <c r="AU112" s="179" t="str">
        <f t="shared" si="81"/>
        <v>-</v>
      </c>
      <c r="AV112" s="179" t="str">
        <f t="shared" si="82"/>
        <v>-</v>
      </c>
      <c r="AW112" s="179" t="str">
        <f t="shared" si="83"/>
        <v>-</v>
      </c>
      <c r="AX112" s="179" t="str">
        <f t="shared" si="84"/>
        <v>-</v>
      </c>
      <c r="AY112" s="179" t="str">
        <f t="shared" si="85"/>
        <v>-</v>
      </c>
      <c r="AZ112" s="179" t="str">
        <f t="shared" si="86"/>
        <v>-</v>
      </c>
      <c r="BA112" s="179" t="str">
        <f t="shared" si="87"/>
        <v>-</v>
      </c>
      <c r="BB112" s="181" t="str">
        <f t="shared" si="116"/>
        <v>-</v>
      </c>
      <c r="BC112" s="181" t="str">
        <f t="shared" si="116"/>
        <v>-</v>
      </c>
      <c r="BD112" s="181" t="str">
        <f t="shared" si="116"/>
        <v>-</v>
      </c>
      <c r="BE112" s="181" t="str">
        <f t="shared" si="116"/>
        <v>-</v>
      </c>
      <c r="BF112" s="181" t="str">
        <f t="shared" si="116"/>
        <v>-</v>
      </c>
      <c r="BG112" s="181" t="str">
        <f t="shared" si="116"/>
        <v>-</v>
      </c>
      <c r="BH112" s="181" t="str">
        <f t="shared" si="116"/>
        <v>-</v>
      </c>
      <c r="BI112" s="181" t="str">
        <f t="shared" si="116"/>
        <v>-</v>
      </c>
      <c r="BJ112" s="181" t="str">
        <f t="shared" si="116"/>
        <v>-</v>
      </c>
      <c r="BK112" s="181" t="str">
        <f t="shared" si="116"/>
        <v>-</v>
      </c>
      <c r="BL112" s="181" t="str">
        <f t="shared" si="116"/>
        <v>-</v>
      </c>
      <c r="BM112" s="181" t="str">
        <f t="shared" si="116"/>
        <v>-</v>
      </c>
      <c r="BN112" s="181" t="str">
        <f t="shared" si="116"/>
        <v>-</v>
      </c>
      <c r="BO112" s="181" t="str">
        <f t="shared" si="116"/>
        <v>-</v>
      </c>
      <c r="BP112" s="179" t="str">
        <f t="shared" si="89"/>
        <v>-</v>
      </c>
      <c r="BQ112" s="179" t="str">
        <f t="shared" si="90"/>
        <v>-</v>
      </c>
      <c r="BR112" s="179" t="str">
        <f t="shared" si="91"/>
        <v>-</v>
      </c>
      <c r="BS112" s="179" t="str">
        <f t="shared" si="92"/>
        <v>-</v>
      </c>
      <c r="BT112" s="179" t="str">
        <f t="shared" si="93"/>
        <v>-</v>
      </c>
      <c r="BU112" s="179" t="str">
        <f t="shared" si="94"/>
        <v>-</v>
      </c>
      <c r="BV112" s="179" t="str">
        <f t="shared" si="95"/>
        <v>-</v>
      </c>
      <c r="BW112" s="179" t="str">
        <f t="shared" si="96"/>
        <v>-</v>
      </c>
      <c r="BX112" s="179" t="str">
        <f t="shared" si="97"/>
        <v>-</v>
      </c>
      <c r="BY112" s="179" t="str">
        <f t="shared" si="98"/>
        <v>-</v>
      </c>
      <c r="BZ112" s="179" t="str">
        <f t="shared" si="99"/>
        <v>-</v>
      </c>
      <c r="CA112" s="179" t="str">
        <f t="shared" si="100"/>
        <v>-</v>
      </c>
      <c r="CB112" s="179" t="str">
        <f t="shared" si="101"/>
        <v>-</v>
      </c>
      <c r="CC112" s="179" t="str">
        <f t="shared" si="102"/>
        <v>-</v>
      </c>
      <c r="CD112" s="179" t="str">
        <f t="shared" si="103"/>
        <v>-</v>
      </c>
      <c r="CE112" s="179" t="str">
        <f t="shared" si="104"/>
        <v>-</v>
      </c>
      <c r="CF112" s="179" t="str">
        <f t="shared" si="105"/>
        <v>-</v>
      </c>
      <c r="CG112" s="179" t="str">
        <f t="shared" si="106"/>
        <v>-</v>
      </c>
      <c r="CH112" s="179" t="str">
        <f t="shared" si="107"/>
        <v>-</v>
      </c>
      <c r="CI112" s="179" t="str">
        <f t="shared" si="108"/>
        <v>-</v>
      </c>
      <c r="CJ112" s="179" t="str">
        <f t="shared" si="109"/>
        <v>-</v>
      </c>
      <c r="CL112" s="22" t="s">
        <v>37</v>
      </c>
      <c r="CM112" s="22" t="s">
        <v>37</v>
      </c>
      <c r="CN112" s="22" t="s">
        <v>37</v>
      </c>
      <c r="CO112" s="22" t="s">
        <v>37</v>
      </c>
      <c r="CP112" s="22" t="s">
        <v>37</v>
      </c>
      <c r="CQ112" s="22" t="s">
        <v>37</v>
      </c>
      <c r="CR112" s="22" t="s">
        <v>37</v>
      </c>
      <c r="CS112" s="22" t="s">
        <v>37</v>
      </c>
      <c r="CT112" s="22" t="s">
        <v>37</v>
      </c>
      <c r="CU112" s="22" t="s">
        <v>37</v>
      </c>
      <c r="CV112" s="22" t="s">
        <v>37</v>
      </c>
      <c r="CW112" s="22" t="s">
        <v>37</v>
      </c>
      <c r="CX112" s="22" t="s">
        <v>37</v>
      </c>
      <c r="CY112" s="22" t="s">
        <v>37</v>
      </c>
      <c r="CZ112" s="22" t="s">
        <v>37</v>
      </c>
      <c r="DA112" s="22" t="s">
        <v>37</v>
      </c>
      <c r="DB112" s="22" t="s">
        <v>37</v>
      </c>
      <c r="DC112" s="22" t="s">
        <v>37</v>
      </c>
      <c r="DD112" s="22" t="s">
        <v>37</v>
      </c>
      <c r="DE112" s="22" t="s">
        <v>37</v>
      </c>
      <c r="DF112" s="22" t="s">
        <v>37</v>
      </c>
      <c r="DG112" s="22" t="s">
        <v>37</v>
      </c>
      <c r="DH112" s="22" t="s">
        <v>37</v>
      </c>
      <c r="DI112" s="22" t="s">
        <v>37</v>
      </c>
      <c r="DJ112" s="22" t="s">
        <v>37</v>
      </c>
      <c r="DK112" s="22" t="s">
        <v>37</v>
      </c>
      <c r="DL112" s="22" t="s">
        <v>37</v>
      </c>
      <c r="DM112" s="22" t="s">
        <v>37</v>
      </c>
      <c r="DN112" s="22" t="s">
        <v>37</v>
      </c>
      <c r="DO112" s="22" t="s">
        <v>37</v>
      </c>
      <c r="DP112" s="22" t="s">
        <v>37</v>
      </c>
      <c r="DQ112" s="22" t="s">
        <v>37</v>
      </c>
      <c r="DR112" s="22" t="s">
        <v>37</v>
      </c>
      <c r="DS112" s="22" t="s">
        <v>37</v>
      </c>
      <c r="DT112" s="22" t="s">
        <v>37</v>
      </c>
      <c r="DU112" s="22" t="s">
        <v>37</v>
      </c>
      <c r="DV112" s="22" t="s">
        <v>37</v>
      </c>
      <c r="DW112" s="22" t="s">
        <v>37</v>
      </c>
      <c r="DX112" s="22" t="s">
        <v>37</v>
      </c>
      <c r="DY112" s="22" t="s">
        <v>37</v>
      </c>
      <c r="DZ112" s="22" t="s">
        <v>37</v>
      </c>
      <c r="EA112" s="22" t="s">
        <v>37</v>
      </c>
      <c r="EB112" s="22" t="s">
        <v>37</v>
      </c>
      <c r="EC112" s="22" t="s">
        <v>37</v>
      </c>
      <c r="ED112" s="22" t="s">
        <v>37</v>
      </c>
      <c r="EE112" s="22" t="s">
        <v>37</v>
      </c>
      <c r="EF112" s="22" t="s">
        <v>37</v>
      </c>
      <c r="EG112" s="22" t="s">
        <v>37</v>
      </c>
      <c r="EH112" s="22" t="s">
        <v>37</v>
      </c>
      <c r="EI112" s="22" t="s">
        <v>37</v>
      </c>
      <c r="EJ112" s="22" t="s">
        <v>37</v>
      </c>
      <c r="EK112" s="22" t="s">
        <v>37</v>
      </c>
      <c r="EL112" s="22" t="s">
        <v>37</v>
      </c>
      <c r="EM112" s="22" t="s">
        <v>37</v>
      </c>
      <c r="EN112" s="22" t="s">
        <v>37</v>
      </c>
      <c r="EO112" s="22" t="s">
        <v>37</v>
      </c>
    </row>
    <row r="113" spans="1:145" hidden="1" outlineLevel="1">
      <c r="A113">
        <v>31</v>
      </c>
      <c r="B113" s="146" t="str">
        <f t="shared" si="63"/>
        <v>Medium BBB, Young ewes:Hgt, CFA:5.5yo, Wethers:Hgt</v>
      </c>
      <c r="C113">
        <f t="shared" si="64"/>
        <v>1</v>
      </c>
      <c r="D113" t="b">
        <f t="shared" si="65"/>
        <v>0</v>
      </c>
      <c r="E113">
        <f t="shared" si="66"/>
        <v>451</v>
      </c>
      <c r="F113">
        <f t="shared" si="67"/>
        <v>630</v>
      </c>
      <c r="G113">
        <f t="shared" si="68"/>
        <v>500</v>
      </c>
      <c r="H113">
        <f t="shared" si="69"/>
        <v>0</v>
      </c>
      <c r="K113" s="152">
        <f t="shared" si="110"/>
        <v>2</v>
      </c>
      <c r="L113" s="151">
        <f>MOD(INT(($A113-5)/PRODUCT(N$79:$Q$79)),L$79)+1</f>
        <v>2</v>
      </c>
      <c r="M113" s="152">
        <f t="shared" si="111"/>
        <v>3</v>
      </c>
      <c r="N113" s="151">
        <f>MOD(INT(($A113-5)/PRODUCT(O$79:$Q$79)),N$79)+1</f>
        <v>3</v>
      </c>
      <c r="O113" s="151">
        <f>MOD(INT(($A113-5)/PRODUCT(P$79:$Q$79)),O$79)+1</f>
        <v>2</v>
      </c>
      <c r="P113" s="151">
        <f>MOD(INT(($A113-5)/PRODUCT(Q$79:$Q$79)),P$79)+1</f>
        <v>1</v>
      </c>
      <c r="S113" s="181" t="str">
        <f t="shared" si="115"/>
        <v>-</v>
      </c>
      <c r="T113" s="181" t="str">
        <f t="shared" si="115"/>
        <v>-</v>
      </c>
      <c r="U113" s="181" t="str">
        <f t="shared" si="115"/>
        <v>-</v>
      </c>
      <c r="V113" s="181" t="str">
        <f t="shared" si="115"/>
        <v>-</v>
      </c>
      <c r="W113" s="181" t="str">
        <f t="shared" si="115"/>
        <v>-</v>
      </c>
      <c r="X113" s="181" t="str">
        <f t="shared" si="115"/>
        <v>-</v>
      </c>
      <c r="Y113" s="181" t="str">
        <f t="shared" si="115"/>
        <v>-</v>
      </c>
      <c r="Z113" s="181" t="str">
        <f t="shared" si="115"/>
        <v>-</v>
      </c>
      <c r="AA113" s="181" t="str">
        <f t="shared" si="115"/>
        <v>-</v>
      </c>
      <c r="AB113" s="181" t="str">
        <f t="shared" si="115"/>
        <v>-</v>
      </c>
      <c r="AC113" s="181" t="str">
        <f t="shared" si="115"/>
        <v>-</v>
      </c>
      <c r="AD113" s="181" t="str">
        <f t="shared" si="115"/>
        <v>-</v>
      </c>
      <c r="AE113" s="181" t="str">
        <f t="shared" si="115"/>
        <v>-</v>
      </c>
      <c r="AF113" s="181" t="str">
        <f t="shared" si="115"/>
        <v>-</v>
      </c>
      <c r="AG113" s="179" t="str">
        <f t="shared" si="71"/>
        <v>-</v>
      </c>
      <c r="AH113" s="179" t="str">
        <f t="shared" si="72"/>
        <v>-</v>
      </c>
      <c r="AI113" s="179" t="str">
        <f t="shared" si="114"/>
        <v>-</v>
      </c>
      <c r="AJ113" s="179" t="str">
        <f t="shared" si="114"/>
        <v>-</v>
      </c>
      <c r="AK113" s="179" t="str">
        <f t="shared" si="114"/>
        <v>-</v>
      </c>
      <c r="AL113" s="179" t="str">
        <f t="shared" si="114"/>
        <v>-</v>
      </c>
      <c r="AM113" s="179" t="str">
        <f t="shared" si="114"/>
        <v>-</v>
      </c>
      <c r="AN113" s="179" t="str">
        <f t="shared" si="74"/>
        <v>-</v>
      </c>
      <c r="AO113" s="179" t="str">
        <f t="shared" si="75"/>
        <v>-</v>
      </c>
      <c r="AP113" s="179" t="str">
        <f t="shared" si="76"/>
        <v>-</v>
      </c>
      <c r="AQ113" s="179" t="str">
        <f t="shared" si="77"/>
        <v>-</v>
      </c>
      <c r="AR113" s="179" t="str">
        <f t="shared" si="78"/>
        <v>-</v>
      </c>
      <c r="AS113" s="179" t="str">
        <f t="shared" si="79"/>
        <v>-</v>
      </c>
      <c r="AT113" s="179" t="str">
        <f t="shared" si="80"/>
        <v>-</v>
      </c>
      <c r="AU113" s="179" t="str">
        <f t="shared" si="81"/>
        <v>-</v>
      </c>
      <c r="AV113" s="179" t="str">
        <f t="shared" si="82"/>
        <v>-</v>
      </c>
      <c r="AW113" s="179" t="str">
        <f t="shared" si="83"/>
        <v>-</v>
      </c>
      <c r="AX113" s="179" t="str">
        <f t="shared" si="84"/>
        <v>-</v>
      </c>
      <c r="AY113" s="179" t="str">
        <f t="shared" si="85"/>
        <v>-</v>
      </c>
      <c r="AZ113" s="179" t="str">
        <f t="shared" si="86"/>
        <v>-</v>
      </c>
      <c r="BA113" s="179" t="str">
        <f t="shared" si="87"/>
        <v>-</v>
      </c>
      <c r="BB113" s="181" t="str">
        <f t="shared" si="116"/>
        <v>-</v>
      </c>
      <c r="BC113" s="181" t="str">
        <f t="shared" si="116"/>
        <v>-</v>
      </c>
      <c r="BD113" s="181" t="str">
        <f t="shared" si="116"/>
        <v>-</v>
      </c>
      <c r="BE113" s="181" t="str">
        <f t="shared" si="116"/>
        <v>-</v>
      </c>
      <c r="BF113" s="181" t="str">
        <f t="shared" si="116"/>
        <v>-</v>
      </c>
      <c r="BG113" s="181" t="str">
        <f t="shared" si="116"/>
        <v>-</v>
      </c>
      <c r="BH113" s="181" t="str">
        <f t="shared" si="116"/>
        <v>-</v>
      </c>
      <c r="BI113" s="181" t="str">
        <f t="shared" si="116"/>
        <v>-</v>
      </c>
      <c r="BJ113" s="181" t="str">
        <f t="shared" si="116"/>
        <v>-</v>
      </c>
      <c r="BK113" s="181" t="str">
        <f t="shared" si="116"/>
        <v>-</v>
      </c>
      <c r="BL113" s="181" t="str">
        <f t="shared" si="116"/>
        <v>-</v>
      </c>
      <c r="BM113" s="181" t="str">
        <f t="shared" si="116"/>
        <v>-</v>
      </c>
      <c r="BN113" s="181" t="str">
        <f t="shared" si="116"/>
        <v>-</v>
      </c>
      <c r="BO113" s="181" t="str">
        <f t="shared" si="116"/>
        <v>-</v>
      </c>
      <c r="BP113" s="179" t="str">
        <f t="shared" si="89"/>
        <v>-</v>
      </c>
      <c r="BQ113" s="179" t="str">
        <f t="shared" si="90"/>
        <v>-</v>
      </c>
      <c r="BR113" s="179" t="str">
        <f t="shared" si="91"/>
        <v>-</v>
      </c>
      <c r="BS113" s="179" t="str">
        <f t="shared" si="92"/>
        <v>-</v>
      </c>
      <c r="BT113" s="179" t="str">
        <f t="shared" si="93"/>
        <v>-</v>
      </c>
      <c r="BU113" s="179" t="str">
        <f t="shared" si="94"/>
        <v>-</v>
      </c>
      <c r="BV113" s="179" t="str">
        <f t="shared" si="95"/>
        <v>-</v>
      </c>
      <c r="BW113" s="179" t="str">
        <f t="shared" si="96"/>
        <v>-</v>
      </c>
      <c r="BX113" s="179" t="str">
        <f t="shared" si="97"/>
        <v>-</v>
      </c>
      <c r="BY113" s="179" t="str">
        <f t="shared" si="98"/>
        <v>-</v>
      </c>
      <c r="BZ113" s="179" t="str">
        <f t="shared" si="99"/>
        <v>-</v>
      </c>
      <c r="CA113" s="179" t="str">
        <f t="shared" si="100"/>
        <v>-</v>
      </c>
      <c r="CB113" s="179" t="str">
        <f t="shared" si="101"/>
        <v>-</v>
      </c>
      <c r="CC113" s="179" t="str">
        <f t="shared" si="102"/>
        <v>-</v>
      </c>
      <c r="CD113" s="179" t="str">
        <f t="shared" si="103"/>
        <v>-</v>
      </c>
      <c r="CE113" s="179" t="str">
        <f t="shared" si="104"/>
        <v>-</v>
      </c>
      <c r="CF113" s="179" t="str">
        <f t="shared" si="105"/>
        <v>-</v>
      </c>
      <c r="CG113" s="179" t="str">
        <f t="shared" si="106"/>
        <v>-</v>
      </c>
      <c r="CH113" s="179" t="str">
        <f t="shared" si="107"/>
        <v>-</v>
      </c>
      <c r="CI113" s="179" t="str">
        <f t="shared" si="108"/>
        <v>-</v>
      </c>
      <c r="CJ113" s="179" t="str">
        <f t="shared" si="109"/>
        <v>-</v>
      </c>
      <c r="CL113" s="22" t="s">
        <v>37</v>
      </c>
      <c r="CM113" s="22" t="s">
        <v>37</v>
      </c>
      <c r="CN113" s="22" t="s">
        <v>37</v>
      </c>
      <c r="CO113" s="22" t="s">
        <v>37</v>
      </c>
      <c r="CP113" s="22" t="s">
        <v>37</v>
      </c>
      <c r="CQ113" s="22" t="s">
        <v>37</v>
      </c>
      <c r="CR113" s="22" t="s">
        <v>37</v>
      </c>
      <c r="CS113" s="22" t="s">
        <v>37</v>
      </c>
      <c r="CT113" s="22" t="s">
        <v>37</v>
      </c>
      <c r="CU113" s="22" t="s">
        <v>37</v>
      </c>
      <c r="CV113" s="22" t="s">
        <v>37</v>
      </c>
      <c r="CW113" s="22" t="s">
        <v>37</v>
      </c>
      <c r="CX113" s="22" t="s">
        <v>37</v>
      </c>
      <c r="CY113" s="22" t="s">
        <v>37</v>
      </c>
      <c r="CZ113" s="22" t="s">
        <v>37</v>
      </c>
      <c r="DA113" s="22" t="s">
        <v>37</v>
      </c>
      <c r="DB113" s="22" t="s">
        <v>37</v>
      </c>
      <c r="DC113" s="22" t="s">
        <v>37</v>
      </c>
      <c r="DD113" s="22" t="s">
        <v>37</v>
      </c>
      <c r="DE113" s="22" t="s">
        <v>37</v>
      </c>
      <c r="DF113" s="22" t="s">
        <v>37</v>
      </c>
      <c r="DG113" s="22" t="s">
        <v>37</v>
      </c>
      <c r="DH113" s="22" t="s">
        <v>37</v>
      </c>
      <c r="DI113" s="22" t="s">
        <v>37</v>
      </c>
      <c r="DJ113" s="22" t="s">
        <v>37</v>
      </c>
      <c r="DK113" s="22" t="s">
        <v>37</v>
      </c>
      <c r="DL113" s="22" t="s">
        <v>37</v>
      </c>
      <c r="DM113" s="22" t="s">
        <v>37</v>
      </c>
      <c r="DN113" s="22" t="s">
        <v>37</v>
      </c>
      <c r="DO113" s="22" t="s">
        <v>37</v>
      </c>
      <c r="DP113" s="22" t="s">
        <v>37</v>
      </c>
      <c r="DQ113" s="22" t="s">
        <v>37</v>
      </c>
      <c r="DR113" s="22" t="s">
        <v>37</v>
      </c>
      <c r="DS113" s="22" t="s">
        <v>37</v>
      </c>
      <c r="DT113" s="22" t="s">
        <v>37</v>
      </c>
      <c r="DU113" s="22" t="s">
        <v>37</v>
      </c>
      <c r="DV113" s="22" t="s">
        <v>37</v>
      </c>
      <c r="DW113" s="22" t="s">
        <v>37</v>
      </c>
      <c r="DX113" s="22" t="s">
        <v>37</v>
      </c>
      <c r="DY113" s="22" t="s">
        <v>37</v>
      </c>
      <c r="DZ113" s="22" t="s">
        <v>37</v>
      </c>
      <c r="EA113" s="22" t="s">
        <v>37</v>
      </c>
      <c r="EB113" s="22" t="s">
        <v>37</v>
      </c>
      <c r="EC113" s="22" t="s">
        <v>37</v>
      </c>
      <c r="ED113" s="22" t="s">
        <v>37</v>
      </c>
      <c r="EE113" s="22" t="s">
        <v>37</v>
      </c>
      <c r="EF113" s="22" t="s">
        <v>37</v>
      </c>
      <c r="EG113" s="22" t="s">
        <v>37</v>
      </c>
      <c r="EH113" s="22" t="s">
        <v>37</v>
      </c>
      <c r="EI113" s="22" t="s">
        <v>37</v>
      </c>
      <c r="EJ113" s="22" t="s">
        <v>37</v>
      </c>
      <c r="EK113" s="22" t="s">
        <v>37</v>
      </c>
      <c r="EL113" s="22" t="s">
        <v>37</v>
      </c>
      <c r="EM113" s="22" t="s">
        <v>37</v>
      </c>
      <c r="EN113" s="22" t="s">
        <v>37</v>
      </c>
      <c r="EO113" s="22" t="s">
        <v>37</v>
      </c>
    </row>
    <row r="114" spans="1:145" hidden="1" outlineLevel="1">
      <c r="A114">
        <v>32</v>
      </c>
      <c r="B114" s="146" t="str">
        <f t="shared" si="63"/>
        <v>Medium BBB, Young ewes:Hgt, CFA:6.5yo, Wethers:Hgt</v>
      </c>
      <c r="C114">
        <f t="shared" si="64"/>
        <v>1</v>
      </c>
      <c r="D114" t="b">
        <f t="shared" si="65"/>
        <v>0</v>
      </c>
      <c r="E114">
        <f t="shared" si="66"/>
        <v>451</v>
      </c>
      <c r="F114">
        <f t="shared" si="67"/>
        <v>630</v>
      </c>
      <c r="G114">
        <f t="shared" si="68"/>
        <v>500</v>
      </c>
      <c r="H114">
        <f t="shared" si="69"/>
        <v>1</v>
      </c>
      <c r="K114" s="152">
        <f t="shared" si="110"/>
        <v>2</v>
      </c>
      <c r="L114" s="151">
        <f>MOD(INT(($A114-5)/PRODUCT(N$79:$Q$79)),L$79)+1</f>
        <v>2</v>
      </c>
      <c r="M114" s="152">
        <f t="shared" si="111"/>
        <v>3</v>
      </c>
      <c r="N114" s="151">
        <f>MOD(INT(($A114-5)/PRODUCT(O$79:$Q$79)),N$79)+1</f>
        <v>3</v>
      </c>
      <c r="O114" s="151">
        <f>MOD(INT(($A114-5)/PRODUCT(P$79:$Q$79)),O$79)+1</f>
        <v>2</v>
      </c>
      <c r="P114" s="151">
        <f>MOD(INT(($A114-5)/PRODUCT(Q$79:$Q$79)),P$79)+1</f>
        <v>2</v>
      </c>
      <c r="S114" s="181" t="str">
        <f t="shared" si="115"/>
        <v>-</v>
      </c>
      <c r="T114" s="181" t="str">
        <f t="shared" si="115"/>
        <v>-</v>
      </c>
      <c r="U114" s="181" t="str">
        <f t="shared" si="115"/>
        <v>-</v>
      </c>
      <c r="V114" s="181" t="str">
        <f t="shared" si="115"/>
        <v>-</v>
      </c>
      <c r="W114" s="181" t="str">
        <f t="shared" si="115"/>
        <v>-</v>
      </c>
      <c r="X114" s="181" t="str">
        <f t="shared" si="115"/>
        <v>-</v>
      </c>
      <c r="Y114" s="181" t="str">
        <f t="shared" si="115"/>
        <v>-</v>
      </c>
      <c r="Z114" s="181" t="str">
        <f t="shared" si="115"/>
        <v>-</v>
      </c>
      <c r="AA114" s="181" t="str">
        <f t="shared" si="115"/>
        <v>-</v>
      </c>
      <c r="AB114" s="181" t="str">
        <f t="shared" si="115"/>
        <v>-</v>
      </c>
      <c r="AC114" s="181" t="str">
        <f t="shared" si="115"/>
        <v>-</v>
      </c>
      <c r="AD114" s="181" t="str">
        <f t="shared" si="115"/>
        <v>-</v>
      </c>
      <c r="AE114" s="181" t="str">
        <f t="shared" si="115"/>
        <v>-</v>
      </c>
      <c r="AF114" s="181" t="str">
        <f t="shared" si="115"/>
        <v>-</v>
      </c>
      <c r="AG114" s="179" t="str">
        <f t="shared" si="71"/>
        <v>-</v>
      </c>
      <c r="AH114" s="179" t="str">
        <f t="shared" si="72"/>
        <v>-</v>
      </c>
      <c r="AI114" s="179" t="str">
        <f t="shared" si="114"/>
        <v>-</v>
      </c>
      <c r="AJ114" s="179" t="str">
        <f t="shared" si="114"/>
        <v>-</v>
      </c>
      <c r="AK114" s="179" t="str">
        <f t="shared" si="114"/>
        <v>-</v>
      </c>
      <c r="AL114" s="179" t="str">
        <f t="shared" si="114"/>
        <v>-</v>
      </c>
      <c r="AM114" s="179" t="str">
        <f t="shared" si="114"/>
        <v>-</v>
      </c>
      <c r="AN114" s="179" t="str">
        <f t="shared" si="74"/>
        <v>-</v>
      </c>
      <c r="AO114" s="179" t="str">
        <f t="shared" si="75"/>
        <v>-</v>
      </c>
      <c r="AP114" s="179" t="str">
        <f t="shared" si="76"/>
        <v>-</v>
      </c>
      <c r="AQ114" s="179" t="str">
        <f t="shared" si="77"/>
        <v>-</v>
      </c>
      <c r="AR114" s="179" t="str">
        <f t="shared" si="78"/>
        <v>-</v>
      </c>
      <c r="AS114" s="179" t="str">
        <f t="shared" si="79"/>
        <v>-</v>
      </c>
      <c r="AT114" s="179" t="str">
        <f t="shared" si="80"/>
        <v>-</v>
      </c>
      <c r="AU114" s="179" t="str">
        <f t="shared" si="81"/>
        <v>-</v>
      </c>
      <c r="AV114" s="179" t="str">
        <f t="shared" si="82"/>
        <v>-</v>
      </c>
      <c r="AW114" s="179" t="str">
        <f t="shared" si="83"/>
        <v>-</v>
      </c>
      <c r="AX114" s="179" t="str">
        <f t="shared" si="84"/>
        <v>-</v>
      </c>
      <c r="AY114" s="179" t="str">
        <f t="shared" si="85"/>
        <v>-</v>
      </c>
      <c r="AZ114" s="179" t="str">
        <f t="shared" si="86"/>
        <v>-</v>
      </c>
      <c r="BA114" s="179" t="str">
        <f t="shared" si="87"/>
        <v>-</v>
      </c>
      <c r="BB114" s="181" t="str">
        <f t="shared" si="116"/>
        <v>-</v>
      </c>
      <c r="BC114" s="181" t="str">
        <f t="shared" si="116"/>
        <v>-</v>
      </c>
      <c r="BD114" s="181" t="str">
        <f t="shared" si="116"/>
        <v>-</v>
      </c>
      <c r="BE114" s="181" t="str">
        <f t="shared" si="116"/>
        <v>-</v>
      </c>
      <c r="BF114" s="181" t="str">
        <f t="shared" si="116"/>
        <v>-</v>
      </c>
      <c r="BG114" s="181" t="str">
        <f t="shared" si="116"/>
        <v>-</v>
      </c>
      <c r="BH114" s="181" t="str">
        <f t="shared" si="116"/>
        <v>-</v>
      </c>
      <c r="BI114" s="181" t="str">
        <f t="shared" si="116"/>
        <v>-</v>
      </c>
      <c r="BJ114" s="181" t="str">
        <f t="shared" si="116"/>
        <v>-</v>
      </c>
      <c r="BK114" s="181" t="str">
        <f t="shared" si="116"/>
        <v>-</v>
      </c>
      <c r="BL114" s="181" t="str">
        <f t="shared" si="116"/>
        <v>-</v>
      </c>
      <c r="BM114" s="181" t="str">
        <f t="shared" si="116"/>
        <v>-</v>
      </c>
      <c r="BN114" s="181" t="str">
        <f t="shared" si="116"/>
        <v>-</v>
      </c>
      <c r="BO114" s="181" t="str">
        <f t="shared" si="116"/>
        <v>-</v>
      </c>
      <c r="BP114" s="179" t="str">
        <f t="shared" si="89"/>
        <v>-</v>
      </c>
      <c r="BQ114" s="179" t="str">
        <f t="shared" si="90"/>
        <v>-</v>
      </c>
      <c r="BR114" s="179" t="str">
        <f t="shared" si="91"/>
        <v>-</v>
      </c>
      <c r="BS114" s="179" t="str">
        <f t="shared" si="92"/>
        <v>-</v>
      </c>
      <c r="BT114" s="179" t="str">
        <f t="shared" si="93"/>
        <v>-</v>
      </c>
      <c r="BU114" s="179" t="str">
        <f t="shared" si="94"/>
        <v>-</v>
      </c>
      <c r="BV114" s="179" t="str">
        <f t="shared" si="95"/>
        <v>-</v>
      </c>
      <c r="BW114" s="179" t="str">
        <f t="shared" si="96"/>
        <v>-</v>
      </c>
      <c r="BX114" s="179" t="str">
        <f t="shared" si="97"/>
        <v>-</v>
      </c>
      <c r="BY114" s="179" t="str">
        <f t="shared" si="98"/>
        <v>-</v>
      </c>
      <c r="BZ114" s="179" t="str">
        <f t="shared" si="99"/>
        <v>-</v>
      </c>
      <c r="CA114" s="179" t="str">
        <f t="shared" si="100"/>
        <v>-</v>
      </c>
      <c r="CB114" s="179" t="str">
        <f t="shared" si="101"/>
        <v>-</v>
      </c>
      <c r="CC114" s="179" t="str">
        <f t="shared" si="102"/>
        <v>-</v>
      </c>
      <c r="CD114" s="179" t="str">
        <f t="shared" si="103"/>
        <v>-</v>
      </c>
      <c r="CE114" s="179" t="str">
        <f t="shared" si="104"/>
        <v>-</v>
      </c>
      <c r="CF114" s="179" t="str">
        <f t="shared" si="105"/>
        <v>-</v>
      </c>
      <c r="CG114" s="179" t="str">
        <f t="shared" si="106"/>
        <v>-</v>
      </c>
      <c r="CH114" s="179" t="str">
        <f t="shared" si="107"/>
        <v>-</v>
      </c>
      <c r="CI114" s="179" t="str">
        <f t="shared" si="108"/>
        <v>-</v>
      </c>
      <c r="CJ114" s="179" t="str">
        <f t="shared" si="109"/>
        <v>-</v>
      </c>
      <c r="CL114" s="22" t="s">
        <v>37</v>
      </c>
      <c r="CM114" s="22" t="s">
        <v>37</v>
      </c>
      <c r="CN114" s="22" t="s">
        <v>37</v>
      </c>
      <c r="CO114" s="22" t="s">
        <v>37</v>
      </c>
      <c r="CP114" s="22" t="s">
        <v>37</v>
      </c>
      <c r="CQ114" s="22" t="s">
        <v>37</v>
      </c>
      <c r="CR114" s="22" t="s">
        <v>37</v>
      </c>
      <c r="CS114" s="22" t="s">
        <v>37</v>
      </c>
      <c r="CT114" s="22" t="s">
        <v>37</v>
      </c>
      <c r="CU114" s="22" t="s">
        <v>37</v>
      </c>
      <c r="CV114" s="22" t="s">
        <v>37</v>
      </c>
      <c r="CW114" s="22" t="s">
        <v>37</v>
      </c>
      <c r="CX114" s="22" t="s">
        <v>37</v>
      </c>
      <c r="CY114" s="22" t="s">
        <v>37</v>
      </c>
      <c r="CZ114" s="22" t="s">
        <v>37</v>
      </c>
      <c r="DA114" s="22" t="s">
        <v>37</v>
      </c>
      <c r="DB114" s="22" t="s">
        <v>37</v>
      </c>
      <c r="DC114" s="22" t="s">
        <v>37</v>
      </c>
      <c r="DD114" s="22" t="s">
        <v>37</v>
      </c>
      <c r="DE114" s="22" t="s">
        <v>37</v>
      </c>
      <c r="DF114" s="22" t="s">
        <v>37</v>
      </c>
      <c r="DG114" s="22" t="s">
        <v>37</v>
      </c>
      <c r="DH114" s="22" t="s">
        <v>37</v>
      </c>
      <c r="DI114" s="22" t="s">
        <v>37</v>
      </c>
      <c r="DJ114" s="22" t="s">
        <v>37</v>
      </c>
      <c r="DK114" s="22" t="s">
        <v>37</v>
      </c>
      <c r="DL114" s="22" t="s">
        <v>37</v>
      </c>
      <c r="DM114" s="22" t="s">
        <v>37</v>
      </c>
      <c r="DN114" s="22" t="s">
        <v>37</v>
      </c>
      <c r="DO114" s="22" t="s">
        <v>37</v>
      </c>
      <c r="DP114" s="22" t="s">
        <v>37</v>
      </c>
      <c r="DQ114" s="22" t="s">
        <v>37</v>
      </c>
      <c r="DR114" s="22" t="s">
        <v>37</v>
      </c>
      <c r="DS114" s="22" t="s">
        <v>37</v>
      </c>
      <c r="DT114" s="22" t="s">
        <v>37</v>
      </c>
      <c r="DU114" s="22" t="s">
        <v>37</v>
      </c>
      <c r="DV114" s="22" t="s">
        <v>37</v>
      </c>
      <c r="DW114" s="22" t="s">
        <v>37</v>
      </c>
      <c r="DX114" s="22" t="s">
        <v>37</v>
      </c>
      <c r="DY114" s="22" t="s">
        <v>37</v>
      </c>
      <c r="DZ114" s="22" t="s">
        <v>37</v>
      </c>
      <c r="EA114" s="22" t="s">
        <v>37</v>
      </c>
      <c r="EB114" s="22" t="s">
        <v>37</v>
      </c>
      <c r="EC114" s="22" t="s">
        <v>37</v>
      </c>
      <c r="ED114" s="22" t="s">
        <v>37</v>
      </c>
      <c r="EE114" s="22" t="s">
        <v>37</v>
      </c>
      <c r="EF114" s="22" t="s">
        <v>37</v>
      </c>
      <c r="EG114" s="22" t="s">
        <v>37</v>
      </c>
      <c r="EH114" s="22" t="s">
        <v>37</v>
      </c>
      <c r="EI114" s="22" t="s">
        <v>37</v>
      </c>
      <c r="EJ114" s="22" t="s">
        <v>37</v>
      </c>
      <c r="EK114" s="22" t="s">
        <v>37</v>
      </c>
      <c r="EL114" s="22" t="s">
        <v>37</v>
      </c>
      <c r="EM114" s="22" t="s">
        <v>37</v>
      </c>
      <c r="EN114" s="22" t="s">
        <v>37</v>
      </c>
      <c r="EO114" s="22" t="s">
        <v>37</v>
      </c>
    </row>
    <row r="115" spans="1:145" hidden="1" outlineLevel="1">
      <c r="A115">
        <v>33</v>
      </c>
      <c r="B115" s="146" t="str">
        <f t="shared" si="63"/>
        <v>Medium BBB, Young ewes:Lamb, CFA:5.5yo, Wethers:Older</v>
      </c>
      <c r="C115">
        <f t="shared" si="64"/>
        <v>1</v>
      </c>
      <c r="D115" t="b">
        <f t="shared" si="65"/>
        <v>0</v>
      </c>
      <c r="E115">
        <f t="shared" si="66"/>
        <v>601</v>
      </c>
      <c r="F115" t="str">
        <f t="shared" si="67"/>
        <v>-</v>
      </c>
      <c r="G115">
        <f t="shared" si="68"/>
        <v>0</v>
      </c>
      <c r="H115">
        <f t="shared" si="69"/>
        <v>0</v>
      </c>
      <c r="K115" s="152">
        <f t="shared" si="110"/>
        <v>2</v>
      </c>
      <c r="L115" s="151">
        <f>MOD(INT(($A115-5)/PRODUCT(N$79:$Q$79)),L$79)+1</f>
        <v>2</v>
      </c>
      <c r="M115" s="152">
        <f t="shared" si="111"/>
        <v>4</v>
      </c>
      <c r="N115" s="151">
        <f>MOD(INT(($A115-5)/PRODUCT(O$79:$Q$79)),N$79)+1</f>
        <v>4</v>
      </c>
      <c r="O115" s="151">
        <f>MOD(INT(($A115-5)/PRODUCT(P$79:$Q$79)),O$79)+1</f>
        <v>1</v>
      </c>
      <c r="P115" s="151">
        <f>MOD(INT(($A115-5)/PRODUCT(Q$79:$Q$79)),P$79)+1</f>
        <v>1</v>
      </c>
      <c r="S115" s="181" t="str">
        <f t="shared" si="115"/>
        <v>-</v>
      </c>
      <c r="T115" s="181" t="str">
        <f t="shared" si="115"/>
        <v>-</v>
      </c>
      <c r="U115" s="181" t="str">
        <f t="shared" si="115"/>
        <v>-</v>
      </c>
      <c r="V115" s="181" t="str">
        <f t="shared" si="115"/>
        <v>-</v>
      </c>
      <c r="W115" s="181" t="str">
        <f t="shared" si="115"/>
        <v>-</v>
      </c>
      <c r="X115" s="181" t="str">
        <f t="shared" si="115"/>
        <v>-</v>
      </c>
      <c r="Y115" s="181" t="str">
        <f t="shared" si="115"/>
        <v>-</v>
      </c>
      <c r="Z115" s="181" t="str">
        <f t="shared" si="115"/>
        <v>-</v>
      </c>
      <c r="AA115" s="181" t="str">
        <f t="shared" si="115"/>
        <v>-</v>
      </c>
      <c r="AB115" s="181" t="str">
        <f t="shared" si="115"/>
        <v>-</v>
      </c>
      <c r="AC115" s="181" t="str">
        <f t="shared" si="115"/>
        <v>-</v>
      </c>
      <c r="AD115" s="181" t="str">
        <f t="shared" si="115"/>
        <v>-</v>
      </c>
      <c r="AE115" s="181" t="str">
        <f t="shared" si="115"/>
        <v>-</v>
      </c>
      <c r="AF115" s="181" t="str">
        <f t="shared" si="115"/>
        <v>-</v>
      </c>
      <c r="AG115" s="179" t="str">
        <f t="shared" si="71"/>
        <v>-</v>
      </c>
      <c r="AH115" s="179" t="str">
        <f t="shared" si="72"/>
        <v>-</v>
      </c>
      <c r="AI115" s="179" t="str">
        <f t="shared" si="114"/>
        <v>-</v>
      </c>
      <c r="AJ115" s="179" t="str">
        <f t="shared" si="114"/>
        <v>-</v>
      </c>
      <c r="AK115" s="179" t="str">
        <f t="shared" si="114"/>
        <v>-</v>
      </c>
      <c r="AL115" s="179" t="str">
        <f t="shared" si="114"/>
        <v>-</v>
      </c>
      <c r="AM115" s="179" t="str">
        <f t="shared" si="114"/>
        <v>-</v>
      </c>
      <c r="AN115" s="179" t="str">
        <f t="shared" si="74"/>
        <v>-</v>
      </c>
      <c r="AO115" s="179" t="str">
        <f t="shared" si="75"/>
        <v>-</v>
      </c>
      <c r="AP115" s="179" t="str">
        <f t="shared" si="76"/>
        <v>-</v>
      </c>
      <c r="AQ115" s="179" t="str">
        <f t="shared" si="77"/>
        <v>-</v>
      </c>
      <c r="AR115" s="179" t="str">
        <f t="shared" si="78"/>
        <v>-</v>
      </c>
      <c r="AS115" s="179" t="str">
        <f t="shared" si="79"/>
        <v>-</v>
      </c>
      <c r="AT115" s="179" t="str">
        <f t="shared" si="80"/>
        <v>-</v>
      </c>
      <c r="AU115" s="179" t="str">
        <f t="shared" si="81"/>
        <v>-</v>
      </c>
      <c r="AV115" s="179" t="str">
        <f t="shared" si="82"/>
        <v>-</v>
      </c>
      <c r="AW115" s="179" t="str">
        <f t="shared" si="83"/>
        <v>-</v>
      </c>
      <c r="AX115" s="179" t="str">
        <f t="shared" si="84"/>
        <v>-</v>
      </c>
      <c r="AY115" s="179" t="str">
        <f t="shared" si="85"/>
        <v>-</v>
      </c>
      <c r="AZ115" s="179" t="str">
        <f t="shared" si="86"/>
        <v>-</v>
      </c>
      <c r="BA115" s="179" t="str">
        <f t="shared" si="87"/>
        <v>-</v>
      </c>
      <c r="BB115" s="181" t="str">
        <f t="shared" si="116"/>
        <v>-</v>
      </c>
      <c r="BC115" s="181" t="str">
        <f t="shared" si="116"/>
        <v>-</v>
      </c>
      <c r="BD115" s="181" t="str">
        <f t="shared" si="116"/>
        <v>-</v>
      </c>
      <c r="BE115" s="181" t="str">
        <f t="shared" si="116"/>
        <v>-</v>
      </c>
      <c r="BF115" s="181" t="str">
        <f t="shared" si="116"/>
        <v>-</v>
      </c>
      <c r="BG115" s="181" t="str">
        <f t="shared" si="116"/>
        <v>-</v>
      </c>
      <c r="BH115" s="181" t="str">
        <f t="shared" si="116"/>
        <v>-</v>
      </c>
      <c r="BI115" s="181" t="str">
        <f t="shared" si="116"/>
        <v>-</v>
      </c>
      <c r="BJ115" s="181" t="str">
        <f t="shared" si="116"/>
        <v>-</v>
      </c>
      <c r="BK115" s="181" t="str">
        <f t="shared" si="116"/>
        <v>-</v>
      </c>
      <c r="BL115" s="181" t="str">
        <f t="shared" si="116"/>
        <v>-</v>
      </c>
      <c r="BM115" s="181" t="str">
        <f t="shared" si="116"/>
        <v>-</v>
      </c>
      <c r="BN115" s="181" t="str">
        <f t="shared" si="116"/>
        <v>-</v>
      </c>
      <c r="BO115" s="181" t="str">
        <f t="shared" si="116"/>
        <v>-</v>
      </c>
      <c r="BP115" s="179" t="str">
        <f t="shared" si="89"/>
        <v>-</v>
      </c>
      <c r="BQ115" s="179" t="str">
        <f t="shared" si="90"/>
        <v>-</v>
      </c>
      <c r="BR115" s="179" t="str">
        <f t="shared" si="91"/>
        <v>-</v>
      </c>
      <c r="BS115" s="179" t="str">
        <f t="shared" si="92"/>
        <v>-</v>
      </c>
      <c r="BT115" s="179" t="str">
        <f t="shared" si="93"/>
        <v>-</v>
      </c>
      <c r="BU115" s="179" t="str">
        <f t="shared" si="94"/>
        <v>-</v>
      </c>
      <c r="BV115" s="179" t="str">
        <f t="shared" si="95"/>
        <v>-</v>
      </c>
      <c r="BW115" s="179" t="str">
        <f t="shared" si="96"/>
        <v>-</v>
      </c>
      <c r="BX115" s="179" t="str">
        <f t="shared" si="97"/>
        <v>-</v>
      </c>
      <c r="BY115" s="179" t="str">
        <f t="shared" si="98"/>
        <v>-</v>
      </c>
      <c r="BZ115" s="179" t="str">
        <f t="shared" si="99"/>
        <v>-</v>
      </c>
      <c r="CA115" s="179" t="str">
        <f t="shared" si="100"/>
        <v>-</v>
      </c>
      <c r="CB115" s="179" t="str">
        <f t="shared" si="101"/>
        <v>-</v>
      </c>
      <c r="CC115" s="179" t="str">
        <f t="shared" si="102"/>
        <v>-</v>
      </c>
      <c r="CD115" s="179" t="str">
        <f t="shared" si="103"/>
        <v>-</v>
      </c>
      <c r="CE115" s="179" t="str">
        <f t="shared" si="104"/>
        <v>-</v>
      </c>
      <c r="CF115" s="179" t="str">
        <f t="shared" si="105"/>
        <v>-</v>
      </c>
      <c r="CG115" s="179" t="str">
        <f t="shared" si="106"/>
        <v>-</v>
      </c>
      <c r="CH115" s="179" t="str">
        <f t="shared" si="107"/>
        <v>-</v>
      </c>
      <c r="CI115" s="179" t="str">
        <f t="shared" si="108"/>
        <v>-</v>
      </c>
      <c r="CJ115" s="179" t="str">
        <f t="shared" si="109"/>
        <v>-</v>
      </c>
      <c r="CL115" s="22" t="s">
        <v>37</v>
      </c>
      <c r="CM115" s="22" t="s">
        <v>37</v>
      </c>
      <c r="CN115" s="22" t="s">
        <v>37</v>
      </c>
      <c r="CO115" s="22" t="s">
        <v>37</v>
      </c>
      <c r="CP115" s="22" t="s">
        <v>37</v>
      </c>
      <c r="CQ115" s="22" t="s">
        <v>37</v>
      </c>
      <c r="CR115" s="22" t="s">
        <v>37</v>
      </c>
      <c r="CS115" s="22" t="s">
        <v>37</v>
      </c>
      <c r="CT115" s="22" t="s">
        <v>37</v>
      </c>
      <c r="CU115" s="22" t="s">
        <v>37</v>
      </c>
      <c r="CV115" s="22" t="s">
        <v>37</v>
      </c>
      <c r="CW115" s="22" t="s">
        <v>37</v>
      </c>
      <c r="CX115" s="22" t="s">
        <v>37</v>
      </c>
      <c r="CY115" s="22" t="s">
        <v>37</v>
      </c>
      <c r="CZ115" s="22" t="s">
        <v>37</v>
      </c>
      <c r="DA115" s="22" t="s">
        <v>37</v>
      </c>
      <c r="DB115" s="22" t="s">
        <v>37</v>
      </c>
      <c r="DC115" s="22" t="s">
        <v>37</v>
      </c>
      <c r="DD115" s="22" t="s">
        <v>37</v>
      </c>
      <c r="DE115" s="22" t="s">
        <v>37</v>
      </c>
      <c r="DF115" s="22" t="s">
        <v>37</v>
      </c>
      <c r="DG115" s="22" t="s">
        <v>37</v>
      </c>
      <c r="DH115" s="22" t="s">
        <v>37</v>
      </c>
      <c r="DI115" s="22" t="s">
        <v>37</v>
      </c>
      <c r="DJ115" s="22" t="s">
        <v>37</v>
      </c>
      <c r="DK115" s="22" t="s">
        <v>37</v>
      </c>
      <c r="DL115" s="22" t="s">
        <v>37</v>
      </c>
      <c r="DM115" s="22" t="s">
        <v>37</v>
      </c>
      <c r="DN115" s="22" t="s">
        <v>37</v>
      </c>
      <c r="DO115" s="22" t="s">
        <v>37</v>
      </c>
      <c r="DP115" s="22" t="s">
        <v>37</v>
      </c>
      <c r="DQ115" s="22" t="s">
        <v>37</v>
      </c>
      <c r="DR115" s="22" t="s">
        <v>37</v>
      </c>
      <c r="DS115" s="22" t="s">
        <v>37</v>
      </c>
      <c r="DT115" s="22" t="s">
        <v>37</v>
      </c>
      <c r="DU115" s="22" t="s">
        <v>37</v>
      </c>
      <c r="DV115" s="22" t="s">
        <v>37</v>
      </c>
      <c r="DW115" s="22" t="s">
        <v>37</v>
      </c>
      <c r="DX115" s="22" t="s">
        <v>37</v>
      </c>
      <c r="DY115" s="22" t="s">
        <v>37</v>
      </c>
      <c r="DZ115" s="22" t="s">
        <v>37</v>
      </c>
      <c r="EA115" s="22" t="s">
        <v>37</v>
      </c>
      <c r="EB115" s="22" t="s">
        <v>37</v>
      </c>
      <c r="EC115" s="22" t="s">
        <v>37</v>
      </c>
      <c r="ED115" s="22" t="s">
        <v>37</v>
      </c>
      <c r="EE115" s="22" t="s">
        <v>37</v>
      </c>
      <c r="EF115" s="22" t="s">
        <v>37</v>
      </c>
      <c r="EG115" s="22" t="s">
        <v>37</v>
      </c>
      <c r="EH115" s="22" t="s">
        <v>37</v>
      </c>
      <c r="EI115" s="22" t="s">
        <v>37</v>
      </c>
      <c r="EJ115" s="22" t="s">
        <v>37</v>
      </c>
      <c r="EK115" s="22" t="s">
        <v>37</v>
      </c>
      <c r="EL115" s="22" t="s">
        <v>37</v>
      </c>
      <c r="EM115" s="22" t="s">
        <v>37</v>
      </c>
      <c r="EN115" s="22" t="s">
        <v>37</v>
      </c>
      <c r="EO115" s="22" t="s">
        <v>37</v>
      </c>
    </row>
    <row r="116" spans="1:145" hidden="1" outlineLevel="1">
      <c r="A116">
        <v>34</v>
      </c>
      <c r="B116" s="146" t="str">
        <f t="shared" si="63"/>
        <v>Medium BBB, Young ewes:Lamb, CFA:6.5yo, Wethers:Older</v>
      </c>
      <c r="C116">
        <f t="shared" si="64"/>
        <v>1</v>
      </c>
      <c r="D116" t="b">
        <f t="shared" si="65"/>
        <v>0</v>
      </c>
      <c r="E116">
        <f t="shared" si="66"/>
        <v>601</v>
      </c>
      <c r="F116" t="str">
        <f t="shared" si="67"/>
        <v>-</v>
      </c>
      <c r="G116">
        <f t="shared" si="68"/>
        <v>0</v>
      </c>
      <c r="H116">
        <f t="shared" si="69"/>
        <v>1</v>
      </c>
      <c r="K116" s="152">
        <f t="shared" si="110"/>
        <v>2</v>
      </c>
      <c r="L116" s="151">
        <f>MOD(INT(($A116-5)/PRODUCT(N$79:$Q$79)),L$79)+1</f>
        <v>2</v>
      </c>
      <c r="M116" s="152">
        <f t="shared" si="111"/>
        <v>4</v>
      </c>
      <c r="N116" s="151">
        <f>MOD(INT(($A116-5)/PRODUCT(O$79:$Q$79)),N$79)+1</f>
        <v>4</v>
      </c>
      <c r="O116" s="151">
        <f>MOD(INT(($A116-5)/PRODUCT(P$79:$Q$79)),O$79)+1</f>
        <v>1</v>
      </c>
      <c r="P116" s="151">
        <f>MOD(INT(($A116-5)/PRODUCT(Q$79:$Q$79)),P$79)+1</f>
        <v>2</v>
      </c>
      <c r="S116" s="181" t="str">
        <f t="shared" si="115"/>
        <v>-</v>
      </c>
      <c r="T116" s="181" t="str">
        <f t="shared" si="115"/>
        <v>-</v>
      </c>
      <c r="U116" s="181" t="str">
        <f t="shared" si="115"/>
        <v>-</v>
      </c>
      <c r="V116" s="181" t="str">
        <f t="shared" si="115"/>
        <v>-</v>
      </c>
      <c r="W116" s="181" t="str">
        <f t="shared" si="115"/>
        <v>-</v>
      </c>
      <c r="X116" s="181" t="str">
        <f t="shared" si="115"/>
        <v>-</v>
      </c>
      <c r="Y116" s="181" t="str">
        <f t="shared" si="115"/>
        <v>-</v>
      </c>
      <c r="Z116" s="181" t="str">
        <f t="shared" si="115"/>
        <v>-</v>
      </c>
      <c r="AA116" s="181" t="str">
        <f t="shared" si="115"/>
        <v>-</v>
      </c>
      <c r="AB116" s="181" t="str">
        <f t="shared" si="115"/>
        <v>-</v>
      </c>
      <c r="AC116" s="181" t="str">
        <f t="shared" si="115"/>
        <v>-</v>
      </c>
      <c r="AD116" s="181" t="str">
        <f t="shared" si="115"/>
        <v>-</v>
      </c>
      <c r="AE116" s="181" t="str">
        <f t="shared" si="115"/>
        <v>-</v>
      </c>
      <c r="AF116" s="181" t="str">
        <f t="shared" si="115"/>
        <v>-</v>
      </c>
      <c r="AG116" s="179" t="str">
        <f t="shared" si="71"/>
        <v>-</v>
      </c>
      <c r="AH116" s="179" t="str">
        <f t="shared" si="72"/>
        <v>-</v>
      </c>
      <c r="AI116" s="179" t="str">
        <f t="shared" si="114"/>
        <v>-</v>
      </c>
      <c r="AJ116" s="179" t="str">
        <f t="shared" si="114"/>
        <v>-</v>
      </c>
      <c r="AK116" s="179" t="str">
        <f t="shared" si="114"/>
        <v>-</v>
      </c>
      <c r="AL116" s="179" t="str">
        <f t="shared" si="114"/>
        <v>-</v>
      </c>
      <c r="AM116" s="179" t="str">
        <f t="shared" si="114"/>
        <v>-</v>
      </c>
      <c r="AN116" s="179" t="str">
        <f t="shared" si="74"/>
        <v>-</v>
      </c>
      <c r="AO116" s="179" t="str">
        <f t="shared" si="75"/>
        <v>-</v>
      </c>
      <c r="AP116" s="179" t="str">
        <f t="shared" si="76"/>
        <v>-</v>
      </c>
      <c r="AQ116" s="179" t="str">
        <f t="shared" si="77"/>
        <v>-</v>
      </c>
      <c r="AR116" s="179" t="str">
        <f t="shared" si="78"/>
        <v>-</v>
      </c>
      <c r="AS116" s="179" t="str">
        <f t="shared" si="79"/>
        <v>-</v>
      </c>
      <c r="AT116" s="179" t="str">
        <f t="shared" si="80"/>
        <v>-</v>
      </c>
      <c r="AU116" s="179" t="str">
        <f t="shared" si="81"/>
        <v>-</v>
      </c>
      <c r="AV116" s="179" t="str">
        <f t="shared" si="82"/>
        <v>-</v>
      </c>
      <c r="AW116" s="179" t="str">
        <f t="shared" si="83"/>
        <v>-</v>
      </c>
      <c r="AX116" s="179" t="str">
        <f t="shared" si="84"/>
        <v>-</v>
      </c>
      <c r="AY116" s="179" t="str">
        <f t="shared" si="85"/>
        <v>-</v>
      </c>
      <c r="AZ116" s="179" t="str">
        <f t="shared" si="86"/>
        <v>-</v>
      </c>
      <c r="BA116" s="179" t="str">
        <f t="shared" si="87"/>
        <v>-</v>
      </c>
      <c r="BB116" s="181" t="str">
        <f t="shared" si="116"/>
        <v>-</v>
      </c>
      <c r="BC116" s="181" t="str">
        <f t="shared" si="116"/>
        <v>-</v>
      </c>
      <c r="BD116" s="181" t="str">
        <f t="shared" si="116"/>
        <v>-</v>
      </c>
      <c r="BE116" s="181" t="str">
        <f t="shared" si="116"/>
        <v>-</v>
      </c>
      <c r="BF116" s="181" t="str">
        <f t="shared" si="116"/>
        <v>-</v>
      </c>
      <c r="BG116" s="181" t="str">
        <f t="shared" si="116"/>
        <v>-</v>
      </c>
      <c r="BH116" s="181" t="str">
        <f t="shared" si="116"/>
        <v>-</v>
      </c>
      <c r="BI116" s="181" t="str">
        <f t="shared" si="116"/>
        <v>-</v>
      </c>
      <c r="BJ116" s="181" t="str">
        <f t="shared" si="116"/>
        <v>-</v>
      </c>
      <c r="BK116" s="181" t="str">
        <f t="shared" si="116"/>
        <v>-</v>
      </c>
      <c r="BL116" s="181" t="str">
        <f t="shared" si="116"/>
        <v>-</v>
      </c>
      <c r="BM116" s="181" t="str">
        <f t="shared" si="116"/>
        <v>-</v>
      </c>
      <c r="BN116" s="181" t="str">
        <f t="shared" si="116"/>
        <v>-</v>
      </c>
      <c r="BO116" s="181" t="str">
        <f t="shared" si="116"/>
        <v>-</v>
      </c>
      <c r="BP116" s="179" t="str">
        <f t="shared" si="89"/>
        <v>-</v>
      </c>
      <c r="BQ116" s="179" t="str">
        <f t="shared" si="90"/>
        <v>-</v>
      </c>
      <c r="BR116" s="179" t="str">
        <f t="shared" si="91"/>
        <v>-</v>
      </c>
      <c r="BS116" s="179" t="str">
        <f t="shared" si="92"/>
        <v>-</v>
      </c>
      <c r="BT116" s="179" t="str">
        <f t="shared" si="93"/>
        <v>-</v>
      </c>
      <c r="BU116" s="179" t="str">
        <f t="shared" si="94"/>
        <v>-</v>
      </c>
      <c r="BV116" s="179" t="str">
        <f t="shared" si="95"/>
        <v>-</v>
      </c>
      <c r="BW116" s="179" t="str">
        <f t="shared" si="96"/>
        <v>-</v>
      </c>
      <c r="BX116" s="179" t="str">
        <f t="shared" si="97"/>
        <v>-</v>
      </c>
      <c r="BY116" s="179" t="str">
        <f t="shared" si="98"/>
        <v>-</v>
      </c>
      <c r="BZ116" s="179" t="str">
        <f t="shared" si="99"/>
        <v>-</v>
      </c>
      <c r="CA116" s="179" t="str">
        <f t="shared" si="100"/>
        <v>-</v>
      </c>
      <c r="CB116" s="179" t="str">
        <f t="shared" si="101"/>
        <v>-</v>
      </c>
      <c r="CC116" s="179" t="str">
        <f t="shared" si="102"/>
        <v>-</v>
      </c>
      <c r="CD116" s="179" t="str">
        <f t="shared" si="103"/>
        <v>-</v>
      </c>
      <c r="CE116" s="179" t="str">
        <f t="shared" si="104"/>
        <v>-</v>
      </c>
      <c r="CF116" s="179" t="str">
        <f t="shared" si="105"/>
        <v>-</v>
      </c>
      <c r="CG116" s="179" t="str">
        <f t="shared" si="106"/>
        <v>-</v>
      </c>
      <c r="CH116" s="179" t="str">
        <f t="shared" si="107"/>
        <v>-</v>
      </c>
      <c r="CI116" s="179" t="str">
        <f t="shared" si="108"/>
        <v>-</v>
      </c>
      <c r="CJ116" s="179" t="str">
        <f t="shared" si="109"/>
        <v>-</v>
      </c>
      <c r="CL116" s="22" t="s">
        <v>37</v>
      </c>
      <c r="CM116" s="22" t="s">
        <v>37</v>
      </c>
      <c r="CN116" s="22" t="s">
        <v>37</v>
      </c>
      <c r="CO116" s="22" t="s">
        <v>37</v>
      </c>
      <c r="CP116" s="22" t="s">
        <v>37</v>
      </c>
      <c r="CQ116" s="22" t="s">
        <v>37</v>
      </c>
      <c r="CR116" s="22" t="s">
        <v>37</v>
      </c>
      <c r="CS116" s="22" t="s">
        <v>37</v>
      </c>
      <c r="CT116" s="22" t="s">
        <v>37</v>
      </c>
      <c r="CU116" s="22" t="s">
        <v>37</v>
      </c>
      <c r="CV116" s="22" t="s">
        <v>37</v>
      </c>
      <c r="CW116" s="22" t="s">
        <v>37</v>
      </c>
      <c r="CX116" s="22" t="s">
        <v>37</v>
      </c>
      <c r="CY116" s="22" t="s">
        <v>37</v>
      </c>
      <c r="CZ116" s="22" t="s">
        <v>37</v>
      </c>
      <c r="DA116" s="22" t="s">
        <v>37</v>
      </c>
      <c r="DB116" s="22" t="s">
        <v>37</v>
      </c>
      <c r="DC116" s="22" t="s">
        <v>37</v>
      </c>
      <c r="DD116" s="22" t="s">
        <v>37</v>
      </c>
      <c r="DE116" s="22" t="s">
        <v>37</v>
      </c>
      <c r="DF116" s="22" t="s">
        <v>37</v>
      </c>
      <c r="DG116" s="22" t="s">
        <v>37</v>
      </c>
      <c r="DH116" s="22" t="s">
        <v>37</v>
      </c>
      <c r="DI116" s="22" t="s">
        <v>37</v>
      </c>
      <c r="DJ116" s="22" t="s">
        <v>37</v>
      </c>
      <c r="DK116" s="22" t="s">
        <v>37</v>
      </c>
      <c r="DL116" s="22" t="s">
        <v>37</v>
      </c>
      <c r="DM116" s="22" t="s">
        <v>37</v>
      </c>
      <c r="DN116" s="22" t="s">
        <v>37</v>
      </c>
      <c r="DO116" s="22" t="s">
        <v>37</v>
      </c>
      <c r="DP116" s="22" t="s">
        <v>37</v>
      </c>
      <c r="DQ116" s="22" t="s">
        <v>37</v>
      </c>
      <c r="DR116" s="22" t="s">
        <v>37</v>
      </c>
      <c r="DS116" s="22" t="s">
        <v>37</v>
      </c>
      <c r="DT116" s="22" t="s">
        <v>37</v>
      </c>
      <c r="DU116" s="22" t="s">
        <v>37</v>
      </c>
      <c r="DV116" s="22" t="s">
        <v>37</v>
      </c>
      <c r="DW116" s="22" t="s">
        <v>37</v>
      </c>
      <c r="DX116" s="22" t="s">
        <v>37</v>
      </c>
      <c r="DY116" s="22" t="s">
        <v>37</v>
      </c>
      <c r="DZ116" s="22" t="s">
        <v>37</v>
      </c>
      <c r="EA116" s="22" t="s">
        <v>37</v>
      </c>
      <c r="EB116" s="22" t="s">
        <v>37</v>
      </c>
      <c r="EC116" s="22" t="s">
        <v>37</v>
      </c>
      <c r="ED116" s="22" t="s">
        <v>37</v>
      </c>
      <c r="EE116" s="22" t="s">
        <v>37</v>
      </c>
      <c r="EF116" s="22" t="s">
        <v>37</v>
      </c>
      <c r="EG116" s="22" t="s">
        <v>37</v>
      </c>
      <c r="EH116" s="22" t="s">
        <v>37</v>
      </c>
      <c r="EI116" s="22" t="s">
        <v>37</v>
      </c>
      <c r="EJ116" s="22" t="s">
        <v>37</v>
      </c>
      <c r="EK116" s="22" t="s">
        <v>37</v>
      </c>
      <c r="EL116" s="22" t="s">
        <v>37</v>
      </c>
      <c r="EM116" s="22" t="s">
        <v>37</v>
      </c>
      <c r="EN116" s="22" t="s">
        <v>37</v>
      </c>
      <c r="EO116" s="22" t="s">
        <v>37</v>
      </c>
    </row>
    <row r="117" spans="1:145" hidden="1" outlineLevel="1">
      <c r="A117">
        <v>35</v>
      </c>
      <c r="B117" s="146" t="str">
        <f t="shared" si="63"/>
        <v>Medium BBB, Young ewes:Hgt, CFA:5.5yo, Wethers:Older</v>
      </c>
      <c r="C117">
        <f t="shared" si="64"/>
        <v>1</v>
      </c>
      <c r="D117" t="b">
        <f t="shared" si="65"/>
        <v>0</v>
      </c>
      <c r="E117">
        <f t="shared" si="66"/>
        <v>601</v>
      </c>
      <c r="F117" t="str">
        <f t="shared" si="67"/>
        <v>-</v>
      </c>
      <c r="G117">
        <f t="shared" si="68"/>
        <v>500</v>
      </c>
      <c r="H117">
        <f t="shared" si="69"/>
        <v>0</v>
      </c>
      <c r="K117" s="152">
        <f t="shared" si="110"/>
        <v>2</v>
      </c>
      <c r="L117" s="151">
        <f>MOD(INT(($A117-5)/PRODUCT(N$79:$Q$79)),L$79)+1</f>
        <v>2</v>
      </c>
      <c r="M117" s="152">
        <f t="shared" si="111"/>
        <v>4</v>
      </c>
      <c r="N117" s="151">
        <f>MOD(INT(($A117-5)/PRODUCT(O$79:$Q$79)),N$79)+1</f>
        <v>4</v>
      </c>
      <c r="O117" s="151">
        <f>MOD(INT(($A117-5)/PRODUCT(P$79:$Q$79)),O$79)+1</f>
        <v>2</v>
      </c>
      <c r="P117" s="151">
        <f>MOD(INT(($A117-5)/PRODUCT(Q$79:$Q$79)),P$79)+1</f>
        <v>1</v>
      </c>
      <c r="S117" s="181" t="str">
        <f t="shared" ref="S117:AF126" si="117">INDEX($CL117:$EP117,1,S$82+(d.Region-1)*28)</f>
        <v>-</v>
      </c>
      <c r="T117" s="181" t="str">
        <f t="shared" si="117"/>
        <v>-</v>
      </c>
      <c r="U117" s="181" t="str">
        <f t="shared" si="117"/>
        <v>-</v>
      </c>
      <c r="V117" s="181" t="str">
        <f t="shared" si="117"/>
        <v>-</v>
      </c>
      <c r="W117" s="181" t="str">
        <f t="shared" si="117"/>
        <v>-</v>
      </c>
      <c r="X117" s="181" t="str">
        <f t="shared" si="117"/>
        <v>-</v>
      </c>
      <c r="Y117" s="181" t="str">
        <f t="shared" si="117"/>
        <v>-</v>
      </c>
      <c r="Z117" s="181" t="str">
        <f t="shared" si="117"/>
        <v>-</v>
      </c>
      <c r="AA117" s="181" t="str">
        <f t="shared" si="117"/>
        <v>-</v>
      </c>
      <c r="AB117" s="181" t="str">
        <f t="shared" si="117"/>
        <v>-</v>
      </c>
      <c r="AC117" s="181" t="str">
        <f t="shared" si="117"/>
        <v>-</v>
      </c>
      <c r="AD117" s="181" t="str">
        <f t="shared" si="117"/>
        <v>-</v>
      </c>
      <c r="AE117" s="181" t="str">
        <f t="shared" si="117"/>
        <v>-</v>
      </c>
      <c r="AF117" s="181" t="str">
        <f t="shared" si="117"/>
        <v>-</v>
      </c>
      <c r="AG117" s="179" t="str">
        <f t="shared" si="71"/>
        <v>-</v>
      </c>
      <c r="AH117" s="179" t="str">
        <f t="shared" si="72"/>
        <v>-</v>
      </c>
      <c r="AI117" s="179" t="str">
        <f t="shared" si="114"/>
        <v>-</v>
      </c>
      <c r="AJ117" s="179" t="str">
        <f t="shared" si="114"/>
        <v>-</v>
      </c>
      <c r="AK117" s="179" t="str">
        <f t="shared" si="114"/>
        <v>-</v>
      </c>
      <c r="AL117" s="179" t="str">
        <f t="shared" si="114"/>
        <v>-</v>
      </c>
      <c r="AM117" s="179" t="str">
        <f t="shared" si="114"/>
        <v>-</v>
      </c>
      <c r="AN117" s="179" t="str">
        <f t="shared" si="74"/>
        <v>-</v>
      </c>
      <c r="AO117" s="179" t="str">
        <f t="shared" si="75"/>
        <v>-</v>
      </c>
      <c r="AP117" s="179" t="str">
        <f t="shared" si="76"/>
        <v>-</v>
      </c>
      <c r="AQ117" s="179" t="str">
        <f t="shared" si="77"/>
        <v>-</v>
      </c>
      <c r="AR117" s="179" t="str">
        <f t="shared" si="78"/>
        <v>-</v>
      </c>
      <c r="AS117" s="179" t="str">
        <f t="shared" si="79"/>
        <v>-</v>
      </c>
      <c r="AT117" s="179" t="str">
        <f t="shared" si="80"/>
        <v>-</v>
      </c>
      <c r="AU117" s="179" t="str">
        <f t="shared" si="81"/>
        <v>-</v>
      </c>
      <c r="AV117" s="179" t="str">
        <f t="shared" si="82"/>
        <v>-</v>
      </c>
      <c r="AW117" s="179" t="str">
        <f t="shared" si="83"/>
        <v>-</v>
      </c>
      <c r="AX117" s="179" t="str">
        <f t="shared" si="84"/>
        <v>-</v>
      </c>
      <c r="AY117" s="179" t="str">
        <f t="shared" si="85"/>
        <v>-</v>
      </c>
      <c r="AZ117" s="179" t="str">
        <f t="shared" si="86"/>
        <v>-</v>
      </c>
      <c r="BA117" s="179" t="str">
        <f t="shared" si="87"/>
        <v>-</v>
      </c>
      <c r="BB117" s="181" t="str">
        <f t="shared" ref="BB117:BO126" si="118">INDEX($CL117:$EP117,1,BB$82+(d.Region-1)*28)</f>
        <v>-</v>
      </c>
      <c r="BC117" s="181" t="str">
        <f t="shared" si="118"/>
        <v>-</v>
      </c>
      <c r="BD117" s="181" t="str">
        <f t="shared" si="118"/>
        <v>-</v>
      </c>
      <c r="BE117" s="181" t="str">
        <f t="shared" si="118"/>
        <v>-</v>
      </c>
      <c r="BF117" s="181" t="str">
        <f t="shared" si="118"/>
        <v>-</v>
      </c>
      <c r="BG117" s="181" t="str">
        <f t="shared" si="118"/>
        <v>-</v>
      </c>
      <c r="BH117" s="181" t="str">
        <f t="shared" si="118"/>
        <v>-</v>
      </c>
      <c r="BI117" s="181" t="str">
        <f t="shared" si="118"/>
        <v>-</v>
      </c>
      <c r="BJ117" s="181" t="str">
        <f t="shared" si="118"/>
        <v>-</v>
      </c>
      <c r="BK117" s="181" t="str">
        <f t="shared" si="118"/>
        <v>-</v>
      </c>
      <c r="BL117" s="181" t="str">
        <f t="shared" si="118"/>
        <v>-</v>
      </c>
      <c r="BM117" s="181" t="str">
        <f t="shared" si="118"/>
        <v>-</v>
      </c>
      <c r="BN117" s="181" t="str">
        <f t="shared" si="118"/>
        <v>-</v>
      </c>
      <c r="BO117" s="181" t="str">
        <f t="shared" si="118"/>
        <v>-</v>
      </c>
      <c r="BP117" s="179" t="str">
        <f t="shared" si="89"/>
        <v>-</v>
      </c>
      <c r="BQ117" s="179" t="str">
        <f t="shared" si="90"/>
        <v>-</v>
      </c>
      <c r="BR117" s="179" t="str">
        <f t="shared" si="91"/>
        <v>-</v>
      </c>
      <c r="BS117" s="179" t="str">
        <f t="shared" si="92"/>
        <v>-</v>
      </c>
      <c r="BT117" s="179" t="str">
        <f t="shared" si="93"/>
        <v>-</v>
      </c>
      <c r="BU117" s="179" t="str">
        <f t="shared" si="94"/>
        <v>-</v>
      </c>
      <c r="BV117" s="179" t="str">
        <f t="shared" si="95"/>
        <v>-</v>
      </c>
      <c r="BW117" s="179" t="str">
        <f t="shared" si="96"/>
        <v>-</v>
      </c>
      <c r="BX117" s="179" t="str">
        <f t="shared" si="97"/>
        <v>-</v>
      </c>
      <c r="BY117" s="179" t="str">
        <f t="shared" si="98"/>
        <v>-</v>
      </c>
      <c r="BZ117" s="179" t="str">
        <f t="shared" si="99"/>
        <v>-</v>
      </c>
      <c r="CA117" s="179" t="str">
        <f t="shared" si="100"/>
        <v>-</v>
      </c>
      <c r="CB117" s="179" t="str">
        <f t="shared" si="101"/>
        <v>-</v>
      </c>
      <c r="CC117" s="179" t="str">
        <f t="shared" si="102"/>
        <v>-</v>
      </c>
      <c r="CD117" s="179" t="str">
        <f t="shared" si="103"/>
        <v>-</v>
      </c>
      <c r="CE117" s="179" t="str">
        <f t="shared" si="104"/>
        <v>-</v>
      </c>
      <c r="CF117" s="179" t="str">
        <f t="shared" si="105"/>
        <v>-</v>
      </c>
      <c r="CG117" s="179" t="str">
        <f t="shared" si="106"/>
        <v>-</v>
      </c>
      <c r="CH117" s="179" t="str">
        <f t="shared" si="107"/>
        <v>-</v>
      </c>
      <c r="CI117" s="179" t="str">
        <f t="shared" si="108"/>
        <v>-</v>
      </c>
      <c r="CJ117" s="179" t="str">
        <f t="shared" si="109"/>
        <v>-</v>
      </c>
      <c r="CL117" s="22" t="s">
        <v>37</v>
      </c>
      <c r="CM117" s="22" t="s">
        <v>37</v>
      </c>
      <c r="CN117" s="22" t="s">
        <v>37</v>
      </c>
      <c r="CO117" s="22" t="s">
        <v>37</v>
      </c>
      <c r="CP117" s="22" t="s">
        <v>37</v>
      </c>
      <c r="CQ117" s="22" t="s">
        <v>37</v>
      </c>
      <c r="CR117" s="22" t="s">
        <v>37</v>
      </c>
      <c r="CS117" s="22" t="s">
        <v>37</v>
      </c>
      <c r="CT117" s="22" t="s">
        <v>37</v>
      </c>
      <c r="CU117" s="22" t="s">
        <v>37</v>
      </c>
      <c r="CV117" s="22" t="s">
        <v>37</v>
      </c>
      <c r="CW117" s="22" t="s">
        <v>37</v>
      </c>
      <c r="CX117" s="22" t="s">
        <v>37</v>
      </c>
      <c r="CY117" s="22" t="s">
        <v>37</v>
      </c>
      <c r="CZ117" s="22" t="s">
        <v>37</v>
      </c>
      <c r="DA117" s="22" t="s">
        <v>37</v>
      </c>
      <c r="DB117" s="22" t="s">
        <v>37</v>
      </c>
      <c r="DC117" s="22" t="s">
        <v>37</v>
      </c>
      <c r="DD117" s="22" t="s">
        <v>37</v>
      </c>
      <c r="DE117" s="22" t="s">
        <v>37</v>
      </c>
      <c r="DF117" s="22" t="s">
        <v>37</v>
      </c>
      <c r="DG117" s="22" t="s">
        <v>37</v>
      </c>
      <c r="DH117" s="22" t="s">
        <v>37</v>
      </c>
      <c r="DI117" s="22" t="s">
        <v>37</v>
      </c>
      <c r="DJ117" s="22" t="s">
        <v>37</v>
      </c>
      <c r="DK117" s="22" t="s">
        <v>37</v>
      </c>
      <c r="DL117" s="22" t="s">
        <v>37</v>
      </c>
      <c r="DM117" s="22" t="s">
        <v>37</v>
      </c>
      <c r="DN117" s="22" t="s">
        <v>37</v>
      </c>
      <c r="DO117" s="22" t="s">
        <v>37</v>
      </c>
      <c r="DP117" s="22" t="s">
        <v>37</v>
      </c>
      <c r="DQ117" s="22" t="s">
        <v>37</v>
      </c>
      <c r="DR117" s="22" t="s">
        <v>37</v>
      </c>
      <c r="DS117" s="22" t="s">
        <v>37</v>
      </c>
      <c r="DT117" s="22" t="s">
        <v>37</v>
      </c>
      <c r="DU117" s="22" t="s">
        <v>37</v>
      </c>
      <c r="DV117" s="22" t="s">
        <v>37</v>
      </c>
      <c r="DW117" s="22" t="s">
        <v>37</v>
      </c>
      <c r="DX117" s="22" t="s">
        <v>37</v>
      </c>
      <c r="DY117" s="22" t="s">
        <v>37</v>
      </c>
      <c r="DZ117" s="22" t="s">
        <v>37</v>
      </c>
      <c r="EA117" s="22" t="s">
        <v>37</v>
      </c>
      <c r="EB117" s="22" t="s">
        <v>37</v>
      </c>
      <c r="EC117" s="22" t="s">
        <v>37</v>
      </c>
      <c r="ED117" s="22" t="s">
        <v>37</v>
      </c>
      <c r="EE117" s="22" t="s">
        <v>37</v>
      </c>
      <c r="EF117" s="22" t="s">
        <v>37</v>
      </c>
      <c r="EG117" s="22" t="s">
        <v>37</v>
      </c>
      <c r="EH117" s="22" t="s">
        <v>37</v>
      </c>
      <c r="EI117" s="22" t="s">
        <v>37</v>
      </c>
      <c r="EJ117" s="22" t="s">
        <v>37</v>
      </c>
      <c r="EK117" s="22" t="s">
        <v>37</v>
      </c>
      <c r="EL117" s="22" t="s">
        <v>37</v>
      </c>
      <c r="EM117" s="22" t="s">
        <v>37</v>
      </c>
      <c r="EN117" s="22" t="s">
        <v>37</v>
      </c>
      <c r="EO117" s="22" t="s">
        <v>37</v>
      </c>
    </row>
    <row r="118" spans="1:145" hidden="1" outlineLevel="1">
      <c r="A118">
        <v>36</v>
      </c>
      <c r="B118" s="146" t="str">
        <f t="shared" si="63"/>
        <v>Medium BBB, Young ewes:Hgt, CFA:6.5yo, Wethers:Older</v>
      </c>
      <c r="C118">
        <f t="shared" si="64"/>
        <v>1</v>
      </c>
      <c r="D118" t="b">
        <f t="shared" si="65"/>
        <v>0</v>
      </c>
      <c r="E118">
        <f t="shared" si="66"/>
        <v>601</v>
      </c>
      <c r="F118" t="str">
        <f t="shared" si="67"/>
        <v>-</v>
      </c>
      <c r="G118">
        <f t="shared" si="68"/>
        <v>500</v>
      </c>
      <c r="H118">
        <f t="shared" si="69"/>
        <v>1</v>
      </c>
      <c r="K118" s="152">
        <f t="shared" si="110"/>
        <v>2</v>
      </c>
      <c r="L118" s="151">
        <f>MOD(INT(($A118-5)/PRODUCT(N$79:$Q$79)),L$79)+1</f>
        <v>2</v>
      </c>
      <c r="M118" s="152">
        <f t="shared" si="111"/>
        <v>4</v>
      </c>
      <c r="N118" s="151">
        <f>MOD(INT(($A118-5)/PRODUCT(O$79:$Q$79)),N$79)+1</f>
        <v>4</v>
      </c>
      <c r="O118" s="151">
        <f>MOD(INT(($A118-5)/PRODUCT(P$79:$Q$79)),O$79)+1</f>
        <v>2</v>
      </c>
      <c r="P118" s="151">
        <f>MOD(INT(($A118-5)/PRODUCT(Q$79:$Q$79)),P$79)+1</f>
        <v>2</v>
      </c>
      <c r="S118" s="181" t="str">
        <f t="shared" si="117"/>
        <v>-</v>
      </c>
      <c r="T118" s="181" t="str">
        <f t="shared" si="117"/>
        <v>-</v>
      </c>
      <c r="U118" s="181" t="str">
        <f t="shared" si="117"/>
        <v>-</v>
      </c>
      <c r="V118" s="181" t="str">
        <f t="shared" si="117"/>
        <v>-</v>
      </c>
      <c r="W118" s="181" t="str">
        <f t="shared" si="117"/>
        <v>-</v>
      </c>
      <c r="X118" s="181" t="str">
        <f t="shared" si="117"/>
        <v>-</v>
      </c>
      <c r="Y118" s="181" t="str">
        <f t="shared" si="117"/>
        <v>-</v>
      </c>
      <c r="Z118" s="181" t="str">
        <f t="shared" si="117"/>
        <v>-</v>
      </c>
      <c r="AA118" s="181" t="str">
        <f t="shared" si="117"/>
        <v>-</v>
      </c>
      <c r="AB118" s="181" t="str">
        <f t="shared" si="117"/>
        <v>-</v>
      </c>
      <c r="AC118" s="181" t="str">
        <f t="shared" si="117"/>
        <v>-</v>
      </c>
      <c r="AD118" s="181" t="str">
        <f t="shared" si="117"/>
        <v>-</v>
      </c>
      <c r="AE118" s="181" t="str">
        <f t="shared" si="117"/>
        <v>-</v>
      </c>
      <c r="AF118" s="181" t="str">
        <f t="shared" si="117"/>
        <v>-</v>
      </c>
      <c r="AG118" s="179" t="str">
        <f t="shared" si="71"/>
        <v>-</v>
      </c>
      <c r="AH118" s="179" t="str">
        <f t="shared" si="72"/>
        <v>-</v>
      </c>
      <c r="AI118" s="179" t="str">
        <f t="shared" si="114"/>
        <v>-</v>
      </c>
      <c r="AJ118" s="179" t="str">
        <f t="shared" si="114"/>
        <v>-</v>
      </c>
      <c r="AK118" s="179" t="str">
        <f t="shared" si="114"/>
        <v>-</v>
      </c>
      <c r="AL118" s="179" t="str">
        <f t="shared" si="114"/>
        <v>-</v>
      </c>
      <c r="AM118" s="179" t="str">
        <f t="shared" si="114"/>
        <v>-</v>
      </c>
      <c r="AN118" s="179" t="str">
        <f t="shared" si="74"/>
        <v>-</v>
      </c>
      <c r="AO118" s="179" t="str">
        <f t="shared" si="75"/>
        <v>-</v>
      </c>
      <c r="AP118" s="179" t="str">
        <f t="shared" si="76"/>
        <v>-</v>
      </c>
      <c r="AQ118" s="179" t="str">
        <f t="shared" si="77"/>
        <v>-</v>
      </c>
      <c r="AR118" s="179" t="str">
        <f t="shared" si="78"/>
        <v>-</v>
      </c>
      <c r="AS118" s="179" t="str">
        <f t="shared" si="79"/>
        <v>-</v>
      </c>
      <c r="AT118" s="179" t="str">
        <f t="shared" si="80"/>
        <v>-</v>
      </c>
      <c r="AU118" s="179" t="str">
        <f t="shared" si="81"/>
        <v>-</v>
      </c>
      <c r="AV118" s="179" t="str">
        <f t="shared" si="82"/>
        <v>-</v>
      </c>
      <c r="AW118" s="179" t="str">
        <f t="shared" si="83"/>
        <v>-</v>
      </c>
      <c r="AX118" s="179" t="str">
        <f t="shared" si="84"/>
        <v>-</v>
      </c>
      <c r="AY118" s="179" t="str">
        <f t="shared" si="85"/>
        <v>-</v>
      </c>
      <c r="AZ118" s="179" t="str">
        <f t="shared" si="86"/>
        <v>-</v>
      </c>
      <c r="BA118" s="179" t="str">
        <f t="shared" si="87"/>
        <v>-</v>
      </c>
      <c r="BB118" s="181" t="str">
        <f t="shared" si="118"/>
        <v>-</v>
      </c>
      <c r="BC118" s="181" t="str">
        <f t="shared" si="118"/>
        <v>-</v>
      </c>
      <c r="BD118" s="181" t="str">
        <f t="shared" si="118"/>
        <v>-</v>
      </c>
      <c r="BE118" s="181" t="str">
        <f t="shared" si="118"/>
        <v>-</v>
      </c>
      <c r="BF118" s="181" t="str">
        <f t="shared" si="118"/>
        <v>-</v>
      </c>
      <c r="BG118" s="181" t="str">
        <f t="shared" si="118"/>
        <v>-</v>
      </c>
      <c r="BH118" s="181" t="str">
        <f t="shared" si="118"/>
        <v>-</v>
      </c>
      <c r="BI118" s="181" t="str">
        <f t="shared" si="118"/>
        <v>-</v>
      </c>
      <c r="BJ118" s="181" t="str">
        <f t="shared" si="118"/>
        <v>-</v>
      </c>
      <c r="BK118" s="181" t="str">
        <f t="shared" si="118"/>
        <v>-</v>
      </c>
      <c r="BL118" s="181" t="str">
        <f t="shared" si="118"/>
        <v>-</v>
      </c>
      <c r="BM118" s="181" t="str">
        <f t="shared" si="118"/>
        <v>-</v>
      </c>
      <c r="BN118" s="181" t="str">
        <f t="shared" si="118"/>
        <v>-</v>
      </c>
      <c r="BO118" s="181" t="str">
        <f t="shared" si="118"/>
        <v>-</v>
      </c>
      <c r="BP118" s="179" t="str">
        <f t="shared" si="89"/>
        <v>-</v>
      </c>
      <c r="BQ118" s="179" t="str">
        <f t="shared" si="90"/>
        <v>-</v>
      </c>
      <c r="BR118" s="179" t="str">
        <f t="shared" si="91"/>
        <v>-</v>
      </c>
      <c r="BS118" s="179" t="str">
        <f t="shared" si="92"/>
        <v>-</v>
      </c>
      <c r="BT118" s="179" t="str">
        <f t="shared" si="93"/>
        <v>-</v>
      </c>
      <c r="BU118" s="179" t="str">
        <f t="shared" si="94"/>
        <v>-</v>
      </c>
      <c r="BV118" s="179" t="str">
        <f t="shared" si="95"/>
        <v>-</v>
      </c>
      <c r="BW118" s="179" t="str">
        <f t="shared" si="96"/>
        <v>-</v>
      </c>
      <c r="BX118" s="179" t="str">
        <f t="shared" si="97"/>
        <v>-</v>
      </c>
      <c r="BY118" s="179" t="str">
        <f t="shared" si="98"/>
        <v>-</v>
      </c>
      <c r="BZ118" s="179" t="str">
        <f t="shared" si="99"/>
        <v>-</v>
      </c>
      <c r="CA118" s="179" t="str">
        <f t="shared" si="100"/>
        <v>-</v>
      </c>
      <c r="CB118" s="179" t="str">
        <f t="shared" si="101"/>
        <v>-</v>
      </c>
      <c r="CC118" s="179" t="str">
        <f t="shared" si="102"/>
        <v>-</v>
      </c>
      <c r="CD118" s="179" t="str">
        <f t="shared" si="103"/>
        <v>-</v>
      </c>
      <c r="CE118" s="179" t="str">
        <f t="shared" si="104"/>
        <v>-</v>
      </c>
      <c r="CF118" s="179" t="str">
        <f t="shared" si="105"/>
        <v>-</v>
      </c>
      <c r="CG118" s="179" t="str">
        <f t="shared" si="106"/>
        <v>-</v>
      </c>
      <c r="CH118" s="179" t="str">
        <f t="shared" si="107"/>
        <v>-</v>
      </c>
      <c r="CI118" s="179" t="str">
        <f t="shared" si="108"/>
        <v>-</v>
      </c>
      <c r="CJ118" s="179" t="str">
        <f t="shared" si="109"/>
        <v>-</v>
      </c>
      <c r="CL118" s="22" t="s">
        <v>37</v>
      </c>
      <c r="CM118" s="22" t="s">
        <v>37</v>
      </c>
      <c r="CN118" s="22" t="s">
        <v>37</v>
      </c>
      <c r="CO118" s="22" t="s">
        <v>37</v>
      </c>
      <c r="CP118" s="22" t="s">
        <v>37</v>
      </c>
      <c r="CQ118" s="22" t="s">
        <v>37</v>
      </c>
      <c r="CR118" s="22" t="s">
        <v>37</v>
      </c>
      <c r="CS118" s="22" t="s">
        <v>37</v>
      </c>
      <c r="CT118" s="22" t="s">
        <v>37</v>
      </c>
      <c r="CU118" s="22" t="s">
        <v>37</v>
      </c>
      <c r="CV118" s="22" t="s">
        <v>37</v>
      </c>
      <c r="CW118" s="22" t="s">
        <v>37</v>
      </c>
      <c r="CX118" s="22" t="s">
        <v>37</v>
      </c>
      <c r="CY118" s="22" t="s">
        <v>37</v>
      </c>
      <c r="CZ118" s="22" t="s">
        <v>37</v>
      </c>
      <c r="DA118" s="22" t="s">
        <v>37</v>
      </c>
      <c r="DB118" s="22" t="s">
        <v>37</v>
      </c>
      <c r="DC118" s="22" t="s">
        <v>37</v>
      </c>
      <c r="DD118" s="22" t="s">
        <v>37</v>
      </c>
      <c r="DE118" s="22" t="s">
        <v>37</v>
      </c>
      <c r="DF118" s="22" t="s">
        <v>37</v>
      </c>
      <c r="DG118" s="22" t="s">
        <v>37</v>
      </c>
      <c r="DH118" s="22" t="s">
        <v>37</v>
      </c>
      <c r="DI118" s="22" t="s">
        <v>37</v>
      </c>
      <c r="DJ118" s="22" t="s">
        <v>37</v>
      </c>
      <c r="DK118" s="22" t="s">
        <v>37</v>
      </c>
      <c r="DL118" s="22" t="s">
        <v>37</v>
      </c>
      <c r="DM118" s="22" t="s">
        <v>37</v>
      </c>
      <c r="DN118" s="22" t="s">
        <v>37</v>
      </c>
      <c r="DO118" s="22" t="s">
        <v>37</v>
      </c>
      <c r="DP118" s="22" t="s">
        <v>37</v>
      </c>
      <c r="DQ118" s="22" t="s">
        <v>37</v>
      </c>
      <c r="DR118" s="22" t="s">
        <v>37</v>
      </c>
      <c r="DS118" s="22" t="s">
        <v>37</v>
      </c>
      <c r="DT118" s="22" t="s">
        <v>37</v>
      </c>
      <c r="DU118" s="22" t="s">
        <v>37</v>
      </c>
      <c r="DV118" s="22" t="s">
        <v>37</v>
      </c>
      <c r="DW118" s="22" t="s">
        <v>37</v>
      </c>
      <c r="DX118" s="22" t="s">
        <v>37</v>
      </c>
      <c r="DY118" s="22" t="s">
        <v>37</v>
      </c>
      <c r="DZ118" s="22" t="s">
        <v>37</v>
      </c>
      <c r="EA118" s="22" t="s">
        <v>37</v>
      </c>
      <c r="EB118" s="22" t="s">
        <v>37</v>
      </c>
      <c r="EC118" s="22" t="s">
        <v>37</v>
      </c>
      <c r="ED118" s="22" t="s">
        <v>37</v>
      </c>
      <c r="EE118" s="22" t="s">
        <v>37</v>
      </c>
      <c r="EF118" s="22" t="s">
        <v>37</v>
      </c>
      <c r="EG118" s="22" t="s">
        <v>37</v>
      </c>
      <c r="EH118" s="22" t="s">
        <v>37</v>
      </c>
      <c r="EI118" s="22" t="s">
        <v>37</v>
      </c>
      <c r="EJ118" s="22" t="s">
        <v>37</v>
      </c>
      <c r="EK118" s="22" t="s">
        <v>37</v>
      </c>
      <c r="EL118" s="22" t="s">
        <v>37</v>
      </c>
      <c r="EM118" s="22" t="s">
        <v>37</v>
      </c>
      <c r="EN118" s="22" t="s">
        <v>37</v>
      </c>
      <c r="EO118" s="22" t="s">
        <v>37</v>
      </c>
    </row>
    <row r="119" spans="1:145" hidden="1" outlineLevel="1">
      <c r="A119">
        <v>37</v>
      </c>
      <c r="B119" s="146" t="str">
        <f t="shared" ref="B119:B136" si="119">INDEX($K$75:$K$78,$K119,1)&amp;" "&amp;INDEX($L$75:$L$78,$L119,1)&amp;", Young ewes:"&amp;INDEX($O$75:$O$78,$O119,1)&amp;", CFA:"&amp;INDEX($P$75:$P$78,$P119,1)&amp;", Wethers:"&amp;INDEX($M$75:$M$78,$M119,1)</f>
        <v>Medium BBT, Young ewes:Lamb, CFA:5.5yo, Wethers:Lamb</v>
      </c>
      <c r="C119">
        <f t="shared" si="64"/>
        <v>1</v>
      </c>
      <c r="D119" t="b">
        <f t="shared" si="65"/>
        <v>1</v>
      </c>
      <c r="E119">
        <f t="shared" si="66"/>
        <v>0</v>
      </c>
      <c r="F119">
        <f t="shared" si="67"/>
        <v>240</v>
      </c>
      <c r="G119">
        <f t="shared" si="68"/>
        <v>0</v>
      </c>
      <c r="H119">
        <f t="shared" si="69"/>
        <v>0</v>
      </c>
      <c r="K119" s="152">
        <f t="shared" si="110"/>
        <v>3</v>
      </c>
      <c r="L119" s="151">
        <f>MOD(INT(($A119-5)/PRODUCT(N$79:$Q$79)),L$79)+1</f>
        <v>3</v>
      </c>
      <c r="M119" s="152">
        <f t="shared" si="111"/>
        <v>1</v>
      </c>
      <c r="N119" s="151">
        <f>MOD(INT(($A119-5)/PRODUCT(O$79:$Q$79)),N$79)+1</f>
        <v>1</v>
      </c>
      <c r="O119" s="151">
        <f>MOD(INT(($A119-5)/PRODUCT(P$79:$Q$79)),O$79)+1</f>
        <v>1</v>
      </c>
      <c r="P119" s="151">
        <f>MOD(INT(($A119-5)/PRODUCT(Q$79:$Q$79)),P$79)+1</f>
        <v>1</v>
      </c>
      <c r="S119" s="181" t="str">
        <f t="shared" si="117"/>
        <v>-</v>
      </c>
      <c r="T119" s="181" t="str">
        <f t="shared" si="117"/>
        <v>-</v>
      </c>
      <c r="U119" s="181" t="str">
        <f t="shared" si="117"/>
        <v>-</v>
      </c>
      <c r="V119" s="181" t="str">
        <f t="shared" si="117"/>
        <v>-</v>
      </c>
      <c r="W119" s="181" t="str">
        <f t="shared" si="117"/>
        <v>-</v>
      </c>
      <c r="X119" s="181" t="str">
        <f t="shared" si="117"/>
        <v>-</v>
      </c>
      <c r="Y119" s="181" t="str">
        <f t="shared" si="117"/>
        <v>-</v>
      </c>
      <c r="Z119" s="181" t="str">
        <f t="shared" si="117"/>
        <v>-</v>
      </c>
      <c r="AA119" s="181" t="str">
        <f t="shared" si="117"/>
        <v>-</v>
      </c>
      <c r="AB119" s="181" t="str">
        <f t="shared" si="117"/>
        <v>-</v>
      </c>
      <c r="AC119" s="181" t="str">
        <f t="shared" si="117"/>
        <v>-</v>
      </c>
      <c r="AD119" s="181" t="str">
        <f t="shared" si="117"/>
        <v>-</v>
      </c>
      <c r="AE119" s="181" t="str">
        <f t="shared" si="117"/>
        <v>-</v>
      </c>
      <c r="AF119" s="181" t="str">
        <f t="shared" si="117"/>
        <v>-</v>
      </c>
      <c r="AG119" s="179" t="str">
        <f t="shared" ref="AG119:AG136" si="120">IF(S119="-","-",S119*AG$75)</f>
        <v>-</v>
      </c>
      <c r="AH119" s="179" t="str">
        <f t="shared" ref="AH119:AH136" si="121">IF(T119="-","-",T119*AH$75)</f>
        <v>-</v>
      </c>
      <c r="AI119" s="179" t="str">
        <f t="shared" ref="AI119:AM134" si="122">IF(U119="-","-",U119*AI$75)</f>
        <v>-</v>
      </c>
      <c r="AJ119" s="179" t="str">
        <f t="shared" si="122"/>
        <v>-</v>
      </c>
      <c r="AK119" s="179" t="str">
        <f t="shared" si="122"/>
        <v>-</v>
      </c>
      <c r="AL119" s="179" t="str">
        <f t="shared" si="122"/>
        <v>-</v>
      </c>
      <c r="AM119" s="179" t="str">
        <f t="shared" si="122"/>
        <v>-</v>
      </c>
      <c r="AN119" s="179" t="str">
        <f t="shared" ref="AN119:AN136" si="123">IF(Z119="-","-",Z119*AN$75)</f>
        <v>-</v>
      </c>
      <c r="AO119" s="179" t="str">
        <f t="shared" ref="AO119:AO136" si="124">IF(AA119="-","-",AA119*AO$75)</f>
        <v>-</v>
      </c>
      <c r="AP119" s="179" t="str">
        <f t="shared" ref="AP119:AP136" si="125">IF(AB119="-","-",AB119*AP$75)</f>
        <v>-</v>
      </c>
      <c r="AQ119" s="179" t="str">
        <f t="shared" ref="AQ119:AQ136" si="126">IF(AC119="-","-",AC119*AQ$75)</f>
        <v>-</v>
      </c>
      <c r="AR119" s="179" t="str">
        <f t="shared" ref="AR119:AR136" si="127">IF(AD119="-","-",AD119*AR$75)</f>
        <v>-</v>
      </c>
      <c r="AS119" s="179" t="str">
        <f t="shared" ref="AS119:AS136" si="128">IF(AE119="-","-",AE119*AS$75)</f>
        <v>-</v>
      </c>
      <c r="AT119" s="179" t="str">
        <f t="shared" ref="AT119:AT136" si="129">IF(AF119="-","-",AF119*AT$75)</f>
        <v>-</v>
      </c>
      <c r="AU119" s="179" t="str">
        <f t="shared" ref="AU119:AU136" si="130">IF(S119="-","-",S119*AU$75)</f>
        <v>-</v>
      </c>
      <c r="AV119" s="179" t="str">
        <f t="shared" ref="AV119:AV136" si="131">IF(T119="-","-",T119*AV$75)</f>
        <v>-</v>
      </c>
      <c r="AW119" s="179" t="str">
        <f t="shared" ref="AW119:AW136" si="132">IF(U119="-","-",U119*AW$75)</f>
        <v>-</v>
      </c>
      <c r="AX119" s="179" t="str">
        <f t="shared" ref="AX119:AX136" si="133">IF(V119="-","-",V119*AX$75)</f>
        <v>-</v>
      </c>
      <c r="AY119" s="179" t="str">
        <f t="shared" ref="AY119:AY136" si="134">IF(W119="-","-",W119*AY$75)</f>
        <v>-</v>
      </c>
      <c r="AZ119" s="179" t="str">
        <f t="shared" ref="AZ119:AZ136" si="135">IF(X119="-","-",X119*AZ$75)</f>
        <v>-</v>
      </c>
      <c r="BA119" s="179" t="str">
        <f t="shared" ref="BA119:BA136" si="136">IF(Y119="-","-",Y119*BA$75)</f>
        <v>-</v>
      </c>
      <c r="BB119" s="181" t="str">
        <f t="shared" si="118"/>
        <v>-</v>
      </c>
      <c r="BC119" s="181" t="str">
        <f t="shared" si="118"/>
        <v>-</v>
      </c>
      <c r="BD119" s="181" t="str">
        <f t="shared" si="118"/>
        <v>-</v>
      </c>
      <c r="BE119" s="181" t="str">
        <f t="shared" si="118"/>
        <v>-</v>
      </c>
      <c r="BF119" s="181" t="str">
        <f t="shared" si="118"/>
        <v>-</v>
      </c>
      <c r="BG119" s="181" t="str">
        <f t="shared" si="118"/>
        <v>-</v>
      </c>
      <c r="BH119" s="181" t="str">
        <f t="shared" si="118"/>
        <v>-</v>
      </c>
      <c r="BI119" s="181" t="str">
        <f t="shared" si="118"/>
        <v>-</v>
      </c>
      <c r="BJ119" s="181" t="str">
        <f t="shared" si="118"/>
        <v>-</v>
      </c>
      <c r="BK119" s="181" t="str">
        <f t="shared" si="118"/>
        <v>-</v>
      </c>
      <c r="BL119" s="181" t="str">
        <f t="shared" si="118"/>
        <v>-</v>
      </c>
      <c r="BM119" s="181" t="str">
        <f t="shared" si="118"/>
        <v>-</v>
      </c>
      <c r="BN119" s="181" t="str">
        <f t="shared" si="118"/>
        <v>-</v>
      </c>
      <c r="BO119" s="181" t="str">
        <f t="shared" si="118"/>
        <v>-</v>
      </c>
      <c r="BP119" s="179" t="str">
        <f t="shared" ref="BP119:BP136" si="137">IF(BB119="-","-",BB119*BP$75)</f>
        <v>-</v>
      </c>
      <c r="BQ119" s="179" t="str">
        <f t="shared" ref="BQ119:BQ136" si="138">IF(BC119="-","-",BC119*BQ$75)</f>
        <v>-</v>
      </c>
      <c r="BR119" s="179" t="str">
        <f t="shared" si="91"/>
        <v>-</v>
      </c>
      <c r="BS119" s="179" t="str">
        <f t="shared" si="92"/>
        <v>-</v>
      </c>
      <c r="BT119" s="179" t="str">
        <f t="shared" si="93"/>
        <v>-</v>
      </c>
      <c r="BU119" s="179" t="str">
        <f t="shared" si="94"/>
        <v>-</v>
      </c>
      <c r="BV119" s="179" t="str">
        <f t="shared" si="95"/>
        <v>-</v>
      </c>
      <c r="BW119" s="179" t="str">
        <f t="shared" ref="BW119:BW136" si="139">IF(BI119="-","-",BI119*BW$75)</f>
        <v>-</v>
      </c>
      <c r="BX119" s="179" t="str">
        <f t="shared" ref="BX119:BX136" si="140">IF(BJ119="-","-",BJ119*BX$75)</f>
        <v>-</v>
      </c>
      <c r="BY119" s="179" t="str">
        <f t="shared" ref="BY119:BY136" si="141">IF(BK119="-","-",BK119*BY$75)</f>
        <v>-</v>
      </c>
      <c r="BZ119" s="179" t="str">
        <f t="shared" ref="BZ119:BZ136" si="142">IF(BL119="-","-",BL119*BZ$75)</f>
        <v>-</v>
      </c>
      <c r="CA119" s="179" t="str">
        <f t="shared" ref="CA119:CA136" si="143">IF(BM119="-","-",BM119*CA$75)</f>
        <v>-</v>
      </c>
      <c r="CB119" s="179" t="str">
        <f t="shared" ref="CB119:CB136" si="144">IF(BN119="-","-",BN119*CB$75)</f>
        <v>-</v>
      </c>
      <c r="CC119" s="179" t="str">
        <f t="shared" ref="CC119:CC136" si="145">IF(BO119="-","-",BO119*CC$75)</f>
        <v>-</v>
      </c>
      <c r="CD119" s="179" t="str">
        <f t="shared" ref="CD119:CD136" si="146">IF(BB119="-","-",BB119*CD$75)</f>
        <v>-</v>
      </c>
      <c r="CE119" s="179" t="str">
        <f t="shared" ref="CE119:CE136" si="147">IF(BC119="-","-",BC119*CE$75)</f>
        <v>-</v>
      </c>
      <c r="CF119" s="179" t="str">
        <f t="shared" ref="CF119:CF136" si="148">IF(BD119="-","-",BD119*CF$75)</f>
        <v>-</v>
      </c>
      <c r="CG119" s="179" t="str">
        <f t="shared" ref="CG119:CG136" si="149">IF(BE119="-","-",BE119*CG$75)</f>
        <v>-</v>
      </c>
      <c r="CH119" s="179" t="str">
        <f t="shared" ref="CH119:CH136" si="150">IF(BF119="-","-",BF119*CH$75)</f>
        <v>-</v>
      </c>
      <c r="CI119" s="179" t="str">
        <f t="shared" ref="CI119:CI136" si="151">IF(BG119="-","-",BG119*CI$75)</f>
        <v>-</v>
      </c>
      <c r="CJ119" s="179" t="str">
        <f t="shared" ref="CJ119:CJ136" si="152">IF(BH119="-","-",BH119*CJ$75)</f>
        <v>-</v>
      </c>
      <c r="CL119" s="22" t="s">
        <v>37</v>
      </c>
      <c r="CM119" s="22" t="s">
        <v>37</v>
      </c>
      <c r="CN119" s="22" t="s">
        <v>37</v>
      </c>
      <c r="CO119" s="22" t="s">
        <v>37</v>
      </c>
      <c r="CP119" s="22" t="s">
        <v>37</v>
      </c>
      <c r="CQ119" s="22" t="s">
        <v>37</v>
      </c>
      <c r="CR119" s="22" t="s">
        <v>37</v>
      </c>
      <c r="CS119" s="22" t="s">
        <v>37</v>
      </c>
      <c r="CT119" s="22" t="s">
        <v>37</v>
      </c>
      <c r="CU119" s="22" t="s">
        <v>37</v>
      </c>
      <c r="CV119" s="22" t="s">
        <v>37</v>
      </c>
      <c r="CW119" s="22" t="s">
        <v>37</v>
      </c>
      <c r="CX119" s="22" t="s">
        <v>37</v>
      </c>
      <c r="CY119" s="22" t="s">
        <v>37</v>
      </c>
      <c r="CZ119" s="22" t="s">
        <v>37</v>
      </c>
      <c r="DA119" s="22" t="s">
        <v>37</v>
      </c>
      <c r="DB119" s="22" t="s">
        <v>37</v>
      </c>
      <c r="DC119" s="22" t="s">
        <v>37</v>
      </c>
      <c r="DD119" s="22" t="s">
        <v>37</v>
      </c>
      <c r="DE119" s="22" t="s">
        <v>37</v>
      </c>
      <c r="DF119" s="22" t="s">
        <v>37</v>
      </c>
      <c r="DG119" s="22" t="s">
        <v>37</v>
      </c>
      <c r="DH119" s="22" t="s">
        <v>37</v>
      </c>
      <c r="DI119" s="22" t="s">
        <v>37</v>
      </c>
      <c r="DJ119" s="22" t="s">
        <v>37</v>
      </c>
      <c r="DK119" s="22" t="s">
        <v>37</v>
      </c>
      <c r="DL119" s="22" t="s">
        <v>37</v>
      </c>
      <c r="DM119" s="22" t="s">
        <v>37</v>
      </c>
      <c r="DN119" s="22" t="s">
        <v>37</v>
      </c>
      <c r="DO119" s="22" t="s">
        <v>37</v>
      </c>
      <c r="DP119" s="22" t="s">
        <v>37</v>
      </c>
      <c r="DQ119" s="22" t="s">
        <v>37</v>
      </c>
      <c r="DR119" s="22" t="s">
        <v>37</v>
      </c>
      <c r="DS119" s="22" t="s">
        <v>37</v>
      </c>
      <c r="DT119" s="22" t="s">
        <v>37</v>
      </c>
      <c r="DU119" s="22" t="s">
        <v>37</v>
      </c>
      <c r="DV119" s="22" t="s">
        <v>37</v>
      </c>
      <c r="DW119" s="22" t="s">
        <v>37</v>
      </c>
      <c r="DX119" s="22" t="s">
        <v>37</v>
      </c>
      <c r="DY119" s="22" t="s">
        <v>37</v>
      </c>
      <c r="DZ119" s="22" t="s">
        <v>37</v>
      </c>
      <c r="EA119" s="22" t="s">
        <v>37</v>
      </c>
      <c r="EB119" s="22" t="s">
        <v>37</v>
      </c>
      <c r="EC119" s="22" t="s">
        <v>37</v>
      </c>
      <c r="ED119" s="22" t="s">
        <v>37</v>
      </c>
      <c r="EE119" s="22" t="s">
        <v>37</v>
      </c>
      <c r="EF119" s="22" t="s">
        <v>37</v>
      </c>
      <c r="EG119" s="22" t="s">
        <v>37</v>
      </c>
      <c r="EH119" s="22" t="s">
        <v>37</v>
      </c>
      <c r="EI119" s="22" t="s">
        <v>37</v>
      </c>
      <c r="EJ119" s="22" t="s">
        <v>37</v>
      </c>
      <c r="EK119" s="22" t="s">
        <v>37</v>
      </c>
      <c r="EL119" s="22" t="s">
        <v>37</v>
      </c>
      <c r="EM119" s="22" t="s">
        <v>37</v>
      </c>
      <c r="EN119" s="22" t="s">
        <v>37</v>
      </c>
      <c r="EO119" s="22" t="s">
        <v>37</v>
      </c>
    </row>
    <row r="120" spans="1:145" hidden="1" outlineLevel="1">
      <c r="A120">
        <v>38</v>
      </c>
      <c r="B120" s="146" t="str">
        <f t="shared" si="119"/>
        <v>Medium BBT, Young ewes:Lamb, CFA:6.5yo, Wethers:Lamb</v>
      </c>
      <c r="C120">
        <f t="shared" si="64"/>
        <v>1</v>
      </c>
      <c r="D120" t="b">
        <f t="shared" si="65"/>
        <v>1</v>
      </c>
      <c r="E120">
        <f t="shared" si="66"/>
        <v>0</v>
      </c>
      <c r="F120">
        <f t="shared" si="67"/>
        <v>240</v>
      </c>
      <c r="G120">
        <f t="shared" si="68"/>
        <v>0</v>
      </c>
      <c r="H120">
        <f t="shared" si="69"/>
        <v>1</v>
      </c>
      <c r="K120" s="152">
        <f t="shared" si="110"/>
        <v>3</v>
      </c>
      <c r="L120" s="151">
        <f>MOD(INT(($A120-5)/PRODUCT(N$79:$Q$79)),L$79)+1</f>
        <v>3</v>
      </c>
      <c r="M120" s="152">
        <f t="shared" si="111"/>
        <v>1</v>
      </c>
      <c r="N120" s="151">
        <f>MOD(INT(($A120-5)/PRODUCT(O$79:$Q$79)),N$79)+1</f>
        <v>1</v>
      </c>
      <c r="O120" s="151">
        <f>MOD(INT(($A120-5)/PRODUCT(P$79:$Q$79)),O$79)+1</f>
        <v>1</v>
      </c>
      <c r="P120" s="151">
        <f>MOD(INT(($A120-5)/PRODUCT(Q$79:$Q$79)),P$79)+1</f>
        <v>2</v>
      </c>
      <c r="S120" s="181" t="str">
        <f t="shared" si="117"/>
        <v>-</v>
      </c>
      <c r="T120" s="181" t="str">
        <f t="shared" si="117"/>
        <v>-</v>
      </c>
      <c r="U120" s="181" t="str">
        <f t="shared" si="117"/>
        <v>-</v>
      </c>
      <c r="V120" s="181" t="str">
        <f t="shared" si="117"/>
        <v>-</v>
      </c>
      <c r="W120" s="181" t="str">
        <f t="shared" si="117"/>
        <v>-</v>
      </c>
      <c r="X120" s="181" t="str">
        <f t="shared" si="117"/>
        <v>-</v>
      </c>
      <c r="Y120" s="181" t="str">
        <f t="shared" si="117"/>
        <v>-</v>
      </c>
      <c r="Z120" s="181" t="str">
        <f t="shared" si="117"/>
        <v>-</v>
      </c>
      <c r="AA120" s="181" t="str">
        <f t="shared" si="117"/>
        <v>-</v>
      </c>
      <c r="AB120" s="181" t="str">
        <f t="shared" si="117"/>
        <v>-</v>
      </c>
      <c r="AC120" s="181" t="str">
        <f t="shared" si="117"/>
        <v>-</v>
      </c>
      <c r="AD120" s="181" t="str">
        <f t="shared" si="117"/>
        <v>-</v>
      </c>
      <c r="AE120" s="181" t="str">
        <f t="shared" si="117"/>
        <v>-</v>
      </c>
      <c r="AF120" s="181" t="str">
        <f t="shared" si="117"/>
        <v>-</v>
      </c>
      <c r="AG120" s="179" t="str">
        <f t="shared" si="120"/>
        <v>-</v>
      </c>
      <c r="AH120" s="179" t="str">
        <f t="shared" si="121"/>
        <v>-</v>
      </c>
      <c r="AI120" s="179" t="str">
        <f t="shared" si="122"/>
        <v>-</v>
      </c>
      <c r="AJ120" s="179" t="str">
        <f t="shared" si="122"/>
        <v>-</v>
      </c>
      <c r="AK120" s="179" t="str">
        <f t="shared" si="122"/>
        <v>-</v>
      </c>
      <c r="AL120" s="179" t="str">
        <f t="shared" si="122"/>
        <v>-</v>
      </c>
      <c r="AM120" s="179" t="str">
        <f t="shared" si="122"/>
        <v>-</v>
      </c>
      <c r="AN120" s="179" t="str">
        <f t="shared" si="123"/>
        <v>-</v>
      </c>
      <c r="AO120" s="179" t="str">
        <f t="shared" si="124"/>
        <v>-</v>
      </c>
      <c r="AP120" s="179" t="str">
        <f t="shared" si="125"/>
        <v>-</v>
      </c>
      <c r="AQ120" s="179" t="str">
        <f t="shared" si="126"/>
        <v>-</v>
      </c>
      <c r="AR120" s="179" t="str">
        <f t="shared" si="127"/>
        <v>-</v>
      </c>
      <c r="AS120" s="179" t="str">
        <f t="shared" si="128"/>
        <v>-</v>
      </c>
      <c r="AT120" s="179" t="str">
        <f t="shared" si="129"/>
        <v>-</v>
      </c>
      <c r="AU120" s="179" t="str">
        <f t="shared" si="130"/>
        <v>-</v>
      </c>
      <c r="AV120" s="179" t="str">
        <f t="shared" si="131"/>
        <v>-</v>
      </c>
      <c r="AW120" s="179" t="str">
        <f t="shared" si="132"/>
        <v>-</v>
      </c>
      <c r="AX120" s="179" t="str">
        <f t="shared" si="133"/>
        <v>-</v>
      </c>
      <c r="AY120" s="179" t="str">
        <f t="shared" si="134"/>
        <v>-</v>
      </c>
      <c r="AZ120" s="179" t="str">
        <f t="shared" si="135"/>
        <v>-</v>
      </c>
      <c r="BA120" s="179" t="str">
        <f t="shared" si="136"/>
        <v>-</v>
      </c>
      <c r="BB120" s="181" t="str">
        <f t="shared" si="118"/>
        <v>-</v>
      </c>
      <c r="BC120" s="181" t="str">
        <f t="shared" si="118"/>
        <v>-</v>
      </c>
      <c r="BD120" s="181" t="str">
        <f t="shared" si="118"/>
        <v>-</v>
      </c>
      <c r="BE120" s="181" t="str">
        <f t="shared" si="118"/>
        <v>-</v>
      </c>
      <c r="BF120" s="181" t="str">
        <f t="shared" si="118"/>
        <v>-</v>
      </c>
      <c r="BG120" s="181" t="str">
        <f t="shared" si="118"/>
        <v>-</v>
      </c>
      <c r="BH120" s="181" t="str">
        <f t="shared" si="118"/>
        <v>-</v>
      </c>
      <c r="BI120" s="181" t="str">
        <f t="shared" si="118"/>
        <v>-</v>
      </c>
      <c r="BJ120" s="181" t="str">
        <f t="shared" si="118"/>
        <v>-</v>
      </c>
      <c r="BK120" s="181" t="str">
        <f t="shared" si="118"/>
        <v>-</v>
      </c>
      <c r="BL120" s="181" t="str">
        <f t="shared" si="118"/>
        <v>-</v>
      </c>
      <c r="BM120" s="181" t="str">
        <f t="shared" si="118"/>
        <v>-</v>
      </c>
      <c r="BN120" s="181" t="str">
        <f t="shared" si="118"/>
        <v>-</v>
      </c>
      <c r="BO120" s="181" t="str">
        <f t="shared" si="118"/>
        <v>-</v>
      </c>
      <c r="BP120" s="179" t="str">
        <f t="shared" si="137"/>
        <v>-</v>
      </c>
      <c r="BQ120" s="179" t="str">
        <f t="shared" si="138"/>
        <v>-</v>
      </c>
      <c r="BR120" s="179" t="str">
        <f t="shared" si="91"/>
        <v>-</v>
      </c>
      <c r="BS120" s="179" t="str">
        <f t="shared" si="92"/>
        <v>-</v>
      </c>
      <c r="BT120" s="179" t="str">
        <f t="shared" si="93"/>
        <v>-</v>
      </c>
      <c r="BU120" s="179" t="str">
        <f t="shared" si="94"/>
        <v>-</v>
      </c>
      <c r="BV120" s="179" t="str">
        <f t="shared" si="95"/>
        <v>-</v>
      </c>
      <c r="BW120" s="179" t="str">
        <f t="shared" si="139"/>
        <v>-</v>
      </c>
      <c r="BX120" s="179" t="str">
        <f t="shared" si="140"/>
        <v>-</v>
      </c>
      <c r="BY120" s="179" t="str">
        <f t="shared" si="141"/>
        <v>-</v>
      </c>
      <c r="BZ120" s="179" t="str">
        <f t="shared" si="142"/>
        <v>-</v>
      </c>
      <c r="CA120" s="179" t="str">
        <f t="shared" si="143"/>
        <v>-</v>
      </c>
      <c r="CB120" s="179" t="str">
        <f t="shared" si="144"/>
        <v>-</v>
      </c>
      <c r="CC120" s="179" t="str">
        <f t="shared" si="145"/>
        <v>-</v>
      </c>
      <c r="CD120" s="179" t="str">
        <f t="shared" si="146"/>
        <v>-</v>
      </c>
      <c r="CE120" s="179" t="str">
        <f t="shared" si="147"/>
        <v>-</v>
      </c>
      <c r="CF120" s="179" t="str">
        <f t="shared" si="148"/>
        <v>-</v>
      </c>
      <c r="CG120" s="179" t="str">
        <f t="shared" si="149"/>
        <v>-</v>
      </c>
      <c r="CH120" s="179" t="str">
        <f t="shared" si="150"/>
        <v>-</v>
      </c>
      <c r="CI120" s="179" t="str">
        <f t="shared" si="151"/>
        <v>-</v>
      </c>
      <c r="CJ120" s="179" t="str">
        <f t="shared" si="152"/>
        <v>-</v>
      </c>
      <c r="CL120" s="22" t="s">
        <v>37</v>
      </c>
      <c r="CM120" s="22" t="s">
        <v>37</v>
      </c>
      <c r="CN120" s="22" t="s">
        <v>37</v>
      </c>
      <c r="CO120" s="22" t="s">
        <v>37</v>
      </c>
      <c r="CP120" s="22" t="s">
        <v>37</v>
      </c>
      <c r="CQ120" s="22" t="s">
        <v>37</v>
      </c>
      <c r="CR120" s="22" t="s">
        <v>37</v>
      </c>
      <c r="CS120" s="22" t="s">
        <v>37</v>
      </c>
      <c r="CT120" s="22" t="s">
        <v>37</v>
      </c>
      <c r="CU120" s="22" t="s">
        <v>37</v>
      </c>
      <c r="CV120" s="22" t="s">
        <v>37</v>
      </c>
      <c r="CW120" s="22" t="s">
        <v>37</v>
      </c>
      <c r="CX120" s="22" t="s">
        <v>37</v>
      </c>
      <c r="CY120" s="22" t="s">
        <v>37</v>
      </c>
      <c r="CZ120" s="22" t="s">
        <v>37</v>
      </c>
      <c r="DA120" s="22" t="s">
        <v>37</v>
      </c>
      <c r="DB120" s="22" t="s">
        <v>37</v>
      </c>
      <c r="DC120" s="22" t="s">
        <v>37</v>
      </c>
      <c r="DD120" s="22" t="s">
        <v>37</v>
      </c>
      <c r="DE120" s="22" t="s">
        <v>37</v>
      </c>
      <c r="DF120" s="22" t="s">
        <v>37</v>
      </c>
      <c r="DG120" s="22" t="s">
        <v>37</v>
      </c>
      <c r="DH120" s="22" t="s">
        <v>37</v>
      </c>
      <c r="DI120" s="22" t="s">
        <v>37</v>
      </c>
      <c r="DJ120" s="22" t="s">
        <v>37</v>
      </c>
      <c r="DK120" s="22" t="s">
        <v>37</v>
      </c>
      <c r="DL120" s="22" t="s">
        <v>37</v>
      </c>
      <c r="DM120" s="22" t="s">
        <v>37</v>
      </c>
      <c r="DN120" s="22" t="s">
        <v>37</v>
      </c>
      <c r="DO120" s="22" t="s">
        <v>37</v>
      </c>
      <c r="DP120" s="22" t="s">
        <v>37</v>
      </c>
      <c r="DQ120" s="22" t="s">
        <v>37</v>
      </c>
      <c r="DR120" s="22" t="s">
        <v>37</v>
      </c>
      <c r="DS120" s="22" t="s">
        <v>37</v>
      </c>
      <c r="DT120" s="22" t="s">
        <v>37</v>
      </c>
      <c r="DU120" s="22" t="s">
        <v>37</v>
      </c>
      <c r="DV120" s="22" t="s">
        <v>37</v>
      </c>
      <c r="DW120" s="22" t="s">
        <v>37</v>
      </c>
      <c r="DX120" s="22" t="s">
        <v>37</v>
      </c>
      <c r="DY120" s="22" t="s">
        <v>37</v>
      </c>
      <c r="DZ120" s="22" t="s">
        <v>37</v>
      </c>
      <c r="EA120" s="22" t="s">
        <v>37</v>
      </c>
      <c r="EB120" s="22" t="s">
        <v>37</v>
      </c>
      <c r="EC120" s="22" t="s">
        <v>37</v>
      </c>
      <c r="ED120" s="22" t="s">
        <v>37</v>
      </c>
      <c r="EE120" s="22" t="s">
        <v>37</v>
      </c>
      <c r="EF120" s="22" t="s">
        <v>37</v>
      </c>
      <c r="EG120" s="22" t="s">
        <v>37</v>
      </c>
      <c r="EH120" s="22" t="s">
        <v>37</v>
      </c>
      <c r="EI120" s="22" t="s">
        <v>37</v>
      </c>
      <c r="EJ120" s="22" t="s">
        <v>37</v>
      </c>
      <c r="EK120" s="22" t="s">
        <v>37</v>
      </c>
      <c r="EL120" s="22" t="s">
        <v>37</v>
      </c>
      <c r="EM120" s="22" t="s">
        <v>37</v>
      </c>
      <c r="EN120" s="22" t="s">
        <v>37</v>
      </c>
      <c r="EO120" s="22" t="s">
        <v>37</v>
      </c>
    </row>
    <row r="121" spans="1:145" hidden="1" outlineLevel="1">
      <c r="A121">
        <v>39</v>
      </c>
      <c r="B121" s="146" t="str">
        <f t="shared" si="119"/>
        <v>Medium BBT, Young ewes:Hgt, CFA:5.5yo, Wethers:Lamb</v>
      </c>
      <c r="C121">
        <f t="shared" si="64"/>
        <v>1</v>
      </c>
      <c r="D121" t="b">
        <f t="shared" si="65"/>
        <v>1</v>
      </c>
      <c r="E121">
        <f t="shared" si="66"/>
        <v>0</v>
      </c>
      <c r="F121">
        <f t="shared" si="67"/>
        <v>240</v>
      </c>
      <c r="G121">
        <f t="shared" si="68"/>
        <v>500</v>
      </c>
      <c r="H121">
        <f t="shared" si="69"/>
        <v>0</v>
      </c>
      <c r="K121" s="152">
        <f t="shared" si="110"/>
        <v>3</v>
      </c>
      <c r="L121" s="151">
        <f>MOD(INT(($A121-5)/PRODUCT(N$79:$Q$79)),L$79)+1</f>
        <v>3</v>
      </c>
      <c r="M121" s="152">
        <f t="shared" si="111"/>
        <v>1</v>
      </c>
      <c r="N121" s="151">
        <f>MOD(INT(($A121-5)/PRODUCT(O$79:$Q$79)),N$79)+1</f>
        <v>1</v>
      </c>
      <c r="O121" s="151">
        <f>MOD(INT(($A121-5)/PRODUCT(P$79:$Q$79)),O$79)+1</f>
        <v>2</v>
      </c>
      <c r="P121" s="151">
        <f>MOD(INT(($A121-5)/PRODUCT(Q$79:$Q$79)),P$79)+1</f>
        <v>1</v>
      </c>
      <c r="S121" s="181" t="str">
        <f t="shared" si="117"/>
        <v>-</v>
      </c>
      <c r="T121" s="181" t="str">
        <f t="shared" si="117"/>
        <v>-</v>
      </c>
      <c r="U121" s="181" t="str">
        <f t="shared" si="117"/>
        <v>-</v>
      </c>
      <c r="V121" s="181" t="str">
        <f t="shared" si="117"/>
        <v>-</v>
      </c>
      <c r="W121" s="181" t="str">
        <f t="shared" si="117"/>
        <v>-</v>
      </c>
      <c r="X121" s="181" t="str">
        <f t="shared" si="117"/>
        <v>-</v>
      </c>
      <c r="Y121" s="181" t="str">
        <f t="shared" si="117"/>
        <v>-</v>
      </c>
      <c r="Z121" s="181" t="str">
        <f t="shared" si="117"/>
        <v>-</v>
      </c>
      <c r="AA121" s="181" t="str">
        <f t="shared" si="117"/>
        <v>-</v>
      </c>
      <c r="AB121" s="181" t="str">
        <f t="shared" si="117"/>
        <v>-</v>
      </c>
      <c r="AC121" s="181" t="str">
        <f t="shared" si="117"/>
        <v>-</v>
      </c>
      <c r="AD121" s="181" t="str">
        <f t="shared" si="117"/>
        <v>-</v>
      </c>
      <c r="AE121" s="181" t="str">
        <f t="shared" si="117"/>
        <v>-</v>
      </c>
      <c r="AF121" s="181" t="str">
        <f t="shared" si="117"/>
        <v>-</v>
      </c>
      <c r="AG121" s="179" t="str">
        <f t="shared" si="120"/>
        <v>-</v>
      </c>
      <c r="AH121" s="179" t="str">
        <f t="shared" si="121"/>
        <v>-</v>
      </c>
      <c r="AI121" s="179" t="str">
        <f t="shared" si="122"/>
        <v>-</v>
      </c>
      <c r="AJ121" s="179" t="str">
        <f t="shared" si="122"/>
        <v>-</v>
      </c>
      <c r="AK121" s="179" t="str">
        <f t="shared" si="122"/>
        <v>-</v>
      </c>
      <c r="AL121" s="179" t="str">
        <f t="shared" si="122"/>
        <v>-</v>
      </c>
      <c r="AM121" s="179" t="str">
        <f t="shared" si="122"/>
        <v>-</v>
      </c>
      <c r="AN121" s="179" t="str">
        <f t="shared" si="123"/>
        <v>-</v>
      </c>
      <c r="AO121" s="179" t="str">
        <f t="shared" si="124"/>
        <v>-</v>
      </c>
      <c r="AP121" s="179" t="str">
        <f t="shared" si="125"/>
        <v>-</v>
      </c>
      <c r="AQ121" s="179" t="str">
        <f t="shared" si="126"/>
        <v>-</v>
      </c>
      <c r="AR121" s="179" t="str">
        <f t="shared" si="127"/>
        <v>-</v>
      </c>
      <c r="AS121" s="179" t="str">
        <f t="shared" si="128"/>
        <v>-</v>
      </c>
      <c r="AT121" s="179" t="str">
        <f t="shared" si="129"/>
        <v>-</v>
      </c>
      <c r="AU121" s="179" t="str">
        <f t="shared" si="130"/>
        <v>-</v>
      </c>
      <c r="AV121" s="179" t="str">
        <f t="shared" si="131"/>
        <v>-</v>
      </c>
      <c r="AW121" s="179" t="str">
        <f t="shared" si="132"/>
        <v>-</v>
      </c>
      <c r="AX121" s="179" t="str">
        <f t="shared" si="133"/>
        <v>-</v>
      </c>
      <c r="AY121" s="179" t="str">
        <f t="shared" si="134"/>
        <v>-</v>
      </c>
      <c r="AZ121" s="179" t="str">
        <f t="shared" si="135"/>
        <v>-</v>
      </c>
      <c r="BA121" s="179" t="str">
        <f t="shared" si="136"/>
        <v>-</v>
      </c>
      <c r="BB121" s="181" t="str">
        <f t="shared" si="118"/>
        <v>-</v>
      </c>
      <c r="BC121" s="181" t="str">
        <f t="shared" si="118"/>
        <v>-</v>
      </c>
      <c r="BD121" s="181" t="str">
        <f t="shared" si="118"/>
        <v>-</v>
      </c>
      <c r="BE121" s="181" t="str">
        <f t="shared" si="118"/>
        <v>-</v>
      </c>
      <c r="BF121" s="181" t="str">
        <f t="shared" si="118"/>
        <v>-</v>
      </c>
      <c r="BG121" s="181" t="str">
        <f t="shared" si="118"/>
        <v>-</v>
      </c>
      <c r="BH121" s="181" t="str">
        <f t="shared" si="118"/>
        <v>-</v>
      </c>
      <c r="BI121" s="181" t="str">
        <f t="shared" si="118"/>
        <v>-</v>
      </c>
      <c r="BJ121" s="181" t="str">
        <f t="shared" si="118"/>
        <v>-</v>
      </c>
      <c r="BK121" s="181" t="str">
        <f t="shared" si="118"/>
        <v>-</v>
      </c>
      <c r="BL121" s="181" t="str">
        <f t="shared" si="118"/>
        <v>-</v>
      </c>
      <c r="BM121" s="181" t="str">
        <f t="shared" si="118"/>
        <v>-</v>
      </c>
      <c r="BN121" s="181" t="str">
        <f t="shared" si="118"/>
        <v>-</v>
      </c>
      <c r="BO121" s="181" t="str">
        <f t="shared" si="118"/>
        <v>-</v>
      </c>
      <c r="BP121" s="179" t="str">
        <f t="shared" si="137"/>
        <v>-</v>
      </c>
      <c r="BQ121" s="179" t="str">
        <f t="shared" si="138"/>
        <v>-</v>
      </c>
      <c r="BR121" s="179" t="str">
        <f t="shared" si="91"/>
        <v>-</v>
      </c>
      <c r="BS121" s="179" t="str">
        <f t="shared" si="92"/>
        <v>-</v>
      </c>
      <c r="BT121" s="179" t="str">
        <f t="shared" si="93"/>
        <v>-</v>
      </c>
      <c r="BU121" s="179" t="str">
        <f t="shared" si="94"/>
        <v>-</v>
      </c>
      <c r="BV121" s="179" t="str">
        <f t="shared" si="95"/>
        <v>-</v>
      </c>
      <c r="BW121" s="179" t="str">
        <f t="shared" si="139"/>
        <v>-</v>
      </c>
      <c r="BX121" s="179" t="str">
        <f t="shared" si="140"/>
        <v>-</v>
      </c>
      <c r="BY121" s="179" t="str">
        <f t="shared" si="141"/>
        <v>-</v>
      </c>
      <c r="BZ121" s="179" t="str">
        <f t="shared" si="142"/>
        <v>-</v>
      </c>
      <c r="CA121" s="179" t="str">
        <f t="shared" si="143"/>
        <v>-</v>
      </c>
      <c r="CB121" s="179" t="str">
        <f t="shared" si="144"/>
        <v>-</v>
      </c>
      <c r="CC121" s="179" t="str">
        <f t="shared" si="145"/>
        <v>-</v>
      </c>
      <c r="CD121" s="179" t="str">
        <f t="shared" si="146"/>
        <v>-</v>
      </c>
      <c r="CE121" s="179" t="str">
        <f t="shared" si="147"/>
        <v>-</v>
      </c>
      <c r="CF121" s="179" t="str">
        <f t="shared" si="148"/>
        <v>-</v>
      </c>
      <c r="CG121" s="179" t="str">
        <f t="shared" si="149"/>
        <v>-</v>
      </c>
      <c r="CH121" s="179" t="str">
        <f t="shared" si="150"/>
        <v>-</v>
      </c>
      <c r="CI121" s="179" t="str">
        <f t="shared" si="151"/>
        <v>-</v>
      </c>
      <c r="CJ121" s="179" t="str">
        <f t="shared" si="152"/>
        <v>-</v>
      </c>
      <c r="CL121" s="22" t="s">
        <v>37</v>
      </c>
      <c r="CM121" s="22" t="s">
        <v>37</v>
      </c>
      <c r="CN121" s="22" t="s">
        <v>37</v>
      </c>
      <c r="CO121" s="22" t="s">
        <v>37</v>
      </c>
      <c r="CP121" s="22" t="s">
        <v>37</v>
      </c>
      <c r="CQ121" s="22" t="s">
        <v>37</v>
      </c>
      <c r="CR121" s="22" t="s">
        <v>37</v>
      </c>
      <c r="CS121" s="22" t="s">
        <v>37</v>
      </c>
      <c r="CT121" s="22" t="s">
        <v>37</v>
      </c>
      <c r="CU121" s="22" t="s">
        <v>37</v>
      </c>
      <c r="CV121" s="22" t="s">
        <v>37</v>
      </c>
      <c r="CW121" s="22" t="s">
        <v>37</v>
      </c>
      <c r="CX121" s="22" t="s">
        <v>37</v>
      </c>
      <c r="CY121" s="22" t="s">
        <v>37</v>
      </c>
      <c r="CZ121" s="22" t="s">
        <v>37</v>
      </c>
      <c r="DA121" s="22" t="s">
        <v>37</v>
      </c>
      <c r="DB121" s="22" t="s">
        <v>37</v>
      </c>
      <c r="DC121" s="22" t="s">
        <v>37</v>
      </c>
      <c r="DD121" s="22" t="s">
        <v>37</v>
      </c>
      <c r="DE121" s="22" t="s">
        <v>37</v>
      </c>
      <c r="DF121" s="22" t="s">
        <v>37</v>
      </c>
      <c r="DG121" s="22" t="s">
        <v>37</v>
      </c>
      <c r="DH121" s="22" t="s">
        <v>37</v>
      </c>
      <c r="DI121" s="22" t="s">
        <v>37</v>
      </c>
      <c r="DJ121" s="22" t="s">
        <v>37</v>
      </c>
      <c r="DK121" s="22" t="s">
        <v>37</v>
      </c>
      <c r="DL121" s="22" t="s">
        <v>37</v>
      </c>
      <c r="DM121" s="22" t="s">
        <v>37</v>
      </c>
      <c r="DN121" s="22" t="s">
        <v>37</v>
      </c>
      <c r="DO121" s="22" t="s">
        <v>37</v>
      </c>
      <c r="DP121" s="22" t="s">
        <v>37</v>
      </c>
      <c r="DQ121" s="22" t="s">
        <v>37</v>
      </c>
      <c r="DR121" s="22" t="s">
        <v>37</v>
      </c>
      <c r="DS121" s="22" t="s">
        <v>37</v>
      </c>
      <c r="DT121" s="22" t="s">
        <v>37</v>
      </c>
      <c r="DU121" s="22" t="s">
        <v>37</v>
      </c>
      <c r="DV121" s="22" t="s">
        <v>37</v>
      </c>
      <c r="DW121" s="22" t="s">
        <v>37</v>
      </c>
      <c r="DX121" s="22" t="s">
        <v>37</v>
      </c>
      <c r="DY121" s="22" t="s">
        <v>37</v>
      </c>
      <c r="DZ121" s="22" t="s">
        <v>37</v>
      </c>
      <c r="EA121" s="22" t="s">
        <v>37</v>
      </c>
      <c r="EB121" s="22" t="s">
        <v>37</v>
      </c>
      <c r="EC121" s="22" t="s">
        <v>37</v>
      </c>
      <c r="ED121" s="22" t="s">
        <v>37</v>
      </c>
      <c r="EE121" s="22" t="s">
        <v>37</v>
      </c>
      <c r="EF121" s="22" t="s">
        <v>37</v>
      </c>
      <c r="EG121" s="22" t="s">
        <v>37</v>
      </c>
      <c r="EH121" s="22" t="s">
        <v>37</v>
      </c>
      <c r="EI121" s="22" t="s">
        <v>37</v>
      </c>
      <c r="EJ121" s="22" t="s">
        <v>37</v>
      </c>
      <c r="EK121" s="22" t="s">
        <v>37</v>
      </c>
      <c r="EL121" s="22" t="s">
        <v>37</v>
      </c>
      <c r="EM121" s="22" t="s">
        <v>37</v>
      </c>
      <c r="EN121" s="22" t="s">
        <v>37</v>
      </c>
      <c r="EO121" s="22" t="s">
        <v>37</v>
      </c>
    </row>
    <row r="122" spans="1:145" hidden="1" outlineLevel="1">
      <c r="A122">
        <v>40</v>
      </c>
      <c r="B122" s="146" t="str">
        <f t="shared" si="119"/>
        <v>Medium BBT, Young ewes:Hgt, CFA:6.5yo, Wethers:Lamb</v>
      </c>
      <c r="C122">
        <f t="shared" si="64"/>
        <v>1</v>
      </c>
      <c r="D122" t="b">
        <f t="shared" si="65"/>
        <v>1</v>
      </c>
      <c r="E122">
        <f t="shared" si="66"/>
        <v>0</v>
      </c>
      <c r="F122">
        <f t="shared" si="67"/>
        <v>240</v>
      </c>
      <c r="G122">
        <f t="shared" si="68"/>
        <v>500</v>
      </c>
      <c r="H122">
        <f t="shared" si="69"/>
        <v>1</v>
      </c>
      <c r="K122" s="152">
        <f t="shared" si="110"/>
        <v>3</v>
      </c>
      <c r="L122" s="151">
        <f>MOD(INT(($A122-5)/PRODUCT(N$79:$Q$79)),L$79)+1</f>
        <v>3</v>
      </c>
      <c r="M122" s="152">
        <f t="shared" si="111"/>
        <v>1</v>
      </c>
      <c r="N122" s="151">
        <f>MOD(INT(($A122-5)/PRODUCT(O$79:$Q$79)),N$79)+1</f>
        <v>1</v>
      </c>
      <c r="O122" s="151">
        <f>MOD(INT(($A122-5)/PRODUCT(P$79:$Q$79)),O$79)+1</f>
        <v>2</v>
      </c>
      <c r="P122" s="151">
        <f>MOD(INT(($A122-5)/PRODUCT(Q$79:$Q$79)),P$79)+1</f>
        <v>2</v>
      </c>
      <c r="S122" s="181" t="str">
        <f t="shared" si="117"/>
        <v>-</v>
      </c>
      <c r="T122" s="181" t="str">
        <f t="shared" si="117"/>
        <v>-</v>
      </c>
      <c r="U122" s="181" t="str">
        <f t="shared" si="117"/>
        <v>-</v>
      </c>
      <c r="V122" s="181" t="str">
        <f t="shared" si="117"/>
        <v>-</v>
      </c>
      <c r="W122" s="181" t="str">
        <f t="shared" si="117"/>
        <v>-</v>
      </c>
      <c r="X122" s="181" t="str">
        <f t="shared" si="117"/>
        <v>-</v>
      </c>
      <c r="Y122" s="181" t="str">
        <f t="shared" si="117"/>
        <v>-</v>
      </c>
      <c r="Z122" s="181" t="str">
        <f t="shared" si="117"/>
        <v>-</v>
      </c>
      <c r="AA122" s="181" t="str">
        <f t="shared" si="117"/>
        <v>-</v>
      </c>
      <c r="AB122" s="181" t="str">
        <f t="shared" si="117"/>
        <v>-</v>
      </c>
      <c r="AC122" s="181" t="str">
        <f t="shared" si="117"/>
        <v>-</v>
      </c>
      <c r="AD122" s="181" t="str">
        <f t="shared" si="117"/>
        <v>-</v>
      </c>
      <c r="AE122" s="181" t="str">
        <f t="shared" si="117"/>
        <v>-</v>
      </c>
      <c r="AF122" s="181" t="str">
        <f t="shared" si="117"/>
        <v>-</v>
      </c>
      <c r="AG122" s="179" t="str">
        <f t="shared" si="120"/>
        <v>-</v>
      </c>
      <c r="AH122" s="179" t="str">
        <f t="shared" si="121"/>
        <v>-</v>
      </c>
      <c r="AI122" s="179" t="str">
        <f t="shared" si="122"/>
        <v>-</v>
      </c>
      <c r="AJ122" s="179" t="str">
        <f t="shared" si="122"/>
        <v>-</v>
      </c>
      <c r="AK122" s="179" t="str">
        <f t="shared" si="122"/>
        <v>-</v>
      </c>
      <c r="AL122" s="179" t="str">
        <f t="shared" si="122"/>
        <v>-</v>
      </c>
      <c r="AM122" s="179" t="str">
        <f t="shared" si="122"/>
        <v>-</v>
      </c>
      <c r="AN122" s="179" t="str">
        <f t="shared" si="123"/>
        <v>-</v>
      </c>
      <c r="AO122" s="179" t="str">
        <f t="shared" si="124"/>
        <v>-</v>
      </c>
      <c r="AP122" s="179" t="str">
        <f t="shared" si="125"/>
        <v>-</v>
      </c>
      <c r="AQ122" s="179" t="str">
        <f t="shared" si="126"/>
        <v>-</v>
      </c>
      <c r="AR122" s="179" t="str">
        <f t="shared" si="127"/>
        <v>-</v>
      </c>
      <c r="AS122" s="179" t="str">
        <f t="shared" si="128"/>
        <v>-</v>
      </c>
      <c r="AT122" s="179" t="str">
        <f t="shared" si="129"/>
        <v>-</v>
      </c>
      <c r="AU122" s="179" t="str">
        <f t="shared" si="130"/>
        <v>-</v>
      </c>
      <c r="AV122" s="179" t="str">
        <f t="shared" si="131"/>
        <v>-</v>
      </c>
      <c r="AW122" s="179" t="str">
        <f t="shared" si="132"/>
        <v>-</v>
      </c>
      <c r="AX122" s="179" t="str">
        <f t="shared" si="133"/>
        <v>-</v>
      </c>
      <c r="AY122" s="179" t="str">
        <f t="shared" si="134"/>
        <v>-</v>
      </c>
      <c r="AZ122" s="179" t="str">
        <f t="shared" si="135"/>
        <v>-</v>
      </c>
      <c r="BA122" s="179" t="str">
        <f t="shared" si="136"/>
        <v>-</v>
      </c>
      <c r="BB122" s="181" t="str">
        <f t="shared" si="118"/>
        <v>-</v>
      </c>
      <c r="BC122" s="181" t="str">
        <f t="shared" si="118"/>
        <v>-</v>
      </c>
      <c r="BD122" s="181" t="str">
        <f t="shared" si="118"/>
        <v>-</v>
      </c>
      <c r="BE122" s="181" t="str">
        <f t="shared" si="118"/>
        <v>-</v>
      </c>
      <c r="BF122" s="181" t="str">
        <f t="shared" si="118"/>
        <v>-</v>
      </c>
      <c r="BG122" s="181" t="str">
        <f t="shared" si="118"/>
        <v>-</v>
      </c>
      <c r="BH122" s="181" t="str">
        <f t="shared" si="118"/>
        <v>-</v>
      </c>
      <c r="BI122" s="181" t="str">
        <f t="shared" si="118"/>
        <v>-</v>
      </c>
      <c r="BJ122" s="181" t="str">
        <f t="shared" si="118"/>
        <v>-</v>
      </c>
      <c r="BK122" s="181" t="str">
        <f t="shared" si="118"/>
        <v>-</v>
      </c>
      <c r="BL122" s="181" t="str">
        <f t="shared" si="118"/>
        <v>-</v>
      </c>
      <c r="BM122" s="181" t="str">
        <f t="shared" si="118"/>
        <v>-</v>
      </c>
      <c r="BN122" s="181" t="str">
        <f t="shared" si="118"/>
        <v>-</v>
      </c>
      <c r="BO122" s="181" t="str">
        <f t="shared" si="118"/>
        <v>-</v>
      </c>
      <c r="BP122" s="179" t="str">
        <f t="shared" si="137"/>
        <v>-</v>
      </c>
      <c r="BQ122" s="179" t="str">
        <f t="shared" si="138"/>
        <v>-</v>
      </c>
      <c r="BR122" s="179" t="str">
        <f t="shared" si="91"/>
        <v>-</v>
      </c>
      <c r="BS122" s="179" t="str">
        <f t="shared" si="92"/>
        <v>-</v>
      </c>
      <c r="BT122" s="179" t="str">
        <f t="shared" si="93"/>
        <v>-</v>
      </c>
      <c r="BU122" s="179" t="str">
        <f t="shared" si="94"/>
        <v>-</v>
      </c>
      <c r="BV122" s="179" t="str">
        <f t="shared" si="95"/>
        <v>-</v>
      </c>
      <c r="BW122" s="179" t="str">
        <f t="shared" si="139"/>
        <v>-</v>
      </c>
      <c r="BX122" s="179" t="str">
        <f t="shared" si="140"/>
        <v>-</v>
      </c>
      <c r="BY122" s="179" t="str">
        <f t="shared" si="141"/>
        <v>-</v>
      </c>
      <c r="BZ122" s="179" t="str">
        <f t="shared" si="142"/>
        <v>-</v>
      </c>
      <c r="CA122" s="179" t="str">
        <f t="shared" si="143"/>
        <v>-</v>
      </c>
      <c r="CB122" s="179" t="str">
        <f t="shared" si="144"/>
        <v>-</v>
      </c>
      <c r="CC122" s="179" t="str">
        <f t="shared" si="145"/>
        <v>-</v>
      </c>
      <c r="CD122" s="179" t="str">
        <f t="shared" si="146"/>
        <v>-</v>
      </c>
      <c r="CE122" s="179" t="str">
        <f t="shared" si="147"/>
        <v>-</v>
      </c>
      <c r="CF122" s="179" t="str">
        <f t="shared" si="148"/>
        <v>-</v>
      </c>
      <c r="CG122" s="179" t="str">
        <f t="shared" si="149"/>
        <v>-</v>
      </c>
      <c r="CH122" s="179" t="str">
        <f t="shared" si="150"/>
        <v>-</v>
      </c>
      <c r="CI122" s="179" t="str">
        <f t="shared" si="151"/>
        <v>-</v>
      </c>
      <c r="CJ122" s="179" t="str">
        <f t="shared" si="152"/>
        <v>-</v>
      </c>
      <c r="CL122" s="22" t="s">
        <v>37</v>
      </c>
      <c r="CM122" s="22" t="s">
        <v>37</v>
      </c>
      <c r="CN122" s="22" t="s">
        <v>37</v>
      </c>
      <c r="CO122" s="22" t="s">
        <v>37</v>
      </c>
      <c r="CP122" s="22" t="s">
        <v>37</v>
      </c>
      <c r="CQ122" s="22" t="s">
        <v>37</v>
      </c>
      <c r="CR122" s="22" t="s">
        <v>37</v>
      </c>
      <c r="CS122" s="22" t="s">
        <v>37</v>
      </c>
      <c r="CT122" s="22" t="s">
        <v>37</v>
      </c>
      <c r="CU122" s="22" t="s">
        <v>37</v>
      </c>
      <c r="CV122" s="22" t="s">
        <v>37</v>
      </c>
      <c r="CW122" s="22" t="s">
        <v>37</v>
      </c>
      <c r="CX122" s="22" t="s">
        <v>37</v>
      </c>
      <c r="CY122" s="22" t="s">
        <v>37</v>
      </c>
      <c r="CZ122" s="22" t="s">
        <v>37</v>
      </c>
      <c r="DA122" s="22" t="s">
        <v>37</v>
      </c>
      <c r="DB122" s="22" t="s">
        <v>37</v>
      </c>
      <c r="DC122" s="22" t="s">
        <v>37</v>
      </c>
      <c r="DD122" s="22" t="s">
        <v>37</v>
      </c>
      <c r="DE122" s="22" t="s">
        <v>37</v>
      </c>
      <c r="DF122" s="22" t="s">
        <v>37</v>
      </c>
      <c r="DG122" s="22" t="s">
        <v>37</v>
      </c>
      <c r="DH122" s="22" t="s">
        <v>37</v>
      </c>
      <c r="DI122" s="22" t="s">
        <v>37</v>
      </c>
      <c r="DJ122" s="22" t="s">
        <v>37</v>
      </c>
      <c r="DK122" s="22" t="s">
        <v>37</v>
      </c>
      <c r="DL122" s="22" t="s">
        <v>37</v>
      </c>
      <c r="DM122" s="22" t="s">
        <v>37</v>
      </c>
      <c r="DN122" s="22" t="s">
        <v>37</v>
      </c>
      <c r="DO122" s="22" t="s">
        <v>37</v>
      </c>
      <c r="DP122" s="22" t="s">
        <v>37</v>
      </c>
      <c r="DQ122" s="22" t="s">
        <v>37</v>
      </c>
      <c r="DR122" s="22" t="s">
        <v>37</v>
      </c>
      <c r="DS122" s="22" t="s">
        <v>37</v>
      </c>
      <c r="DT122" s="22" t="s">
        <v>37</v>
      </c>
      <c r="DU122" s="22" t="s">
        <v>37</v>
      </c>
      <c r="DV122" s="22" t="s">
        <v>37</v>
      </c>
      <c r="DW122" s="22" t="s">
        <v>37</v>
      </c>
      <c r="DX122" s="22" t="s">
        <v>37</v>
      </c>
      <c r="DY122" s="22" t="s">
        <v>37</v>
      </c>
      <c r="DZ122" s="22" t="s">
        <v>37</v>
      </c>
      <c r="EA122" s="22" t="s">
        <v>37</v>
      </c>
      <c r="EB122" s="22" t="s">
        <v>37</v>
      </c>
      <c r="EC122" s="22" t="s">
        <v>37</v>
      </c>
      <c r="ED122" s="22" t="s">
        <v>37</v>
      </c>
      <c r="EE122" s="22" t="s">
        <v>37</v>
      </c>
      <c r="EF122" s="22" t="s">
        <v>37</v>
      </c>
      <c r="EG122" s="22" t="s">
        <v>37</v>
      </c>
      <c r="EH122" s="22" t="s">
        <v>37</v>
      </c>
      <c r="EI122" s="22" t="s">
        <v>37</v>
      </c>
      <c r="EJ122" s="22" t="s">
        <v>37</v>
      </c>
      <c r="EK122" s="22" t="s">
        <v>37</v>
      </c>
      <c r="EL122" s="22" t="s">
        <v>37</v>
      </c>
      <c r="EM122" s="22" t="s">
        <v>37</v>
      </c>
      <c r="EN122" s="22" t="s">
        <v>37</v>
      </c>
      <c r="EO122" s="22" t="s">
        <v>37</v>
      </c>
    </row>
    <row r="123" spans="1:145" hidden="1" outlineLevel="1">
      <c r="A123">
        <v>41</v>
      </c>
      <c r="B123" s="146" t="str">
        <f t="shared" si="119"/>
        <v>Medium BBT, Young ewes:Lamb, CFA:5.5yo, Wethers:Yearling</v>
      </c>
      <c r="C123">
        <f t="shared" si="64"/>
        <v>1</v>
      </c>
      <c r="D123" t="b">
        <f t="shared" si="65"/>
        <v>1</v>
      </c>
      <c r="E123">
        <f t="shared" si="66"/>
        <v>241</v>
      </c>
      <c r="F123">
        <f t="shared" si="67"/>
        <v>450</v>
      </c>
      <c r="G123">
        <f t="shared" si="68"/>
        <v>0</v>
      </c>
      <c r="H123">
        <f t="shared" si="69"/>
        <v>0</v>
      </c>
      <c r="K123" s="152">
        <f t="shared" si="110"/>
        <v>3</v>
      </c>
      <c r="L123" s="151">
        <f>MOD(INT(($A123-5)/PRODUCT(N$79:$Q$79)),L$79)+1</f>
        <v>3</v>
      </c>
      <c r="M123" s="152">
        <f t="shared" si="111"/>
        <v>2</v>
      </c>
      <c r="N123" s="151">
        <f>MOD(INT(($A123-5)/PRODUCT(O$79:$Q$79)),N$79)+1</f>
        <v>2</v>
      </c>
      <c r="O123" s="151">
        <f>MOD(INT(($A123-5)/PRODUCT(P$79:$Q$79)),O$79)+1</f>
        <v>1</v>
      </c>
      <c r="P123" s="151">
        <f>MOD(INT(($A123-5)/PRODUCT(Q$79:$Q$79)),P$79)+1</f>
        <v>1</v>
      </c>
      <c r="S123" s="181" t="str">
        <f t="shared" si="117"/>
        <v>-</v>
      </c>
      <c r="T123" s="181" t="str">
        <f t="shared" si="117"/>
        <v>-</v>
      </c>
      <c r="U123" s="181" t="str">
        <f t="shared" si="117"/>
        <v>-</v>
      </c>
      <c r="V123" s="181" t="str">
        <f t="shared" si="117"/>
        <v>-</v>
      </c>
      <c r="W123" s="181" t="str">
        <f t="shared" si="117"/>
        <v>-</v>
      </c>
      <c r="X123" s="181" t="str">
        <f t="shared" si="117"/>
        <v>-</v>
      </c>
      <c r="Y123" s="181" t="str">
        <f t="shared" si="117"/>
        <v>-</v>
      </c>
      <c r="Z123" s="181" t="str">
        <f t="shared" si="117"/>
        <v>-</v>
      </c>
      <c r="AA123" s="181" t="str">
        <f t="shared" si="117"/>
        <v>-</v>
      </c>
      <c r="AB123" s="181" t="str">
        <f t="shared" si="117"/>
        <v>-</v>
      </c>
      <c r="AC123" s="181" t="str">
        <f t="shared" si="117"/>
        <v>-</v>
      </c>
      <c r="AD123" s="181" t="str">
        <f t="shared" si="117"/>
        <v>-</v>
      </c>
      <c r="AE123" s="181" t="str">
        <f t="shared" si="117"/>
        <v>-</v>
      </c>
      <c r="AF123" s="181" t="str">
        <f t="shared" si="117"/>
        <v>-</v>
      </c>
      <c r="AG123" s="179" t="str">
        <f t="shared" si="120"/>
        <v>-</v>
      </c>
      <c r="AH123" s="179" t="str">
        <f t="shared" si="121"/>
        <v>-</v>
      </c>
      <c r="AI123" s="179" t="str">
        <f t="shared" si="122"/>
        <v>-</v>
      </c>
      <c r="AJ123" s="179" t="str">
        <f t="shared" si="122"/>
        <v>-</v>
      </c>
      <c r="AK123" s="179" t="str">
        <f t="shared" si="122"/>
        <v>-</v>
      </c>
      <c r="AL123" s="179" t="str">
        <f t="shared" si="122"/>
        <v>-</v>
      </c>
      <c r="AM123" s="179" t="str">
        <f t="shared" si="122"/>
        <v>-</v>
      </c>
      <c r="AN123" s="179" t="str">
        <f t="shared" si="123"/>
        <v>-</v>
      </c>
      <c r="AO123" s="179" t="str">
        <f t="shared" si="124"/>
        <v>-</v>
      </c>
      <c r="AP123" s="179" t="str">
        <f t="shared" si="125"/>
        <v>-</v>
      </c>
      <c r="AQ123" s="179" t="str">
        <f t="shared" si="126"/>
        <v>-</v>
      </c>
      <c r="AR123" s="179" t="str">
        <f t="shared" si="127"/>
        <v>-</v>
      </c>
      <c r="AS123" s="179" t="str">
        <f t="shared" si="128"/>
        <v>-</v>
      </c>
      <c r="AT123" s="179" t="str">
        <f t="shared" si="129"/>
        <v>-</v>
      </c>
      <c r="AU123" s="179" t="str">
        <f t="shared" si="130"/>
        <v>-</v>
      </c>
      <c r="AV123" s="179" t="str">
        <f t="shared" si="131"/>
        <v>-</v>
      </c>
      <c r="AW123" s="179" t="str">
        <f t="shared" si="132"/>
        <v>-</v>
      </c>
      <c r="AX123" s="179" t="str">
        <f t="shared" si="133"/>
        <v>-</v>
      </c>
      <c r="AY123" s="179" t="str">
        <f t="shared" si="134"/>
        <v>-</v>
      </c>
      <c r="AZ123" s="179" t="str">
        <f t="shared" si="135"/>
        <v>-</v>
      </c>
      <c r="BA123" s="179" t="str">
        <f t="shared" si="136"/>
        <v>-</v>
      </c>
      <c r="BB123" s="181" t="str">
        <f t="shared" si="118"/>
        <v>-</v>
      </c>
      <c r="BC123" s="181" t="str">
        <f t="shared" si="118"/>
        <v>-</v>
      </c>
      <c r="BD123" s="181" t="str">
        <f t="shared" si="118"/>
        <v>-</v>
      </c>
      <c r="BE123" s="181" t="str">
        <f t="shared" si="118"/>
        <v>-</v>
      </c>
      <c r="BF123" s="181" t="str">
        <f t="shared" si="118"/>
        <v>-</v>
      </c>
      <c r="BG123" s="181" t="str">
        <f t="shared" si="118"/>
        <v>-</v>
      </c>
      <c r="BH123" s="181" t="str">
        <f t="shared" si="118"/>
        <v>-</v>
      </c>
      <c r="BI123" s="181" t="str">
        <f t="shared" si="118"/>
        <v>-</v>
      </c>
      <c r="BJ123" s="181" t="str">
        <f t="shared" si="118"/>
        <v>-</v>
      </c>
      <c r="BK123" s="181" t="str">
        <f t="shared" si="118"/>
        <v>-</v>
      </c>
      <c r="BL123" s="181" t="str">
        <f t="shared" si="118"/>
        <v>-</v>
      </c>
      <c r="BM123" s="181" t="str">
        <f t="shared" si="118"/>
        <v>-</v>
      </c>
      <c r="BN123" s="181" t="str">
        <f t="shared" si="118"/>
        <v>-</v>
      </c>
      <c r="BO123" s="181" t="str">
        <f t="shared" si="118"/>
        <v>-</v>
      </c>
      <c r="BP123" s="179" t="str">
        <f t="shared" si="137"/>
        <v>-</v>
      </c>
      <c r="BQ123" s="179" t="str">
        <f t="shared" si="138"/>
        <v>-</v>
      </c>
      <c r="BR123" s="179" t="str">
        <f t="shared" si="91"/>
        <v>-</v>
      </c>
      <c r="BS123" s="179" t="str">
        <f t="shared" si="92"/>
        <v>-</v>
      </c>
      <c r="BT123" s="179" t="str">
        <f t="shared" si="93"/>
        <v>-</v>
      </c>
      <c r="BU123" s="179" t="str">
        <f t="shared" si="94"/>
        <v>-</v>
      </c>
      <c r="BV123" s="179" t="str">
        <f t="shared" si="95"/>
        <v>-</v>
      </c>
      <c r="BW123" s="179" t="str">
        <f t="shared" si="139"/>
        <v>-</v>
      </c>
      <c r="BX123" s="179" t="str">
        <f t="shared" si="140"/>
        <v>-</v>
      </c>
      <c r="BY123" s="179" t="str">
        <f t="shared" si="141"/>
        <v>-</v>
      </c>
      <c r="BZ123" s="179" t="str">
        <f t="shared" si="142"/>
        <v>-</v>
      </c>
      <c r="CA123" s="179" t="str">
        <f t="shared" si="143"/>
        <v>-</v>
      </c>
      <c r="CB123" s="179" t="str">
        <f t="shared" si="144"/>
        <v>-</v>
      </c>
      <c r="CC123" s="179" t="str">
        <f t="shared" si="145"/>
        <v>-</v>
      </c>
      <c r="CD123" s="179" t="str">
        <f t="shared" si="146"/>
        <v>-</v>
      </c>
      <c r="CE123" s="179" t="str">
        <f t="shared" si="147"/>
        <v>-</v>
      </c>
      <c r="CF123" s="179" t="str">
        <f t="shared" si="148"/>
        <v>-</v>
      </c>
      <c r="CG123" s="179" t="str">
        <f t="shared" si="149"/>
        <v>-</v>
      </c>
      <c r="CH123" s="179" t="str">
        <f t="shared" si="150"/>
        <v>-</v>
      </c>
      <c r="CI123" s="179" t="str">
        <f t="shared" si="151"/>
        <v>-</v>
      </c>
      <c r="CJ123" s="179" t="str">
        <f t="shared" si="152"/>
        <v>-</v>
      </c>
      <c r="CL123" s="22" t="s">
        <v>37</v>
      </c>
      <c r="CM123" s="22" t="s">
        <v>37</v>
      </c>
      <c r="CN123" s="22" t="s">
        <v>37</v>
      </c>
      <c r="CO123" s="22" t="s">
        <v>37</v>
      </c>
      <c r="CP123" s="22" t="s">
        <v>37</v>
      </c>
      <c r="CQ123" s="22" t="s">
        <v>37</v>
      </c>
      <c r="CR123" s="22" t="s">
        <v>37</v>
      </c>
      <c r="CS123" s="22" t="s">
        <v>37</v>
      </c>
      <c r="CT123" s="22" t="s">
        <v>37</v>
      </c>
      <c r="CU123" s="22" t="s">
        <v>37</v>
      </c>
      <c r="CV123" s="22" t="s">
        <v>37</v>
      </c>
      <c r="CW123" s="22" t="s">
        <v>37</v>
      </c>
      <c r="CX123" s="22" t="s">
        <v>37</v>
      </c>
      <c r="CY123" s="22" t="s">
        <v>37</v>
      </c>
      <c r="CZ123" s="22" t="s">
        <v>37</v>
      </c>
      <c r="DA123" s="22" t="s">
        <v>37</v>
      </c>
      <c r="DB123" s="22" t="s">
        <v>37</v>
      </c>
      <c r="DC123" s="22" t="s">
        <v>37</v>
      </c>
      <c r="DD123" s="22" t="s">
        <v>37</v>
      </c>
      <c r="DE123" s="22" t="s">
        <v>37</v>
      </c>
      <c r="DF123" s="22" t="s">
        <v>37</v>
      </c>
      <c r="DG123" s="22" t="s">
        <v>37</v>
      </c>
      <c r="DH123" s="22" t="s">
        <v>37</v>
      </c>
      <c r="DI123" s="22" t="s">
        <v>37</v>
      </c>
      <c r="DJ123" s="22" t="s">
        <v>37</v>
      </c>
      <c r="DK123" s="22" t="s">
        <v>37</v>
      </c>
      <c r="DL123" s="22" t="s">
        <v>37</v>
      </c>
      <c r="DM123" s="22" t="s">
        <v>37</v>
      </c>
      <c r="DN123" s="22" t="s">
        <v>37</v>
      </c>
      <c r="DO123" s="22" t="s">
        <v>37</v>
      </c>
      <c r="DP123" s="22" t="s">
        <v>37</v>
      </c>
      <c r="DQ123" s="22" t="s">
        <v>37</v>
      </c>
      <c r="DR123" s="22" t="s">
        <v>37</v>
      </c>
      <c r="DS123" s="22" t="s">
        <v>37</v>
      </c>
      <c r="DT123" s="22" t="s">
        <v>37</v>
      </c>
      <c r="DU123" s="22" t="s">
        <v>37</v>
      </c>
      <c r="DV123" s="22" t="s">
        <v>37</v>
      </c>
      <c r="DW123" s="22" t="s">
        <v>37</v>
      </c>
      <c r="DX123" s="22" t="s">
        <v>37</v>
      </c>
      <c r="DY123" s="22" t="s">
        <v>37</v>
      </c>
      <c r="DZ123" s="22" t="s">
        <v>37</v>
      </c>
      <c r="EA123" s="22" t="s">
        <v>37</v>
      </c>
      <c r="EB123" s="22" t="s">
        <v>37</v>
      </c>
      <c r="EC123" s="22" t="s">
        <v>37</v>
      </c>
      <c r="ED123" s="22" t="s">
        <v>37</v>
      </c>
      <c r="EE123" s="22" t="s">
        <v>37</v>
      </c>
      <c r="EF123" s="22" t="s">
        <v>37</v>
      </c>
      <c r="EG123" s="22" t="s">
        <v>37</v>
      </c>
      <c r="EH123" s="22" t="s">
        <v>37</v>
      </c>
      <c r="EI123" s="22" t="s">
        <v>37</v>
      </c>
      <c r="EJ123" s="22" t="s">
        <v>37</v>
      </c>
      <c r="EK123" s="22" t="s">
        <v>37</v>
      </c>
      <c r="EL123" s="22" t="s">
        <v>37</v>
      </c>
      <c r="EM123" s="22" t="s">
        <v>37</v>
      </c>
      <c r="EN123" s="22" t="s">
        <v>37</v>
      </c>
      <c r="EO123" s="22" t="s">
        <v>37</v>
      </c>
    </row>
    <row r="124" spans="1:145" hidden="1" outlineLevel="1">
      <c r="A124">
        <v>42</v>
      </c>
      <c r="B124" s="146" t="str">
        <f t="shared" si="119"/>
        <v>Medium BBT, Young ewes:Lamb, CFA:6.5yo, Wethers:Yearling</v>
      </c>
      <c r="C124">
        <f t="shared" si="64"/>
        <v>1</v>
      </c>
      <c r="D124" t="b">
        <f t="shared" si="65"/>
        <v>1</v>
      </c>
      <c r="E124">
        <f t="shared" si="66"/>
        <v>241</v>
      </c>
      <c r="F124">
        <f t="shared" si="67"/>
        <v>450</v>
      </c>
      <c r="G124">
        <f t="shared" si="68"/>
        <v>0</v>
      </c>
      <c r="H124">
        <f t="shared" si="69"/>
        <v>1</v>
      </c>
      <c r="K124" s="152">
        <f t="shared" si="110"/>
        <v>3</v>
      </c>
      <c r="L124" s="151">
        <f>MOD(INT(($A124-5)/PRODUCT(N$79:$Q$79)),L$79)+1</f>
        <v>3</v>
      </c>
      <c r="M124" s="152">
        <f t="shared" si="111"/>
        <v>2</v>
      </c>
      <c r="N124" s="151">
        <f>MOD(INT(($A124-5)/PRODUCT(O$79:$Q$79)),N$79)+1</f>
        <v>2</v>
      </c>
      <c r="O124" s="151">
        <f>MOD(INT(($A124-5)/PRODUCT(P$79:$Q$79)),O$79)+1</f>
        <v>1</v>
      </c>
      <c r="P124" s="151">
        <f>MOD(INT(($A124-5)/PRODUCT(Q$79:$Q$79)),P$79)+1</f>
        <v>2</v>
      </c>
      <c r="S124" s="181" t="str">
        <f t="shared" si="117"/>
        <v>-</v>
      </c>
      <c r="T124" s="181" t="str">
        <f t="shared" si="117"/>
        <v>-</v>
      </c>
      <c r="U124" s="181" t="str">
        <f t="shared" si="117"/>
        <v>-</v>
      </c>
      <c r="V124" s="181" t="str">
        <f t="shared" si="117"/>
        <v>-</v>
      </c>
      <c r="W124" s="181" t="str">
        <f t="shared" si="117"/>
        <v>-</v>
      </c>
      <c r="X124" s="181" t="str">
        <f t="shared" si="117"/>
        <v>-</v>
      </c>
      <c r="Y124" s="181" t="str">
        <f t="shared" si="117"/>
        <v>-</v>
      </c>
      <c r="Z124" s="181" t="str">
        <f t="shared" si="117"/>
        <v>-</v>
      </c>
      <c r="AA124" s="181" t="str">
        <f t="shared" si="117"/>
        <v>-</v>
      </c>
      <c r="AB124" s="181" t="str">
        <f t="shared" si="117"/>
        <v>-</v>
      </c>
      <c r="AC124" s="181" t="str">
        <f t="shared" si="117"/>
        <v>-</v>
      </c>
      <c r="AD124" s="181" t="str">
        <f t="shared" si="117"/>
        <v>-</v>
      </c>
      <c r="AE124" s="181" t="str">
        <f t="shared" si="117"/>
        <v>-</v>
      </c>
      <c r="AF124" s="181" t="str">
        <f t="shared" si="117"/>
        <v>-</v>
      </c>
      <c r="AG124" s="179" t="str">
        <f t="shared" si="120"/>
        <v>-</v>
      </c>
      <c r="AH124" s="179" t="str">
        <f t="shared" si="121"/>
        <v>-</v>
      </c>
      <c r="AI124" s="179" t="str">
        <f t="shared" si="122"/>
        <v>-</v>
      </c>
      <c r="AJ124" s="179" t="str">
        <f t="shared" si="122"/>
        <v>-</v>
      </c>
      <c r="AK124" s="179" t="str">
        <f t="shared" si="122"/>
        <v>-</v>
      </c>
      <c r="AL124" s="179" t="str">
        <f t="shared" si="122"/>
        <v>-</v>
      </c>
      <c r="AM124" s="179" t="str">
        <f t="shared" si="122"/>
        <v>-</v>
      </c>
      <c r="AN124" s="179" t="str">
        <f t="shared" si="123"/>
        <v>-</v>
      </c>
      <c r="AO124" s="179" t="str">
        <f t="shared" si="124"/>
        <v>-</v>
      </c>
      <c r="AP124" s="179" t="str">
        <f t="shared" si="125"/>
        <v>-</v>
      </c>
      <c r="AQ124" s="179" t="str">
        <f t="shared" si="126"/>
        <v>-</v>
      </c>
      <c r="AR124" s="179" t="str">
        <f t="shared" si="127"/>
        <v>-</v>
      </c>
      <c r="AS124" s="179" t="str">
        <f t="shared" si="128"/>
        <v>-</v>
      </c>
      <c r="AT124" s="179" t="str">
        <f t="shared" si="129"/>
        <v>-</v>
      </c>
      <c r="AU124" s="179" t="str">
        <f t="shared" si="130"/>
        <v>-</v>
      </c>
      <c r="AV124" s="179" t="str">
        <f t="shared" si="131"/>
        <v>-</v>
      </c>
      <c r="AW124" s="179" t="str">
        <f t="shared" si="132"/>
        <v>-</v>
      </c>
      <c r="AX124" s="179" t="str">
        <f t="shared" si="133"/>
        <v>-</v>
      </c>
      <c r="AY124" s="179" t="str">
        <f t="shared" si="134"/>
        <v>-</v>
      </c>
      <c r="AZ124" s="179" t="str">
        <f t="shared" si="135"/>
        <v>-</v>
      </c>
      <c r="BA124" s="179" t="str">
        <f t="shared" si="136"/>
        <v>-</v>
      </c>
      <c r="BB124" s="181" t="str">
        <f t="shared" si="118"/>
        <v>-</v>
      </c>
      <c r="BC124" s="181" t="str">
        <f t="shared" si="118"/>
        <v>-</v>
      </c>
      <c r="BD124" s="181" t="str">
        <f t="shared" si="118"/>
        <v>-</v>
      </c>
      <c r="BE124" s="181" t="str">
        <f t="shared" si="118"/>
        <v>-</v>
      </c>
      <c r="BF124" s="181" t="str">
        <f t="shared" si="118"/>
        <v>-</v>
      </c>
      <c r="BG124" s="181" t="str">
        <f t="shared" si="118"/>
        <v>-</v>
      </c>
      <c r="BH124" s="181" t="str">
        <f t="shared" si="118"/>
        <v>-</v>
      </c>
      <c r="BI124" s="181" t="str">
        <f t="shared" si="118"/>
        <v>-</v>
      </c>
      <c r="BJ124" s="181" t="str">
        <f t="shared" si="118"/>
        <v>-</v>
      </c>
      <c r="BK124" s="181" t="str">
        <f t="shared" si="118"/>
        <v>-</v>
      </c>
      <c r="BL124" s="181" t="str">
        <f t="shared" si="118"/>
        <v>-</v>
      </c>
      <c r="BM124" s="181" t="str">
        <f t="shared" si="118"/>
        <v>-</v>
      </c>
      <c r="BN124" s="181" t="str">
        <f t="shared" si="118"/>
        <v>-</v>
      </c>
      <c r="BO124" s="181" t="str">
        <f t="shared" si="118"/>
        <v>-</v>
      </c>
      <c r="BP124" s="179" t="str">
        <f t="shared" si="137"/>
        <v>-</v>
      </c>
      <c r="BQ124" s="179" t="str">
        <f t="shared" si="138"/>
        <v>-</v>
      </c>
      <c r="BR124" s="179" t="str">
        <f t="shared" si="91"/>
        <v>-</v>
      </c>
      <c r="BS124" s="179" t="str">
        <f t="shared" si="92"/>
        <v>-</v>
      </c>
      <c r="BT124" s="179" t="str">
        <f t="shared" si="93"/>
        <v>-</v>
      </c>
      <c r="BU124" s="179" t="str">
        <f t="shared" si="94"/>
        <v>-</v>
      </c>
      <c r="BV124" s="179" t="str">
        <f t="shared" si="95"/>
        <v>-</v>
      </c>
      <c r="BW124" s="179" t="str">
        <f t="shared" si="139"/>
        <v>-</v>
      </c>
      <c r="BX124" s="179" t="str">
        <f t="shared" si="140"/>
        <v>-</v>
      </c>
      <c r="BY124" s="179" t="str">
        <f t="shared" si="141"/>
        <v>-</v>
      </c>
      <c r="BZ124" s="179" t="str">
        <f t="shared" si="142"/>
        <v>-</v>
      </c>
      <c r="CA124" s="179" t="str">
        <f t="shared" si="143"/>
        <v>-</v>
      </c>
      <c r="CB124" s="179" t="str">
        <f t="shared" si="144"/>
        <v>-</v>
      </c>
      <c r="CC124" s="179" t="str">
        <f t="shared" si="145"/>
        <v>-</v>
      </c>
      <c r="CD124" s="179" t="str">
        <f t="shared" si="146"/>
        <v>-</v>
      </c>
      <c r="CE124" s="179" t="str">
        <f t="shared" si="147"/>
        <v>-</v>
      </c>
      <c r="CF124" s="179" t="str">
        <f t="shared" si="148"/>
        <v>-</v>
      </c>
      <c r="CG124" s="179" t="str">
        <f t="shared" si="149"/>
        <v>-</v>
      </c>
      <c r="CH124" s="179" t="str">
        <f t="shared" si="150"/>
        <v>-</v>
      </c>
      <c r="CI124" s="179" t="str">
        <f t="shared" si="151"/>
        <v>-</v>
      </c>
      <c r="CJ124" s="179" t="str">
        <f t="shared" si="152"/>
        <v>-</v>
      </c>
      <c r="CL124" s="22" t="s">
        <v>37</v>
      </c>
      <c r="CM124" s="22" t="s">
        <v>37</v>
      </c>
      <c r="CN124" s="22" t="s">
        <v>37</v>
      </c>
      <c r="CO124" s="22" t="s">
        <v>37</v>
      </c>
      <c r="CP124" s="22" t="s">
        <v>37</v>
      </c>
      <c r="CQ124" s="22" t="s">
        <v>37</v>
      </c>
      <c r="CR124" s="22" t="s">
        <v>37</v>
      </c>
      <c r="CS124" s="22" t="s">
        <v>37</v>
      </c>
      <c r="CT124" s="22" t="s">
        <v>37</v>
      </c>
      <c r="CU124" s="22" t="s">
        <v>37</v>
      </c>
      <c r="CV124" s="22" t="s">
        <v>37</v>
      </c>
      <c r="CW124" s="22" t="s">
        <v>37</v>
      </c>
      <c r="CX124" s="22" t="s">
        <v>37</v>
      </c>
      <c r="CY124" s="22" t="s">
        <v>37</v>
      </c>
      <c r="CZ124" s="22" t="s">
        <v>37</v>
      </c>
      <c r="DA124" s="22" t="s">
        <v>37</v>
      </c>
      <c r="DB124" s="22" t="s">
        <v>37</v>
      </c>
      <c r="DC124" s="22" t="s">
        <v>37</v>
      </c>
      <c r="DD124" s="22" t="s">
        <v>37</v>
      </c>
      <c r="DE124" s="22" t="s">
        <v>37</v>
      </c>
      <c r="DF124" s="22" t="s">
        <v>37</v>
      </c>
      <c r="DG124" s="22" t="s">
        <v>37</v>
      </c>
      <c r="DH124" s="22" t="s">
        <v>37</v>
      </c>
      <c r="DI124" s="22" t="s">
        <v>37</v>
      </c>
      <c r="DJ124" s="22" t="s">
        <v>37</v>
      </c>
      <c r="DK124" s="22" t="s">
        <v>37</v>
      </c>
      <c r="DL124" s="22" t="s">
        <v>37</v>
      </c>
      <c r="DM124" s="22" t="s">
        <v>37</v>
      </c>
      <c r="DN124" s="22" t="s">
        <v>37</v>
      </c>
      <c r="DO124" s="22" t="s">
        <v>37</v>
      </c>
      <c r="DP124" s="22" t="s">
        <v>37</v>
      </c>
      <c r="DQ124" s="22" t="s">
        <v>37</v>
      </c>
      <c r="DR124" s="22" t="s">
        <v>37</v>
      </c>
      <c r="DS124" s="22" t="s">
        <v>37</v>
      </c>
      <c r="DT124" s="22" t="s">
        <v>37</v>
      </c>
      <c r="DU124" s="22" t="s">
        <v>37</v>
      </c>
      <c r="DV124" s="22" t="s">
        <v>37</v>
      </c>
      <c r="DW124" s="22" t="s">
        <v>37</v>
      </c>
      <c r="DX124" s="22" t="s">
        <v>37</v>
      </c>
      <c r="DY124" s="22" t="s">
        <v>37</v>
      </c>
      <c r="DZ124" s="22" t="s">
        <v>37</v>
      </c>
      <c r="EA124" s="22" t="s">
        <v>37</v>
      </c>
      <c r="EB124" s="22" t="s">
        <v>37</v>
      </c>
      <c r="EC124" s="22" t="s">
        <v>37</v>
      </c>
      <c r="ED124" s="22" t="s">
        <v>37</v>
      </c>
      <c r="EE124" s="22" t="s">
        <v>37</v>
      </c>
      <c r="EF124" s="22" t="s">
        <v>37</v>
      </c>
      <c r="EG124" s="22" t="s">
        <v>37</v>
      </c>
      <c r="EH124" s="22" t="s">
        <v>37</v>
      </c>
      <c r="EI124" s="22" t="s">
        <v>37</v>
      </c>
      <c r="EJ124" s="22" t="s">
        <v>37</v>
      </c>
      <c r="EK124" s="22" t="s">
        <v>37</v>
      </c>
      <c r="EL124" s="22" t="s">
        <v>37</v>
      </c>
      <c r="EM124" s="22" t="s">
        <v>37</v>
      </c>
      <c r="EN124" s="22" t="s">
        <v>37</v>
      </c>
      <c r="EO124" s="22" t="s">
        <v>37</v>
      </c>
    </row>
    <row r="125" spans="1:145" hidden="1" outlineLevel="1">
      <c r="A125">
        <v>43</v>
      </c>
      <c r="B125" s="146" t="str">
        <f t="shared" si="119"/>
        <v>Medium BBT, Young ewes:Hgt, CFA:5.5yo, Wethers:Yearling</v>
      </c>
      <c r="C125">
        <f t="shared" si="64"/>
        <v>1</v>
      </c>
      <c r="D125" t="b">
        <f t="shared" si="65"/>
        <v>1</v>
      </c>
      <c r="E125">
        <f t="shared" si="66"/>
        <v>241</v>
      </c>
      <c r="F125">
        <f t="shared" si="67"/>
        <v>450</v>
      </c>
      <c r="G125">
        <f t="shared" si="68"/>
        <v>500</v>
      </c>
      <c r="H125">
        <f t="shared" si="69"/>
        <v>0</v>
      </c>
      <c r="K125" s="152">
        <f t="shared" si="110"/>
        <v>3</v>
      </c>
      <c r="L125" s="151">
        <f>MOD(INT(($A125-5)/PRODUCT(N$79:$Q$79)),L$79)+1</f>
        <v>3</v>
      </c>
      <c r="M125" s="152">
        <f t="shared" si="111"/>
        <v>2</v>
      </c>
      <c r="N125" s="151">
        <f>MOD(INT(($A125-5)/PRODUCT(O$79:$Q$79)),N$79)+1</f>
        <v>2</v>
      </c>
      <c r="O125" s="151">
        <f>MOD(INT(($A125-5)/PRODUCT(P$79:$Q$79)),O$79)+1</f>
        <v>2</v>
      </c>
      <c r="P125" s="151">
        <f>MOD(INT(($A125-5)/PRODUCT(Q$79:$Q$79)),P$79)+1</f>
        <v>1</v>
      </c>
      <c r="S125" s="181" t="str">
        <f t="shared" si="117"/>
        <v>-</v>
      </c>
      <c r="T125" s="181" t="str">
        <f t="shared" si="117"/>
        <v>-</v>
      </c>
      <c r="U125" s="181" t="str">
        <f t="shared" si="117"/>
        <v>-</v>
      </c>
      <c r="V125" s="181" t="str">
        <f t="shared" si="117"/>
        <v>-</v>
      </c>
      <c r="W125" s="181" t="str">
        <f t="shared" si="117"/>
        <v>-</v>
      </c>
      <c r="X125" s="181" t="str">
        <f t="shared" si="117"/>
        <v>-</v>
      </c>
      <c r="Y125" s="181" t="str">
        <f t="shared" si="117"/>
        <v>-</v>
      </c>
      <c r="Z125" s="181" t="str">
        <f t="shared" si="117"/>
        <v>-</v>
      </c>
      <c r="AA125" s="181" t="str">
        <f t="shared" si="117"/>
        <v>-</v>
      </c>
      <c r="AB125" s="181" t="str">
        <f t="shared" si="117"/>
        <v>-</v>
      </c>
      <c r="AC125" s="181" t="str">
        <f t="shared" si="117"/>
        <v>-</v>
      </c>
      <c r="AD125" s="181" t="str">
        <f t="shared" si="117"/>
        <v>-</v>
      </c>
      <c r="AE125" s="181" t="str">
        <f t="shared" si="117"/>
        <v>-</v>
      </c>
      <c r="AF125" s="181" t="str">
        <f t="shared" si="117"/>
        <v>-</v>
      </c>
      <c r="AG125" s="179" t="str">
        <f t="shared" si="120"/>
        <v>-</v>
      </c>
      <c r="AH125" s="179" t="str">
        <f t="shared" si="121"/>
        <v>-</v>
      </c>
      <c r="AI125" s="179" t="str">
        <f t="shared" si="122"/>
        <v>-</v>
      </c>
      <c r="AJ125" s="179" t="str">
        <f t="shared" si="122"/>
        <v>-</v>
      </c>
      <c r="AK125" s="179" t="str">
        <f t="shared" si="122"/>
        <v>-</v>
      </c>
      <c r="AL125" s="179" t="str">
        <f t="shared" si="122"/>
        <v>-</v>
      </c>
      <c r="AM125" s="179" t="str">
        <f t="shared" si="122"/>
        <v>-</v>
      </c>
      <c r="AN125" s="179" t="str">
        <f t="shared" si="123"/>
        <v>-</v>
      </c>
      <c r="AO125" s="179" t="str">
        <f t="shared" si="124"/>
        <v>-</v>
      </c>
      <c r="AP125" s="179" t="str">
        <f t="shared" si="125"/>
        <v>-</v>
      </c>
      <c r="AQ125" s="179" t="str">
        <f t="shared" si="126"/>
        <v>-</v>
      </c>
      <c r="AR125" s="179" t="str">
        <f t="shared" si="127"/>
        <v>-</v>
      </c>
      <c r="AS125" s="179" t="str">
        <f t="shared" si="128"/>
        <v>-</v>
      </c>
      <c r="AT125" s="179" t="str">
        <f t="shared" si="129"/>
        <v>-</v>
      </c>
      <c r="AU125" s="179" t="str">
        <f t="shared" si="130"/>
        <v>-</v>
      </c>
      <c r="AV125" s="179" t="str">
        <f t="shared" si="131"/>
        <v>-</v>
      </c>
      <c r="AW125" s="179" t="str">
        <f t="shared" si="132"/>
        <v>-</v>
      </c>
      <c r="AX125" s="179" t="str">
        <f t="shared" si="133"/>
        <v>-</v>
      </c>
      <c r="AY125" s="179" t="str">
        <f t="shared" si="134"/>
        <v>-</v>
      </c>
      <c r="AZ125" s="179" t="str">
        <f t="shared" si="135"/>
        <v>-</v>
      </c>
      <c r="BA125" s="179" t="str">
        <f t="shared" si="136"/>
        <v>-</v>
      </c>
      <c r="BB125" s="181" t="str">
        <f t="shared" si="118"/>
        <v>-</v>
      </c>
      <c r="BC125" s="181" t="str">
        <f t="shared" si="118"/>
        <v>-</v>
      </c>
      <c r="BD125" s="181" t="str">
        <f t="shared" si="118"/>
        <v>-</v>
      </c>
      <c r="BE125" s="181" t="str">
        <f t="shared" si="118"/>
        <v>-</v>
      </c>
      <c r="BF125" s="181" t="str">
        <f t="shared" si="118"/>
        <v>-</v>
      </c>
      <c r="BG125" s="181" t="str">
        <f t="shared" si="118"/>
        <v>-</v>
      </c>
      <c r="BH125" s="181" t="str">
        <f t="shared" si="118"/>
        <v>-</v>
      </c>
      <c r="BI125" s="181" t="str">
        <f t="shared" si="118"/>
        <v>-</v>
      </c>
      <c r="BJ125" s="181" t="str">
        <f t="shared" si="118"/>
        <v>-</v>
      </c>
      <c r="BK125" s="181" t="str">
        <f t="shared" si="118"/>
        <v>-</v>
      </c>
      <c r="BL125" s="181" t="str">
        <f t="shared" si="118"/>
        <v>-</v>
      </c>
      <c r="BM125" s="181" t="str">
        <f t="shared" si="118"/>
        <v>-</v>
      </c>
      <c r="BN125" s="181" t="str">
        <f t="shared" si="118"/>
        <v>-</v>
      </c>
      <c r="BO125" s="181" t="str">
        <f t="shared" si="118"/>
        <v>-</v>
      </c>
      <c r="BP125" s="179" t="str">
        <f t="shared" si="137"/>
        <v>-</v>
      </c>
      <c r="BQ125" s="179" t="str">
        <f t="shared" si="138"/>
        <v>-</v>
      </c>
      <c r="BR125" s="179" t="str">
        <f t="shared" si="91"/>
        <v>-</v>
      </c>
      <c r="BS125" s="179" t="str">
        <f t="shared" si="92"/>
        <v>-</v>
      </c>
      <c r="BT125" s="179" t="str">
        <f t="shared" si="93"/>
        <v>-</v>
      </c>
      <c r="BU125" s="179" t="str">
        <f t="shared" si="94"/>
        <v>-</v>
      </c>
      <c r="BV125" s="179" t="str">
        <f t="shared" si="95"/>
        <v>-</v>
      </c>
      <c r="BW125" s="179" t="str">
        <f t="shared" si="139"/>
        <v>-</v>
      </c>
      <c r="BX125" s="179" t="str">
        <f t="shared" si="140"/>
        <v>-</v>
      </c>
      <c r="BY125" s="179" t="str">
        <f t="shared" si="141"/>
        <v>-</v>
      </c>
      <c r="BZ125" s="179" t="str">
        <f t="shared" si="142"/>
        <v>-</v>
      </c>
      <c r="CA125" s="179" t="str">
        <f t="shared" si="143"/>
        <v>-</v>
      </c>
      <c r="CB125" s="179" t="str">
        <f t="shared" si="144"/>
        <v>-</v>
      </c>
      <c r="CC125" s="179" t="str">
        <f t="shared" si="145"/>
        <v>-</v>
      </c>
      <c r="CD125" s="179" t="str">
        <f t="shared" si="146"/>
        <v>-</v>
      </c>
      <c r="CE125" s="179" t="str">
        <f t="shared" si="147"/>
        <v>-</v>
      </c>
      <c r="CF125" s="179" t="str">
        <f t="shared" si="148"/>
        <v>-</v>
      </c>
      <c r="CG125" s="179" t="str">
        <f t="shared" si="149"/>
        <v>-</v>
      </c>
      <c r="CH125" s="179" t="str">
        <f t="shared" si="150"/>
        <v>-</v>
      </c>
      <c r="CI125" s="179" t="str">
        <f t="shared" si="151"/>
        <v>-</v>
      </c>
      <c r="CJ125" s="179" t="str">
        <f t="shared" si="152"/>
        <v>-</v>
      </c>
      <c r="CL125" s="22" t="s">
        <v>37</v>
      </c>
      <c r="CM125" s="22" t="s">
        <v>37</v>
      </c>
      <c r="CN125" s="22" t="s">
        <v>37</v>
      </c>
      <c r="CO125" s="22" t="s">
        <v>37</v>
      </c>
      <c r="CP125" s="22" t="s">
        <v>37</v>
      </c>
      <c r="CQ125" s="22" t="s">
        <v>37</v>
      </c>
      <c r="CR125" s="22" t="s">
        <v>37</v>
      </c>
      <c r="CS125" s="22" t="s">
        <v>37</v>
      </c>
      <c r="CT125" s="22" t="s">
        <v>37</v>
      </c>
      <c r="CU125" s="22" t="s">
        <v>37</v>
      </c>
      <c r="CV125" s="22" t="s">
        <v>37</v>
      </c>
      <c r="CW125" s="22" t="s">
        <v>37</v>
      </c>
      <c r="CX125" s="22" t="s">
        <v>37</v>
      </c>
      <c r="CY125" s="22" t="s">
        <v>37</v>
      </c>
      <c r="CZ125" s="22" t="s">
        <v>37</v>
      </c>
      <c r="DA125" s="22" t="s">
        <v>37</v>
      </c>
      <c r="DB125" s="22" t="s">
        <v>37</v>
      </c>
      <c r="DC125" s="22" t="s">
        <v>37</v>
      </c>
      <c r="DD125" s="22" t="s">
        <v>37</v>
      </c>
      <c r="DE125" s="22" t="s">
        <v>37</v>
      </c>
      <c r="DF125" s="22" t="s">
        <v>37</v>
      </c>
      <c r="DG125" s="22" t="s">
        <v>37</v>
      </c>
      <c r="DH125" s="22" t="s">
        <v>37</v>
      </c>
      <c r="DI125" s="22" t="s">
        <v>37</v>
      </c>
      <c r="DJ125" s="22" t="s">
        <v>37</v>
      </c>
      <c r="DK125" s="22" t="s">
        <v>37</v>
      </c>
      <c r="DL125" s="22" t="s">
        <v>37</v>
      </c>
      <c r="DM125" s="22" t="s">
        <v>37</v>
      </c>
      <c r="DN125" s="22" t="s">
        <v>37</v>
      </c>
      <c r="DO125" s="22" t="s">
        <v>37</v>
      </c>
      <c r="DP125" s="22" t="s">
        <v>37</v>
      </c>
      <c r="DQ125" s="22" t="s">
        <v>37</v>
      </c>
      <c r="DR125" s="22" t="s">
        <v>37</v>
      </c>
      <c r="DS125" s="22" t="s">
        <v>37</v>
      </c>
      <c r="DT125" s="22" t="s">
        <v>37</v>
      </c>
      <c r="DU125" s="22" t="s">
        <v>37</v>
      </c>
      <c r="DV125" s="22" t="s">
        <v>37</v>
      </c>
      <c r="DW125" s="22" t="s">
        <v>37</v>
      </c>
      <c r="DX125" s="22" t="s">
        <v>37</v>
      </c>
      <c r="DY125" s="22" t="s">
        <v>37</v>
      </c>
      <c r="DZ125" s="22" t="s">
        <v>37</v>
      </c>
      <c r="EA125" s="22" t="s">
        <v>37</v>
      </c>
      <c r="EB125" s="22" t="s">
        <v>37</v>
      </c>
      <c r="EC125" s="22" t="s">
        <v>37</v>
      </c>
      <c r="ED125" s="22" t="s">
        <v>37</v>
      </c>
      <c r="EE125" s="22" t="s">
        <v>37</v>
      </c>
      <c r="EF125" s="22" t="s">
        <v>37</v>
      </c>
      <c r="EG125" s="22" t="s">
        <v>37</v>
      </c>
      <c r="EH125" s="22" t="s">
        <v>37</v>
      </c>
      <c r="EI125" s="22" t="s">
        <v>37</v>
      </c>
      <c r="EJ125" s="22" t="s">
        <v>37</v>
      </c>
      <c r="EK125" s="22" t="s">
        <v>37</v>
      </c>
      <c r="EL125" s="22" t="s">
        <v>37</v>
      </c>
      <c r="EM125" s="22" t="s">
        <v>37</v>
      </c>
      <c r="EN125" s="22" t="s">
        <v>37</v>
      </c>
      <c r="EO125" s="22" t="s">
        <v>37</v>
      </c>
    </row>
    <row r="126" spans="1:145" hidden="1" outlineLevel="1">
      <c r="A126">
        <v>44</v>
      </c>
      <c r="B126" s="146" t="str">
        <f t="shared" si="119"/>
        <v>Medium BBT, Young ewes:Hgt, CFA:6.5yo, Wethers:Yearling</v>
      </c>
      <c r="C126">
        <f t="shared" si="64"/>
        <v>1</v>
      </c>
      <c r="D126" t="b">
        <f t="shared" si="65"/>
        <v>1</v>
      </c>
      <c r="E126">
        <f t="shared" si="66"/>
        <v>241</v>
      </c>
      <c r="F126">
        <f t="shared" si="67"/>
        <v>450</v>
      </c>
      <c r="G126">
        <f t="shared" si="68"/>
        <v>500</v>
      </c>
      <c r="H126">
        <f t="shared" si="69"/>
        <v>1</v>
      </c>
      <c r="K126" s="152">
        <f t="shared" si="110"/>
        <v>3</v>
      </c>
      <c r="L126" s="151">
        <f>MOD(INT(($A126-5)/PRODUCT(N$79:$Q$79)),L$79)+1</f>
        <v>3</v>
      </c>
      <c r="M126" s="152">
        <f t="shared" si="111"/>
        <v>2</v>
      </c>
      <c r="N126" s="151">
        <f>MOD(INT(($A126-5)/PRODUCT(O$79:$Q$79)),N$79)+1</f>
        <v>2</v>
      </c>
      <c r="O126" s="151">
        <f>MOD(INT(($A126-5)/PRODUCT(P$79:$Q$79)),O$79)+1</f>
        <v>2</v>
      </c>
      <c r="P126" s="151">
        <f>MOD(INT(($A126-5)/PRODUCT(Q$79:$Q$79)),P$79)+1</f>
        <v>2</v>
      </c>
      <c r="S126" s="181" t="str">
        <f t="shared" si="117"/>
        <v>-</v>
      </c>
      <c r="T126" s="181" t="str">
        <f t="shared" si="117"/>
        <v>-</v>
      </c>
      <c r="U126" s="181" t="str">
        <f t="shared" si="117"/>
        <v>-</v>
      </c>
      <c r="V126" s="181" t="str">
        <f t="shared" si="117"/>
        <v>-</v>
      </c>
      <c r="W126" s="181" t="str">
        <f t="shared" si="117"/>
        <v>-</v>
      </c>
      <c r="X126" s="181" t="str">
        <f t="shared" si="117"/>
        <v>-</v>
      </c>
      <c r="Y126" s="181" t="str">
        <f t="shared" si="117"/>
        <v>-</v>
      </c>
      <c r="Z126" s="181" t="str">
        <f t="shared" si="117"/>
        <v>-</v>
      </c>
      <c r="AA126" s="181" t="str">
        <f t="shared" si="117"/>
        <v>-</v>
      </c>
      <c r="AB126" s="181" t="str">
        <f t="shared" si="117"/>
        <v>-</v>
      </c>
      <c r="AC126" s="181" t="str">
        <f t="shared" si="117"/>
        <v>-</v>
      </c>
      <c r="AD126" s="181" t="str">
        <f t="shared" si="117"/>
        <v>-</v>
      </c>
      <c r="AE126" s="181" t="str">
        <f t="shared" si="117"/>
        <v>-</v>
      </c>
      <c r="AF126" s="181" t="str">
        <f t="shared" si="117"/>
        <v>-</v>
      </c>
      <c r="AG126" s="179" t="str">
        <f t="shared" si="120"/>
        <v>-</v>
      </c>
      <c r="AH126" s="179" t="str">
        <f t="shared" si="121"/>
        <v>-</v>
      </c>
      <c r="AI126" s="179" t="str">
        <f t="shared" si="122"/>
        <v>-</v>
      </c>
      <c r="AJ126" s="179" t="str">
        <f t="shared" si="122"/>
        <v>-</v>
      </c>
      <c r="AK126" s="179" t="str">
        <f t="shared" si="122"/>
        <v>-</v>
      </c>
      <c r="AL126" s="179" t="str">
        <f t="shared" si="122"/>
        <v>-</v>
      </c>
      <c r="AM126" s="179" t="str">
        <f t="shared" si="122"/>
        <v>-</v>
      </c>
      <c r="AN126" s="179" t="str">
        <f t="shared" si="123"/>
        <v>-</v>
      </c>
      <c r="AO126" s="179" t="str">
        <f t="shared" si="124"/>
        <v>-</v>
      </c>
      <c r="AP126" s="179" t="str">
        <f t="shared" si="125"/>
        <v>-</v>
      </c>
      <c r="AQ126" s="179" t="str">
        <f t="shared" si="126"/>
        <v>-</v>
      </c>
      <c r="AR126" s="179" t="str">
        <f t="shared" si="127"/>
        <v>-</v>
      </c>
      <c r="AS126" s="179" t="str">
        <f t="shared" si="128"/>
        <v>-</v>
      </c>
      <c r="AT126" s="179" t="str">
        <f t="shared" si="129"/>
        <v>-</v>
      </c>
      <c r="AU126" s="179" t="str">
        <f t="shared" si="130"/>
        <v>-</v>
      </c>
      <c r="AV126" s="179" t="str">
        <f t="shared" si="131"/>
        <v>-</v>
      </c>
      <c r="AW126" s="179" t="str">
        <f t="shared" si="132"/>
        <v>-</v>
      </c>
      <c r="AX126" s="179" t="str">
        <f t="shared" si="133"/>
        <v>-</v>
      </c>
      <c r="AY126" s="179" t="str">
        <f t="shared" si="134"/>
        <v>-</v>
      </c>
      <c r="AZ126" s="179" t="str">
        <f t="shared" si="135"/>
        <v>-</v>
      </c>
      <c r="BA126" s="179" t="str">
        <f t="shared" si="136"/>
        <v>-</v>
      </c>
      <c r="BB126" s="181" t="str">
        <f t="shared" si="118"/>
        <v>-</v>
      </c>
      <c r="BC126" s="181" t="str">
        <f t="shared" si="118"/>
        <v>-</v>
      </c>
      <c r="BD126" s="181" t="str">
        <f t="shared" si="118"/>
        <v>-</v>
      </c>
      <c r="BE126" s="181" t="str">
        <f t="shared" si="118"/>
        <v>-</v>
      </c>
      <c r="BF126" s="181" t="str">
        <f t="shared" si="118"/>
        <v>-</v>
      </c>
      <c r="BG126" s="181" t="str">
        <f t="shared" si="118"/>
        <v>-</v>
      </c>
      <c r="BH126" s="181" t="str">
        <f t="shared" si="118"/>
        <v>-</v>
      </c>
      <c r="BI126" s="181" t="str">
        <f t="shared" si="118"/>
        <v>-</v>
      </c>
      <c r="BJ126" s="181" t="str">
        <f t="shared" si="118"/>
        <v>-</v>
      </c>
      <c r="BK126" s="181" t="str">
        <f t="shared" si="118"/>
        <v>-</v>
      </c>
      <c r="BL126" s="181" t="str">
        <f t="shared" si="118"/>
        <v>-</v>
      </c>
      <c r="BM126" s="181" t="str">
        <f t="shared" si="118"/>
        <v>-</v>
      </c>
      <c r="BN126" s="181" t="str">
        <f t="shared" si="118"/>
        <v>-</v>
      </c>
      <c r="BO126" s="181" t="str">
        <f t="shared" si="118"/>
        <v>-</v>
      </c>
      <c r="BP126" s="179" t="str">
        <f t="shared" si="137"/>
        <v>-</v>
      </c>
      <c r="BQ126" s="179" t="str">
        <f t="shared" si="138"/>
        <v>-</v>
      </c>
      <c r="BR126" s="179" t="str">
        <f t="shared" si="91"/>
        <v>-</v>
      </c>
      <c r="BS126" s="179" t="str">
        <f t="shared" si="92"/>
        <v>-</v>
      </c>
      <c r="BT126" s="179" t="str">
        <f t="shared" si="93"/>
        <v>-</v>
      </c>
      <c r="BU126" s="179" t="str">
        <f t="shared" si="94"/>
        <v>-</v>
      </c>
      <c r="BV126" s="179" t="str">
        <f t="shared" si="95"/>
        <v>-</v>
      </c>
      <c r="BW126" s="179" t="str">
        <f t="shared" si="139"/>
        <v>-</v>
      </c>
      <c r="BX126" s="179" t="str">
        <f t="shared" si="140"/>
        <v>-</v>
      </c>
      <c r="BY126" s="179" t="str">
        <f t="shared" si="141"/>
        <v>-</v>
      </c>
      <c r="BZ126" s="179" t="str">
        <f t="shared" si="142"/>
        <v>-</v>
      </c>
      <c r="CA126" s="179" t="str">
        <f t="shared" si="143"/>
        <v>-</v>
      </c>
      <c r="CB126" s="179" t="str">
        <f t="shared" si="144"/>
        <v>-</v>
      </c>
      <c r="CC126" s="179" t="str">
        <f t="shared" si="145"/>
        <v>-</v>
      </c>
      <c r="CD126" s="179" t="str">
        <f t="shared" si="146"/>
        <v>-</v>
      </c>
      <c r="CE126" s="179" t="str">
        <f t="shared" si="147"/>
        <v>-</v>
      </c>
      <c r="CF126" s="179" t="str">
        <f t="shared" si="148"/>
        <v>-</v>
      </c>
      <c r="CG126" s="179" t="str">
        <f t="shared" si="149"/>
        <v>-</v>
      </c>
      <c r="CH126" s="179" t="str">
        <f t="shared" si="150"/>
        <v>-</v>
      </c>
      <c r="CI126" s="179" t="str">
        <f t="shared" si="151"/>
        <v>-</v>
      </c>
      <c r="CJ126" s="179" t="str">
        <f t="shared" si="152"/>
        <v>-</v>
      </c>
      <c r="CL126" s="22" t="s">
        <v>37</v>
      </c>
      <c r="CM126" s="22" t="s">
        <v>37</v>
      </c>
      <c r="CN126" s="22" t="s">
        <v>37</v>
      </c>
      <c r="CO126" s="22" t="s">
        <v>37</v>
      </c>
      <c r="CP126" s="22" t="s">
        <v>37</v>
      </c>
      <c r="CQ126" s="22" t="s">
        <v>37</v>
      </c>
      <c r="CR126" s="22" t="s">
        <v>37</v>
      </c>
      <c r="CS126" s="22" t="s">
        <v>37</v>
      </c>
      <c r="CT126" s="22" t="s">
        <v>37</v>
      </c>
      <c r="CU126" s="22" t="s">
        <v>37</v>
      </c>
      <c r="CV126" s="22" t="s">
        <v>37</v>
      </c>
      <c r="CW126" s="22" t="s">
        <v>37</v>
      </c>
      <c r="CX126" s="22" t="s">
        <v>37</v>
      </c>
      <c r="CY126" s="22" t="s">
        <v>37</v>
      </c>
      <c r="CZ126" s="22" t="s">
        <v>37</v>
      </c>
      <c r="DA126" s="22" t="s">
        <v>37</v>
      </c>
      <c r="DB126" s="22" t="s">
        <v>37</v>
      </c>
      <c r="DC126" s="22" t="s">
        <v>37</v>
      </c>
      <c r="DD126" s="22" t="s">
        <v>37</v>
      </c>
      <c r="DE126" s="22" t="s">
        <v>37</v>
      </c>
      <c r="DF126" s="22" t="s">
        <v>37</v>
      </c>
      <c r="DG126" s="22" t="s">
        <v>37</v>
      </c>
      <c r="DH126" s="22" t="s">
        <v>37</v>
      </c>
      <c r="DI126" s="22" t="s">
        <v>37</v>
      </c>
      <c r="DJ126" s="22" t="s">
        <v>37</v>
      </c>
      <c r="DK126" s="22" t="s">
        <v>37</v>
      </c>
      <c r="DL126" s="22" t="s">
        <v>37</v>
      </c>
      <c r="DM126" s="22" t="s">
        <v>37</v>
      </c>
      <c r="DN126" s="22" t="s">
        <v>37</v>
      </c>
      <c r="DO126" s="22" t="s">
        <v>37</v>
      </c>
      <c r="DP126" s="22" t="s">
        <v>37</v>
      </c>
      <c r="DQ126" s="22" t="s">
        <v>37</v>
      </c>
      <c r="DR126" s="22" t="s">
        <v>37</v>
      </c>
      <c r="DS126" s="22" t="s">
        <v>37</v>
      </c>
      <c r="DT126" s="22" t="s">
        <v>37</v>
      </c>
      <c r="DU126" s="22" t="s">
        <v>37</v>
      </c>
      <c r="DV126" s="22" t="s">
        <v>37</v>
      </c>
      <c r="DW126" s="22" t="s">
        <v>37</v>
      </c>
      <c r="DX126" s="22" t="s">
        <v>37</v>
      </c>
      <c r="DY126" s="22" t="s">
        <v>37</v>
      </c>
      <c r="DZ126" s="22" t="s">
        <v>37</v>
      </c>
      <c r="EA126" s="22" t="s">
        <v>37</v>
      </c>
      <c r="EB126" s="22" t="s">
        <v>37</v>
      </c>
      <c r="EC126" s="22" t="s">
        <v>37</v>
      </c>
      <c r="ED126" s="22" t="s">
        <v>37</v>
      </c>
      <c r="EE126" s="22" t="s">
        <v>37</v>
      </c>
      <c r="EF126" s="22" t="s">
        <v>37</v>
      </c>
      <c r="EG126" s="22" t="s">
        <v>37</v>
      </c>
      <c r="EH126" s="22" t="s">
        <v>37</v>
      </c>
      <c r="EI126" s="22" t="s">
        <v>37</v>
      </c>
      <c r="EJ126" s="22" t="s">
        <v>37</v>
      </c>
      <c r="EK126" s="22" t="s">
        <v>37</v>
      </c>
      <c r="EL126" s="22" t="s">
        <v>37</v>
      </c>
      <c r="EM126" s="22" t="s">
        <v>37</v>
      </c>
      <c r="EN126" s="22" t="s">
        <v>37</v>
      </c>
      <c r="EO126" s="22" t="s">
        <v>37</v>
      </c>
    </row>
    <row r="127" spans="1:145" hidden="1" outlineLevel="1">
      <c r="A127">
        <v>45</v>
      </c>
      <c r="B127" s="146" t="str">
        <f t="shared" si="119"/>
        <v>Medium BBT, Young ewes:Lamb, CFA:5.5yo, Wethers:Hgt</v>
      </c>
      <c r="C127">
        <f t="shared" si="64"/>
        <v>1</v>
      </c>
      <c r="D127" t="b">
        <f t="shared" si="65"/>
        <v>1</v>
      </c>
      <c r="E127">
        <f t="shared" si="66"/>
        <v>451</v>
      </c>
      <c r="F127">
        <f t="shared" si="67"/>
        <v>630</v>
      </c>
      <c r="G127">
        <f t="shared" si="68"/>
        <v>0</v>
      </c>
      <c r="H127">
        <f t="shared" si="69"/>
        <v>0</v>
      </c>
      <c r="K127" s="152">
        <f t="shared" si="110"/>
        <v>3</v>
      </c>
      <c r="L127" s="151">
        <f>MOD(INT(($A127-5)/PRODUCT(N$79:$Q$79)),L$79)+1</f>
        <v>3</v>
      </c>
      <c r="M127" s="152">
        <f t="shared" si="111"/>
        <v>3</v>
      </c>
      <c r="N127" s="151">
        <f>MOD(INT(($A127-5)/PRODUCT(O$79:$Q$79)),N$79)+1</f>
        <v>3</v>
      </c>
      <c r="O127" s="151">
        <f>MOD(INT(($A127-5)/PRODUCT(P$79:$Q$79)),O$79)+1</f>
        <v>1</v>
      </c>
      <c r="P127" s="151">
        <f>MOD(INT(($A127-5)/PRODUCT(Q$79:$Q$79)),P$79)+1</f>
        <v>1</v>
      </c>
      <c r="S127" s="181" t="str">
        <f t="shared" ref="S127:AF136" si="153">INDEX($CL127:$EP127,1,S$82+(d.Region-1)*28)</f>
        <v>-</v>
      </c>
      <c r="T127" s="181" t="str">
        <f t="shared" si="153"/>
        <v>-</v>
      </c>
      <c r="U127" s="181" t="str">
        <f t="shared" si="153"/>
        <v>-</v>
      </c>
      <c r="V127" s="181" t="str">
        <f t="shared" si="153"/>
        <v>-</v>
      </c>
      <c r="W127" s="181" t="str">
        <f t="shared" si="153"/>
        <v>-</v>
      </c>
      <c r="X127" s="181" t="str">
        <f t="shared" si="153"/>
        <v>-</v>
      </c>
      <c r="Y127" s="181" t="str">
        <f t="shared" si="153"/>
        <v>-</v>
      </c>
      <c r="Z127" s="181" t="str">
        <f t="shared" si="153"/>
        <v>-</v>
      </c>
      <c r="AA127" s="181" t="str">
        <f t="shared" si="153"/>
        <v>-</v>
      </c>
      <c r="AB127" s="181" t="str">
        <f t="shared" si="153"/>
        <v>-</v>
      </c>
      <c r="AC127" s="181" t="str">
        <f t="shared" si="153"/>
        <v>-</v>
      </c>
      <c r="AD127" s="181" t="str">
        <f t="shared" si="153"/>
        <v>-</v>
      </c>
      <c r="AE127" s="181" t="str">
        <f t="shared" si="153"/>
        <v>-</v>
      </c>
      <c r="AF127" s="181" t="str">
        <f t="shared" si="153"/>
        <v>-</v>
      </c>
      <c r="AG127" s="179" t="str">
        <f t="shared" si="120"/>
        <v>-</v>
      </c>
      <c r="AH127" s="179" t="str">
        <f t="shared" si="121"/>
        <v>-</v>
      </c>
      <c r="AI127" s="179" t="str">
        <f t="shared" si="122"/>
        <v>-</v>
      </c>
      <c r="AJ127" s="179" t="str">
        <f t="shared" si="122"/>
        <v>-</v>
      </c>
      <c r="AK127" s="179" t="str">
        <f t="shared" si="122"/>
        <v>-</v>
      </c>
      <c r="AL127" s="179" t="str">
        <f t="shared" si="122"/>
        <v>-</v>
      </c>
      <c r="AM127" s="179" t="str">
        <f t="shared" si="122"/>
        <v>-</v>
      </c>
      <c r="AN127" s="179" t="str">
        <f t="shared" si="123"/>
        <v>-</v>
      </c>
      <c r="AO127" s="179" t="str">
        <f t="shared" si="124"/>
        <v>-</v>
      </c>
      <c r="AP127" s="179" t="str">
        <f t="shared" si="125"/>
        <v>-</v>
      </c>
      <c r="AQ127" s="179" t="str">
        <f t="shared" si="126"/>
        <v>-</v>
      </c>
      <c r="AR127" s="179" t="str">
        <f t="shared" si="127"/>
        <v>-</v>
      </c>
      <c r="AS127" s="179" t="str">
        <f t="shared" si="128"/>
        <v>-</v>
      </c>
      <c r="AT127" s="179" t="str">
        <f t="shared" si="129"/>
        <v>-</v>
      </c>
      <c r="AU127" s="179" t="str">
        <f t="shared" si="130"/>
        <v>-</v>
      </c>
      <c r="AV127" s="179" t="str">
        <f t="shared" si="131"/>
        <v>-</v>
      </c>
      <c r="AW127" s="179" t="str">
        <f t="shared" si="132"/>
        <v>-</v>
      </c>
      <c r="AX127" s="179" t="str">
        <f t="shared" si="133"/>
        <v>-</v>
      </c>
      <c r="AY127" s="179" t="str">
        <f t="shared" si="134"/>
        <v>-</v>
      </c>
      <c r="AZ127" s="179" t="str">
        <f t="shared" si="135"/>
        <v>-</v>
      </c>
      <c r="BA127" s="179" t="str">
        <f t="shared" si="136"/>
        <v>-</v>
      </c>
      <c r="BB127" s="181" t="str">
        <f t="shared" ref="BB127:BO136" si="154">INDEX($CL127:$EP127,1,BB$82+(d.Region-1)*28)</f>
        <v>-</v>
      </c>
      <c r="BC127" s="181" t="str">
        <f t="shared" si="154"/>
        <v>-</v>
      </c>
      <c r="BD127" s="181" t="str">
        <f t="shared" si="154"/>
        <v>-</v>
      </c>
      <c r="BE127" s="181" t="str">
        <f t="shared" si="154"/>
        <v>-</v>
      </c>
      <c r="BF127" s="181" t="str">
        <f t="shared" si="154"/>
        <v>-</v>
      </c>
      <c r="BG127" s="181" t="str">
        <f t="shared" si="154"/>
        <v>-</v>
      </c>
      <c r="BH127" s="181" t="str">
        <f t="shared" si="154"/>
        <v>-</v>
      </c>
      <c r="BI127" s="181" t="str">
        <f t="shared" si="154"/>
        <v>-</v>
      </c>
      <c r="BJ127" s="181" t="str">
        <f t="shared" si="154"/>
        <v>-</v>
      </c>
      <c r="BK127" s="181" t="str">
        <f t="shared" si="154"/>
        <v>-</v>
      </c>
      <c r="BL127" s="181" t="str">
        <f t="shared" si="154"/>
        <v>-</v>
      </c>
      <c r="BM127" s="181" t="str">
        <f t="shared" si="154"/>
        <v>-</v>
      </c>
      <c r="BN127" s="181" t="str">
        <f t="shared" si="154"/>
        <v>-</v>
      </c>
      <c r="BO127" s="181" t="str">
        <f t="shared" si="154"/>
        <v>-</v>
      </c>
      <c r="BP127" s="179" t="str">
        <f t="shared" si="137"/>
        <v>-</v>
      </c>
      <c r="BQ127" s="179" t="str">
        <f t="shared" si="138"/>
        <v>-</v>
      </c>
      <c r="BR127" s="179" t="str">
        <f t="shared" si="91"/>
        <v>-</v>
      </c>
      <c r="BS127" s="179" t="str">
        <f t="shared" si="92"/>
        <v>-</v>
      </c>
      <c r="BT127" s="179" t="str">
        <f t="shared" si="93"/>
        <v>-</v>
      </c>
      <c r="BU127" s="179" t="str">
        <f t="shared" si="94"/>
        <v>-</v>
      </c>
      <c r="BV127" s="179" t="str">
        <f t="shared" si="95"/>
        <v>-</v>
      </c>
      <c r="BW127" s="179" t="str">
        <f t="shared" si="139"/>
        <v>-</v>
      </c>
      <c r="BX127" s="179" t="str">
        <f t="shared" si="140"/>
        <v>-</v>
      </c>
      <c r="BY127" s="179" t="str">
        <f t="shared" si="141"/>
        <v>-</v>
      </c>
      <c r="BZ127" s="179" t="str">
        <f t="shared" si="142"/>
        <v>-</v>
      </c>
      <c r="CA127" s="179" t="str">
        <f t="shared" si="143"/>
        <v>-</v>
      </c>
      <c r="CB127" s="179" t="str">
        <f t="shared" si="144"/>
        <v>-</v>
      </c>
      <c r="CC127" s="179" t="str">
        <f t="shared" si="145"/>
        <v>-</v>
      </c>
      <c r="CD127" s="179" t="str">
        <f t="shared" si="146"/>
        <v>-</v>
      </c>
      <c r="CE127" s="179" t="str">
        <f t="shared" si="147"/>
        <v>-</v>
      </c>
      <c r="CF127" s="179" t="str">
        <f t="shared" si="148"/>
        <v>-</v>
      </c>
      <c r="CG127" s="179" t="str">
        <f t="shared" si="149"/>
        <v>-</v>
      </c>
      <c r="CH127" s="179" t="str">
        <f t="shared" si="150"/>
        <v>-</v>
      </c>
      <c r="CI127" s="179" t="str">
        <f t="shared" si="151"/>
        <v>-</v>
      </c>
      <c r="CJ127" s="179" t="str">
        <f t="shared" si="152"/>
        <v>-</v>
      </c>
      <c r="CL127" s="22" t="s">
        <v>37</v>
      </c>
      <c r="CM127" s="22" t="s">
        <v>37</v>
      </c>
      <c r="CN127" s="22" t="s">
        <v>37</v>
      </c>
      <c r="CO127" s="22" t="s">
        <v>37</v>
      </c>
      <c r="CP127" s="22" t="s">
        <v>37</v>
      </c>
      <c r="CQ127" s="22" t="s">
        <v>37</v>
      </c>
      <c r="CR127" s="22" t="s">
        <v>37</v>
      </c>
      <c r="CS127" s="22" t="s">
        <v>37</v>
      </c>
      <c r="CT127" s="22" t="s">
        <v>37</v>
      </c>
      <c r="CU127" s="22" t="s">
        <v>37</v>
      </c>
      <c r="CV127" s="22" t="s">
        <v>37</v>
      </c>
      <c r="CW127" s="22" t="s">
        <v>37</v>
      </c>
      <c r="CX127" s="22" t="s">
        <v>37</v>
      </c>
      <c r="CY127" s="22" t="s">
        <v>37</v>
      </c>
      <c r="CZ127" s="22" t="s">
        <v>37</v>
      </c>
      <c r="DA127" s="22" t="s">
        <v>37</v>
      </c>
      <c r="DB127" s="22" t="s">
        <v>37</v>
      </c>
      <c r="DC127" s="22" t="s">
        <v>37</v>
      </c>
      <c r="DD127" s="22" t="s">
        <v>37</v>
      </c>
      <c r="DE127" s="22" t="s">
        <v>37</v>
      </c>
      <c r="DF127" s="22" t="s">
        <v>37</v>
      </c>
      <c r="DG127" s="22" t="s">
        <v>37</v>
      </c>
      <c r="DH127" s="22" t="s">
        <v>37</v>
      </c>
      <c r="DI127" s="22" t="s">
        <v>37</v>
      </c>
      <c r="DJ127" s="22" t="s">
        <v>37</v>
      </c>
      <c r="DK127" s="22" t="s">
        <v>37</v>
      </c>
      <c r="DL127" s="22" t="s">
        <v>37</v>
      </c>
      <c r="DM127" s="22" t="s">
        <v>37</v>
      </c>
      <c r="DN127" s="22" t="s">
        <v>37</v>
      </c>
      <c r="DO127" s="22" t="s">
        <v>37</v>
      </c>
      <c r="DP127" s="22" t="s">
        <v>37</v>
      </c>
      <c r="DQ127" s="22" t="s">
        <v>37</v>
      </c>
      <c r="DR127" s="22" t="s">
        <v>37</v>
      </c>
      <c r="DS127" s="22" t="s">
        <v>37</v>
      </c>
      <c r="DT127" s="22" t="s">
        <v>37</v>
      </c>
      <c r="DU127" s="22" t="s">
        <v>37</v>
      </c>
      <c r="DV127" s="22" t="s">
        <v>37</v>
      </c>
      <c r="DW127" s="22" t="s">
        <v>37</v>
      </c>
      <c r="DX127" s="22" t="s">
        <v>37</v>
      </c>
      <c r="DY127" s="22" t="s">
        <v>37</v>
      </c>
      <c r="DZ127" s="22" t="s">
        <v>37</v>
      </c>
      <c r="EA127" s="22" t="s">
        <v>37</v>
      </c>
      <c r="EB127" s="22" t="s">
        <v>37</v>
      </c>
      <c r="EC127" s="22" t="s">
        <v>37</v>
      </c>
      <c r="ED127" s="22" t="s">
        <v>37</v>
      </c>
      <c r="EE127" s="22" t="s">
        <v>37</v>
      </c>
      <c r="EF127" s="22" t="s">
        <v>37</v>
      </c>
      <c r="EG127" s="22" t="s">
        <v>37</v>
      </c>
      <c r="EH127" s="22" t="s">
        <v>37</v>
      </c>
      <c r="EI127" s="22" t="s">
        <v>37</v>
      </c>
      <c r="EJ127" s="22" t="s">
        <v>37</v>
      </c>
      <c r="EK127" s="22" t="s">
        <v>37</v>
      </c>
      <c r="EL127" s="22" t="s">
        <v>37</v>
      </c>
      <c r="EM127" s="22" t="s">
        <v>37</v>
      </c>
      <c r="EN127" s="22" t="s">
        <v>37</v>
      </c>
      <c r="EO127" s="22" t="s">
        <v>37</v>
      </c>
    </row>
    <row r="128" spans="1:145" hidden="1" outlineLevel="1">
      <c r="A128">
        <v>46</v>
      </c>
      <c r="B128" s="146" t="str">
        <f t="shared" si="119"/>
        <v>Medium BBT, Young ewes:Lamb, CFA:6.5yo, Wethers:Hgt</v>
      </c>
      <c r="C128">
        <f t="shared" si="64"/>
        <v>1</v>
      </c>
      <c r="D128" t="b">
        <f t="shared" si="65"/>
        <v>1</v>
      </c>
      <c r="E128">
        <f t="shared" si="66"/>
        <v>451</v>
      </c>
      <c r="F128">
        <f t="shared" si="67"/>
        <v>630</v>
      </c>
      <c r="G128">
        <f t="shared" si="68"/>
        <v>0</v>
      </c>
      <c r="H128">
        <f t="shared" si="69"/>
        <v>1</v>
      </c>
      <c r="K128" s="152">
        <f t="shared" si="110"/>
        <v>3</v>
      </c>
      <c r="L128" s="151">
        <f>MOD(INT(($A128-5)/PRODUCT(N$79:$Q$79)),L$79)+1</f>
        <v>3</v>
      </c>
      <c r="M128" s="152">
        <f t="shared" si="111"/>
        <v>3</v>
      </c>
      <c r="N128" s="151">
        <f>MOD(INT(($A128-5)/PRODUCT(O$79:$Q$79)),N$79)+1</f>
        <v>3</v>
      </c>
      <c r="O128" s="151">
        <f>MOD(INT(($A128-5)/PRODUCT(P$79:$Q$79)),O$79)+1</f>
        <v>1</v>
      </c>
      <c r="P128" s="151">
        <f>MOD(INT(($A128-5)/PRODUCT(Q$79:$Q$79)),P$79)+1</f>
        <v>2</v>
      </c>
      <c r="S128" s="181" t="str">
        <f t="shared" si="153"/>
        <v>-</v>
      </c>
      <c r="T128" s="181" t="str">
        <f t="shared" si="153"/>
        <v>-</v>
      </c>
      <c r="U128" s="181" t="str">
        <f t="shared" si="153"/>
        <v>-</v>
      </c>
      <c r="V128" s="181" t="str">
        <f t="shared" si="153"/>
        <v>-</v>
      </c>
      <c r="W128" s="181" t="str">
        <f t="shared" si="153"/>
        <v>-</v>
      </c>
      <c r="X128" s="181" t="str">
        <f t="shared" si="153"/>
        <v>-</v>
      </c>
      <c r="Y128" s="181" t="str">
        <f t="shared" si="153"/>
        <v>-</v>
      </c>
      <c r="Z128" s="181" t="str">
        <f t="shared" si="153"/>
        <v>-</v>
      </c>
      <c r="AA128" s="181" t="str">
        <f t="shared" si="153"/>
        <v>-</v>
      </c>
      <c r="AB128" s="181" t="str">
        <f t="shared" si="153"/>
        <v>-</v>
      </c>
      <c r="AC128" s="181" t="str">
        <f t="shared" si="153"/>
        <v>-</v>
      </c>
      <c r="AD128" s="181" t="str">
        <f t="shared" si="153"/>
        <v>-</v>
      </c>
      <c r="AE128" s="181" t="str">
        <f t="shared" si="153"/>
        <v>-</v>
      </c>
      <c r="AF128" s="181" t="str">
        <f t="shared" si="153"/>
        <v>-</v>
      </c>
      <c r="AG128" s="179" t="str">
        <f t="shared" si="120"/>
        <v>-</v>
      </c>
      <c r="AH128" s="179" t="str">
        <f t="shared" si="121"/>
        <v>-</v>
      </c>
      <c r="AI128" s="179" t="str">
        <f t="shared" si="122"/>
        <v>-</v>
      </c>
      <c r="AJ128" s="179" t="str">
        <f t="shared" si="122"/>
        <v>-</v>
      </c>
      <c r="AK128" s="179" t="str">
        <f t="shared" si="122"/>
        <v>-</v>
      </c>
      <c r="AL128" s="179" t="str">
        <f t="shared" si="122"/>
        <v>-</v>
      </c>
      <c r="AM128" s="179" t="str">
        <f t="shared" si="122"/>
        <v>-</v>
      </c>
      <c r="AN128" s="179" t="str">
        <f t="shared" si="123"/>
        <v>-</v>
      </c>
      <c r="AO128" s="179" t="str">
        <f t="shared" si="124"/>
        <v>-</v>
      </c>
      <c r="AP128" s="179" t="str">
        <f t="shared" si="125"/>
        <v>-</v>
      </c>
      <c r="AQ128" s="179" t="str">
        <f t="shared" si="126"/>
        <v>-</v>
      </c>
      <c r="AR128" s="179" t="str">
        <f t="shared" si="127"/>
        <v>-</v>
      </c>
      <c r="AS128" s="179" t="str">
        <f t="shared" si="128"/>
        <v>-</v>
      </c>
      <c r="AT128" s="179" t="str">
        <f t="shared" si="129"/>
        <v>-</v>
      </c>
      <c r="AU128" s="179" t="str">
        <f t="shared" si="130"/>
        <v>-</v>
      </c>
      <c r="AV128" s="179" t="str">
        <f t="shared" si="131"/>
        <v>-</v>
      </c>
      <c r="AW128" s="179" t="str">
        <f t="shared" si="132"/>
        <v>-</v>
      </c>
      <c r="AX128" s="179" t="str">
        <f t="shared" si="133"/>
        <v>-</v>
      </c>
      <c r="AY128" s="179" t="str">
        <f t="shared" si="134"/>
        <v>-</v>
      </c>
      <c r="AZ128" s="179" t="str">
        <f t="shared" si="135"/>
        <v>-</v>
      </c>
      <c r="BA128" s="179" t="str">
        <f t="shared" si="136"/>
        <v>-</v>
      </c>
      <c r="BB128" s="181" t="str">
        <f t="shared" si="154"/>
        <v>-</v>
      </c>
      <c r="BC128" s="181" t="str">
        <f t="shared" si="154"/>
        <v>-</v>
      </c>
      <c r="BD128" s="181" t="str">
        <f t="shared" si="154"/>
        <v>-</v>
      </c>
      <c r="BE128" s="181" t="str">
        <f t="shared" si="154"/>
        <v>-</v>
      </c>
      <c r="BF128" s="181" t="str">
        <f t="shared" si="154"/>
        <v>-</v>
      </c>
      <c r="BG128" s="181" t="str">
        <f t="shared" si="154"/>
        <v>-</v>
      </c>
      <c r="BH128" s="181" t="str">
        <f t="shared" si="154"/>
        <v>-</v>
      </c>
      <c r="BI128" s="181" t="str">
        <f t="shared" si="154"/>
        <v>-</v>
      </c>
      <c r="BJ128" s="181" t="str">
        <f t="shared" si="154"/>
        <v>-</v>
      </c>
      <c r="BK128" s="181" t="str">
        <f t="shared" si="154"/>
        <v>-</v>
      </c>
      <c r="BL128" s="181" t="str">
        <f t="shared" si="154"/>
        <v>-</v>
      </c>
      <c r="BM128" s="181" t="str">
        <f t="shared" si="154"/>
        <v>-</v>
      </c>
      <c r="BN128" s="181" t="str">
        <f t="shared" si="154"/>
        <v>-</v>
      </c>
      <c r="BO128" s="181" t="str">
        <f t="shared" si="154"/>
        <v>-</v>
      </c>
      <c r="BP128" s="179" t="str">
        <f t="shared" si="137"/>
        <v>-</v>
      </c>
      <c r="BQ128" s="179" t="str">
        <f t="shared" si="138"/>
        <v>-</v>
      </c>
      <c r="BR128" s="179" t="str">
        <f t="shared" si="91"/>
        <v>-</v>
      </c>
      <c r="BS128" s="179" t="str">
        <f t="shared" si="92"/>
        <v>-</v>
      </c>
      <c r="BT128" s="179" t="str">
        <f t="shared" si="93"/>
        <v>-</v>
      </c>
      <c r="BU128" s="179" t="str">
        <f t="shared" si="94"/>
        <v>-</v>
      </c>
      <c r="BV128" s="179" t="str">
        <f t="shared" si="95"/>
        <v>-</v>
      </c>
      <c r="BW128" s="179" t="str">
        <f t="shared" si="139"/>
        <v>-</v>
      </c>
      <c r="BX128" s="179" t="str">
        <f t="shared" si="140"/>
        <v>-</v>
      </c>
      <c r="BY128" s="179" t="str">
        <f t="shared" si="141"/>
        <v>-</v>
      </c>
      <c r="BZ128" s="179" t="str">
        <f t="shared" si="142"/>
        <v>-</v>
      </c>
      <c r="CA128" s="179" t="str">
        <f t="shared" si="143"/>
        <v>-</v>
      </c>
      <c r="CB128" s="179" t="str">
        <f t="shared" si="144"/>
        <v>-</v>
      </c>
      <c r="CC128" s="179" t="str">
        <f t="shared" si="145"/>
        <v>-</v>
      </c>
      <c r="CD128" s="179" t="str">
        <f t="shared" si="146"/>
        <v>-</v>
      </c>
      <c r="CE128" s="179" t="str">
        <f t="shared" si="147"/>
        <v>-</v>
      </c>
      <c r="CF128" s="179" t="str">
        <f t="shared" si="148"/>
        <v>-</v>
      </c>
      <c r="CG128" s="179" t="str">
        <f t="shared" si="149"/>
        <v>-</v>
      </c>
      <c r="CH128" s="179" t="str">
        <f t="shared" si="150"/>
        <v>-</v>
      </c>
      <c r="CI128" s="179" t="str">
        <f t="shared" si="151"/>
        <v>-</v>
      </c>
      <c r="CJ128" s="179" t="str">
        <f t="shared" si="152"/>
        <v>-</v>
      </c>
      <c r="CL128" s="22" t="s">
        <v>37</v>
      </c>
      <c r="CM128" s="22" t="s">
        <v>37</v>
      </c>
      <c r="CN128" s="22" t="s">
        <v>37</v>
      </c>
      <c r="CO128" s="22" t="s">
        <v>37</v>
      </c>
      <c r="CP128" s="22" t="s">
        <v>37</v>
      </c>
      <c r="CQ128" s="22" t="s">
        <v>37</v>
      </c>
      <c r="CR128" s="22" t="s">
        <v>37</v>
      </c>
      <c r="CS128" s="22" t="s">
        <v>37</v>
      </c>
      <c r="CT128" s="22" t="s">
        <v>37</v>
      </c>
      <c r="CU128" s="22" t="s">
        <v>37</v>
      </c>
      <c r="CV128" s="22" t="s">
        <v>37</v>
      </c>
      <c r="CW128" s="22" t="s">
        <v>37</v>
      </c>
      <c r="CX128" s="22" t="s">
        <v>37</v>
      </c>
      <c r="CY128" s="22" t="s">
        <v>37</v>
      </c>
      <c r="CZ128" s="22" t="s">
        <v>37</v>
      </c>
      <c r="DA128" s="22" t="s">
        <v>37</v>
      </c>
      <c r="DB128" s="22" t="s">
        <v>37</v>
      </c>
      <c r="DC128" s="22" t="s">
        <v>37</v>
      </c>
      <c r="DD128" s="22" t="s">
        <v>37</v>
      </c>
      <c r="DE128" s="22" t="s">
        <v>37</v>
      </c>
      <c r="DF128" s="22" t="s">
        <v>37</v>
      </c>
      <c r="DG128" s="22" t="s">
        <v>37</v>
      </c>
      <c r="DH128" s="22" t="s">
        <v>37</v>
      </c>
      <c r="DI128" s="22" t="s">
        <v>37</v>
      </c>
      <c r="DJ128" s="22" t="s">
        <v>37</v>
      </c>
      <c r="DK128" s="22" t="s">
        <v>37</v>
      </c>
      <c r="DL128" s="22" t="s">
        <v>37</v>
      </c>
      <c r="DM128" s="22" t="s">
        <v>37</v>
      </c>
      <c r="DN128" s="22" t="s">
        <v>37</v>
      </c>
      <c r="DO128" s="22" t="s">
        <v>37</v>
      </c>
      <c r="DP128" s="22" t="s">
        <v>37</v>
      </c>
      <c r="DQ128" s="22" t="s">
        <v>37</v>
      </c>
      <c r="DR128" s="22" t="s">
        <v>37</v>
      </c>
      <c r="DS128" s="22" t="s">
        <v>37</v>
      </c>
      <c r="DT128" s="22" t="s">
        <v>37</v>
      </c>
      <c r="DU128" s="22" t="s">
        <v>37</v>
      </c>
      <c r="DV128" s="22" t="s">
        <v>37</v>
      </c>
      <c r="DW128" s="22" t="s">
        <v>37</v>
      </c>
      <c r="DX128" s="22" t="s">
        <v>37</v>
      </c>
      <c r="DY128" s="22" t="s">
        <v>37</v>
      </c>
      <c r="DZ128" s="22" t="s">
        <v>37</v>
      </c>
      <c r="EA128" s="22" t="s">
        <v>37</v>
      </c>
      <c r="EB128" s="22" t="s">
        <v>37</v>
      </c>
      <c r="EC128" s="22" t="s">
        <v>37</v>
      </c>
      <c r="ED128" s="22" t="s">
        <v>37</v>
      </c>
      <c r="EE128" s="22" t="s">
        <v>37</v>
      </c>
      <c r="EF128" s="22" t="s">
        <v>37</v>
      </c>
      <c r="EG128" s="22" t="s">
        <v>37</v>
      </c>
      <c r="EH128" s="22" t="s">
        <v>37</v>
      </c>
      <c r="EI128" s="22" t="s">
        <v>37</v>
      </c>
      <c r="EJ128" s="22" t="s">
        <v>37</v>
      </c>
      <c r="EK128" s="22" t="s">
        <v>37</v>
      </c>
      <c r="EL128" s="22" t="s">
        <v>37</v>
      </c>
      <c r="EM128" s="22" t="s">
        <v>37</v>
      </c>
      <c r="EN128" s="22" t="s">
        <v>37</v>
      </c>
      <c r="EO128" s="22" t="s">
        <v>37</v>
      </c>
    </row>
    <row r="129" spans="1:145" hidden="1" outlineLevel="1">
      <c r="A129">
        <v>47</v>
      </c>
      <c r="B129" s="146" t="str">
        <f t="shared" si="119"/>
        <v>Medium BBT, Young ewes:Hgt, CFA:5.5yo, Wethers:Hgt</v>
      </c>
      <c r="C129">
        <f t="shared" si="64"/>
        <v>1</v>
      </c>
      <c r="D129" t="b">
        <f t="shared" si="65"/>
        <v>1</v>
      </c>
      <c r="E129">
        <f t="shared" si="66"/>
        <v>451</v>
      </c>
      <c r="F129">
        <f t="shared" si="67"/>
        <v>630</v>
      </c>
      <c r="G129">
        <f t="shared" si="68"/>
        <v>500</v>
      </c>
      <c r="H129">
        <f t="shared" si="69"/>
        <v>0</v>
      </c>
      <c r="K129" s="152">
        <f t="shared" si="110"/>
        <v>3</v>
      </c>
      <c r="L129" s="151">
        <f>MOD(INT(($A129-5)/PRODUCT(N$79:$Q$79)),L$79)+1</f>
        <v>3</v>
      </c>
      <c r="M129" s="152">
        <f t="shared" si="111"/>
        <v>3</v>
      </c>
      <c r="N129" s="151">
        <f>MOD(INT(($A129-5)/PRODUCT(O$79:$Q$79)),N$79)+1</f>
        <v>3</v>
      </c>
      <c r="O129" s="151">
        <f>MOD(INT(($A129-5)/PRODUCT(P$79:$Q$79)),O$79)+1</f>
        <v>2</v>
      </c>
      <c r="P129" s="151">
        <f>MOD(INT(($A129-5)/PRODUCT(Q$79:$Q$79)),P$79)+1</f>
        <v>1</v>
      </c>
      <c r="S129" s="181" t="str">
        <f t="shared" si="153"/>
        <v>-</v>
      </c>
      <c r="T129" s="181" t="str">
        <f t="shared" si="153"/>
        <v>-</v>
      </c>
      <c r="U129" s="181" t="str">
        <f t="shared" si="153"/>
        <v>-</v>
      </c>
      <c r="V129" s="181" t="str">
        <f t="shared" si="153"/>
        <v>-</v>
      </c>
      <c r="W129" s="181" t="str">
        <f t="shared" si="153"/>
        <v>-</v>
      </c>
      <c r="X129" s="181" t="str">
        <f t="shared" si="153"/>
        <v>-</v>
      </c>
      <c r="Y129" s="181" t="str">
        <f t="shared" si="153"/>
        <v>-</v>
      </c>
      <c r="Z129" s="181" t="str">
        <f t="shared" si="153"/>
        <v>-</v>
      </c>
      <c r="AA129" s="181" t="str">
        <f t="shared" si="153"/>
        <v>-</v>
      </c>
      <c r="AB129" s="181" t="str">
        <f t="shared" si="153"/>
        <v>-</v>
      </c>
      <c r="AC129" s="181" t="str">
        <f t="shared" si="153"/>
        <v>-</v>
      </c>
      <c r="AD129" s="181" t="str">
        <f t="shared" si="153"/>
        <v>-</v>
      </c>
      <c r="AE129" s="181" t="str">
        <f t="shared" si="153"/>
        <v>-</v>
      </c>
      <c r="AF129" s="181" t="str">
        <f t="shared" si="153"/>
        <v>-</v>
      </c>
      <c r="AG129" s="179" t="str">
        <f t="shared" si="120"/>
        <v>-</v>
      </c>
      <c r="AH129" s="179" t="str">
        <f t="shared" si="121"/>
        <v>-</v>
      </c>
      <c r="AI129" s="179" t="str">
        <f t="shared" si="122"/>
        <v>-</v>
      </c>
      <c r="AJ129" s="179" t="str">
        <f t="shared" si="122"/>
        <v>-</v>
      </c>
      <c r="AK129" s="179" t="str">
        <f t="shared" si="122"/>
        <v>-</v>
      </c>
      <c r="AL129" s="179" t="str">
        <f t="shared" si="122"/>
        <v>-</v>
      </c>
      <c r="AM129" s="179" t="str">
        <f t="shared" si="122"/>
        <v>-</v>
      </c>
      <c r="AN129" s="179" t="str">
        <f t="shared" si="123"/>
        <v>-</v>
      </c>
      <c r="AO129" s="179" t="str">
        <f t="shared" si="124"/>
        <v>-</v>
      </c>
      <c r="AP129" s="179" t="str">
        <f t="shared" si="125"/>
        <v>-</v>
      </c>
      <c r="AQ129" s="179" t="str">
        <f t="shared" si="126"/>
        <v>-</v>
      </c>
      <c r="AR129" s="179" t="str">
        <f t="shared" si="127"/>
        <v>-</v>
      </c>
      <c r="AS129" s="179" t="str">
        <f t="shared" si="128"/>
        <v>-</v>
      </c>
      <c r="AT129" s="179" t="str">
        <f t="shared" si="129"/>
        <v>-</v>
      </c>
      <c r="AU129" s="179" t="str">
        <f t="shared" si="130"/>
        <v>-</v>
      </c>
      <c r="AV129" s="179" t="str">
        <f t="shared" si="131"/>
        <v>-</v>
      </c>
      <c r="AW129" s="179" t="str">
        <f t="shared" si="132"/>
        <v>-</v>
      </c>
      <c r="AX129" s="179" t="str">
        <f t="shared" si="133"/>
        <v>-</v>
      </c>
      <c r="AY129" s="179" t="str">
        <f t="shared" si="134"/>
        <v>-</v>
      </c>
      <c r="AZ129" s="179" t="str">
        <f t="shared" si="135"/>
        <v>-</v>
      </c>
      <c r="BA129" s="179" t="str">
        <f t="shared" si="136"/>
        <v>-</v>
      </c>
      <c r="BB129" s="181" t="str">
        <f t="shared" si="154"/>
        <v>-</v>
      </c>
      <c r="BC129" s="181" t="str">
        <f t="shared" si="154"/>
        <v>-</v>
      </c>
      <c r="BD129" s="181" t="str">
        <f t="shared" si="154"/>
        <v>-</v>
      </c>
      <c r="BE129" s="181" t="str">
        <f t="shared" si="154"/>
        <v>-</v>
      </c>
      <c r="BF129" s="181" t="str">
        <f t="shared" si="154"/>
        <v>-</v>
      </c>
      <c r="BG129" s="181" t="str">
        <f t="shared" si="154"/>
        <v>-</v>
      </c>
      <c r="BH129" s="181" t="str">
        <f t="shared" si="154"/>
        <v>-</v>
      </c>
      <c r="BI129" s="181" t="str">
        <f t="shared" si="154"/>
        <v>-</v>
      </c>
      <c r="BJ129" s="181" t="str">
        <f t="shared" si="154"/>
        <v>-</v>
      </c>
      <c r="BK129" s="181" t="str">
        <f t="shared" si="154"/>
        <v>-</v>
      </c>
      <c r="BL129" s="181" t="str">
        <f t="shared" si="154"/>
        <v>-</v>
      </c>
      <c r="BM129" s="181" t="str">
        <f t="shared" si="154"/>
        <v>-</v>
      </c>
      <c r="BN129" s="181" t="str">
        <f t="shared" si="154"/>
        <v>-</v>
      </c>
      <c r="BO129" s="181" t="str">
        <f t="shared" si="154"/>
        <v>-</v>
      </c>
      <c r="BP129" s="179" t="str">
        <f t="shared" si="137"/>
        <v>-</v>
      </c>
      <c r="BQ129" s="179" t="str">
        <f t="shared" si="138"/>
        <v>-</v>
      </c>
      <c r="BR129" s="179" t="str">
        <f t="shared" si="91"/>
        <v>-</v>
      </c>
      <c r="BS129" s="179" t="str">
        <f t="shared" si="92"/>
        <v>-</v>
      </c>
      <c r="BT129" s="179" t="str">
        <f t="shared" si="93"/>
        <v>-</v>
      </c>
      <c r="BU129" s="179" t="str">
        <f t="shared" si="94"/>
        <v>-</v>
      </c>
      <c r="BV129" s="179" t="str">
        <f t="shared" si="95"/>
        <v>-</v>
      </c>
      <c r="BW129" s="179" t="str">
        <f t="shared" si="139"/>
        <v>-</v>
      </c>
      <c r="BX129" s="179" t="str">
        <f t="shared" si="140"/>
        <v>-</v>
      </c>
      <c r="BY129" s="179" t="str">
        <f t="shared" si="141"/>
        <v>-</v>
      </c>
      <c r="BZ129" s="179" t="str">
        <f t="shared" si="142"/>
        <v>-</v>
      </c>
      <c r="CA129" s="179" t="str">
        <f t="shared" si="143"/>
        <v>-</v>
      </c>
      <c r="CB129" s="179" t="str">
        <f t="shared" si="144"/>
        <v>-</v>
      </c>
      <c r="CC129" s="179" t="str">
        <f t="shared" si="145"/>
        <v>-</v>
      </c>
      <c r="CD129" s="179" t="str">
        <f t="shared" si="146"/>
        <v>-</v>
      </c>
      <c r="CE129" s="179" t="str">
        <f t="shared" si="147"/>
        <v>-</v>
      </c>
      <c r="CF129" s="179" t="str">
        <f t="shared" si="148"/>
        <v>-</v>
      </c>
      <c r="CG129" s="179" t="str">
        <f t="shared" si="149"/>
        <v>-</v>
      </c>
      <c r="CH129" s="179" t="str">
        <f t="shared" si="150"/>
        <v>-</v>
      </c>
      <c r="CI129" s="179" t="str">
        <f t="shared" si="151"/>
        <v>-</v>
      </c>
      <c r="CJ129" s="179" t="str">
        <f t="shared" si="152"/>
        <v>-</v>
      </c>
      <c r="CL129" s="22" t="s">
        <v>37</v>
      </c>
      <c r="CM129" s="22" t="s">
        <v>37</v>
      </c>
      <c r="CN129" s="22" t="s">
        <v>37</v>
      </c>
      <c r="CO129" s="22" t="s">
        <v>37</v>
      </c>
      <c r="CP129" s="22" t="s">
        <v>37</v>
      </c>
      <c r="CQ129" s="22" t="s">
        <v>37</v>
      </c>
      <c r="CR129" s="22" t="s">
        <v>37</v>
      </c>
      <c r="CS129" s="22" t="s">
        <v>37</v>
      </c>
      <c r="CT129" s="22" t="s">
        <v>37</v>
      </c>
      <c r="CU129" s="22" t="s">
        <v>37</v>
      </c>
      <c r="CV129" s="22" t="s">
        <v>37</v>
      </c>
      <c r="CW129" s="22" t="s">
        <v>37</v>
      </c>
      <c r="CX129" s="22" t="s">
        <v>37</v>
      </c>
      <c r="CY129" s="22" t="s">
        <v>37</v>
      </c>
      <c r="CZ129" s="22" t="s">
        <v>37</v>
      </c>
      <c r="DA129" s="22" t="s">
        <v>37</v>
      </c>
      <c r="DB129" s="22" t="s">
        <v>37</v>
      </c>
      <c r="DC129" s="22" t="s">
        <v>37</v>
      </c>
      <c r="DD129" s="22" t="s">
        <v>37</v>
      </c>
      <c r="DE129" s="22" t="s">
        <v>37</v>
      </c>
      <c r="DF129" s="22" t="s">
        <v>37</v>
      </c>
      <c r="DG129" s="22" t="s">
        <v>37</v>
      </c>
      <c r="DH129" s="22" t="s">
        <v>37</v>
      </c>
      <c r="DI129" s="22" t="s">
        <v>37</v>
      </c>
      <c r="DJ129" s="22" t="s">
        <v>37</v>
      </c>
      <c r="DK129" s="22" t="s">
        <v>37</v>
      </c>
      <c r="DL129" s="22" t="s">
        <v>37</v>
      </c>
      <c r="DM129" s="22" t="s">
        <v>37</v>
      </c>
      <c r="DN129" s="22" t="s">
        <v>37</v>
      </c>
      <c r="DO129" s="22" t="s">
        <v>37</v>
      </c>
      <c r="DP129" s="22" t="s">
        <v>37</v>
      </c>
      <c r="DQ129" s="22" t="s">
        <v>37</v>
      </c>
      <c r="DR129" s="22" t="s">
        <v>37</v>
      </c>
      <c r="DS129" s="22" t="s">
        <v>37</v>
      </c>
      <c r="DT129" s="22" t="s">
        <v>37</v>
      </c>
      <c r="DU129" s="22" t="s">
        <v>37</v>
      </c>
      <c r="DV129" s="22" t="s">
        <v>37</v>
      </c>
      <c r="DW129" s="22" t="s">
        <v>37</v>
      </c>
      <c r="DX129" s="22" t="s">
        <v>37</v>
      </c>
      <c r="DY129" s="22" t="s">
        <v>37</v>
      </c>
      <c r="DZ129" s="22" t="s">
        <v>37</v>
      </c>
      <c r="EA129" s="22" t="s">
        <v>37</v>
      </c>
      <c r="EB129" s="22" t="s">
        <v>37</v>
      </c>
      <c r="EC129" s="22" t="s">
        <v>37</v>
      </c>
      <c r="ED129" s="22" t="s">
        <v>37</v>
      </c>
      <c r="EE129" s="22" t="s">
        <v>37</v>
      </c>
      <c r="EF129" s="22" t="s">
        <v>37</v>
      </c>
      <c r="EG129" s="22" t="s">
        <v>37</v>
      </c>
      <c r="EH129" s="22" t="s">
        <v>37</v>
      </c>
      <c r="EI129" s="22" t="s">
        <v>37</v>
      </c>
      <c r="EJ129" s="22" t="s">
        <v>37</v>
      </c>
      <c r="EK129" s="22" t="s">
        <v>37</v>
      </c>
      <c r="EL129" s="22" t="s">
        <v>37</v>
      </c>
      <c r="EM129" s="22" t="s">
        <v>37</v>
      </c>
      <c r="EN129" s="22" t="s">
        <v>37</v>
      </c>
      <c r="EO129" s="22" t="s">
        <v>37</v>
      </c>
    </row>
    <row r="130" spans="1:145" hidden="1" outlineLevel="1">
      <c r="A130">
        <v>48</v>
      </c>
      <c r="B130" s="146" t="str">
        <f t="shared" si="119"/>
        <v>Medium BBT, Young ewes:Hgt, CFA:6.5yo, Wethers:Hgt</v>
      </c>
      <c r="C130">
        <f t="shared" si="64"/>
        <v>1</v>
      </c>
      <c r="D130" t="b">
        <f t="shared" si="65"/>
        <v>1</v>
      </c>
      <c r="E130">
        <f t="shared" si="66"/>
        <v>451</v>
      </c>
      <c r="F130">
        <f t="shared" si="67"/>
        <v>630</v>
      </c>
      <c r="G130">
        <f t="shared" si="68"/>
        <v>500</v>
      </c>
      <c r="H130">
        <f t="shared" si="69"/>
        <v>1</v>
      </c>
      <c r="K130" s="152">
        <f t="shared" si="110"/>
        <v>3</v>
      </c>
      <c r="L130" s="151">
        <f>MOD(INT(($A130-5)/PRODUCT(N$79:$Q$79)),L$79)+1</f>
        <v>3</v>
      </c>
      <c r="M130" s="152">
        <f t="shared" si="111"/>
        <v>3</v>
      </c>
      <c r="N130" s="151">
        <f>MOD(INT(($A130-5)/PRODUCT(O$79:$Q$79)),N$79)+1</f>
        <v>3</v>
      </c>
      <c r="O130" s="151">
        <f>MOD(INT(($A130-5)/PRODUCT(P$79:$Q$79)),O$79)+1</f>
        <v>2</v>
      </c>
      <c r="P130" s="151">
        <f>MOD(INT(($A130-5)/PRODUCT(Q$79:$Q$79)),P$79)+1</f>
        <v>2</v>
      </c>
      <c r="S130" s="181" t="str">
        <f t="shared" si="153"/>
        <v>-</v>
      </c>
      <c r="T130" s="181" t="str">
        <f t="shared" si="153"/>
        <v>-</v>
      </c>
      <c r="U130" s="181" t="str">
        <f t="shared" si="153"/>
        <v>-</v>
      </c>
      <c r="V130" s="181" t="str">
        <f t="shared" si="153"/>
        <v>-</v>
      </c>
      <c r="W130" s="181" t="str">
        <f t="shared" si="153"/>
        <v>-</v>
      </c>
      <c r="X130" s="181" t="str">
        <f t="shared" si="153"/>
        <v>-</v>
      </c>
      <c r="Y130" s="181" t="str">
        <f t="shared" si="153"/>
        <v>-</v>
      </c>
      <c r="Z130" s="181" t="str">
        <f t="shared" si="153"/>
        <v>-</v>
      </c>
      <c r="AA130" s="181" t="str">
        <f t="shared" si="153"/>
        <v>-</v>
      </c>
      <c r="AB130" s="181" t="str">
        <f t="shared" si="153"/>
        <v>-</v>
      </c>
      <c r="AC130" s="181" t="str">
        <f t="shared" si="153"/>
        <v>-</v>
      </c>
      <c r="AD130" s="181" t="str">
        <f t="shared" si="153"/>
        <v>-</v>
      </c>
      <c r="AE130" s="181" t="str">
        <f t="shared" si="153"/>
        <v>-</v>
      </c>
      <c r="AF130" s="181" t="str">
        <f t="shared" si="153"/>
        <v>-</v>
      </c>
      <c r="AG130" s="179" t="str">
        <f t="shared" si="120"/>
        <v>-</v>
      </c>
      <c r="AH130" s="179" t="str">
        <f t="shared" si="121"/>
        <v>-</v>
      </c>
      <c r="AI130" s="179" t="str">
        <f t="shared" si="122"/>
        <v>-</v>
      </c>
      <c r="AJ130" s="179" t="str">
        <f t="shared" si="122"/>
        <v>-</v>
      </c>
      <c r="AK130" s="179" t="str">
        <f t="shared" si="122"/>
        <v>-</v>
      </c>
      <c r="AL130" s="179" t="str">
        <f t="shared" si="122"/>
        <v>-</v>
      </c>
      <c r="AM130" s="179" t="str">
        <f t="shared" si="122"/>
        <v>-</v>
      </c>
      <c r="AN130" s="179" t="str">
        <f t="shared" si="123"/>
        <v>-</v>
      </c>
      <c r="AO130" s="179" t="str">
        <f t="shared" si="124"/>
        <v>-</v>
      </c>
      <c r="AP130" s="179" t="str">
        <f t="shared" si="125"/>
        <v>-</v>
      </c>
      <c r="AQ130" s="179" t="str">
        <f t="shared" si="126"/>
        <v>-</v>
      </c>
      <c r="AR130" s="179" t="str">
        <f t="shared" si="127"/>
        <v>-</v>
      </c>
      <c r="AS130" s="179" t="str">
        <f t="shared" si="128"/>
        <v>-</v>
      </c>
      <c r="AT130" s="179" t="str">
        <f t="shared" si="129"/>
        <v>-</v>
      </c>
      <c r="AU130" s="179" t="str">
        <f t="shared" si="130"/>
        <v>-</v>
      </c>
      <c r="AV130" s="179" t="str">
        <f t="shared" si="131"/>
        <v>-</v>
      </c>
      <c r="AW130" s="179" t="str">
        <f t="shared" si="132"/>
        <v>-</v>
      </c>
      <c r="AX130" s="179" t="str">
        <f t="shared" si="133"/>
        <v>-</v>
      </c>
      <c r="AY130" s="179" t="str">
        <f t="shared" si="134"/>
        <v>-</v>
      </c>
      <c r="AZ130" s="179" t="str">
        <f t="shared" si="135"/>
        <v>-</v>
      </c>
      <c r="BA130" s="179" t="str">
        <f t="shared" si="136"/>
        <v>-</v>
      </c>
      <c r="BB130" s="181" t="str">
        <f t="shared" si="154"/>
        <v>-</v>
      </c>
      <c r="BC130" s="181" t="str">
        <f t="shared" si="154"/>
        <v>-</v>
      </c>
      <c r="BD130" s="181" t="str">
        <f t="shared" si="154"/>
        <v>-</v>
      </c>
      <c r="BE130" s="181" t="str">
        <f t="shared" si="154"/>
        <v>-</v>
      </c>
      <c r="BF130" s="181" t="str">
        <f t="shared" si="154"/>
        <v>-</v>
      </c>
      <c r="BG130" s="181" t="str">
        <f t="shared" si="154"/>
        <v>-</v>
      </c>
      <c r="BH130" s="181" t="str">
        <f t="shared" si="154"/>
        <v>-</v>
      </c>
      <c r="BI130" s="181" t="str">
        <f t="shared" si="154"/>
        <v>-</v>
      </c>
      <c r="BJ130" s="181" t="str">
        <f t="shared" si="154"/>
        <v>-</v>
      </c>
      <c r="BK130" s="181" t="str">
        <f t="shared" si="154"/>
        <v>-</v>
      </c>
      <c r="BL130" s="181" t="str">
        <f t="shared" si="154"/>
        <v>-</v>
      </c>
      <c r="BM130" s="181" t="str">
        <f t="shared" si="154"/>
        <v>-</v>
      </c>
      <c r="BN130" s="181" t="str">
        <f t="shared" si="154"/>
        <v>-</v>
      </c>
      <c r="BO130" s="181" t="str">
        <f t="shared" si="154"/>
        <v>-</v>
      </c>
      <c r="BP130" s="179" t="str">
        <f t="shared" si="137"/>
        <v>-</v>
      </c>
      <c r="BQ130" s="179" t="str">
        <f t="shared" si="138"/>
        <v>-</v>
      </c>
      <c r="BR130" s="179" t="str">
        <f t="shared" si="91"/>
        <v>-</v>
      </c>
      <c r="BS130" s="179" t="str">
        <f t="shared" si="92"/>
        <v>-</v>
      </c>
      <c r="BT130" s="179" t="str">
        <f t="shared" si="93"/>
        <v>-</v>
      </c>
      <c r="BU130" s="179" t="str">
        <f t="shared" si="94"/>
        <v>-</v>
      </c>
      <c r="BV130" s="179" t="str">
        <f t="shared" si="95"/>
        <v>-</v>
      </c>
      <c r="BW130" s="179" t="str">
        <f t="shared" si="139"/>
        <v>-</v>
      </c>
      <c r="BX130" s="179" t="str">
        <f t="shared" si="140"/>
        <v>-</v>
      </c>
      <c r="BY130" s="179" t="str">
        <f t="shared" si="141"/>
        <v>-</v>
      </c>
      <c r="BZ130" s="179" t="str">
        <f t="shared" si="142"/>
        <v>-</v>
      </c>
      <c r="CA130" s="179" t="str">
        <f t="shared" si="143"/>
        <v>-</v>
      </c>
      <c r="CB130" s="179" t="str">
        <f t="shared" si="144"/>
        <v>-</v>
      </c>
      <c r="CC130" s="179" t="str">
        <f t="shared" si="145"/>
        <v>-</v>
      </c>
      <c r="CD130" s="179" t="str">
        <f t="shared" si="146"/>
        <v>-</v>
      </c>
      <c r="CE130" s="179" t="str">
        <f t="shared" si="147"/>
        <v>-</v>
      </c>
      <c r="CF130" s="179" t="str">
        <f t="shared" si="148"/>
        <v>-</v>
      </c>
      <c r="CG130" s="179" t="str">
        <f t="shared" si="149"/>
        <v>-</v>
      </c>
      <c r="CH130" s="179" t="str">
        <f t="shared" si="150"/>
        <v>-</v>
      </c>
      <c r="CI130" s="179" t="str">
        <f t="shared" si="151"/>
        <v>-</v>
      </c>
      <c r="CJ130" s="179" t="str">
        <f t="shared" si="152"/>
        <v>-</v>
      </c>
      <c r="CL130" s="22" t="s">
        <v>37</v>
      </c>
      <c r="CM130" s="22" t="s">
        <v>37</v>
      </c>
      <c r="CN130" s="22" t="s">
        <v>37</v>
      </c>
      <c r="CO130" s="22" t="s">
        <v>37</v>
      </c>
      <c r="CP130" s="22" t="s">
        <v>37</v>
      </c>
      <c r="CQ130" s="22" t="s">
        <v>37</v>
      </c>
      <c r="CR130" s="22" t="s">
        <v>37</v>
      </c>
      <c r="CS130" s="22" t="s">
        <v>37</v>
      </c>
      <c r="CT130" s="22" t="s">
        <v>37</v>
      </c>
      <c r="CU130" s="22" t="s">
        <v>37</v>
      </c>
      <c r="CV130" s="22" t="s">
        <v>37</v>
      </c>
      <c r="CW130" s="22" t="s">
        <v>37</v>
      </c>
      <c r="CX130" s="22" t="s">
        <v>37</v>
      </c>
      <c r="CY130" s="22" t="s">
        <v>37</v>
      </c>
      <c r="CZ130" s="22" t="s">
        <v>37</v>
      </c>
      <c r="DA130" s="22" t="s">
        <v>37</v>
      </c>
      <c r="DB130" s="22" t="s">
        <v>37</v>
      </c>
      <c r="DC130" s="22" t="s">
        <v>37</v>
      </c>
      <c r="DD130" s="22" t="s">
        <v>37</v>
      </c>
      <c r="DE130" s="22" t="s">
        <v>37</v>
      </c>
      <c r="DF130" s="22" t="s">
        <v>37</v>
      </c>
      <c r="DG130" s="22" t="s">
        <v>37</v>
      </c>
      <c r="DH130" s="22" t="s">
        <v>37</v>
      </c>
      <c r="DI130" s="22" t="s">
        <v>37</v>
      </c>
      <c r="DJ130" s="22" t="s">
        <v>37</v>
      </c>
      <c r="DK130" s="22" t="s">
        <v>37</v>
      </c>
      <c r="DL130" s="22" t="s">
        <v>37</v>
      </c>
      <c r="DM130" s="22" t="s">
        <v>37</v>
      </c>
      <c r="DN130" s="22" t="s">
        <v>37</v>
      </c>
      <c r="DO130" s="22" t="s">
        <v>37</v>
      </c>
      <c r="DP130" s="22" t="s">
        <v>37</v>
      </c>
      <c r="DQ130" s="22" t="s">
        <v>37</v>
      </c>
      <c r="DR130" s="22" t="s">
        <v>37</v>
      </c>
      <c r="DS130" s="22" t="s">
        <v>37</v>
      </c>
      <c r="DT130" s="22" t="s">
        <v>37</v>
      </c>
      <c r="DU130" s="22" t="s">
        <v>37</v>
      </c>
      <c r="DV130" s="22" t="s">
        <v>37</v>
      </c>
      <c r="DW130" s="22" t="s">
        <v>37</v>
      </c>
      <c r="DX130" s="22" t="s">
        <v>37</v>
      </c>
      <c r="DY130" s="22" t="s">
        <v>37</v>
      </c>
      <c r="DZ130" s="22" t="s">
        <v>37</v>
      </c>
      <c r="EA130" s="22" t="s">
        <v>37</v>
      </c>
      <c r="EB130" s="22" t="s">
        <v>37</v>
      </c>
      <c r="EC130" s="22" t="s">
        <v>37</v>
      </c>
      <c r="ED130" s="22" t="s">
        <v>37</v>
      </c>
      <c r="EE130" s="22" t="s">
        <v>37</v>
      </c>
      <c r="EF130" s="22" t="s">
        <v>37</v>
      </c>
      <c r="EG130" s="22" t="s">
        <v>37</v>
      </c>
      <c r="EH130" s="22" t="s">
        <v>37</v>
      </c>
      <c r="EI130" s="22" t="s">
        <v>37</v>
      </c>
      <c r="EJ130" s="22" t="s">
        <v>37</v>
      </c>
      <c r="EK130" s="22" t="s">
        <v>37</v>
      </c>
      <c r="EL130" s="22" t="s">
        <v>37</v>
      </c>
      <c r="EM130" s="22" t="s">
        <v>37</v>
      </c>
      <c r="EN130" s="22" t="s">
        <v>37</v>
      </c>
      <c r="EO130" s="22" t="s">
        <v>37</v>
      </c>
    </row>
    <row r="131" spans="1:145" hidden="1" outlineLevel="1">
      <c r="A131">
        <v>49</v>
      </c>
      <c r="B131" s="146" t="str">
        <f t="shared" si="119"/>
        <v>Medium BBT, Young ewes:Lamb, CFA:5.5yo, Wethers:Older</v>
      </c>
      <c r="C131">
        <f t="shared" si="64"/>
        <v>1</v>
      </c>
      <c r="D131" t="b">
        <f t="shared" si="65"/>
        <v>1</v>
      </c>
      <c r="E131">
        <f t="shared" si="66"/>
        <v>601</v>
      </c>
      <c r="F131" t="str">
        <f t="shared" si="67"/>
        <v>-</v>
      </c>
      <c r="G131">
        <f t="shared" si="68"/>
        <v>0</v>
      </c>
      <c r="H131">
        <f t="shared" si="69"/>
        <v>0</v>
      </c>
      <c r="K131" s="152">
        <f t="shared" si="110"/>
        <v>3</v>
      </c>
      <c r="L131" s="151">
        <f>MOD(INT(($A131-5)/PRODUCT(N$79:$Q$79)),L$79)+1</f>
        <v>3</v>
      </c>
      <c r="M131" s="152">
        <f t="shared" si="111"/>
        <v>4</v>
      </c>
      <c r="N131" s="151">
        <f>MOD(INT(($A131-5)/PRODUCT(O$79:$Q$79)),N$79)+1</f>
        <v>4</v>
      </c>
      <c r="O131" s="151">
        <f>MOD(INT(($A131-5)/PRODUCT(P$79:$Q$79)),O$79)+1</f>
        <v>1</v>
      </c>
      <c r="P131" s="151">
        <f>MOD(INT(($A131-5)/PRODUCT(Q$79:$Q$79)),P$79)+1</f>
        <v>1</v>
      </c>
      <c r="S131" s="181" t="str">
        <f t="shared" si="153"/>
        <v>-</v>
      </c>
      <c r="T131" s="181" t="str">
        <f t="shared" si="153"/>
        <v>-</v>
      </c>
      <c r="U131" s="181" t="str">
        <f t="shared" si="153"/>
        <v>-</v>
      </c>
      <c r="V131" s="181" t="str">
        <f t="shared" si="153"/>
        <v>-</v>
      </c>
      <c r="W131" s="181" t="str">
        <f t="shared" si="153"/>
        <v>-</v>
      </c>
      <c r="X131" s="181" t="str">
        <f t="shared" si="153"/>
        <v>-</v>
      </c>
      <c r="Y131" s="181" t="str">
        <f t="shared" si="153"/>
        <v>-</v>
      </c>
      <c r="Z131" s="181" t="str">
        <f t="shared" si="153"/>
        <v>-</v>
      </c>
      <c r="AA131" s="181" t="str">
        <f t="shared" si="153"/>
        <v>-</v>
      </c>
      <c r="AB131" s="181" t="str">
        <f t="shared" si="153"/>
        <v>-</v>
      </c>
      <c r="AC131" s="181" t="str">
        <f t="shared" si="153"/>
        <v>-</v>
      </c>
      <c r="AD131" s="181" t="str">
        <f t="shared" si="153"/>
        <v>-</v>
      </c>
      <c r="AE131" s="181" t="str">
        <f t="shared" si="153"/>
        <v>-</v>
      </c>
      <c r="AF131" s="181" t="str">
        <f t="shared" si="153"/>
        <v>-</v>
      </c>
      <c r="AG131" s="179" t="str">
        <f t="shared" si="120"/>
        <v>-</v>
      </c>
      <c r="AH131" s="179" t="str">
        <f t="shared" si="121"/>
        <v>-</v>
      </c>
      <c r="AI131" s="179" t="str">
        <f t="shared" si="122"/>
        <v>-</v>
      </c>
      <c r="AJ131" s="179" t="str">
        <f t="shared" si="122"/>
        <v>-</v>
      </c>
      <c r="AK131" s="179" t="str">
        <f t="shared" si="122"/>
        <v>-</v>
      </c>
      <c r="AL131" s="179" t="str">
        <f t="shared" si="122"/>
        <v>-</v>
      </c>
      <c r="AM131" s="179" t="str">
        <f t="shared" si="122"/>
        <v>-</v>
      </c>
      <c r="AN131" s="179" t="str">
        <f t="shared" si="123"/>
        <v>-</v>
      </c>
      <c r="AO131" s="179" t="str">
        <f t="shared" si="124"/>
        <v>-</v>
      </c>
      <c r="AP131" s="179" t="str">
        <f t="shared" si="125"/>
        <v>-</v>
      </c>
      <c r="AQ131" s="179" t="str">
        <f t="shared" si="126"/>
        <v>-</v>
      </c>
      <c r="AR131" s="179" t="str">
        <f t="shared" si="127"/>
        <v>-</v>
      </c>
      <c r="AS131" s="179" t="str">
        <f t="shared" si="128"/>
        <v>-</v>
      </c>
      <c r="AT131" s="179" t="str">
        <f t="shared" si="129"/>
        <v>-</v>
      </c>
      <c r="AU131" s="179" t="str">
        <f t="shared" si="130"/>
        <v>-</v>
      </c>
      <c r="AV131" s="179" t="str">
        <f t="shared" si="131"/>
        <v>-</v>
      </c>
      <c r="AW131" s="179" t="str">
        <f t="shared" si="132"/>
        <v>-</v>
      </c>
      <c r="AX131" s="179" t="str">
        <f t="shared" si="133"/>
        <v>-</v>
      </c>
      <c r="AY131" s="179" t="str">
        <f t="shared" si="134"/>
        <v>-</v>
      </c>
      <c r="AZ131" s="179" t="str">
        <f t="shared" si="135"/>
        <v>-</v>
      </c>
      <c r="BA131" s="179" t="str">
        <f t="shared" si="136"/>
        <v>-</v>
      </c>
      <c r="BB131" s="181" t="str">
        <f t="shared" si="154"/>
        <v>-</v>
      </c>
      <c r="BC131" s="181" t="str">
        <f t="shared" si="154"/>
        <v>-</v>
      </c>
      <c r="BD131" s="181" t="str">
        <f t="shared" si="154"/>
        <v>-</v>
      </c>
      <c r="BE131" s="181" t="str">
        <f t="shared" si="154"/>
        <v>-</v>
      </c>
      <c r="BF131" s="181" t="str">
        <f t="shared" si="154"/>
        <v>-</v>
      </c>
      <c r="BG131" s="181" t="str">
        <f t="shared" si="154"/>
        <v>-</v>
      </c>
      <c r="BH131" s="181" t="str">
        <f t="shared" si="154"/>
        <v>-</v>
      </c>
      <c r="BI131" s="181" t="str">
        <f t="shared" si="154"/>
        <v>-</v>
      </c>
      <c r="BJ131" s="181" t="str">
        <f t="shared" si="154"/>
        <v>-</v>
      </c>
      <c r="BK131" s="181" t="str">
        <f t="shared" si="154"/>
        <v>-</v>
      </c>
      <c r="BL131" s="181" t="str">
        <f t="shared" si="154"/>
        <v>-</v>
      </c>
      <c r="BM131" s="181" t="str">
        <f t="shared" si="154"/>
        <v>-</v>
      </c>
      <c r="BN131" s="181" t="str">
        <f t="shared" si="154"/>
        <v>-</v>
      </c>
      <c r="BO131" s="181" t="str">
        <f t="shared" si="154"/>
        <v>-</v>
      </c>
      <c r="BP131" s="179" t="str">
        <f t="shared" si="137"/>
        <v>-</v>
      </c>
      <c r="BQ131" s="179" t="str">
        <f t="shared" si="138"/>
        <v>-</v>
      </c>
      <c r="BR131" s="179" t="str">
        <f t="shared" si="91"/>
        <v>-</v>
      </c>
      <c r="BS131" s="179" t="str">
        <f t="shared" si="92"/>
        <v>-</v>
      </c>
      <c r="BT131" s="179" t="str">
        <f t="shared" si="93"/>
        <v>-</v>
      </c>
      <c r="BU131" s="179" t="str">
        <f t="shared" si="94"/>
        <v>-</v>
      </c>
      <c r="BV131" s="179" t="str">
        <f t="shared" si="95"/>
        <v>-</v>
      </c>
      <c r="BW131" s="179" t="str">
        <f t="shared" si="139"/>
        <v>-</v>
      </c>
      <c r="BX131" s="179" t="str">
        <f t="shared" si="140"/>
        <v>-</v>
      </c>
      <c r="BY131" s="179" t="str">
        <f t="shared" si="141"/>
        <v>-</v>
      </c>
      <c r="BZ131" s="179" t="str">
        <f t="shared" si="142"/>
        <v>-</v>
      </c>
      <c r="CA131" s="179" t="str">
        <f t="shared" si="143"/>
        <v>-</v>
      </c>
      <c r="CB131" s="179" t="str">
        <f t="shared" si="144"/>
        <v>-</v>
      </c>
      <c r="CC131" s="179" t="str">
        <f t="shared" si="145"/>
        <v>-</v>
      </c>
      <c r="CD131" s="179" t="str">
        <f t="shared" si="146"/>
        <v>-</v>
      </c>
      <c r="CE131" s="179" t="str">
        <f t="shared" si="147"/>
        <v>-</v>
      </c>
      <c r="CF131" s="179" t="str">
        <f t="shared" si="148"/>
        <v>-</v>
      </c>
      <c r="CG131" s="179" t="str">
        <f t="shared" si="149"/>
        <v>-</v>
      </c>
      <c r="CH131" s="179" t="str">
        <f t="shared" si="150"/>
        <v>-</v>
      </c>
      <c r="CI131" s="179" t="str">
        <f t="shared" si="151"/>
        <v>-</v>
      </c>
      <c r="CJ131" s="179" t="str">
        <f t="shared" si="152"/>
        <v>-</v>
      </c>
      <c r="CL131" s="22" t="s">
        <v>37</v>
      </c>
      <c r="CM131" s="22" t="s">
        <v>37</v>
      </c>
      <c r="CN131" s="22" t="s">
        <v>37</v>
      </c>
      <c r="CO131" s="22" t="s">
        <v>37</v>
      </c>
      <c r="CP131" s="22" t="s">
        <v>37</v>
      </c>
      <c r="CQ131" s="22" t="s">
        <v>37</v>
      </c>
      <c r="CR131" s="22" t="s">
        <v>37</v>
      </c>
      <c r="CS131" s="22" t="s">
        <v>37</v>
      </c>
      <c r="CT131" s="22" t="s">
        <v>37</v>
      </c>
      <c r="CU131" s="22" t="s">
        <v>37</v>
      </c>
      <c r="CV131" s="22" t="s">
        <v>37</v>
      </c>
      <c r="CW131" s="22" t="s">
        <v>37</v>
      </c>
      <c r="CX131" s="22" t="s">
        <v>37</v>
      </c>
      <c r="CY131" s="22" t="s">
        <v>37</v>
      </c>
      <c r="CZ131" s="22" t="s">
        <v>37</v>
      </c>
      <c r="DA131" s="22" t="s">
        <v>37</v>
      </c>
      <c r="DB131" s="22" t="s">
        <v>37</v>
      </c>
      <c r="DC131" s="22" t="s">
        <v>37</v>
      </c>
      <c r="DD131" s="22" t="s">
        <v>37</v>
      </c>
      <c r="DE131" s="22" t="s">
        <v>37</v>
      </c>
      <c r="DF131" s="22" t="s">
        <v>37</v>
      </c>
      <c r="DG131" s="22" t="s">
        <v>37</v>
      </c>
      <c r="DH131" s="22" t="s">
        <v>37</v>
      </c>
      <c r="DI131" s="22" t="s">
        <v>37</v>
      </c>
      <c r="DJ131" s="22" t="s">
        <v>37</v>
      </c>
      <c r="DK131" s="22" t="s">
        <v>37</v>
      </c>
      <c r="DL131" s="22" t="s">
        <v>37</v>
      </c>
      <c r="DM131" s="22" t="s">
        <v>37</v>
      </c>
      <c r="DN131" s="22" t="s">
        <v>37</v>
      </c>
      <c r="DO131" s="22" t="s">
        <v>37</v>
      </c>
      <c r="DP131" s="22" t="s">
        <v>37</v>
      </c>
      <c r="DQ131" s="22" t="s">
        <v>37</v>
      </c>
      <c r="DR131" s="22" t="s">
        <v>37</v>
      </c>
      <c r="DS131" s="22" t="s">
        <v>37</v>
      </c>
      <c r="DT131" s="22" t="s">
        <v>37</v>
      </c>
      <c r="DU131" s="22" t="s">
        <v>37</v>
      </c>
      <c r="DV131" s="22" t="s">
        <v>37</v>
      </c>
      <c r="DW131" s="22" t="s">
        <v>37</v>
      </c>
      <c r="DX131" s="22" t="s">
        <v>37</v>
      </c>
      <c r="DY131" s="22" t="s">
        <v>37</v>
      </c>
      <c r="DZ131" s="22" t="s">
        <v>37</v>
      </c>
      <c r="EA131" s="22" t="s">
        <v>37</v>
      </c>
      <c r="EB131" s="22" t="s">
        <v>37</v>
      </c>
      <c r="EC131" s="22" t="s">
        <v>37</v>
      </c>
      <c r="ED131" s="22" t="s">
        <v>37</v>
      </c>
      <c r="EE131" s="22" t="s">
        <v>37</v>
      </c>
      <c r="EF131" s="22" t="s">
        <v>37</v>
      </c>
      <c r="EG131" s="22" t="s">
        <v>37</v>
      </c>
      <c r="EH131" s="22" t="s">
        <v>37</v>
      </c>
      <c r="EI131" s="22" t="s">
        <v>37</v>
      </c>
      <c r="EJ131" s="22" t="s">
        <v>37</v>
      </c>
      <c r="EK131" s="22" t="s">
        <v>37</v>
      </c>
      <c r="EL131" s="22" t="s">
        <v>37</v>
      </c>
      <c r="EM131" s="22" t="s">
        <v>37</v>
      </c>
      <c r="EN131" s="22" t="s">
        <v>37</v>
      </c>
      <c r="EO131" s="22" t="s">
        <v>37</v>
      </c>
    </row>
    <row r="132" spans="1:145" hidden="1" outlineLevel="1">
      <c r="A132">
        <v>50</v>
      </c>
      <c r="B132" s="146" t="str">
        <f t="shared" si="119"/>
        <v>Medium BBT, Young ewes:Lamb, CFA:6.5yo, Wethers:Older</v>
      </c>
      <c r="C132">
        <f t="shared" si="64"/>
        <v>1</v>
      </c>
      <c r="D132" t="b">
        <f t="shared" si="65"/>
        <v>1</v>
      </c>
      <c r="E132">
        <f t="shared" si="66"/>
        <v>601</v>
      </c>
      <c r="F132" t="str">
        <f t="shared" si="67"/>
        <v>-</v>
      </c>
      <c r="G132">
        <f t="shared" si="68"/>
        <v>0</v>
      </c>
      <c r="H132">
        <f t="shared" si="69"/>
        <v>1</v>
      </c>
      <c r="K132" s="152">
        <f t="shared" si="110"/>
        <v>3</v>
      </c>
      <c r="L132" s="151">
        <f>MOD(INT(($A132-5)/PRODUCT(N$79:$Q$79)),L$79)+1</f>
        <v>3</v>
      </c>
      <c r="M132" s="152">
        <f t="shared" si="111"/>
        <v>4</v>
      </c>
      <c r="N132" s="151">
        <f>MOD(INT(($A132-5)/PRODUCT(O$79:$Q$79)),N$79)+1</f>
        <v>4</v>
      </c>
      <c r="O132" s="151">
        <f>MOD(INT(($A132-5)/PRODUCT(P$79:$Q$79)),O$79)+1</f>
        <v>1</v>
      </c>
      <c r="P132" s="151">
        <f>MOD(INT(($A132-5)/PRODUCT(Q$79:$Q$79)),P$79)+1</f>
        <v>2</v>
      </c>
      <c r="S132" s="181" t="str">
        <f t="shared" si="153"/>
        <v>-</v>
      </c>
      <c r="T132" s="181" t="str">
        <f t="shared" si="153"/>
        <v>-</v>
      </c>
      <c r="U132" s="181" t="str">
        <f t="shared" si="153"/>
        <v>-</v>
      </c>
      <c r="V132" s="181" t="str">
        <f t="shared" si="153"/>
        <v>-</v>
      </c>
      <c r="W132" s="181" t="str">
        <f t="shared" si="153"/>
        <v>-</v>
      </c>
      <c r="X132" s="181" t="str">
        <f t="shared" si="153"/>
        <v>-</v>
      </c>
      <c r="Y132" s="181" t="str">
        <f t="shared" si="153"/>
        <v>-</v>
      </c>
      <c r="Z132" s="181" t="str">
        <f t="shared" si="153"/>
        <v>-</v>
      </c>
      <c r="AA132" s="181" t="str">
        <f t="shared" si="153"/>
        <v>-</v>
      </c>
      <c r="AB132" s="181" t="str">
        <f t="shared" si="153"/>
        <v>-</v>
      </c>
      <c r="AC132" s="181" t="str">
        <f t="shared" si="153"/>
        <v>-</v>
      </c>
      <c r="AD132" s="181" t="str">
        <f t="shared" si="153"/>
        <v>-</v>
      </c>
      <c r="AE132" s="181" t="str">
        <f t="shared" si="153"/>
        <v>-</v>
      </c>
      <c r="AF132" s="181" t="str">
        <f t="shared" si="153"/>
        <v>-</v>
      </c>
      <c r="AG132" s="179" t="str">
        <f t="shared" si="120"/>
        <v>-</v>
      </c>
      <c r="AH132" s="179" t="str">
        <f t="shared" si="121"/>
        <v>-</v>
      </c>
      <c r="AI132" s="179" t="str">
        <f t="shared" si="122"/>
        <v>-</v>
      </c>
      <c r="AJ132" s="179" t="str">
        <f t="shared" si="122"/>
        <v>-</v>
      </c>
      <c r="AK132" s="179" t="str">
        <f t="shared" si="122"/>
        <v>-</v>
      </c>
      <c r="AL132" s="179" t="str">
        <f t="shared" si="122"/>
        <v>-</v>
      </c>
      <c r="AM132" s="179" t="str">
        <f t="shared" si="122"/>
        <v>-</v>
      </c>
      <c r="AN132" s="179" t="str">
        <f t="shared" si="123"/>
        <v>-</v>
      </c>
      <c r="AO132" s="179" t="str">
        <f t="shared" si="124"/>
        <v>-</v>
      </c>
      <c r="AP132" s="179" t="str">
        <f t="shared" si="125"/>
        <v>-</v>
      </c>
      <c r="AQ132" s="179" t="str">
        <f t="shared" si="126"/>
        <v>-</v>
      </c>
      <c r="AR132" s="179" t="str">
        <f t="shared" si="127"/>
        <v>-</v>
      </c>
      <c r="AS132" s="179" t="str">
        <f t="shared" si="128"/>
        <v>-</v>
      </c>
      <c r="AT132" s="179" t="str">
        <f t="shared" si="129"/>
        <v>-</v>
      </c>
      <c r="AU132" s="179" t="str">
        <f t="shared" si="130"/>
        <v>-</v>
      </c>
      <c r="AV132" s="179" t="str">
        <f t="shared" si="131"/>
        <v>-</v>
      </c>
      <c r="AW132" s="179" t="str">
        <f t="shared" si="132"/>
        <v>-</v>
      </c>
      <c r="AX132" s="179" t="str">
        <f t="shared" si="133"/>
        <v>-</v>
      </c>
      <c r="AY132" s="179" t="str">
        <f t="shared" si="134"/>
        <v>-</v>
      </c>
      <c r="AZ132" s="179" t="str">
        <f t="shared" si="135"/>
        <v>-</v>
      </c>
      <c r="BA132" s="179" t="str">
        <f t="shared" si="136"/>
        <v>-</v>
      </c>
      <c r="BB132" s="181" t="str">
        <f t="shared" si="154"/>
        <v>-</v>
      </c>
      <c r="BC132" s="181" t="str">
        <f t="shared" si="154"/>
        <v>-</v>
      </c>
      <c r="BD132" s="181" t="str">
        <f t="shared" si="154"/>
        <v>-</v>
      </c>
      <c r="BE132" s="181" t="str">
        <f t="shared" si="154"/>
        <v>-</v>
      </c>
      <c r="BF132" s="181" t="str">
        <f t="shared" si="154"/>
        <v>-</v>
      </c>
      <c r="BG132" s="181" t="str">
        <f t="shared" si="154"/>
        <v>-</v>
      </c>
      <c r="BH132" s="181" t="str">
        <f t="shared" si="154"/>
        <v>-</v>
      </c>
      <c r="BI132" s="181" t="str">
        <f t="shared" si="154"/>
        <v>-</v>
      </c>
      <c r="BJ132" s="181" t="str">
        <f t="shared" si="154"/>
        <v>-</v>
      </c>
      <c r="BK132" s="181" t="str">
        <f t="shared" si="154"/>
        <v>-</v>
      </c>
      <c r="BL132" s="181" t="str">
        <f t="shared" si="154"/>
        <v>-</v>
      </c>
      <c r="BM132" s="181" t="str">
        <f t="shared" si="154"/>
        <v>-</v>
      </c>
      <c r="BN132" s="181" t="str">
        <f t="shared" si="154"/>
        <v>-</v>
      </c>
      <c r="BO132" s="181" t="str">
        <f t="shared" si="154"/>
        <v>-</v>
      </c>
      <c r="BP132" s="179" t="str">
        <f t="shared" si="137"/>
        <v>-</v>
      </c>
      <c r="BQ132" s="179" t="str">
        <f t="shared" si="138"/>
        <v>-</v>
      </c>
      <c r="BR132" s="179" t="str">
        <f t="shared" si="91"/>
        <v>-</v>
      </c>
      <c r="BS132" s="179" t="str">
        <f t="shared" si="92"/>
        <v>-</v>
      </c>
      <c r="BT132" s="179" t="str">
        <f t="shared" si="93"/>
        <v>-</v>
      </c>
      <c r="BU132" s="179" t="str">
        <f t="shared" si="94"/>
        <v>-</v>
      </c>
      <c r="BV132" s="179" t="str">
        <f t="shared" si="95"/>
        <v>-</v>
      </c>
      <c r="BW132" s="179" t="str">
        <f t="shared" si="139"/>
        <v>-</v>
      </c>
      <c r="BX132" s="179" t="str">
        <f t="shared" si="140"/>
        <v>-</v>
      </c>
      <c r="BY132" s="179" t="str">
        <f t="shared" si="141"/>
        <v>-</v>
      </c>
      <c r="BZ132" s="179" t="str">
        <f t="shared" si="142"/>
        <v>-</v>
      </c>
      <c r="CA132" s="179" t="str">
        <f t="shared" si="143"/>
        <v>-</v>
      </c>
      <c r="CB132" s="179" t="str">
        <f t="shared" si="144"/>
        <v>-</v>
      </c>
      <c r="CC132" s="179" t="str">
        <f t="shared" si="145"/>
        <v>-</v>
      </c>
      <c r="CD132" s="179" t="str">
        <f t="shared" si="146"/>
        <v>-</v>
      </c>
      <c r="CE132" s="179" t="str">
        <f t="shared" si="147"/>
        <v>-</v>
      </c>
      <c r="CF132" s="179" t="str">
        <f t="shared" si="148"/>
        <v>-</v>
      </c>
      <c r="CG132" s="179" t="str">
        <f t="shared" si="149"/>
        <v>-</v>
      </c>
      <c r="CH132" s="179" t="str">
        <f t="shared" si="150"/>
        <v>-</v>
      </c>
      <c r="CI132" s="179" t="str">
        <f t="shared" si="151"/>
        <v>-</v>
      </c>
      <c r="CJ132" s="179" t="str">
        <f t="shared" si="152"/>
        <v>-</v>
      </c>
      <c r="CL132" s="22" t="s">
        <v>37</v>
      </c>
      <c r="CM132" s="22" t="s">
        <v>37</v>
      </c>
      <c r="CN132" s="22" t="s">
        <v>37</v>
      </c>
      <c r="CO132" s="22" t="s">
        <v>37</v>
      </c>
      <c r="CP132" s="22" t="s">
        <v>37</v>
      </c>
      <c r="CQ132" s="22" t="s">
        <v>37</v>
      </c>
      <c r="CR132" s="22" t="s">
        <v>37</v>
      </c>
      <c r="CS132" s="22" t="s">
        <v>37</v>
      </c>
      <c r="CT132" s="22" t="s">
        <v>37</v>
      </c>
      <c r="CU132" s="22" t="s">
        <v>37</v>
      </c>
      <c r="CV132" s="22" t="s">
        <v>37</v>
      </c>
      <c r="CW132" s="22" t="s">
        <v>37</v>
      </c>
      <c r="CX132" s="22" t="s">
        <v>37</v>
      </c>
      <c r="CY132" s="22" t="s">
        <v>37</v>
      </c>
      <c r="CZ132" s="22" t="s">
        <v>37</v>
      </c>
      <c r="DA132" s="22" t="s">
        <v>37</v>
      </c>
      <c r="DB132" s="22" t="s">
        <v>37</v>
      </c>
      <c r="DC132" s="22" t="s">
        <v>37</v>
      </c>
      <c r="DD132" s="22" t="s">
        <v>37</v>
      </c>
      <c r="DE132" s="22" t="s">
        <v>37</v>
      </c>
      <c r="DF132" s="22" t="s">
        <v>37</v>
      </c>
      <c r="DG132" s="22" t="s">
        <v>37</v>
      </c>
      <c r="DH132" s="22" t="s">
        <v>37</v>
      </c>
      <c r="DI132" s="22" t="s">
        <v>37</v>
      </c>
      <c r="DJ132" s="22" t="s">
        <v>37</v>
      </c>
      <c r="DK132" s="22" t="s">
        <v>37</v>
      </c>
      <c r="DL132" s="22" t="s">
        <v>37</v>
      </c>
      <c r="DM132" s="22" t="s">
        <v>37</v>
      </c>
      <c r="DN132" s="22" t="s">
        <v>37</v>
      </c>
      <c r="DO132" s="22" t="s">
        <v>37</v>
      </c>
      <c r="DP132" s="22" t="s">
        <v>37</v>
      </c>
      <c r="DQ132" s="22" t="s">
        <v>37</v>
      </c>
      <c r="DR132" s="22" t="s">
        <v>37</v>
      </c>
      <c r="DS132" s="22" t="s">
        <v>37</v>
      </c>
      <c r="DT132" s="22" t="s">
        <v>37</v>
      </c>
      <c r="DU132" s="22" t="s">
        <v>37</v>
      </c>
      <c r="DV132" s="22" t="s">
        <v>37</v>
      </c>
      <c r="DW132" s="22" t="s">
        <v>37</v>
      </c>
      <c r="DX132" s="22" t="s">
        <v>37</v>
      </c>
      <c r="DY132" s="22" t="s">
        <v>37</v>
      </c>
      <c r="DZ132" s="22" t="s">
        <v>37</v>
      </c>
      <c r="EA132" s="22" t="s">
        <v>37</v>
      </c>
      <c r="EB132" s="22" t="s">
        <v>37</v>
      </c>
      <c r="EC132" s="22" t="s">
        <v>37</v>
      </c>
      <c r="ED132" s="22" t="s">
        <v>37</v>
      </c>
      <c r="EE132" s="22" t="s">
        <v>37</v>
      </c>
      <c r="EF132" s="22" t="s">
        <v>37</v>
      </c>
      <c r="EG132" s="22" t="s">
        <v>37</v>
      </c>
      <c r="EH132" s="22" t="s">
        <v>37</v>
      </c>
      <c r="EI132" s="22" t="s">
        <v>37</v>
      </c>
      <c r="EJ132" s="22" t="s">
        <v>37</v>
      </c>
      <c r="EK132" s="22" t="s">
        <v>37</v>
      </c>
      <c r="EL132" s="22" t="s">
        <v>37</v>
      </c>
      <c r="EM132" s="22" t="s">
        <v>37</v>
      </c>
      <c r="EN132" s="22" t="s">
        <v>37</v>
      </c>
      <c r="EO132" s="22" t="s">
        <v>37</v>
      </c>
    </row>
    <row r="133" spans="1:145" hidden="1" outlineLevel="1">
      <c r="A133">
        <v>51</v>
      </c>
      <c r="B133" s="146" t="str">
        <f t="shared" si="119"/>
        <v>Medium BBT, Young ewes:Hgt, CFA:5.5yo, Wethers:Older</v>
      </c>
      <c r="C133">
        <f t="shared" si="64"/>
        <v>1</v>
      </c>
      <c r="D133" t="b">
        <f t="shared" si="65"/>
        <v>1</v>
      </c>
      <c r="E133">
        <f t="shared" si="66"/>
        <v>601</v>
      </c>
      <c r="F133" t="str">
        <f t="shared" si="67"/>
        <v>-</v>
      </c>
      <c r="G133">
        <f t="shared" si="68"/>
        <v>500</v>
      </c>
      <c r="H133">
        <f t="shared" si="69"/>
        <v>0</v>
      </c>
      <c r="K133" s="152">
        <f t="shared" si="110"/>
        <v>3</v>
      </c>
      <c r="L133" s="151">
        <f>MOD(INT(($A133-5)/PRODUCT(N$79:$Q$79)),L$79)+1</f>
        <v>3</v>
      </c>
      <c r="M133" s="152">
        <f t="shared" si="111"/>
        <v>4</v>
      </c>
      <c r="N133" s="151">
        <f>MOD(INT(($A133-5)/PRODUCT(O$79:$Q$79)),N$79)+1</f>
        <v>4</v>
      </c>
      <c r="O133" s="151">
        <f>MOD(INT(($A133-5)/PRODUCT(P$79:$Q$79)),O$79)+1</f>
        <v>2</v>
      </c>
      <c r="P133" s="151">
        <f>MOD(INT(($A133-5)/PRODUCT(Q$79:$Q$79)),P$79)+1</f>
        <v>1</v>
      </c>
      <c r="S133" s="181" t="str">
        <f t="shared" si="153"/>
        <v>-</v>
      </c>
      <c r="T133" s="181" t="str">
        <f t="shared" si="153"/>
        <v>-</v>
      </c>
      <c r="U133" s="181" t="str">
        <f t="shared" si="153"/>
        <v>-</v>
      </c>
      <c r="V133" s="181" t="str">
        <f t="shared" si="153"/>
        <v>-</v>
      </c>
      <c r="W133" s="181" t="str">
        <f t="shared" si="153"/>
        <v>-</v>
      </c>
      <c r="X133" s="181" t="str">
        <f t="shared" si="153"/>
        <v>-</v>
      </c>
      <c r="Y133" s="181" t="str">
        <f t="shared" si="153"/>
        <v>-</v>
      </c>
      <c r="Z133" s="181" t="str">
        <f t="shared" si="153"/>
        <v>-</v>
      </c>
      <c r="AA133" s="181" t="str">
        <f t="shared" si="153"/>
        <v>-</v>
      </c>
      <c r="AB133" s="181" t="str">
        <f t="shared" si="153"/>
        <v>-</v>
      </c>
      <c r="AC133" s="181" t="str">
        <f t="shared" si="153"/>
        <v>-</v>
      </c>
      <c r="AD133" s="181" t="str">
        <f t="shared" si="153"/>
        <v>-</v>
      </c>
      <c r="AE133" s="181" t="str">
        <f t="shared" si="153"/>
        <v>-</v>
      </c>
      <c r="AF133" s="181" t="str">
        <f t="shared" si="153"/>
        <v>-</v>
      </c>
      <c r="AG133" s="179" t="str">
        <f t="shared" si="120"/>
        <v>-</v>
      </c>
      <c r="AH133" s="179" t="str">
        <f t="shared" si="121"/>
        <v>-</v>
      </c>
      <c r="AI133" s="179" t="str">
        <f t="shared" si="122"/>
        <v>-</v>
      </c>
      <c r="AJ133" s="179" t="str">
        <f t="shared" si="122"/>
        <v>-</v>
      </c>
      <c r="AK133" s="179" t="str">
        <f t="shared" si="122"/>
        <v>-</v>
      </c>
      <c r="AL133" s="179" t="str">
        <f t="shared" si="122"/>
        <v>-</v>
      </c>
      <c r="AM133" s="179" t="str">
        <f t="shared" si="122"/>
        <v>-</v>
      </c>
      <c r="AN133" s="179" t="str">
        <f t="shared" si="123"/>
        <v>-</v>
      </c>
      <c r="AO133" s="179" t="str">
        <f t="shared" si="124"/>
        <v>-</v>
      </c>
      <c r="AP133" s="179" t="str">
        <f t="shared" si="125"/>
        <v>-</v>
      </c>
      <c r="AQ133" s="179" t="str">
        <f t="shared" si="126"/>
        <v>-</v>
      </c>
      <c r="AR133" s="179" t="str">
        <f t="shared" si="127"/>
        <v>-</v>
      </c>
      <c r="AS133" s="179" t="str">
        <f t="shared" si="128"/>
        <v>-</v>
      </c>
      <c r="AT133" s="179" t="str">
        <f t="shared" si="129"/>
        <v>-</v>
      </c>
      <c r="AU133" s="179" t="str">
        <f t="shared" si="130"/>
        <v>-</v>
      </c>
      <c r="AV133" s="179" t="str">
        <f t="shared" si="131"/>
        <v>-</v>
      </c>
      <c r="AW133" s="179" t="str">
        <f t="shared" si="132"/>
        <v>-</v>
      </c>
      <c r="AX133" s="179" t="str">
        <f t="shared" si="133"/>
        <v>-</v>
      </c>
      <c r="AY133" s="179" t="str">
        <f t="shared" si="134"/>
        <v>-</v>
      </c>
      <c r="AZ133" s="179" t="str">
        <f t="shared" si="135"/>
        <v>-</v>
      </c>
      <c r="BA133" s="179" t="str">
        <f t="shared" si="136"/>
        <v>-</v>
      </c>
      <c r="BB133" s="181" t="str">
        <f t="shared" si="154"/>
        <v>-</v>
      </c>
      <c r="BC133" s="181" t="str">
        <f t="shared" si="154"/>
        <v>-</v>
      </c>
      <c r="BD133" s="181" t="str">
        <f t="shared" si="154"/>
        <v>-</v>
      </c>
      <c r="BE133" s="181" t="str">
        <f t="shared" si="154"/>
        <v>-</v>
      </c>
      <c r="BF133" s="181" t="str">
        <f t="shared" si="154"/>
        <v>-</v>
      </c>
      <c r="BG133" s="181" t="str">
        <f t="shared" si="154"/>
        <v>-</v>
      </c>
      <c r="BH133" s="181" t="str">
        <f t="shared" si="154"/>
        <v>-</v>
      </c>
      <c r="BI133" s="181" t="str">
        <f t="shared" si="154"/>
        <v>-</v>
      </c>
      <c r="BJ133" s="181" t="str">
        <f t="shared" si="154"/>
        <v>-</v>
      </c>
      <c r="BK133" s="181" t="str">
        <f t="shared" si="154"/>
        <v>-</v>
      </c>
      <c r="BL133" s="181" t="str">
        <f t="shared" si="154"/>
        <v>-</v>
      </c>
      <c r="BM133" s="181" t="str">
        <f t="shared" si="154"/>
        <v>-</v>
      </c>
      <c r="BN133" s="181" t="str">
        <f t="shared" si="154"/>
        <v>-</v>
      </c>
      <c r="BO133" s="181" t="str">
        <f t="shared" si="154"/>
        <v>-</v>
      </c>
      <c r="BP133" s="179" t="str">
        <f t="shared" si="137"/>
        <v>-</v>
      </c>
      <c r="BQ133" s="179" t="str">
        <f t="shared" si="138"/>
        <v>-</v>
      </c>
      <c r="BR133" s="179" t="str">
        <f t="shared" si="91"/>
        <v>-</v>
      </c>
      <c r="BS133" s="179" t="str">
        <f t="shared" si="92"/>
        <v>-</v>
      </c>
      <c r="BT133" s="179" t="str">
        <f t="shared" si="93"/>
        <v>-</v>
      </c>
      <c r="BU133" s="179" t="str">
        <f t="shared" si="94"/>
        <v>-</v>
      </c>
      <c r="BV133" s="179" t="str">
        <f t="shared" si="95"/>
        <v>-</v>
      </c>
      <c r="BW133" s="179" t="str">
        <f t="shared" si="139"/>
        <v>-</v>
      </c>
      <c r="BX133" s="179" t="str">
        <f t="shared" si="140"/>
        <v>-</v>
      </c>
      <c r="BY133" s="179" t="str">
        <f t="shared" si="141"/>
        <v>-</v>
      </c>
      <c r="BZ133" s="179" t="str">
        <f t="shared" si="142"/>
        <v>-</v>
      </c>
      <c r="CA133" s="179" t="str">
        <f t="shared" si="143"/>
        <v>-</v>
      </c>
      <c r="CB133" s="179" t="str">
        <f t="shared" si="144"/>
        <v>-</v>
      </c>
      <c r="CC133" s="179" t="str">
        <f t="shared" si="145"/>
        <v>-</v>
      </c>
      <c r="CD133" s="179" t="str">
        <f t="shared" si="146"/>
        <v>-</v>
      </c>
      <c r="CE133" s="179" t="str">
        <f t="shared" si="147"/>
        <v>-</v>
      </c>
      <c r="CF133" s="179" t="str">
        <f t="shared" si="148"/>
        <v>-</v>
      </c>
      <c r="CG133" s="179" t="str">
        <f t="shared" si="149"/>
        <v>-</v>
      </c>
      <c r="CH133" s="179" t="str">
        <f t="shared" si="150"/>
        <v>-</v>
      </c>
      <c r="CI133" s="179" t="str">
        <f t="shared" si="151"/>
        <v>-</v>
      </c>
      <c r="CJ133" s="179" t="str">
        <f t="shared" si="152"/>
        <v>-</v>
      </c>
      <c r="CL133" s="22" t="s">
        <v>37</v>
      </c>
      <c r="CM133" s="22" t="s">
        <v>37</v>
      </c>
      <c r="CN133" s="22" t="s">
        <v>37</v>
      </c>
      <c r="CO133" s="22" t="s">
        <v>37</v>
      </c>
      <c r="CP133" s="22" t="s">
        <v>37</v>
      </c>
      <c r="CQ133" s="22" t="s">
        <v>37</v>
      </c>
      <c r="CR133" s="22" t="s">
        <v>37</v>
      </c>
      <c r="CS133" s="22" t="s">
        <v>37</v>
      </c>
      <c r="CT133" s="22" t="s">
        <v>37</v>
      </c>
      <c r="CU133" s="22" t="s">
        <v>37</v>
      </c>
      <c r="CV133" s="22" t="s">
        <v>37</v>
      </c>
      <c r="CW133" s="22" t="s">
        <v>37</v>
      </c>
      <c r="CX133" s="22" t="s">
        <v>37</v>
      </c>
      <c r="CY133" s="22" t="s">
        <v>37</v>
      </c>
      <c r="CZ133" s="22" t="s">
        <v>37</v>
      </c>
      <c r="DA133" s="22" t="s">
        <v>37</v>
      </c>
      <c r="DB133" s="22" t="s">
        <v>37</v>
      </c>
      <c r="DC133" s="22" t="s">
        <v>37</v>
      </c>
      <c r="DD133" s="22" t="s">
        <v>37</v>
      </c>
      <c r="DE133" s="22" t="s">
        <v>37</v>
      </c>
      <c r="DF133" s="22" t="s">
        <v>37</v>
      </c>
      <c r="DG133" s="22" t="s">
        <v>37</v>
      </c>
      <c r="DH133" s="22" t="s">
        <v>37</v>
      </c>
      <c r="DI133" s="22" t="s">
        <v>37</v>
      </c>
      <c r="DJ133" s="22" t="s">
        <v>37</v>
      </c>
      <c r="DK133" s="22" t="s">
        <v>37</v>
      </c>
      <c r="DL133" s="22" t="s">
        <v>37</v>
      </c>
      <c r="DM133" s="22" t="s">
        <v>37</v>
      </c>
      <c r="DN133" s="22" t="s">
        <v>37</v>
      </c>
      <c r="DO133" s="22" t="s">
        <v>37</v>
      </c>
      <c r="DP133" s="22" t="s">
        <v>37</v>
      </c>
      <c r="DQ133" s="22" t="s">
        <v>37</v>
      </c>
      <c r="DR133" s="22" t="s">
        <v>37</v>
      </c>
      <c r="DS133" s="22" t="s">
        <v>37</v>
      </c>
      <c r="DT133" s="22" t="s">
        <v>37</v>
      </c>
      <c r="DU133" s="22" t="s">
        <v>37</v>
      </c>
      <c r="DV133" s="22" t="s">
        <v>37</v>
      </c>
      <c r="DW133" s="22" t="s">
        <v>37</v>
      </c>
      <c r="DX133" s="22" t="s">
        <v>37</v>
      </c>
      <c r="DY133" s="22" t="s">
        <v>37</v>
      </c>
      <c r="DZ133" s="22" t="s">
        <v>37</v>
      </c>
      <c r="EA133" s="22" t="s">
        <v>37</v>
      </c>
      <c r="EB133" s="22" t="s">
        <v>37</v>
      </c>
      <c r="EC133" s="22" t="s">
        <v>37</v>
      </c>
      <c r="ED133" s="22" t="s">
        <v>37</v>
      </c>
      <c r="EE133" s="22" t="s">
        <v>37</v>
      </c>
      <c r="EF133" s="22" t="s">
        <v>37</v>
      </c>
      <c r="EG133" s="22" t="s">
        <v>37</v>
      </c>
      <c r="EH133" s="22" t="s">
        <v>37</v>
      </c>
      <c r="EI133" s="22" t="s">
        <v>37</v>
      </c>
      <c r="EJ133" s="22" t="s">
        <v>37</v>
      </c>
      <c r="EK133" s="22" t="s">
        <v>37</v>
      </c>
      <c r="EL133" s="22" t="s">
        <v>37</v>
      </c>
      <c r="EM133" s="22" t="s">
        <v>37</v>
      </c>
      <c r="EN133" s="22" t="s">
        <v>37</v>
      </c>
      <c r="EO133" s="22" t="s">
        <v>37</v>
      </c>
    </row>
    <row r="134" spans="1:145" hidden="1" outlineLevel="1">
      <c r="A134">
        <v>52</v>
      </c>
      <c r="B134" s="146" t="str">
        <f t="shared" si="119"/>
        <v>Medium BBT, Young ewes:Hgt, CFA:6.5yo, Wethers:Older</v>
      </c>
      <c r="C134">
        <f t="shared" si="64"/>
        <v>1</v>
      </c>
      <c r="D134" t="b">
        <f t="shared" si="65"/>
        <v>1</v>
      </c>
      <c r="E134">
        <f t="shared" si="66"/>
        <v>601</v>
      </c>
      <c r="F134" t="str">
        <f t="shared" si="67"/>
        <v>-</v>
      </c>
      <c r="G134">
        <f t="shared" si="68"/>
        <v>500</v>
      </c>
      <c r="H134">
        <f t="shared" si="69"/>
        <v>1</v>
      </c>
      <c r="K134" s="152">
        <f t="shared" si="110"/>
        <v>3</v>
      </c>
      <c r="L134" s="151">
        <f>MOD(INT(($A134-5)/PRODUCT(N$79:$Q$79)),L$79)+1</f>
        <v>3</v>
      </c>
      <c r="M134" s="152">
        <f t="shared" si="111"/>
        <v>4</v>
      </c>
      <c r="N134" s="151">
        <f>MOD(INT(($A134-5)/PRODUCT(O$79:$Q$79)),N$79)+1</f>
        <v>4</v>
      </c>
      <c r="O134" s="151">
        <f>MOD(INT(($A134-5)/PRODUCT(P$79:$Q$79)),O$79)+1</f>
        <v>2</v>
      </c>
      <c r="P134" s="151">
        <f>MOD(INT(($A134-5)/PRODUCT(Q$79:$Q$79)),P$79)+1</f>
        <v>2</v>
      </c>
      <c r="S134" s="181" t="str">
        <f t="shared" si="153"/>
        <v>-</v>
      </c>
      <c r="T134" s="181" t="str">
        <f t="shared" si="153"/>
        <v>-</v>
      </c>
      <c r="U134" s="181" t="str">
        <f t="shared" si="153"/>
        <v>-</v>
      </c>
      <c r="V134" s="181" t="str">
        <f t="shared" si="153"/>
        <v>-</v>
      </c>
      <c r="W134" s="181" t="str">
        <f t="shared" si="153"/>
        <v>-</v>
      </c>
      <c r="X134" s="181" t="str">
        <f t="shared" si="153"/>
        <v>-</v>
      </c>
      <c r="Y134" s="181" t="str">
        <f t="shared" si="153"/>
        <v>-</v>
      </c>
      <c r="Z134" s="181" t="str">
        <f t="shared" si="153"/>
        <v>-</v>
      </c>
      <c r="AA134" s="181" t="str">
        <f t="shared" si="153"/>
        <v>-</v>
      </c>
      <c r="AB134" s="181" t="str">
        <f t="shared" si="153"/>
        <v>-</v>
      </c>
      <c r="AC134" s="181" t="str">
        <f t="shared" si="153"/>
        <v>-</v>
      </c>
      <c r="AD134" s="181" t="str">
        <f t="shared" si="153"/>
        <v>-</v>
      </c>
      <c r="AE134" s="181" t="str">
        <f t="shared" si="153"/>
        <v>-</v>
      </c>
      <c r="AF134" s="181" t="str">
        <f t="shared" si="153"/>
        <v>-</v>
      </c>
      <c r="AG134" s="179" t="str">
        <f t="shared" si="120"/>
        <v>-</v>
      </c>
      <c r="AH134" s="179" t="str">
        <f t="shared" si="121"/>
        <v>-</v>
      </c>
      <c r="AI134" s="179" t="str">
        <f t="shared" si="122"/>
        <v>-</v>
      </c>
      <c r="AJ134" s="179" t="str">
        <f t="shared" si="122"/>
        <v>-</v>
      </c>
      <c r="AK134" s="179" t="str">
        <f t="shared" si="122"/>
        <v>-</v>
      </c>
      <c r="AL134" s="179" t="str">
        <f t="shared" si="122"/>
        <v>-</v>
      </c>
      <c r="AM134" s="179" t="str">
        <f t="shared" si="122"/>
        <v>-</v>
      </c>
      <c r="AN134" s="179" t="str">
        <f t="shared" si="123"/>
        <v>-</v>
      </c>
      <c r="AO134" s="179" t="str">
        <f t="shared" si="124"/>
        <v>-</v>
      </c>
      <c r="AP134" s="179" t="str">
        <f t="shared" si="125"/>
        <v>-</v>
      </c>
      <c r="AQ134" s="179" t="str">
        <f t="shared" si="126"/>
        <v>-</v>
      </c>
      <c r="AR134" s="179" t="str">
        <f t="shared" si="127"/>
        <v>-</v>
      </c>
      <c r="AS134" s="179" t="str">
        <f t="shared" si="128"/>
        <v>-</v>
      </c>
      <c r="AT134" s="179" t="str">
        <f t="shared" si="129"/>
        <v>-</v>
      </c>
      <c r="AU134" s="179" t="str">
        <f t="shared" si="130"/>
        <v>-</v>
      </c>
      <c r="AV134" s="179" t="str">
        <f t="shared" si="131"/>
        <v>-</v>
      </c>
      <c r="AW134" s="179" t="str">
        <f t="shared" si="132"/>
        <v>-</v>
      </c>
      <c r="AX134" s="179" t="str">
        <f t="shared" si="133"/>
        <v>-</v>
      </c>
      <c r="AY134" s="179" t="str">
        <f t="shared" si="134"/>
        <v>-</v>
      </c>
      <c r="AZ134" s="179" t="str">
        <f t="shared" si="135"/>
        <v>-</v>
      </c>
      <c r="BA134" s="179" t="str">
        <f t="shared" si="136"/>
        <v>-</v>
      </c>
      <c r="BB134" s="181" t="str">
        <f t="shared" si="154"/>
        <v>-</v>
      </c>
      <c r="BC134" s="181" t="str">
        <f t="shared" si="154"/>
        <v>-</v>
      </c>
      <c r="BD134" s="181" t="str">
        <f t="shared" si="154"/>
        <v>-</v>
      </c>
      <c r="BE134" s="181" t="str">
        <f t="shared" si="154"/>
        <v>-</v>
      </c>
      <c r="BF134" s="181" t="str">
        <f t="shared" si="154"/>
        <v>-</v>
      </c>
      <c r="BG134" s="181" t="str">
        <f t="shared" si="154"/>
        <v>-</v>
      </c>
      <c r="BH134" s="181" t="str">
        <f t="shared" si="154"/>
        <v>-</v>
      </c>
      <c r="BI134" s="181" t="str">
        <f t="shared" si="154"/>
        <v>-</v>
      </c>
      <c r="BJ134" s="181" t="str">
        <f t="shared" si="154"/>
        <v>-</v>
      </c>
      <c r="BK134" s="181" t="str">
        <f t="shared" si="154"/>
        <v>-</v>
      </c>
      <c r="BL134" s="181" t="str">
        <f t="shared" si="154"/>
        <v>-</v>
      </c>
      <c r="BM134" s="181" t="str">
        <f t="shared" si="154"/>
        <v>-</v>
      </c>
      <c r="BN134" s="181" t="str">
        <f t="shared" si="154"/>
        <v>-</v>
      </c>
      <c r="BO134" s="181" t="str">
        <f t="shared" si="154"/>
        <v>-</v>
      </c>
      <c r="BP134" s="179" t="str">
        <f t="shared" si="137"/>
        <v>-</v>
      </c>
      <c r="BQ134" s="179" t="str">
        <f t="shared" si="138"/>
        <v>-</v>
      </c>
      <c r="BR134" s="179" t="str">
        <f t="shared" si="91"/>
        <v>-</v>
      </c>
      <c r="BS134" s="179" t="str">
        <f t="shared" si="92"/>
        <v>-</v>
      </c>
      <c r="BT134" s="179" t="str">
        <f t="shared" si="93"/>
        <v>-</v>
      </c>
      <c r="BU134" s="179" t="str">
        <f t="shared" si="94"/>
        <v>-</v>
      </c>
      <c r="BV134" s="179" t="str">
        <f t="shared" si="95"/>
        <v>-</v>
      </c>
      <c r="BW134" s="179" t="str">
        <f t="shared" si="139"/>
        <v>-</v>
      </c>
      <c r="BX134" s="179" t="str">
        <f t="shared" si="140"/>
        <v>-</v>
      </c>
      <c r="BY134" s="179" t="str">
        <f t="shared" si="141"/>
        <v>-</v>
      </c>
      <c r="BZ134" s="179" t="str">
        <f t="shared" si="142"/>
        <v>-</v>
      </c>
      <c r="CA134" s="179" t="str">
        <f t="shared" si="143"/>
        <v>-</v>
      </c>
      <c r="CB134" s="179" t="str">
        <f t="shared" si="144"/>
        <v>-</v>
      </c>
      <c r="CC134" s="179" t="str">
        <f t="shared" si="145"/>
        <v>-</v>
      </c>
      <c r="CD134" s="179" t="str">
        <f t="shared" si="146"/>
        <v>-</v>
      </c>
      <c r="CE134" s="179" t="str">
        <f t="shared" si="147"/>
        <v>-</v>
      </c>
      <c r="CF134" s="179" t="str">
        <f t="shared" si="148"/>
        <v>-</v>
      </c>
      <c r="CG134" s="179" t="str">
        <f t="shared" si="149"/>
        <v>-</v>
      </c>
      <c r="CH134" s="179" t="str">
        <f t="shared" si="150"/>
        <v>-</v>
      </c>
      <c r="CI134" s="179" t="str">
        <f t="shared" si="151"/>
        <v>-</v>
      </c>
      <c r="CJ134" s="179" t="str">
        <f t="shared" si="152"/>
        <v>-</v>
      </c>
      <c r="CL134" s="22" t="s">
        <v>37</v>
      </c>
      <c r="CM134" s="22" t="s">
        <v>37</v>
      </c>
      <c r="CN134" s="22" t="s">
        <v>37</v>
      </c>
      <c r="CO134" s="22" t="s">
        <v>37</v>
      </c>
      <c r="CP134" s="22" t="s">
        <v>37</v>
      </c>
      <c r="CQ134" s="22" t="s">
        <v>37</v>
      </c>
      <c r="CR134" s="22" t="s">
        <v>37</v>
      </c>
      <c r="CS134" s="22" t="s">
        <v>37</v>
      </c>
      <c r="CT134" s="22" t="s">
        <v>37</v>
      </c>
      <c r="CU134" s="22" t="s">
        <v>37</v>
      </c>
      <c r="CV134" s="22" t="s">
        <v>37</v>
      </c>
      <c r="CW134" s="22" t="s">
        <v>37</v>
      </c>
      <c r="CX134" s="22" t="s">
        <v>37</v>
      </c>
      <c r="CY134" s="22" t="s">
        <v>37</v>
      </c>
      <c r="CZ134" s="22" t="s">
        <v>37</v>
      </c>
      <c r="DA134" s="22" t="s">
        <v>37</v>
      </c>
      <c r="DB134" s="22" t="s">
        <v>37</v>
      </c>
      <c r="DC134" s="22" t="s">
        <v>37</v>
      </c>
      <c r="DD134" s="22" t="s">
        <v>37</v>
      </c>
      <c r="DE134" s="22" t="s">
        <v>37</v>
      </c>
      <c r="DF134" s="22" t="s">
        <v>37</v>
      </c>
      <c r="DG134" s="22" t="s">
        <v>37</v>
      </c>
      <c r="DH134" s="22" t="s">
        <v>37</v>
      </c>
      <c r="DI134" s="22" t="s">
        <v>37</v>
      </c>
      <c r="DJ134" s="22" t="s">
        <v>37</v>
      </c>
      <c r="DK134" s="22" t="s">
        <v>37</v>
      </c>
      <c r="DL134" s="22" t="s">
        <v>37</v>
      </c>
      <c r="DM134" s="22" t="s">
        <v>37</v>
      </c>
      <c r="DN134" s="22" t="s">
        <v>37</v>
      </c>
      <c r="DO134" s="22" t="s">
        <v>37</v>
      </c>
      <c r="DP134" s="22" t="s">
        <v>37</v>
      </c>
      <c r="DQ134" s="22" t="s">
        <v>37</v>
      </c>
      <c r="DR134" s="22" t="s">
        <v>37</v>
      </c>
      <c r="DS134" s="22" t="s">
        <v>37</v>
      </c>
      <c r="DT134" s="22" t="s">
        <v>37</v>
      </c>
      <c r="DU134" s="22" t="s">
        <v>37</v>
      </c>
      <c r="DV134" s="22" t="s">
        <v>37</v>
      </c>
      <c r="DW134" s="22" t="s">
        <v>37</v>
      </c>
      <c r="DX134" s="22" t="s">
        <v>37</v>
      </c>
      <c r="DY134" s="22" t="s">
        <v>37</v>
      </c>
      <c r="DZ134" s="22" t="s">
        <v>37</v>
      </c>
      <c r="EA134" s="22" t="s">
        <v>37</v>
      </c>
      <c r="EB134" s="22" t="s">
        <v>37</v>
      </c>
      <c r="EC134" s="22" t="s">
        <v>37</v>
      </c>
      <c r="ED134" s="22" t="s">
        <v>37</v>
      </c>
      <c r="EE134" s="22" t="s">
        <v>37</v>
      </c>
      <c r="EF134" s="22" t="s">
        <v>37</v>
      </c>
      <c r="EG134" s="22" t="s">
        <v>37</v>
      </c>
      <c r="EH134" s="22" t="s">
        <v>37</v>
      </c>
      <c r="EI134" s="22" t="s">
        <v>37</v>
      </c>
      <c r="EJ134" s="22" t="s">
        <v>37</v>
      </c>
      <c r="EK134" s="22" t="s">
        <v>37</v>
      </c>
      <c r="EL134" s="22" t="s">
        <v>37</v>
      </c>
      <c r="EM134" s="22" t="s">
        <v>37</v>
      </c>
      <c r="EN134" s="22" t="s">
        <v>37</v>
      </c>
      <c r="EO134" s="22" t="s">
        <v>37</v>
      </c>
    </row>
    <row r="135" spans="1:145" hidden="1" outlineLevel="1">
      <c r="A135">
        <v>53</v>
      </c>
      <c r="B135" s="146" t="str">
        <f t="shared" si="119"/>
        <v>Maternal BBB, Young ewes:Lamb, CFA:5.5yo, Wethers:Lamb</v>
      </c>
      <c r="C135">
        <f t="shared" ref="C135:C150" si="155">INDEX(C$75:C$78,K135,1)</f>
        <v>5</v>
      </c>
      <c r="D135" t="b">
        <f t="shared" ref="D135:D150" si="156">INDEX(D$75:D$78,L135,1)</f>
        <v>0</v>
      </c>
      <c r="E135" s="161" t="s">
        <v>37</v>
      </c>
      <c r="F135" s="161" t="s">
        <v>37</v>
      </c>
      <c r="G135" s="161" t="s">
        <v>37</v>
      </c>
      <c r="H135">
        <f t="shared" ref="H135:H150" si="157">INDEX(H$75:H$78,P135,1)</f>
        <v>0</v>
      </c>
      <c r="K135" s="152">
        <f t="shared" si="110"/>
        <v>4</v>
      </c>
      <c r="L135" s="151">
        <f>MOD(INT(($A135-5)/PRODUCT(N$79:$Q$79)),L$79)+1</f>
        <v>4</v>
      </c>
      <c r="M135" s="152">
        <f t="shared" si="111"/>
        <v>1</v>
      </c>
      <c r="N135" s="151">
        <f>MOD(INT(($A135-5)/PRODUCT(O$79:$Q$79)),N$79)+1</f>
        <v>1</v>
      </c>
      <c r="O135" s="151">
        <f>MOD(INT(($A135-5)/PRODUCT(P$79:$Q$79)),O$79)+1</f>
        <v>1</v>
      </c>
      <c r="P135" s="151">
        <f>MOD(INT(($A135-5)/PRODUCT(Q$79:$Q$79)),P$79)+1</f>
        <v>1</v>
      </c>
      <c r="S135" s="181" t="str">
        <f t="shared" si="153"/>
        <v>-</v>
      </c>
      <c r="T135" s="181" t="str">
        <f t="shared" si="153"/>
        <v>-</v>
      </c>
      <c r="U135" s="181" t="str">
        <f t="shared" si="153"/>
        <v>-</v>
      </c>
      <c r="V135" s="181" t="str">
        <f t="shared" si="153"/>
        <v>-</v>
      </c>
      <c r="W135" s="181" t="str">
        <f t="shared" si="153"/>
        <v>-</v>
      </c>
      <c r="X135" s="181" t="str">
        <f t="shared" si="153"/>
        <v>-</v>
      </c>
      <c r="Y135" s="181" t="str">
        <f t="shared" si="153"/>
        <v>-</v>
      </c>
      <c r="Z135" s="181" t="str">
        <f t="shared" si="153"/>
        <v>-</v>
      </c>
      <c r="AA135" s="181" t="str">
        <f t="shared" si="153"/>
        <v>-</v>
      </c>
      <c r="AB135" s="181" t="str">
        <f t="shared" si="153"/>
        <v>-</v>
      </c>
      <c r="AC135" s="181" t="str">
        <f t="shared" si="153"/>
        <v>-</v>
      </c>
      <c r="AD135" s="181" t="str">
        <f t="shared" si="153"/>
        <v>-</v>
      </c>
      <c r="AE135" s="181" t="str">
        <f t="shared" si="153"/>
        <v>-</v>
      </c>
      <c r="AF135" s="181" t="str">
        <f t="shared" si="153"/>
        <v>-</v>
      </c>
      <c r="AG135" s="179" t="str">
        <f t="shared" si="120"/>
        <v>-</v>
      </c>
      <c r="AH135" s="179" t="str">
        <f t="shared" si="121"/>
        <v>-</v>
      </c>
      <c r="AI135" s="179" t="str">
        <f t="shared" ref="AI135:AM136" si="158">IF(U135="-","-",U135*AI$75)</f>
        <v>-</v>
      </c>
      <c r="AJ135" s="179" t="str">
        <f t="shared" si="158"/>
        <v>-</v>
      </c>
      <c r="AK135" s="179" t="str">
        <f t="shared" si="158"/>
        <v>-</v>
      </c>
      <c r="AL135" s="179" t="str">
        <f t="shared" si="158"/>
        <v>-</v>
      </c>
      <c r="AM135" s="179" t="str">
        <f t="shared" si="158"/>
        <v>-</v>
      </c>
      <c r="AN135" s="179" t="str">
        <f t="shared" si="123"/>
        <v>-</v>
      </c>
      <c r="AO135" s="179" t="str">
        <f t="shared" si="124"/>
        <v>-</v>
      </c>
      <c r="AP135" s="179" t="str">
        <f t="shared" si="125"/>
        <v>-</v>
      </c>
      <c r="AQ135" s="179" t="str">
        <f t="shared" si="126"/>
        <v>-</v>
      </c>
      <c r="AR135" s="179" t="str">
        <f t="shared" si="127"/>
        <v>-</v>
      </c>
      <c r="AS135" s="179" t="str">
        <f t="shared" si="128"/>
        <v>-</v>
      </c>
      <c r="AT135" s="179" t="str">
        <f t="shared" si="129"/>
        <v>-</v>
      </c>
      <c r="AU135" s="179" t="str">
        <f t="shared" si="130"/>
        <v>-</v>
      </c>
      <c r="AV135" s="179" t="str">
        <f t="shared" si="131"/>
        <v>-</v>
      </c>
      <c r="AW135" s="179" t="str">
        <f t="shared" si="132"/>
        <v>-</v>
      </c>
      <c r="AX135" s="179" t="str">
        <f t="shared" si="133"/>
        <v>-</v>
      </c>
      <c r="AY135" s="179" t="str">
        <f t="shared" si="134"/>
        <v>-</v>
      </c>
      <c r="AZ135" s="179" t="str">
        <f t="shared" si="135"/>
        <v>-</v>
      </c>
      <c r="BA135" s="179" t="str">
        <f t="shared" si="136"/>
        <v>-</v>
      </c>
      <c r="BB135" s="181" t="str">
        <f t="shared" si="154"/>
        <v>-</v>
      </c>
      <c r="BC135" s="181" t="str">
        <f t="shared" si="154"/>
        <v>-</v>
      </c>
      <c r="BD135" s="181" t="str">
        <f t="shared" si="154"/>
        <v>-</v>
      </c>
      <c r="BE135" s="181" t="str">
        <f t="shared" si="154"/>
        <v>-</v>
      </c>
      <c r="BF135" s="181" t="str">
        <f t="shared" si="154"/>
        <v>-</v>
      </c>
      <c r="BG135" s="181" t="str">
        <f t="shared" si="154"/>
        <v>-</v>
      </c>
      <c r="BH135" s="181" t="str">
        <f t="shared" si="154"/>
        <v>-</v>
      </c>
      <c r="BI135" s="181" t="str">
        <f t="shared" si="154"/>
        <v>-</v>
      </c>
      <c r="BJ135" s="181" t="str">
        <f t="shared" si="154"/>
        <v>-</v>
      </c>
      <c r="BK135" s="181" t="str">
        <f t="shared" si="154"/>
        <v>-</v>
      </c>
      <c r="BL135" s="181" t="str">
        <f t="shared" si="154"/>
        <v>-</v>
      </c>
      <c r="BM135" s="181" t="str">
        <f t="shared" si="154"/>
        <v>-</v>
      </c>
      <c r="BN135" s="181" t="str">
        <f t="shared" si="154"/>
        <v>-</v>
      </c>
      <c r="BO135" s="181" t="str">
        <f t="shared" si="154"/>
        <v>-</v>
      </c>
      <c r="BP135" s="179" t="str">
        <f t="shared" si="137"/>
        <v>-</v>
      </c>
      <c r="BQ135" s="179" t="str">
        <f t="shared" si="138"/>
        <v>-</v>
      </c>
      <c r="BR135" s="179" t="str">
        <f t="shared" si="91"/>
        <v>-</v>
      </c>
      <c r="BS135" s="179" t="str">
        <f t="shared" si="92"/>
        <v>-</v>
      </c>
      <c r="BT135" s="179" t="str">
        <f t="shared" si="93"/>
        <v>-</v>
      </c>
      <c r="BU135" s="179" t="str">
        <f t="shared" si="94"/>
        <v>-</v>
      </c>
      <c r="BV135" s="179" t="str">
        <f t="shared" si="95"/>
        <v>-</v>
      </c>
      <c r="BW135" s="179" t="str">
        <f t="shared" si="139"/>
        <v>-</v>
      </c>
      <c r="BX135" s="179" t="str">
        <f t="shared" si="140"/>
        <v>-</v>
      </c>
      <c r="BY135" s="179" t="str">
        <f t="shared" si="141"/>
        <v>-</v>
      </c>
      <c r="BZ135" s="179" t="str">
        <f t="shared" si="142"/>
        <v>-</v>
      </c>
      <c r="CA135" s="179" t="str">
        <f t="shared" si="143"/>
        <v>-</v>
      </c>
      <c r="CB135" s="179" t="str">
        <f t="shared" si="144"/>
        <v>-</v>
      </c>
      <c r="CC135" s="179" t="str">
        <f t="shared" si="145"/>
        <v>-</v>
      </c>
      <c r="CD135" s="179" t="str">
        <f t="shared" si="146"/>
        <v>-</v>
      </c>
      <c r="CE135" s="179" t="str">
        <f t="shared" si="147"/>
        <v>-</v>
      </c>
      <c r="CF135" s="179" t="str">
        <f t="shared" si="148"/>
        <v>-</v>
      </c>
      <c r="CG135" s="179" t="str">
        <f t="shared" si="149"/>
        <v>-</v>
      </c>
      <c r="CH135" s="179" t="str">
        <f t="shared" si="150"/>
        <v>-</v>
      </c>
      <c r="CI135" s="179" t="str">
        <f t="shared" si="151"/>
        <v>-</v>
      </c>
      <c r="CJ135" s="179" t="str">
        <f t="shared" si="152"/>
        <v>-</v>
      </c>
      <c r="CL135" s="22" t="s">
        <v>37</v>
      </c>
      <c r="CM135" s="22" t="s">
        <v>37</v>
      </c>
      <c r="CN135" s="22" t="s">
        <v>37</v>
      </c>
      <c r="CO135" s="22" t="s">
        <v>37</v>
      </c>
      <c r="CP135" s="22" t="s">
        <v>37</v>
      </c>
      <c r="CQ135" s="22" t="s">
        <v>37</v>
      </c>
      <c r="CR135" s="22" t="s">
        <v>37</v>
      </c>
      <c r="CS135" s="22" t="s">
        <v>37</v>
      </c>
      <c r="CT135" s="22" t="s">
        <v>37</v>
      </c>
      <c r="CU135" s="22" t="s">
        <v>37</v>
      </c>
      <c r="CV135" s="22" t="s">
        <v>37</v>
      </c>
      <c r="CW135" s="22" t="s">
        <v>37</v>
      </c>
      <c r="CX135" s="22" t="s">
        <v>37</v>
      </c>
      <c r="CY135" s="22" t="s">
        <v>37</v>
      </c>
      <c r="CZ135" s="22" t="s">
        <v>37</v>
      </c>
      <c r="DA135" s="22" t="s">
        <v>37</v>
      </c>
      <c r="DB135" s="22" t="s">
        <v>37</v>
      </c>
      <c r="DC135" s="22" t="s">
        <v>37</v>
      </c>
      <c r="DD135" s="22" t="s">
        <v>37</v>
      </c>
      <c r="DE135" s="22" t="s">
        <v>37</v>
      </c>
      <c r="DF135" s="22" t="s">
        <v>37</v>
      </c>
      <c r="DG135" s="22" t="s">
        <v>37</v>
      </c>
      <c r="DH135" s="22" t="s">
        <v>37</v>
      </c>
      <c r="DI135" s="22" t="s">
        <v>37</v>
      </c>
      <c r="DJ135" s="22" t="s">
        <v>37</v>
      </c>
      <c r="DK135" s="22" t="s">
        <v>37</v>
      </c>
      <c r="DL135" s="22" t="s">
        <v>37</v>
      </c>
      <c r="DM135" s="22" t="s">
        <v>37</v>
      </c>
      <c r="DN135" s="22" t="s">
        <v>37</v>
      </c>
      <c r="DO135" s="22" t="s">
        <v>37</v>
      </c>
      <c r="DP135" s="22" t="s">
        <v>37</v>
      </c>
      <c r="DQ135" s="22" t="s">
        <v>37</v>
      </c>
      <c r="DR135" s="22" t="s">
        <v>37</v>
      </c>
      <c r="DS135" s="22" t="s">
        <v>37</v>
      </c>
      <c r="DT135" s="22" t="s">
        <v>37</v>
      </c>
      <c r="DU135" s="22" t="s">
        <v>37</v>
      </c>
      <c r="DV135" s="22" t="s">
        <v>37</v>
      </c>
      <c r="DW135" s="22" t="s">
        <v>37</v>
      </c>
      <c r="DX135" s="22" t="s">
        <v>37</v>
      </c>
      <c r="DY135" s="22" t="s">
        <v>37</v>
      </c>
      <c r="DZ135" s="22" t="s">
        <v>37</v>
      </c>
      <c r="EA135" s="22" t="s">
        <v>37</v>
      </c>
      <c r="EB135" s="22" t="s">
        <v>37</v>
      </c>
      <c r="EC135" s="22" t="s">
        <v>37</v>
      </c>
      <c r="ED135" s="22" t="s">
        <v>37</v>
      </c>
      <c r="EE135" s="22" t="s">
        <v>37</v>
      </c>
      <c r="EF135" s="22" t="s">
        <v>37</v>
      </c>
      <c r="EG135" s="22" t="s">
        <v>37</v>
      </c>
      <c r="EH135" s="22" t="s">
        <v>37</v>
      </c>
      <c r="EI135" s="22" t="s">
        <v>37</v>
      </c>
      <c r="EJ135" s="22" t="s">
        <v>37</v>
      </c>
      <c r="EK135" s="22" t="s">
        <v>37</v>
      </c>
      <c r="EL135" s="22" t="s">
        <v>37</v>
      </c>
      <c r="EM135" s="22" t="s">
        <v>37</v>
      </c>
      <c r="EN135" s="22" t="s">
        <v>37</v>
      </c>
      <c r="EO135" s="22" t="s">
        <v>37</v>
      </c>
    </row>
    <row r="136" spans="1:145" hidden="1" outlineLevel="1">
      <c r="A136">
        <v>54</v>
      </c>
      <c r="B136" s="146" t="str">
        <f t="shared" si="119"/>
        <v>Maternal BBB, Young ewes:Lamb, CFA:6.5yo, Wethers:Lamb</v>
      </c>
      <c r="C136">
        <f t="shared" si="155"/>
        <v>5</v>
      </c>
      <c r="D136" t="b">
        <f t="shared" si="156"/>
        <v>0</v>
      </c>
      <c r="E136" s="161" t="s">
        <v>37</v>
      </c>
      <c r="F136" s="161" t="s">
        <v>37</v>
      </c>
      <c r="G136" s="161" t="s">
        <v>37</v>
      </c>
      <c r="H136">
        <f t="shared" si="157"/>
        <v>1</v>
      </c>
      <c r="K136" s="152">
        <f t="shared" si="110"/>
        <v>4</v>
      </c>
      <c r="L136" s="151">
        <f>MOD(INT(($A136-5)/PRODUCT(N$79:$Q$79)),L$79)+1</f>
        <v>4</v>
      </c>
      <c r="M136" s="152">
        <f t="shared" si="111"/>
        <v>1</v>
      </c>
      <c r="N136" s="151">
        <f>MOD(INT(($A136-5)/PRODUCT(O$79:$Q$79)),N$79)+1</f>
        <v>1</v>
      </c>
      <c r="O136" s="151">
        <f>MOD(INT(($A136-5)/PRODUCT(P$79:$Q$79)),O$79)+1</f>
        <v>1</v>
      </c>
      <c r="P136" s="151">
        <f>MOD(INT(($A136-5)/PRODUCT(Q$79:$Q$79)),P$79)+1</f>
        <v>2</v>
      </c>
      <c r="S136" s="181" t="str">
        <f t="shared" si="153"/>
        <v>-</v>
      </c>
      <c r="T136" s="181" t="str">
        <f t="shared" si="153"/>
        <v>-</v>
      </c>
      <c r="U136" s="181" t="str">
        <f t="shared" si="153"/>
        <v>-</v>
      </c>
      <c r="V136" s="181" t="str">
        <f t="shared" si="153"/>
        <v>-</v>
      </c>
      <c r="W136" s="181" t="str">
        <f t="shared" si="153"/>
        <v>-</v>
      </c>
      <c r="X136" s="181" t="str">
        <f t="shared" si="153"/>
        <v>-</v>
      </c>
      <c r="Y136" s="181" t="str">
        <f t="shared" si="153"/>
        <v>-</v>
      </c>
      <c r="Z136" s="181" t="str">
        <f t="shared" si="153"/>
        <v>-</v>
      </c>
      <c r="AA136" s="181" t="str">
        <f t="shared" si="153"/>
        <v>-</v>
      </c>
      <c r="AB136" s="181" t="str">
        <f t="shared" si="153"/>
        <v>-</v>
      </c>
      <c r="AC136" s="181" t="str">
        <f t="shared" si="153"/>
        <v>-</v>
      </c>
      <c r="AD136" s="181" t="str">
        <f t="shared" si="153"/>
        <v>-</v>
      </c>
      <c r="AE136" s="181" t="str">
        <f t="shared" si="153"/>
        <v>-</v>
      </c>
      <c r="AF136" s="181" t="str">
        <f t="shared" si="153"/>
        <v>-</v>
      </c>
      <c r="AG136" s="179" t="str">
        <f t="shared" si="120"/>
        <v>-</v>
      </c>
      <c r="AH136" s="179" t="str">
        <f t="shared" si="121"/>
        <v>-</v>
      </c>
      <c r="AI136" s="179" t="str">
        <f t="shared" si="158"/>
        <v>-</v>
      </c>
      <c r="AJ136" s="179" t="str">
        <f t="shared" si="158"/>
        <v>-</v>
      </c>
      <c r="AK136" s="179" t="str">
        <f t="shared" si="158"/>
        <v>-</v>
      </c>
      <c r="AL136" s="179" t="str">
        <f t="shared" si="158"/>
        <v>-</v>
      </c>
      <c r="AM136" s="179" t="str">
        <f t="shared" si="158"/>
        <v>-</v>
      </c>
      <c r="AN136" s="179" t="str">
        <f t="shared" si="123"/>
        <v>-</v>
      </c>
      <c r="AO136" s="179" t="str">
        <f t="shared" si="124"/>
        <v>-</v>
      </c>
      <c r="AP136" s="179" t="str">
        <f t="shared" si="125"/>
        <v>-</v>
      </c>
      <c r="AQ136" s="179" t="str">
        <f t="shared" si="126"/>
        <v>-</v>
      </c>
      <c r="AR136" s="179" t="str">
        <f t="shared" si="127"/>
        <v>-</v>
      </c>
      <c r="AS136" s="179" t="str">
        <f t="shared" si="128"/>
        <v>-</v>
      </c>
      <c r="AT136" s="179" t="str">
        <f t="shared" si="129"/>
        <v>-</v>
      </c>
      <c r="AU136" s="179" t="str">
        <f t="shared" si="130"/>
        <v>-</v>
      </c>
      <c r="AV136" s="179" t="str">
        <f t="shared" si="131"/>
        <v>-</v>
      </c>
      <c r="AW136" s="179" t="str">
        <f t="shared" si="132"/>
        <v>-</v>
      </c>
      <c r="AX136" s="179" t="str">
        <f t="shared" si="133"/>
        <v>-</v>
      </c>
      <c r="AY136" s="179" t="str">
        <f t="shared" si="134"/>
        <v>-</v>
      </c>
      <c r="AZ136" s="179" t="str">
        <f t="shared" si="135"/>
        <v>-</v>
      </c>
      <c r="BA136" s="179" t="str">
        <f t="shared" si="136"/>
        <v>-</v>
      </c>
      <c r="BB136" s="181" t="str">
        <f t="shared" si="154"/>
        <v>-</v>
      </c>
      <c r="BC136" s="181" t="str">
        <f t="shared" si="154"/>
        <v>-</v>
      </c>
      <c r="BD136" s="181" t="str">
        <f t="shared" si="154"/>
        <v>-</v>
      </c>
      <c r="BE136" s="181" t="str">
        <f t="shared" si="154"/>
        <v>-</v>
      </c>
      <c r="BF136" s="181" t="str">
        <f t="shared" si="154"/>
        <v>-</v>
      </c>
      <c r="BG136" s="181" t="str">
        <f t="shared" si="154"/>
        <v>-</v>
      </c>
      <c r="BH136" s="181" t="str">
        <f t="shared" si="154"/>
        <v>-</v>
      </c>
      <c r="BI136" s="181" t="str">
        <f t="shared" si="154"/>
        <v>-</v>
      </c>
      <c r="BJ136" s="181" t="str">
        <f t="shared" si="154"/>
        <v>-</v>
      </c>
      <c r="BK136" s="181" t="str">
        <f t="shared" si="154"/>
        <v>-</v>
      </c>
      <c r="BL136" s="181" t="str">
        <f t="shared" si="154"/>
        <v>-</v>
      </c>
      <c r="BM136" s="181" t="str">
        <f t="shared" si="154"/>
        <v>-</v>
      </c>
      <c r="BN136" s="181" t="str">
        <f t="shared" si="154"/>
        <v>-</v>
      </c>
      <c r="BO136" s="181" t="str">
        <f t="shared" si="154"/>
        <v>-</v>
      </c>
      <c r="BP136" s="179" t="str">
        <f t="shared" si="137"/>
        <v>-</v>
      </c>
      <c r="BQ136" s="179" t="str">
        <f t="shared" si="138"/>
        <v>-</v>
      </c>
      <c r="BR136" s="179" t="str">
        <f t="shared" si="91"/>
        <v>-</v>
      </c>
      <c r="BS136" s="179" t="str">
        <f t="shared" si="92"/>
        <v>-</v>
      </c>
      <c r="BT136" s="179" t="str">
        <f t="shared" si="93"/>
        <v>-</v>
      </c>
      <c r="BU136" s="179" t="str">
        <f t="shared" si="94"/>
        <v>-</v>
      </c>
      <c r="BV136" s="179" t="str">
        <f t="shared" si="95"/>
        <v>-</v>
      </c>
      <c r="BW136" s="179" t="str">
        <f t="shared" si="139"/>
        <v>-</v>
      </c>
      <c r="BX136" s="179" t="str">
        <f t="shared" si="140"/>
        <v>-</v>
      </c>
      <c r="BY136" s="179" t="str">
        <f t="shared" si="141"/>
        <v>-</v>
      </c>
      <c r="BZ136" s="179" t="str">
        <f t="shared" si="142"/>
        <v>-</v>
      </c>
      <c r="CA136" s="179" t="str">
        <f t="shared" si="143"/>
        <v>-</v>
      </c>
      <c r="CB136" s="179" t="str">
        <f t="shared" si="144"/>
        <v>-</v>
      </c>
      <c r="CC136" s="179" t="str">
        <f t="shared" si="145"/>
        <v>-</v>
      </c>
      <c r="CD136" s="179" t="str">
        <f t="shared" si="146"/>
        <v>-</v>
      </c>
      <c r="CE136" s="179" t="str">
        <f t="shared" si="147"/>
        <v>-</v>
      </c>
      <c r="CF136" s="179" t="str">
        <f t="shared" si="148"/>
        <v>-</v>
      </c>
      <c r="CG136" s="179" t="str">
        <f t="shared" si="149"/>
        <v>-</v>
      </c>
      <c r="CH136" s="179" t="str">
        <f t="shared" si="150"/>
        <v>-</v>
      </c>
      <c r="CI136" s="179" t="str">
        <f t="shared" si="151"/>
        <v>-</v>
      </c>
      <c r="CJ136" s="179" t="str">
        <f t="shared" si="152"/>
        <v>-</v>
      </c>
      <c r="CL136" s="22" t="s">
        <v>37</v>
      </c>
      <c r="CM136" s="22" t="s">
        <v>37</v>
      </c>
      <c r="CN136" s="22" t="s">
        <v>37</v>
      </c>
      <c r="CO136" s="22" t="s">
        <v>37</v>
      </c>
      <c r="CP136" s="22" t="s">
        <v>37</v>
      </c>
      <c r="CQ136" s="22" t="s">
        <v>37</v>
      </c>
      <c r="CR136" s="22" t="s">
        <v>37</v>
      </c>
      <c r="CS136" s="22" t="s">
        <v>37</v>
      </c>
      <c r="CT136" s="22" t="s">
        <v>37</v>
      </c>
      <c r="CU136" s="22" t="s">
        <v>37</v>
      </c>
      <c r="CV136" s="22" t="s">
        <v>37</v>
      </c>
      <c r="CW136" s="22" t="s">
        <v>37</v>
      </c>
      <c r="CX136" s="22" t="s">
        <v>37</v>
      </c>
      <c r="CY136" s="22" t="s">
        <v>37</v>
      </c>
      <c r="CZ136" s="22" t="s">
        <v>37</v>
      </c>
      <c r="DA136" s="22" t="s">
        <v>37</v>
      </c>
      <c r="DB136" s="22" t="s">
        <v>37</v>
      </c>
      <c r="DC136" s="22" t="s">
        <v>37</v>
      </c>
      <c r="DD136" s="22" t="s">
        <v>37</v>
      </c>
      <c r="DE136" s="22" t="s">
        <v>37</v>
      </c>
      <c r="DF136" s="22" t="s">
        <v>37</v>
      </c>
      <c r="DG136" s="22" t="s">
        <v>37</v>
      </c>
      <c r="DH136" s="22" t="s">
        <v>37</v>
      </c>
      <c r="DI136" s="22" t="s">
        <v>37</v>
      </c>
      <c r="DJ136" s="22" t="s">
        <v>37</v>
      </c>
      <c r="DK136" s="22" t="s">
        <v>37</v>
      </c>
      <c r="DL136" s="22" t="s">
        <v>37</v>
      </c>
      <c r="DM136" s="22" t="s">
        <v>37</v>
      </c>
      <c r="DN136" s="22" t="s">
        <v>37</v>
      </c>
      <c r="DO136" s="22" t="s">
        <v>37</v>
      </c>
      <c r="DP136" s="22" t="s">
        <v>37</v>
      </c>
      <c r="DQ136" s="22" t="s">
        <v>37</v>
      </c>
      <c r="DR136" s="22" t="s">
        <v>37</v>
      </c>
      <c r="DS136" s="22" t="s">
        <v>37</v>
      </c>
      <c r="DT136" s="22" t="s">
        <v>37</v>
      </c>
      <c r="DU136" s="22" t="s">
        <v>37</v>
      </c>
      <c r="DV136" s="22" t="s">
        <v>37</v>
      </c>
      <c r="DW136" s="22" t="s">
        <v>37</v>
      </c>
      <c r="DX136" s="22" t="s">
        <v>37</v>
      </c>
      <c r="DY136" s="22" t="s">
        <v>37</v>
      </c>
      <c r="DZ136" s="22" t="s">
        <v>37</v>
      </c>
      <c r="EA136" s="22" t="s">
        <v>37</v>
      </c>
      <c r="EB136" s="22" t="s">
        <v>37</v>
      </c>
      <c r="EC136" s="22" t="s">
        <v>37</v>
      </c>
      <c r="ED136" s="22" t="s">
        <v>37</v>
      </c>
      <c r="EE136" s="22" t="s">
        <v>37</v>
      </c>
      <c r="EF136" s="22" t="s">
        <v>37</v>
      </c>
      <c r="EG136" s="22" t="s">
        <v>37</v>
      </c>
      <c r="EH136" s="22" t="s">
        <v>37</v>
      </c>
      <c r="EI136" s="22" t="s">
        <v>37</v>
      </c>
      <c r="EJ136" s="22" t="s">
        <v>37</v>
      </c>
      <c r="EK136" s="22" t="s">
        <v>37</v>
      </c>
      <c r="EL136" s="22" t="s">
        <v>37</v>
      </c>
      <c r="EM136" s="22" t="s">
        <v>37</v>
      </c>
      <c r="EN136" s="22" t="s">
        <v>37</v>
      </c>
      <c r="EO136" s="22" t="s">
        <v>37</v>
      </c>
    </row>
    <row r="137" spans="1:145" hidden="1" outlineLevel="1">
      <c r="A137">
        <v>55</v>
      </c>
      <c r="B137" s="160" t="s">
        <v>944</v>
      </c>
      <c r="C137">
        <f t="shared" si="155"/>
        <v>5</v>
      </c>
      <c r="D137" t="b">
        <f t="shared" si="156"/>
        <v>0</v>
      </c>
      <c r="E137">
        <f t="shared" ref="E137:E150" si="159">INDEX(E$75:E$78,M137,1)</f>
        <v>0</v>
      </c>
      <c r="F137">
        <f t="shared" ref="F137:F150" si="160">INDEX(F$75:F$78,N137,1)</f>
        <v>240</v>
      </c>
      <c r="G137">
        <f t="shared" ref="G137:G150" si="161">INDEX(G$75:G$78,O137,1)</f>
        <v>500</v>
      </c>
      <c r="H137">
        <f t="shared" si="157"/>
        <v>0</v>
      </c>
      <c r="K137" s="152">
        <f t="shared" si="110"/>
        <v>4</v>
      </c>
      <c r="L137" s="151">
        <f>MOD(INT(($A137-5)/PRODUCT(N$79:$Q$79)),L$79)+1</f>
        <v>4</v>
      </c>
      <c r="M137" s="152">
        <f t="shared" si="111"/>
        <v>1</v>
      </c>
      <c r="N137" s="151">
        <f>MOD(INT(($A137-5)/PRODUCT(O$79:$Q$79)),N$79)+1</f>
        <v>1</v>
      </c>
      <c r="O137" s="151">
        <f>MOD(INT(($A137-5)/PRODUCT(P$79:$Q$79)),O$79)+1</f>
        <v>2</v>
      </c>
      <c r="P137" s="151">
        <f>MOD(INT(($A137-5)/PRODUCT(Q$79:$Q$79)),P$79)+1</f>
        <v>1</v>
      </c>
    </row>
    <row r="138" spans="1:145" hidden="1" outlineLevel="1">
      <c r="A138">
        <v>56</v>
      </c>
      <c r="B138" s="160" t="s">
        <v>964</v>
      </c>
      <c r="C138">
        <f t="shared" si="155"/>
        <v>5</v>
      </c>
      <c r="D138" t="b">
        <f t="shared" si="156"/>
        <v>0</v>
      </c>
      <c r="E138">
        <f t="shared" si="159"/>
        <v>0</v>
      </c>
      <c r="F138">
        <f t="shared" si="160"/>
        <v>240</v>
      </c>
      <c r="G138">
        <f t="shared" si="161"/>
        <v>500</v>
      </c>
      <c r="H138">
        <f t="shared" si="157"/>
        <v>1</v>
      </c>
      <c r="K138" s="152">
        <f t="shared" si="110"/>
        <v>4</v>
      </c>
      <c r="L138" s="151">
        <f>MOD(INT(($A138-5)/PRODUCT(N$79:$Q$79)),L$79)+1</f>
        <v>4</v>
      </c>
      <c r="M138" s="152">
        <f t="shared" si="111"/>
        <v>1</v>
      </c>
      <c r="N138" s="151">
        <f>MOD(INT(($A138-5)/PRODUCT(O$79:$Q$79)),N$79)+1</f>
        <v>1</v>
      </c>
      <c r="O138" s="151">
        <f>MOD(INT(($A138-5)/PRODUCT(P$79:$Q$79)),O$79)+1</f>
        <v>2</v>
      </c>
      <c r="P138" s="151">
        <f>MOD(INT(($A138-5)/PRODUCT(Q$79:$Q$79)),P$79)+1</f>
        <v>2</v>
      </c>
    </row>
    <row r="139" spans="1:145" hidden="1" outlineLevel="1">
      <c r="A139">
        <v>57</v>
      </c>
      <c r="B139" s="160" t="s">
        <v>965</v>
      </c>
      <c r="C139">
        <f t="shared" si="155"/>
        <v>5</v>
      </c>
      <c r="D139" t="b">
        <f t="shared" si="156"/>
        <v>0</v>
      </c>
      <c r="E139">
        <f t="shared" si="159"/>
        <v>241</v>
      </c>
      <c r="F139">
        <f t="shared" si="160"/>
        <v>450</v>
      </c>
      <c r="G139">
        <f t="shared" si="161"/>
        <v>0</v>
      </c>
      <c r="H139">
        <f t="shared" si="157"/>
        <v>0</v>
      </c>
      <c r="K139" s="152">
        <f t="shared" si="110"/>
        <v>4</v>
      </c>
      <c r="L139" s="151">
        <f>MOD(INT(($A139-5)/PRODUCT(N$79:$Q$79)),L$79)+1</f>
        <v>4</v>
      </c>
      <c r="M139" s="152">
        <f t="shared" si="111"/>
        <v>2</v>
      </c>
      <c r="N139" s="151">
        <f>MOD(INT(($A139-5)/PRODUCT(O$79:$Q$79)),N$79)+1</f>
        <v>2</v>
      </c>
      <c r="O139" s="151">
        <f>MOD(INT(($A139-5)/PRODUCT(P$79:$Q$79)),O$79)+1</f>
        <v>1</v>
      </c>
      <c r="P139" s="151">
        <f>MOD(INT(($A139-5)/PRODUCT(Q$79:$Q$79)),P$79)+1</f>
        <v>1</v>
      </c>
    </row>
    <row r="140" spans="1:145" hidden="1" outlineLevel="1">
      <c r="A140">
        <v>58</v>
      </c>
      <c r="C140">
        <f t="shared" si="155"/>
        <v>5</v>
      </c>
      <c r="D140" t="b">
        <f t="shared" si="156"/>
        <v>0</v>
      </c>
      <c r="E140">
        <f t="shared" si="159"/>
        <v>241</v>
      </c>
      <c r="F140">
        <f t="shared" si="160"/>
        <v>450</v>
      </c>
      <c r="G140">
        <f t="shared" si="161"/>
        <v>0</v>
      </c>
      <c r="H140">
        <f t="shared" si="157"/>
        <v>1</v>
      </c>
      <c r="K140" s="152">
        <f t="shared" si="110"/>
        <v>4</v>
      </c>
      <c r="L140" s="151">
        <f>MOD(INT(($A140-5)/PRODUCT(N$79:$Q$79)),L$79)+1</f>
        <v>4</v>
      </c>
      <c r="M140" s="152">
        <f t="shared" si="111"/>
        <v>2</v>
      </c>
      <c r="N140" s="151">
        <f>MOD(INT(($A140-5)/PRODUCT(O$79:$Q$79)),N$79)+1</f>
        <v>2</v>
      </c>
      <c r="O140" s="151">
        <f>MOD(INT(($A140-5)/PRODUCT(P$79:$Q$79)),O$79)+1</f>
        <v>1</v>
      </c>
      <c r="P140" s="151">
        <f>MOD(INT(($A140-5)/PRODUCT(Q$79:$Q$79)),P$79)+1</f>
        <v>2</v>
      </c>
    </row>
    <row r="141" spans="1:145" hidden="1" outlineLevel="1">
      <c r="A141">
        <v>59</v>
      </c>
      <c r="C141">
        <f t="shared" si="155"/>
        <v>5</v>
      </c>
      <c r="D141" t="b">
        <f t="shared" si="156"/>
        <v>0</v>
      </c>
      <c r="E141">
        <f t="shared" si="159"/>
        <v>241</v>
      </c>
      <c r="F141">
        <f t="shared" si="160"/>
        <v>450</v>
      </c>
      <c r="G141">
        <f t="shared" si="161"/>
        <v>500</v>
      </c>
      <c r="H141">
        <f t="shared" si="157"/>
        <v>0</v>
      </c>
      <c r="K141" s="152">
        <f t="shared" si="110"/>
        <v>4</v>
      </c>
      <c r="L141" s="151">
        <f>MOD(INT(($A141-5)/PRODUCT(N$79:$Q$79)),L$79)+1</f>
        <v>4</v>
      </c>
      <c r="M141" s="152">
        <f t="shared" si="111"/>
        <v>2</v>
      </c>
      <c r="N141" s="151">
        <f>MOD(INT(($A141-5)/PRODUCT(O$79:$Q$79)),N$79)+1</f>
        <v>2</v>
      </c>
      <c r="O141" s="151">
        <f>MOD(INT(($A141-5)/PRODUCT(P$79:$Q$79)),O$79)+1</f>
        <v>2</v>
      </c>
      <c r="P141" s="151">
        <f>MOD(INT(($A141-5)/PRODUCT(Q$79:$Q$79)),P$79)+1</f>
        <v>1</v>
      </c>
    </row>
    <row r="142" spans="1:145" hidden="1" outlineLevel="1">
      <c r="A142">
        <v>60</v>
      </c>
      <c r="C142">
        <f t="shared" si="155"/>
        <v>5</v>
      </c>
      <c r="D142" t="b">
        <f t="shared" si="156"/>
        <v>0</v>
      </c>
      <c r="E142">
        <f t="shared" si="159"/>
        <v>241</v>
      </c>
      <c r="F142">
        <f t="shared" si="160"/>
        <v>450</v>
      </c>
      <c r="G142">
        <f t="shared" si="161"/>
        <v>500</v>
      </c>
      <c r="H142">
        <f t="shared" si="157"/>
        <v>1</v>
      </c>
      <c r="K142" s="152">
        <f t="shared" si="110"/>
        <v>4</v>
      </c>
      <c r="L142" s="151">
        <f>MOD(INT(($A142-5)/PRODUCT(N$79:$Q$79)),L$79)+1</f>
        <v>4</v>
      </c>
      <c r="M142" s="152">
        <f t="shared" si="111"/>
        <v>2</v>
      </c>
      <c r="N142" s="151">
        <f>MOD(INT(($A142-5)/PRODUCT(O$79:$Q$79)),N$79)+1</f>
        <v>2</v>
      </c>
      <c r="O142" s="151">
        <f>MOD(INT(($A142-5)/PRODUCT(P$79:$Q$79)),O$79)+1</f>
        <v>2</v>
      </c>
      <c r="P142" s="151">
        <f>MOD(INT(($A142-5)/PRODUCT(Q$79:$Q$79)),P$79)+1</f>
        <v>2</v>
      </c>
    </row>
    <row r="143" spans="1:145" hidden="1" outlineLevel="1">
      <c r="A143">
        <v>61</v>
      </c>
      <c r="C143">
        <f t="shared" si="155"/>
        <v>5</v>
      </c>
      <c r="D143" t="b">
        <f t="shared" si="156"/>
        <v>0</v>
      </c>
      <c r="E143">
        <f t="shared" si="159"/>
        <v>451</v>
      </c>
      <c r="F143">
        <f t="shared" si="160"/>
        <v>630</v>
      </c>
      <c r="G143">
        <f t="shared" si="161"/>
        <v>0</v>
      </c>
      <c r="H143">
        <f t="shared" si="157"/>
        <v>0</v>
      </c>
      <c r="K143" s="152">
        <f t="shared" si="110"/>
        <v>4</v>
      </c>
      <c r="L143" s="151">
        <f>MOD(INT(($A143-5)/PRODUCT(N$79:$Q$79)),L$79)+1</f>
        <v>4</v>
      </c>
      <c r="M143" s="152">
        <f t="shared" si="111"/>
        <v>3</v>
      </c>
      <c r="N143" s="151">
        <f>MOD(INT(($A143-5)/PRODUCT(O$79:$Q$79)),N$79)+1</f>
        <v>3</v>
      </c>
      <c r="O143" s="151">
        <f>MOD(INT(($A143-5)/PRODUCT(P$79:$Q$79)),O$79)+1</f>
        <v>1</v>
      </c>
      <c r="P143" s="151">
        <f>MOD(INT(($A143-5)/PRODUCT(Q$79:$Q$79)),P$79)+1</f>
        <v>1</v>
      </c>
    </row>
    <row r="144" spans="1:145" hidden="1" outlineLevel="1">
      <c r="A144">
        <v>62</v>
      </c>
      <c r="C144">
        <f t="shared" si="155"/>
        <v>5</v>
      </c>
      <c r="D144" t="b">
        <f t="shared" si="156"/>
        <v>0</v>
      </c>
      <c r="E144">
        <f t="shared" si="159"/>
        <v>451</v>
      </c>
      <c r="F144">
        <f t="shared" si="160"/>
        <v>630</v>
      </c>
      <c r="G144">
        <f t="shared" si="161"/>
        <v>0</v>
      </c>
      <c r="H144">
        <f t="shared" si="157"/>
        <v>1</v>
      </c>
      <c r="K144" s="152">
        <f t="shared" si="110"/>
        <v>4</v>
      </c>
      <c r="L144" s="151">
        <f>MOD(INT(($A144-5)/PRODUCT(N$79:$Q$79)),L$79)+1</f>
        <v>4</v>
      </c>
      <c r="M144" s="152">
        <f t="shared" si="111"/>
        <v>3</v>
      </c>
      <c r="N144" s="151">
        <f>MOD(INT(($A144-5)/PRODUCT(O$79:$Q$79)),N$79)+1</f>
        <v>3</v>
      </c>
      <c r="O144" s="151">
        <f>MOD(INT(($A144-5)/PRODUCT(P$79:$Q$79)),O$79)+1</f>
        <v>1</v>
      </c>
      <c r="P144" s="151">
        <f>MOD(INT(($A144-5)/PRODUCT(Q$79:$Q$79)),P$79)+1</f>
        <v>2</v>
      </c>
    </row>
    <row r="145" spans="1:122" hidden="1" outlineLevel="1">
      <c r="A145">
        <v>63</v>
      </c>
      <c r="C145">
        <f t="shared" si="155"/>
        <v>5</v>
      </c>
      <c r="D145" t="b">
        <f t="shared" si="156"/>
        <v>0</v>
      </c>
      <c r="E145">
        <f t="shared" si="159"/>
        <v>451</v>
      </c>
      <c r="F145">
        <f t="shared" si="160"/>
        <v>630</v>
      </c>
      <c r="G145">
        <f t="shared" si="161"/>
        <v>500</v>
      </c>
      <c r="H145">
        <f t="shared" si="157"/>
        <v>0</v>
      </c>
      <c r="K145" s="152">
        <f t="shared" si="110"/>
        <v>4</v>
      </c>
      <c r="L145" s="151">
        <f>MOD(INT(($A145-5)/PRODUCT(N$79:$Q$79)),L$79)+1</f>
        <v>4</v>
      </c>
      <c r="M145" s="152">
        <f t="shared" si="111"/>
        <v>3</v>
      </c>
      <c r="N145" s="151">
        <f>MOD(INT(($A145-5)/PRODUCT(O$79:$Q$79)),N$79)+1</f>
        <v>3</v>
      </c>
      <c r="O145" s="151">
        <f>MOD(INT(($A145-5)/PRODUCT(P$79:$Q$79)),O$79)+1</f>
        <v>2</v>
      </c>
      <c r="P145" s="151">
        <f>MOD(INT(($A145-5)/PRODUCT(Q$79:$Q$79)),P$79)+1</f>
        <v>1</v>
      </c>
    </row>
    <row r="146" spans="1:122" hidden="1" outlineLevel="1">
      <c r="A146">
        <v>64</v>
      </c>
      <c r="C146">
        <f t="shared" si="155"/>
        <v>5</v>
      </c>
      <c r="D146" t="b">
        <f t="shared" si="156"/>
        <v>0</v>
      </c>
      <c r="E146">
        <f t="shared" si="159"/>
        <v>451</v>
      </c>
      <c r="F146">
        <f t="shared" si="160"/>
        <v>630</v>
      </c>
      <c r="G146">
        <f t="shared" si="161"/>
        <v>500</v>
      </c>
      <c r="H146">
        <f t="shared" si="157"/>
        <v>1</v>
      </c>
      <c r="K146" s="152">
        <f t="shared" si="110"/>
        <v>4</v>
      </c>
      <c r="L146" s="151">
        <f>MOD(INT(($A146-5)/PRODUCT(N$79:$Q$79)),L$79)+1</f>
        <v>4</v>
      </c>
      <c r="M146" s="152">
        <f t="shared" si="111"/>
        <v>3</v>
      </c>
      <c r="N146" s="151">
        <f>MOD(INT(($A146-5)/PRODUCT(O$79:$Q$79)),N$79)+1</f>
        <v>3</v>
      </c>
      <c r="O146" s="151">
        <f>MOD(INT(($A146-5)/PRODUCT(P$79:$Q$79)),O$79)+1</f>
        <v>2</v>
      </c>
      <c r="P146" s="151">
        <f>MOD(INT(($A146-5)/PRODUCT(Q$79:$Q$79)),P$79)+1</f>
        <v>2</v>
      </c>
    </row>
    <row r="147" spans="1:122" hidden="1" outlineLevel="1">
      <c r="A147">
        <v>65</v>
      </c>
      <c r="C147">
        <f t="shared" si="155"/>
        <v>5</v>
      </c>
      <c r="D147" t="b">
        <f t="shared" si="156"/>
        <v>0</v>
      </c>
      <c r="E147">
        <f t="shared" si="159"/>
        <v>601</v>
      </c>
      <c r="F147" t="str">
        <f t="shared" si="160"/>
        <v>-</v>
      </c>
      <c r="G147">
        <f t="shared" si="161"/>
        <v>0</v>
      </c>
      <c r="H147">
        <f t="shared" si="157"/>
        <v>0</v>
      </c>
      <c r="K147" s="152">
        <f t="shared" si="110"/>
        <v>4</v>
      </c>
      <c r="L147" s="151">
        <f>MOD(INT(($A147-5)/PRODUCT(N$79:$Q$79)),L$79)+1</f>
        <v>4</v>
      </c>
      <c r="M147" s="152">
        <f t="shared" si="111"/>
        <v>4</v>
      </c>
      <c r="N147" s="151">
        <f>MOD(INT(($A147-5)/PRODUCT(O$79:$Q$79)),N$79)+1</f>
        <v>4</v>
      </c>
      <c r="O147" s="151">
        <f>MOD(INT(($A147-5)/PRODUCT(P$79:$Q$79)),O$79)+1</f>
        <v>1</v>
      </c>
      <c r="P147" s="151">
        <f>MOD(INT(($A147-5)/PRODUCT(Q$79:$Q$79)),P$79)+1</f>
        <v>1</v>
      </c>
    </row>
    <row r="148" spans="1:122" hidden="1" outlineLevel="1">
      <c r="A148">
        <v>66</v>
      </c>
      <c r="C148">
        <f t="shared" si="155"/>
        <v>5</v>
      </c>
      <c r="D148" t="b">
        <f t="shared" si="156"/>
        <v>0</v>
      </c>
      <c r="E148">
        <f t="shared" si="159"/>
        <v>601</v>
      </c>
      <c r="F148" t="str">
        <f t="shared" si="160"/>
        <v>-</v>
      </c>
      <c r="G148">
        <f t="shared" si="161"/>
        <v>0</v>
      </c>
      <c r="H148">
        <f t="shared" si="157"/>
        <v>1</v>
      </c>
      <c r="K148" s="152">
        <f t="shared" si="110"/>
        <v>4</v>
      </c>
      <c r="L148" s="151">
        <f>MOD(INT(($A148-5)/PRODUCT(N$79:$Q$79)),L$79)+1</f>
        <v>4</v>
      </c>
      <c r="M148" s="152">
        <f t="shared" si="111"/>
        <v>4</v>
      </c>
      <c r="N148" s="151">
        <f>MOD(INT(($A148-5)/PRODUCT(O$79:$Q$79)),N$79)+1</f>
        <v>4</v>
      </c>
      <c r="O148" s="151">
        <f>MOD(INT(($A148-5)/PRODUCT(P$79:$Q$79)),O$79)+1</f>
        <v>1</v>
      </c>
      <c r="P148" s="151">
        <f>MOD(INT(($A148-5)/PRODUCT(Q$79:$Q$79)),P$79)+1</f>
        <v>2</v>
      </c>
    </row>
    <row r="149" spans="1:122" hidden="1" outlineLevel="1">
      <c r="A149">
        <v>67</v>
      </c>
      <c r="C149">
        <f t="shared" si="155"/>
        <v>5</v>
      </c>
      <c r="D149" t="b">
        <f t="shared" si="156"/>
        <v>0</v>
      </c>
      <c r="E149">
        <f t="shared" si="159"/>
        <v>601</v>
      </c>
      <c r="F149" t="str">
        <f t="shared" si="160"/>
        <v>-</v>
      </c>
      <c r="G149">
        <f t="shared" si="161"/>
        <v>500</v>
      </c>
      <c r="H149">
        <f t="shared" si="157"/>
        <v>0</v>
      </c>
      <c r="K149" s="152">
        <f t="shared" si="110"/>
        <v>4</v>
      </c>
      <c r="L149" s="151">
        <f>MOD(INT(($A149-5)/PRODUCT(N$79:$Q$79)),L$79)+1</f>
        <v>4</v>
      </c>
      <c r="M149" s="152">
        <f t="shared" si="111"/>
        <v>4</v>
      </c>
      <c r="N149" s="151">
        <f>MOD(INT(($A149-5)/PRODUCT(O$79:$Q$79)),N$79)+1</f>
        <v>4</v>
      </c>
      <c r="O149" s="151">
        <f>MOD(INT(($A149-5)/PRODUCT(P$79:$Q$79)),O$79)+1</f>
        <v>2</v>
      </c>
      <c r="P149" s="151">
        <f>MOD(INT(($A149-5)/PRODUCT(Q$79:$Q$79)),P$79)+1</f>
        <v>1</v>
      </c>
    </row>
    <row r="150" spans="1:122" hidden="1" outlineLevel="1">
      <c r="A150">
        <v>68</v>
      </c>
      <c r="C150">
        <f t="shared" si="155"/>
        <v>5</v>
      </c>
      <c r="D150" t="b">
        <f t="shared" si="156"/>
        <v>0</v>
      </c>
      <c r="E150">
        <f t="shared" si="159"/>
        <v>601</v>
      </c>
      <c r="F150" t="str">
        <f t="shared" si="160"/>
        <v>-</v>
      </c>
      <c r="G150">
        <f t="shared" si="161"/>
        <v>500</v>
      </c>
      <c r="H150">
        <f t="shared" si="157"/>
        <v>1</v>
      </c>
      <c r="K150" s="152">
        <f t="shared" si="110"/>
        <v>4</v>
      </c>
      <c r="L150" s="151">
        <f>MOD(INT(($A150-5)/PRODUCT(N$79:$Q$79)),L$79)+1</f>
        <v>4</v>
      </c>
      <c r="M150" s="152">
        <f t="shared" si="111"/>
        <v>4</v>
      </c>
      <c r="N150" s="151">
        <f>MOD(INT(($A150-5)/PRODUCT(O$79:$Q$79)),N$79)+1</f>
        <v>4</v>
      </c>
      <c r="O150" s="151">
        <f>MOD(INT(($A150-5)/PRODUCT(P$79:$Q$79)),O$79)+1</f>
        <v>2</v>
      </c>
      <c r="P150" s="151">
        <f>MOD(INT(($A150-5)/PRODUCT(Q$79:$Q$79)),P$79)+1</f>
        <v>2</v>
      </c>
    </row>
    <row r="151" spans="1:122" hidden="1" outlineLevel="1"/>
    <row r="153" spans="1:122" collapsed="1">
      <c r="A153" s="19" t="s">
        <v>1017</v>
      </c>
    </row>
    <row r="154" spans="1:122" hidden="1" outlineLevel="1">
      <c r="A154" s="19"/>
      <c r="C154" s="43">
        <v>1</v>
      </c>
      <c r="D154" s="43">
        <v>2</v>
      </c>
      <c r="E154" s="43">
        <v>3</v>
      </c>
      <c r="F154" s="43">
        <v>4</v>
      </c>
      <c r="G154" s="43">
        <v>5</v>
      </c>
      <c r="H154" s="43">
        <v>6</v>
      </c>
      <c r="I154" s="43">
        <v>7</v>
      </c>
      <c r="J154" s="43">
        <v>8</v>
      </c>
      <c r="K154" s="43">
        <v>9</v>
      </c>
      <c r="L154" s="43">
        <v>10</v>
      </c>
      <c r="M154" s="43">
        <v>11</v>
      </c>
      <c r="N154" s="43">
        <v>12</v>
      </c>
      <c r="O154" s="43">
        <v>13</v>
      </c>
      <c r="P154" s="43">
        <v>14</v>
      </c>
      <c r="Q154" s="43">
        <v>15</v>
      </c>
      <c r="R154" s="43">
        <v>1</v>
      </c>
      <c r="S154" s="43">
        <v>2</v>
      </c>
      <c r="T154" s="43">
        <v>3</v>
      </c>
      <c r="U154" s="43">
        <v>4</v>
      </c>
      <c r="V154" s="43">
        <v>5</v>
      </c>
      <c r="W154" s="43">
        <v>6</v>
      </c>
      <c r="X154" s="43">
        <v>7</v>
      </c>
      <c r="Y154" s="43">
        <v>8</v>
      </c>
      <c r="Z154" s="43">
        <v>9</v>
      </c>
      <c r="AA154" s="43">
        <v>10</v>
      </c>
      <c r="AB154" s="43">
        <v>11</v>
      </c>
      <c r="AC154" s="43">
        <v>12</v>
      </c>
      <c r="AD154" s="43">
        <v>13</v>
      </c>
      <c r="AE154" s="43">
        <v>14</v>
      </c>
      <c r="AF154" s="43">
        <v>15</v>
      </c>
      <c r="AG154" s="43">
        <v>1</v>
      </c>
      <c r="AH154" s="43">
        <v>2</v>
      </c>
      <c r="AI154" s="43">
        <v>3</v>
      </c>
      <c r="AJ154" s="43">
        <v>4</v>
      </c>
      <c r="AK154" s="43">
        <v>5</v>
      </c>
      <c r="AL154" s="43">
        <v>6</v>
      </c>
      <c r="AM154" s="43">
        <v>7</v>
      </c>
      <c r="AN154" s="43">
        <v>8</v>
      </c>
      <c r="AO154" s="43">
        <v>9</v>
      </c>
      <c r="AP154" s="43">
        <v>10</v>
      </c>
      <c r="AQ154" s="43">
        <v>11</v>
      </c>
      <c r="AR154" s="43">
        <v>12</v>
      </c>
      <c r="AS154" s="43">
        <v>13</v>
      </c>
      <c r="AT154" s="43">
        <v>14</v>
      </c>
      <c r="AU154" s="43">
        <v>15</v>
      </c>
      <c r="AV154" s="43">
        <v>1</v>
      </c>
      <c r="AW154" s="43">
        <v>2</v>
      </c>
      <c r="AX154" s="43">
        <v>3</v>
      </c>
      <c r="AY154" s="43">
        <v>4</v>
      </c>
      <c r="AZ154" s="43">
        <v>5</v>
      </c>
      <c r="BA154" s="43">
        <v>6</v>
      </c>
      <c r="BB154" s="43">
        <v>7</v>
      </c>
      <c r="BC154" s="43">
        <v>8</v>
      </c>
      <c r="BD154" s="43">
        <v>9</v>
      </c>
      <c r="BE154" s="43">
        <v>10</v>
      </c>
      <c r="BF154" s="43">
        <v>11</v>
      </c>
      <c r="BG154" s="43">
        <v>12</v>
      </c>
      <c r="BH154" s="43">
        <v>13</v>
      </c>
      <c r="BI154" s="43">
        <v>14</v>
      </c>
      <c r="BJ154" s="43">
        <v>15</v>
      </c>
      <c r="BK154" s="43">
        <v>1</v>
      </c>
      <c r="BL154" s="43">
        <v>2</v>
      </c>
      <c r="BM154" s="43">
        <v>3</v>
      </c>
      <c r="BN154" s="43">
        <v>4</v>
      </c>
      <c r="BO154" s="43">
        <v>5</v>
      </c>
      <c r="BP154" s="43">
        <v>6</v>
      </c>
      <c r="BQ154" s="43">
        <v>7</v>
      </c>
      <c r="BR154" s="43">
        <v>8</v>
      </c>
      <c r="BS154" s="43">
        <v>9</v>
      </c>
      <c r="BT154" s="43">
        <v>10</v>
      </c>
      <c r="BU154" s="43">
        <v>11</v>
      </c>
      <c r="BV154" s="43">
        <v>12</v>
      </c>
      <c r="BW154" s="43">
        <v>13</v>
      </c>
      <c r="BX154" s="43">
        <v>14</v>
      </c>
      <c r="BY154" s="43">
        <v>15</v>
      </c>
      <c r="BZ154" s="43">
        <v>1</v>
      </c>
      <c r="CA154" s="43">
        <v>2</v>
      </c>
      <c r="CB154" s="43">
        <v>3</v>
      </c>
      <c r="CC154" s="43">
        <v>4</v>
      </c>
      <c r="CD154" s="43">
        <v>5</v>
      </c>
      <c r="CE154" s="43">
        <v>6</v>
      </c>
      <c r="CF154" s="43">
        <v>7</v>
      </c>
      <c r="CG154" s="43">
        <v>8</v>
      </c>
      <c r="CH154" s="43">
        <v>9</v>
      </c>
      <c r="CI154" s="43">
        <v>10</v>
      </c>
      <c r="CJ154" s="43">
        <v>11</v>
      </c>
      <c r="CK154" s="43">
        <v>12</v>
      </c>
      <c r="CL154" s="43">
        <v>13</v>
      </c>
      <c r="CM154" s="43">
        <v>14</v>
      </c>
      <c r="CN154" s="43">
        <v>15</v>
      </c>
      <c r="CO154" s="43">
        <v>1</v>
      </c>
      <c r="CP154" s="43">
        <v>2</v>
      </c>
      <c r="CQ154" s="43">
        <v>3</v>
      </c>
      <c r="CR154" s="43">
        <v>4</v>
      </c>
      <c r="CS154" s="43">
        <v>5</v>
      </c>
      <c r="CT154" s="43">
        <v>6</v>
      </c>
      <c r="CU154" s="43">
        <v>7</v>
      </c>
      <c r="CV154" s="43">
        <v>8</v>
      </c>
      <c r="CW154" s="43">
        <v>9</v>
      </c>
      <c r="CX154" s="43">
        <v>10</v>
      </c>
      <c r="CY154" s="43">
        <v>11</v>
      </c>
      <c r="CZ154" s="43">
        <v>12</v>
      </c>
      <c r="DA154" s="43">
        <v>13</v>
      </c>
      <c r="DB154" s="43">
        <v>14</v>
      </c>
      <c r="DC154" s="43">
        <v>15</v>
      </c>
      <c r="DD154" s="43">
        <v>1</v>
      </c>
      <c r="DE154" s="43">
        <v>2</v>
      </c>
      <c r="DF154" s="43">
        <v>3</v>
      </c>
      <c r="DG154" s="43">
        <v>4</v>
      </c>
      <c r="DH154" s="43">
        <v>5</v>
      </c>
      <c r="DI154" s="43">
        <v>6</v>
      </c>
      <c r="DJ154" s="43">
        <v>7</v>
      </c>
      <c r="DK154" s="43">
        <v>8</v>
      </c>
      <c r="DL154" s="43">
        <v>9</v>
      </c>
      <c r="DM154" s="43">
        <v>10</v>
      </c>
      <c r="DN154" s="43">
        <v>11</v>
      </c>
      <c r="DO154" s="43">
        <v>12</v>
      </c>
      <c r="DP154" s="43">
        <v>13</v>
      </c>
      <c r="DQ154" s="43">
        <v>14</v>
      </c>
      <c r="DR154" s="43">
        <v>15</v>
      </c>
    </row>
    <row r="155" spans="1:122" ht="33" hidden="1" outlineLevel="1">
      <c r="A155">
        <f>COUNTA($B$164:$B$168)</f>
        <v>5</v>
      </c>
      <c r="B155" t="s">
        <v>1018</v>
      </c>
      <c r="C155" s="184">
        <v>0</v>
      </c>
      <c r="D155" s="184">
        <f>C155</f>
        <v>0</v>
      </c>
      <c r="E155" s="184">
        <f t="shared" ref="E155:BP155" si="162">D155</f>
        <v>0</v>
      </c>
      <c r="F155" s="184">
        <f t="shared" si="162"/>
        <v>0</v>
      </c>
      <c r="G155" s="184">
        <f t="shared" si="162"/>
        <v>0</v>
      </c>
      <c r="H155" s="184">
        <f t="shared" si="162"/>
        <v>0</v>
      </c>
      <c r="I155" s="184">
        <f t="shared" si="162"/>
        <v>0</v>
      </c>
      <c r="J155" s="184">
        <f t="shared" si="162"/>
        <v>0</v>
      </c>
      <c r="K155" s="184">
        <f t="shared" si="162"/>
        <v>0</v>
      </c>
      <c r="L155" s="184">
        <f t="shared" si="162"/>
        <v>0</v>
      </c>
      <c r="M155" s="184">
        <f t="shared" si="162"/>
        <v>0</v>
      </c>
      <c r="N155" s="184">
        <f t="shared" si="162"/>
        <v>0</v>
      </c>
      <c r="O155" s="184">
        <f t="shared" si="162"/>
        <v>0</v>
      </c>
      <c r="P155" s="184">
        <f t="shared" si="162"/>
        <v>0</v>
      </c>
      <c r="Q155" s="184">
        <f t="shared" si="162"/>
        <v>0</v>
      </c>
      <c r="R155" s="184">
        <v>1</v>
      </c>
      <c r="S155" s="184">
        <f>R155</f>
        <v>1</v>
      </c>
      <c r="T155" s="184">
        <f t="shared" si="162"/>
        <v>1</v>
      </c>
      <c r="U155" s="184">
        <f t="shared" si="162"/>
        <v>1</v>
      </c>
      <c r="V155" s="184">
        <f t="shared" si="162"/>
        <v>1</v>
      </c>
      <c r="W155" s="184">
        <f t="shared" si="162"/>
        <v>1</v>
      </c>
      <c r="X155" s="184">
        <f t="shared" si="162"/>
        <v>1</v>
      </c>
      <c r="Y155" s="184">
        <f t="shared" si="162"/>
        <v>1</v>
      </c>
      <c r="Z155" s="184">
        <f t="shared" si="162"/>
        <v>1</v>
      </c>
      <c r="AA155" s="184">
        <f t="shared" si="162"/>
        <v>1</v>
      </c>
      <c r="AB155" s="184">
        <f t="shared" si="162"/>
        <v>1</v>
      </c>
      <c r="AC155" s="184">
        <f t="shared" si="162"/>
        <v>1</v>
      </c>
      <c r="AD155" s="184">
        <f t="shared" si="162"/>
        <v>1</v>
      </c>
      <c r="AE155" s="184">
        <f t="shared" si="162"/>
        <v>1</v>
      </c>
      <c r="AF155" s="184">
        <f t="shared" si="162"/>
        <v>1</v>
      </c>
      <c r="AG155" s="184">
        <v>2</v>
      </c>
      <c r="AH155" s="184">
        <f>AG155</f>
        <v>2</v>
      </c>
      <c r="AI155" s="184">
        <f t="shared" si="162"/>
        <v>2</v>
      </c>
      <c r="AJ155" s="184">
        <f t="shared" si="162"/>
        <v>2</v>
      </c>
      <c r="AK155" s="184">
        <f t="shared" si="162"/>
        <v>2</v>
      </c>
      <c r="AL155" s="184">
        <f t="shared" si="162"/>
        <v>2</v>
      </c>
      <c r="AM155" s="184">
        <f t="shared" si="162"/>
        <v>2</v>
      </c>
      <c r="AN155" s="184">
        <f t="shared" si="162"/>
        <v>2</v>
      </c>
      <c r="AO155" s="184">
        <f t="shared" si="162"/>
        <v>2</v>
      </c>
      <c r="AP155" s="184">
        <f t="shared" si="162"/>
        <v>2</v>
      </c>
      <c r="AQ155" s="184">
        <f t="shared" si="162"/>
        <v>2</v>
      </c>
      <c r="AR155" s="184">
        <f t="shared" si="162"/>
        <v>2</v>
      </c>
      <c r="AS155" s="184">
        <f t="shared" si="162"/>
        <v>2</v>
      </c>
      <c r="AT155" s="184">
        <f t="shared" si="162"/>
        <v>2</v>
      </c>
      <c r="AU155" s="184">
        <f t="shared" si="162"/>
        <v>2</v>
      </c>
      <c r="AV155" s="184">
        <v>3</v>
      </c>
      <c r="AW155" s="184">
        <f>AV155</f>
        <v>3</v>
      </c>
      <c r="AX155" s="184">
        <f t="shared" si="162"/>
        <v>3</v>
      </c>
      <c r="AY155" s="184">
        <f t="shared" si="162"/>
        <v>3</v>
      </c>
      <c r="AZ155" s="184">
        <f t="shared" si="162"/>
        <v>3</v>
      </c>
      <c r="BA155" s="184">
        <f t="shared" si="162"/>
        <v>3</v>
      </c>
      <c r="BB155" s="184">
        <f t="shared" si="162"/>
        <v>3</v>
      </c>
      <c r="BC155" s="184">
        <f t="shared" si="162"/>
        <v>3</v>
      </c>
      <c r="BD155" s="184">
        <f t="shared" si="162"/>
        <v>3</v>
      </c>
      <c r="BE155" s="184">
        <f t="shared" si="162"/>
        <v>3</v>
      </c>
      <c r="BF155" s="184">
        <f t="shared" si="162"/>
        <v>3</v>
      </c>
      <c r="BG155" s="184">
        <f t="shared" si="162"/>
        <v>3</v>
      </c>
      <c r="BH155" s="184">
        <f t="shared" si="162"/>
        <v>3</v>
      </c>
      <c r="BI155" s="184">
        <f t="shared" si="162"/>
        <v>3</v>
      </c>
      <c r="BJ155" s="184">
        <f t="shared" si="162"/>
        <v>3</v>
      </c>
      <c r="BK155" s="184">
        <v>4</v>
      </c>
      <c r="BL155" s="184">
        <f>BK155</f>
        <v>4</v>
      </c>
      <c r="BM155" s="184">
        <f t="shared" si="162"/>
        <v>4</v>
      </c>
      <c r="BN155" s="184">
        <f t="shared" si="162"/>
        <v>4</v>
      </c>
      <c r="BO155" s="184">
        <f t="shared" si="162"/>
        <v>4</v>
      </c>
      <c r="BP155" s="184">
        <f t="shared" si="162"/>
        <v>4</v>
      </c>
      <c r="BQ155" s="184">
        <f t="shared" ref="BQ155:BY155" si="163">BP155</f>
        <v>4</v>
      </c>
      <c r="BR155" s="184">
        <f t="shared" si="163"/>
        <v>4</v>
      </c>
      <c r="BS155" s="184">
        <f t="shared" si="163"/>
        <v>4</v>
      </c>
      <c r="BT155" s="184">
        <f t="shared" si="163"/>
        <v>4</v>
      </c>
      <c r="BU155" s="184">
        <f t="shared" si="163"/>
        <v>4</v>
      </c>
      <c r="BV155" s="184">
        <f t="shared" si="163"/>
        <v>4</v>
      </c>
      <c r="BW155" s="184">
        <f t="shared" si="163"/>
        <v>4</v>
      </c>
      <c r="BX155" s="184">
        <f t="shared" si="163"/>
        <v>4</v>
      </c>
      <c r="BY155" s="184">
        <f t="shared" si="163"/>
        <v>4</v>
      </c>
      <c r="BZ155" s="184">
        <v>5</v>
      </c>
      <c r="CA155" s="184">
        <f>BZ155</f>
        <v>5</v>
      </c>
      <c r="CB155" s="184">
        <f t="shared" ref="CB155:CN155" si="164">CA155</f>
        <v>5</v>
      </c>
      <c r="CC155" s="184">
        <f t="shared" si="164"/>
        <v>5</v>
      </c>
      <c r="CD155" s="184">
        <f t="shared" si="164"/>
        <v>5</v>
      </c>
      <c r="CE155" s="184">
        <f t="shared" si="164"/>
        <v>5</v>
      </c>
      <c r="CF155" s="184">
        <f t="shared" si="164"/>
        <v>5</v>
      </c>
      <c r="CG155" s="184">
        <f t="shared" si="164"/>
        <v>5</v>
      </c>
      <c r="CH155" s="184">
        <f t="shared" si="164"/>
        <v>5</v>
      </c>
      <c r="CI155" s="184">
        <f t="shared" si="164"/>
        <v>5</v>
      </c>
      <c r="CJ155" s="184">
        <f t="shared" si="164"/>
        <v>5</v>
      </c>
      <c r="CK155" s="184">
        <f t="shared" si="164"/>
        <v>5</v>
      </c>
      <c r="CL155" s="184">
        <f t="shared" si="164"/>
        <v>5</v>
      </c>
      <c r="CM155" s="184">
        <f t="shared" si="164"/>
        <v>5</v>
      </c>
      <c r="CN155" s="184">
        <f t="shared" si="164"/>
        <v>5</v>
      </c>
      <c r="CO155" s="184">
        <v>6</v>
      </c>
      <c r="CP155" s="184">
        <f>CO155</f>
        <v>6</v>
      </c>
      <c r="CQ155" s="184">
        <f t="shared" ref="CQ155:DC155" si="165">CP155</f>
        <v>6</v>
      </c>
      <c r="CR155" s="184">
        <f t="shared" si="165"/>
        <v>6</v>
      </c>
      <c r="CS155" s="184">
        <f t="shared" si="165"/>
        <v>6</v>
      </c>
      <c r="CT155" s="184">
        <f t="shared" si="165"/>
        <v>6</v>
      </c>
      <c r="CU155" s="184">
        <f t="shared" si="165"/>
        <v>6</v>
      </c>
      <c r="CV155" s="184">
        <f t="shared" si="165"/>
        <v>6</v>
      </c>
      <c r="CW155" s="184">
        <f t="shared" si="165"/>
        <v>6</v>
      </c>
      <c r="CX155" s="184">
        <f t="shared" si="165"/>
        <v>6</v>
      </c>
      <c r="CY155" s="184">
        <f t="shared" si="165"/>
        <v>6</v>
      </c>
      <c r="CZ155" s="184">
        <f t="shared" si="165"/>
        <v>6</v>
      </c>
      <c r="DA155" s="184">
        <f t="shared" si="165"/>
        <v>6</v>
      </c>
      <c r="DB155" s="184">
        <f t="shared" si="165"/>
        <v>6</v>
      </c>
      <c r="DC155" s="184">
        <f t="shared" si="165"/>
        <v>6</v>
      </c>
      <c r="DD155" s="184">
        <v>7</v>
      </c>
      <c r="DE155" s="184">
        <f>DD155</f>
        <v>7</v>
      </c>
      <c r="DF155" s="184">
        <f t="shared" ref="DF155:DR155" si="166">DE155</f>
        <v>7</v>
      </c>
      <c r="DG155" s="184">
        <f t="shared" si="166"/>
        <v>7</v>
      </c>
      <c r="DH155" s="184">
        <f t="shared" si="166"/>
        <v>7</v>
      </c>
      <c r="DI155" s="184">
        <f t="shared" si="166"/>
        <v>7</v>
      </c>
      <c r="DJ155" s="184">
        <f t="shared" si="166"/>
        <v>7</v>
      </c>
      <c r="DK155" s="184">
        <f t="shared" si="166"/>
        <v>7</v>
      </c>
      <c r="DL155" s="184">
        <f t="shared" si="166"/>
        <v>7</v>
      </c>
      <c r="DM155" s="184">
        <f t="shared" si="166"/>
        <v>7</v>
      </c>
      <c r="DN155" s="184">
        <f t="shared" si="166"/>
        <v>7</v>
      </c>
      <c r="DO155" s="184">
        <f t="shared" si="166"/>
        <v>7</v>
      </c>
      <c r="DP155" s="184">
        <f t="shared" si="166"/>
        <v>7</v>
      </c>
      <c r="DQ155" s="184">
        <f t="shared" si="166"/>
        <v>7</v>
      </c>
      <c r="DR155" s="184">
        <f t="shared" si="166"/>
        <v>7</v>
      </c>
    </row>
    <row r="156" spans="1:122" hidden="1" outlineLevel="1">
      <c r="A156">
        <v>1</v>
      </c>
      <c r="B156" t="s">
        <v>1019</v>
      </c>
      <c r="C156" s="187" t="str">
        <f t="shared" ref="C156:AH156" si="167">INDEX(LMU_Data,(C$155*$A$155)+$A156,(d.Region-1)*15+C$154)</f>
        <v>-</v>
      </c>
      <c r="D156" s="187" t="str">
        <f t="shared" si="167"/>
        <v>-</v>
      </c>
      <c r="E156" s="187" t="str">
        <f t="shared" si="167"/>
        <v>-</v>
      </c>
      <c r="F156" s="187" t="str">
        <f t="shared" si="167"/>
        <v>-</v>
      </c>
      <c r="G156" s="187" t="str">
        <f t="shared" si="167"/>
        <v>-</v>
      </c>
      <c r="H156" s="187" t="str">
        <f t="shared" si="167"/>
        <v>-</v>
      </c>
      <c r="I156" s="187" t="str">
        <f t="shared" si="167"/>
        <v>-</v>
      </c>
      <c r="J156" s="187" t="str">
        <f t="shared" si="167"/>
        <v>-</v>
      </c>
      <c r="K156" s="187" t="str">
        <f t="shared" si="167"/>
        <v>-</v>
      </c>
      <c r="L156" s="187" t="str">
        <f t="shared" si="167"/>
        <v>-</v>
      </c>
      <c r="M156" s="187" t="str">
        <f t="shared" si="167"/>
        <v>-</v>
      </c>
      <c r="N156" s="187" t="str">
        <f t="shared" si="167"/>
        <v>-</v>
      </c>
      <c r="O156" s="187" t="str">
        <f t="shared" si="167"/>
        <v>-</v>
      </c>
      <c r="P156" s="187" t="str">
        <f t="shared" si="167"/>
        <v>-</v>
      </c>
      <c r="Q156" s="187" t="str">
        <f t="shared" si="167"/>
        <v>-</v>
      </c>
      <c r="R156" s="187" t="str">
        <f t="shared" si="167"/>
        <v>-</v>
      </c>
      <c r="S156" s="187" t="str">
        <f t="shared" si="167"/>
        <v>-</v>
      </c>
      <c r="T156" s="187" t="str">
        <f t="shared" si="167"/>
        <v>-</v>
      </c>
      <c r="U156" s="187" t="str">
        <f t="shared" si="167"/>
        <v>-</v>
      </c>
      <c r="V156" s="187" t="str">
        <f t="shared" si="167"/>
        <v>-</v>
      </c>
      <c r="W156" s="187" t="str">
        <f t="shared" si="167"/>
        <v>-</v>
      </c>
      <c r="X156" s="187" t="str">
        <f t="shared" si="167"/>
        <v>-</v>
      </c>
      <c r="Y156" s="187" t="str">
        <f t="shared" si="167"/>
        <v>-</v>
      </c>
      <c r="Z156" s="187" t="str">
        <f t="shared" si="167"/>
        <v>-</v>
      </c>
      <c r="AA156" s="187" t="str">
        <f t="shared" si="167"/>
        <v>-</v>
      </c>
      <c r="AB156" s="187" t="str">
        <f t="shared" si="167"/>
        <v>-</v>
      </c>
      <c r="AC156" s="187" t="str">
        <f t="shared" si="167"/>
        <v>-</v>
      </c>
      <c r="AD156" s="187" t="str">
        <f t="shared" si="167"/>
        <v>-</v>
      </c>
      <c r="AE156" s="187" t="str">
        <f t="shared" si="167"/>
        <v>-</v>
      </c>
      <c r="AF156" s="187" t="str">
        <f t="shared" si="167"/>
        <v>-</v>
      </c>
      <c r="AG156" s="187">
        <f t="shared" si="167"/>
        <v>1</v>
      </c>
      <c r="AH156" s="187">
        <f t="shared" si="167"/>
        <v>2</v>
      </c>
      <c r="AI156" s="187">
        <f t="shared" ref="AI156:BN156" si="168">INDEX(LMU_Data,(AI$155*$A$155)+$A156,(d.Region-1)*15+AI$154)</f>
        <v>3</v>
      </c>
      <c r="AJ156" s="187">
        <f t="shared" si="168"/>
        <v>4</v>
      </c>
      <c r="AK156" s="187">
        <f t="shared" si="168"/>
        <v>5</v>
      </c>
      <c r="AL156" s="187">
        <f t="shared" si="168"/>
        <v>6</v>
      </c>
      <c r="AM156" s="187">
        <f t="shared" si="168"/>
        <v>7</v>
      </c>
      <c r="AN156" s="187">
        <f t="shared" si="168"/>
        <v>8</v>
      </c>
      <c r="AO156" s="187">
        <f t="shared" si="168"/>
        <v>9</v>
      </c>
      <c r="AP156" s="187">
        <f t="shared" si="168"/>
        <v>10</v>
      </c>
      <c r="AQ156" s="187">
        <f t="shared" si="168"/>
        <v>11</v>
      </c>
      <c r="AR156" s="187">
        <f t="shared" si="168"/>
        <v>12</v>
      </c>
      <c r="AS156" s="187">
        <f t="shared" si="168"/>
        <v>13</v>
      </c>
      <c r="AT156" s="187">
        <f t="shared" si="168"/>
        <v>14</v>
      </c>
      <c r="AU156" s="187">
        <f t="shared" si="168"/>
        <v>15</v>
      </c>
      <c r="AV156" s="187">
        <f t="shared" si="168"/>
        <v>12</v>
      </c>
      <c r="AW156" s="187">
        <f t="shared" si="168"/>
        <v>20</v>
      </c>
      <c r="AX156" s="187">
        <f t="shared" si="168"/>
        <v>2</v>
      </c>
      <c r="AY156" s="187">
        <f t="shared" si="168"/>
        <v>3</v>
      </c>
      <c r="AZ156" s="187">
        <f t="shared" si="168"/>
        <v>6</v>
      </c>
      <c r="BA156" s="187">
        <f t="shared" si="168"/>
        <v>9</v>
      </c>
      <c r="BB156" s="187">
        <f t="shared" si="168"/>
        <v>16</v>
      </c>
      <c r="BC156" s="187">
        <f t="shared" si="168"/>
        <v>17</v>
      </c>
      <c r="BD156" s="187">
        <f t="shared" si="168"/>
        <v>22</v>
      </c>
      <c r="BE156" s="187">
        <f t="shared" si="168"/>
        <v>23</v>
      </c>
      <c r="BF156" s="187">
        <f t="shared" si="168"/>
        <v>24</v>
      </c>
      <c r="BG156" s="187">
        <f t="shared" si="168"/>
        <v>25</v>
      </c>
      <c r="BH156" s="187">
        <f t="shared" si="168"/>
        <v>30</v>
      </c>
      <c r="BI156" s="187">
        <f t="shared" si="168"/>
        <v>1</v>
      </c>
      <c r="BJ156" s="187">
        <f t="shared" si="168"/>
        <v>4</v>
      </c>
      <c r="BK156" s="187">
        <f t="shared" si="168"/>
        <v>12</v>
      </c>
      <c r="BL156" s="187">
        <f t="shared" si="168"/>
        <v>20</v>
      </c>
      <c r="BM156" s="187">
        <f t="shared" si="168"/>
        <v>2</v>
      </c>
      <c r="BN156" s="187">
        <f t="shared" si="168"/>
        <v>3</v>
      </c>
      <c r="BO156" s="187">
        <f t="shared" ref="BO156:CT156" si="169">INDEX(LMU_Data,(BO$155*$A$155)+$A156,(d.Region-1)*15+BO$154)</f>
        <v>17</v>
      </c>
      <c r="BP156" s="187">
        <f t="shared" si="169"/>
        <v>22</v>
      </c>
      <c r="BQ156" s="187">
        <f t="shared" si="169"/>
        <v>6</v>
      </c>
      <c r="BR156" s="187">
        <f t="shared" si="169"/>
        <v>9</v>
      </c>
      <c r="BS156" s="187">
        <f t="shared" si="169"/>
        <v>16</v>
      </c>
      <c r="BT156" s="187">
        <f t="shared" si="169"/>
        <v>23</v>
      </c>
      <c r="BU156" s="187">
        <f t="shared" si="169"/>
        <v>5</v>
      </c>
      <c r="BV156" s="187">
        <f t="shared" si="169"/>
        <v>8</v>
      </c>
      <c r="BW156" s="187">
        <f t="shared" si="169"/>
        <v>15</v>
      </c>
      <c r="BX156" s="187">
        <f t="shared" si="169"/>
        <v>1</v>
      </c>
      <c r="BY156" s="187">
        <f t="shared" si="169"/>
        <v>4</v>
      </c>
      <c r="BZ156" s="187" t="str">
        <f t="shared" si="169"/>
        <v>-</v>
      </c>
      <c r="CA156" s="187" t="str">
        <f t="shared" si="169"/>
        <v>-</v>
      </c>
      <c r="CB156" s="187" t="str">
        <f t="shared" si="169"/>
        <v>-</v>
      </c>
      <c r="CC156" s="187" t="str">
        <f t="shared" si="169"/>
        <v>-</v>
      </c>
      <c r="CD156" s="187" t="str">
        <f t="shared" si="169"/>
        <v>-</v>
      </c>
      <c r="CE156" s="187" t="str">
        <f t="shared" si="169"/>
        <v>-</v>
      </c>
      <c r="CF156" s="187" t="str">
        <f t="shared" si="169"/>
        <v>-</v>
      </c>
      <c r="CG156" s="187" t="str">
        <f t="shared" si="169"/>
        <v>-</v>
      </c>
      <c r="CH156" s="187" t="str">
        <f t="shared" si="169"/>
        <v>-</v>
      </c>
      <c r="CI156" s="187" t="str">
        <f t="shared" si="169"/>
        <v>-</v>
      </c>
      <c r="CJ156" s="187" t="str">
        <f t="shared" si="169"/>
        <v>-</v>
      </c>
      <c r="CK156" s="187" t="str">
        <f t="shared" si="169"/>
        <v>-</v>
      </c>
      <c r="CL156" s="187" t="str">
        <f t="shared" si="169"/>
        <v>-</v>
      </c>
      <c r="CM156" s="187" t="str">
        <f t="shared" si="169"/>
        <v>-</v>
      </c>
      <c r="CN156" s="187" t="str">
        <f t="shared" si="169"/>
        <v>-</v>
      </c>
      <c r="CO156" s="187" t="str">
        <f t="shared" si="169"/>
        <v>-</v>
      </c>
      <c r="CP156" s="187" t="str">
        <f t="shared" si="169"/>
        <v>-</v>
      </c>
      <c r="CQ156" s="187" t="str">
        <f t="shared" si="169"/>
        <v>-</v>
      </c>
      <c r="CR156" s="187" t="str">
        <f t="shared" si="169"/>
        <v>-</v>
      </c>
      <c r="CS156" s="187" t="str">
        <f t="shared" si="169"/>
        <v>-</v>
      </c>
      <c r="CT156" s="187" t="str">
        <f t="shared" si="169"/>
        <v>-</v>
      </c>
      <c r="CU156" s="187" t="str">
        <f t="shared" ref="CU156:DR156" si="170">INDEX(LMU_Data,(CU$155*$A$155)+$A156,(d.Region-1)*15+CU$154)</f>
        <v>-</v>
      </c>
      <c r="CV156" s="187" t="str">
        <f t="shared" si="170"/>
        <v>-</v>
      </c>
      <c r="CW156" s="187" t="str">
        <f t="shared" si="170"/>
        <v>-</v>
      </c>
      <c r="CX156" s="187" t="str">
        <f t="shared" si="170"/>
        <v>-</v>
      </c>
      <c r="CY156" s="187" t="str">
        <f t="shared" si="170"/>
        <v>-</v>
      </c>
      <c r="CZ156" s="187" t="str">
        <f t="shared" si="170"/>
        <v>-</v>
      </c>
      <c r="DA156" s="187" t="str">
        <f t="shared" si="170"/>
        <v>-</v>
      </c>
      <c r="DB156" s="187" t="str">
        <f t="shared" si="170"/>
        <v>-</v>
      </c>
      <c r="DC156" s="187" t="str">
        <f t="shared" si="170"/>
        <v>-</v>
      </c>
      <c r="DD156" s="187" t="str">
        <f t="shared" si="170"/>
        <v>-</v>
      </c>
      <c r="DE156" s="187" t="str">
        <f t="shared" si="170"/>
        <v>-</v>
      </c>
      <c r="DF156" s="187" t="str">
        <f t="shared" si="170"/>
        <v>-</v>
      </c>
      <c r="DG156" s="187" t="str">
        <f t="shared" si="170"/>
        <v>-</v>
      </c>
      <c r="DH156" s="187" t="str">
        <f t="shared" si="170"/>
        <v>-</v>
      </c>
      <c r="DI156" s="187" t="str">
        <f t="shared" si="170"/>
        <v>-</v>
      </c>
      <c r="DJ156" s="187" t="str">
        <f t="shared" si="170"/>
        <v>-</v>
      </c>
      <c r="DK156" s="187" t="str">
        <f t="shared" si="170"/>
        <v>-</v>
      </c>
      <c r="DL156" s="187" t="str">
        <f t="shared" si="170"/>
        <v>-</v>
      </c>
      <c r="DM156" s="187" t="str">
        <f t="shared" si="170"/>
        <v>-</v>
      </c>
      <c r="DN156" s="187" t="str">
        <f t="shared" si="170"/>
        <v>-</v>
      </c>
      <c r="DO156" s="187" t="str">
        <f t="shared" si="170"/>
        <v>-</v>
      </c>
      <c r="DP156" s="187" t="str">
        <f t="shared" si="170"/>
        <v>-</v>
      </c>
      <c r="DQ156" s="187" t="str">
        <f t="shared" si="170"/>
        <v>-</v>
      </c>
      <c r="DR156" s="187" t="str">
        <f t="shared" si="170"/>
        <v>-</v>
      </c>
    </row>
    <row r="157" spans="1:122" hidden="1" outlineLevel="1">
      <c r="B157" t="s">
        <v>1020</v>
      </c>
      <c r="C157" s="146" t="str">
        <f>IF(C$156="-",":",TEXT(C$156,"0")&amp;":"&amp;TEXT(C$156+1,"0"))&amp;","&amp;TEXT(C$155,"0")&amp;":"&amp;TEXT(C$155+1,"0")</f>
        <v>:,0:1</v>
      </c>
      <c r="D157" s="146" t="str">
        <f t="shared" ref="D157:BO157" si="171">IF(D$156="-",":",TEXT(D$156,"0")&amp;":"&amp;TEXT(D$156+1,"0"))&amp;","&amp;TEXT(D$155,"0")&amp;":"&amp;TEXT(D$155+1,"0")</f>
        <v>:,0:1</v>
      </c>
      <c r="E157" s="146" t="str">
        <f t="shared" si="171"/>
        <v>:,0:1</v>
      </c>
      <c r="F157" s="146" t="str">
        <f t="shared" si="171"/>
        <v>:,0:1</v>
      </c>
      <c r="G157" s="146" t="str">
        <f t="shared" si="171"/>
        <v>:,0:1</v>
      </c>
      <c r="H157" s="146" t="str">
        <f t="shared" si="171"/>
        <v>:,0:1</v>
      </c>
      <c r="I157" s="146" t="str">
        <f t="shared" si="171"/>
        <v>:,0:1</v>
      </c>
      <c r="J157" s="146" t="str">
        <f t="shared" si="171"/>
        <v>:,0:1</v>
      </c>
      <c r="K157" s="146" t="str">
        <f t="shared" si="171"/>
        <v>:,0:1</v>
      </c>
      <c r="L157" s="146" t="str">
        <f t="shared" si="171"/>
        <v>:,0:1</v>
      </c>
      <c r="M157" s="146" t="str">
        <f t="shared" si="171"/>
        <v>:,0:1</v>
      </c>
      <c r="N157" s="146" t="str">
        <f t="shared" si="171"/>
        <v>:,0:1</v>
      </c>
      <c r="O157" s="146" t="str">
        <f t="shared" si="171"/>
        <v>:,0:1</v>
      </c>
      <c r="P157" s="146" t="str">
        <f t="shared" si="171"/>
        <v>:,0:1</v>
      </c>
      <c r="Q157" s="146" t="str">
        <f t="shared" si="171"/>
        <v>:,0:1</v>
      </c>
      <c r="R157" s="146" t="str">
        <f t="shared" si="171"/>
        <v>:,1:2</v>
      </c>
      <c r="S157" s="146" t="str">
        <f t="shared" si="171"/>
        <v>:,1:2</v>
      </c>
      <c r="T157" s="146" t="str">
        <f t="shared" si="171"/>
        <v>:,1:2</v>
      </c>
      <c r="U157" s="146" t="str">
        <f t="shared" si="171"/>
        <v>:,1:2</v>
      </c>
      <c r="V157" s="146" t="str">
        <f t="shared" si="171"/>
        <v>:,1:2</v>
      </c>
      <c r="W157" s="146" t="str">
        <f t="shared" si="171"/>
        <v>:,1:2</v>
      </c>
      <c r="X157" s="146" t="str">
        <f t="shared" si="171"/>
        <v>:,1:2</v>
      </c>
      <c r="Y157" s="146" t="str">
        <f t="shared" si="171"/>
        <v>:,1:2</v>
      </c>
      <c r="Z157" s="146" t="str">
        <f t="shared" si="171"/>
        <v>:,1:2</v>
      </c>
      <c r="AA157" s="146" t="str">
        <f t="shared" si="171"/>
        <v>:,1:2</v>
      </c>
      <c r="AB157" s="146" t="str">
        <f t="shared" si="171"/>
        <v>:,1:2</v>
      </c>
      <c r="AC157" s="146" t="str">
        <f t="shared" si="171"/>
        <v>:,1:2</v>
      </c>
      <c r="AD157" s="146" t="str">
        <f t="shared" si="171"/>
        <v>:,1:2</v>
      </c>
      <c r="AE157" s="146" t="str">
        <f t="shared" si="171"/>
        <v>:,1:2</v>
      </c>
      <c r="AF157" s="146" t="str">
        <f t="shared" si="171"/>
        <v>:,1:2</v>
      </c>
      <c r="AG157" s="146" t="str">
        <f t="shared" si="171"/>
        <v>1:2,2:3</v>
      </c>
      <c r="AH157" s="146" t="str">
        <f t="shared" si="171"/>
        <v>2:3,2:3</v>
      </c>
      <c r="AI157" s="146" t="str">
        <f t="shared" si="171"/>
        <v>3:4,2:3</v>
      </c>
      <c r="AJ157" s="146" t="str">
        <f t="shared" si="171"/>
        <v>4:5,2:3</v>
      </c>
      <c r="AK157" s="146" t="str">
        <f t="shared" si="171"/>
        <v>5:6,2:3</v>
      </c>
      <c r="AL157" s="146" t="str">
        <f t="shared" si="171"/>
        <v>6:7,2:3</v>
      </c>
      <c r="AM157" s="146" t="str">
        <f t="shared" si="171"/>
        <v>7:8,2:3</v>
      </c>
      <c r="AN157" s="146" t="str">
        <f t="shared" si="171"/>
        <v>8:9,2:3</v>
      </c>
      <c r="AO157" s="146" t="str">
        <f t="shared" si="171"/>
        <v>9:10,2:3</v>
      </c>
      <c r="AP157" s="146" t="str">
        <f t="shared" si="171"/>
        <v>10:11,2:3</v>
      </c>
      <c r="AQ157" s="146" t="str">
        <f t="shared" si="171"/>
        <v>11:12,2:3</v>
      </c>
      <c r="AR157" s="146" t="str">
        <f t="shared" si="171"/>
        <v>12:13,2:3</v>
      </c>
      <c r="AS157" s="146" t="str">
        <f t="shared" si="171"/>
        <v>13:14,2:3</v>
      </c>
      <c r="AT157" s="146" t="str">
        <f t="shared" si="171"/>
        <v>14:15,2:3</v>
      </c>
      <c r="AU157" s="146" t="str">
        <f t="shared" si="171"/>
        <v>15:16,2:3</v>
      </c>
      <c r="AV157" s="146" t="str">
        <f t="shared" si="171"/>
        <v>12:13,3:4</v>
      </c>
      <c r="AW157" s="146" t="str">
        <f t="shared" si="171"/>
        <v>20:21,3:4</v>
      </c>
      <c r="AX157" s="146" t="str">
        <f t="shared" si="171"/>
        <v>2:3,3:4</v>
      </c>
      <c r="AY157" s="146" t="str">
        <f t="shared" si="171"/>
        <v>3:4,3:4</v>
      </c>
      <c r="AZ157" s="146" t="str">
        <f t="shared" si="171"/>
        <v>6:7,3:4</v>
      </c>
      <c r="BA157" s="146" t="str">
        <f t="shared" si="171"/>
        <v>9:10,3:4</v>
      </c>
      <c r="BB157" s="146" t="str">
        <f t="shared" si="171"/>
        <v>16:17,3:4</v>
      </c>
      <c r="BC157" s="146" t="str">
        <f t="shared" si="171"/>
        <v>17:18,3:4</v>
      </c>
      <c r="BD157" s="146" t="str">
        <f t="shared" si="171"/>
        <v>22:23,3:4</v>
      </c>
      <c r="BE157" s="146" t="str">
        <f t="shared" si="171"/>
        <v>23:24,3:4</v>
      </c>
      <c r="BF157" s="146" t="str">
        <f t="shared" si="171"/>
        <v>24:25,3:4</v>
      </c>
      <c r="BG157" s="146" t="str">
        <f t="shared" si="171"/>
        <v>25:26,3:4</v>
      </c>
      <c r="BH157" s="146" t="str">
        <f t="shared" si="171"/>
        <v>30:31,3:4</v>
      </c>
      <c r="BI157" s="146" t="str">
        <f t="shared" si="171"/>
        <v>1:2,3:4</v>
      </c>
      <c r="BJ157" s="146" t="str">
        <f t="shared" si="171"/>
        <v>4:5,3:4</v>
      </c>
      <c r="BK157" s="146" t="str">
        <f t="shared" si="171"/>
        <v>12:13,4:5</v>
      </c>
      <c r="BL157" s="146" t="str">
        <f t="shared" si="171"/>
        <v>20:21,4:5</v>
      </c>
      <c r="BM157" s="146" t="str">
        <f t="shared" si="171"/>
        <v>2:3,4:5</v>
      </c>
      <c r="BN157" s="146" t="str">
        <f t="shared" si="171"/>
        <v>3:4,4:5</v>
      </c>
      <c r="BO157" s="146" t="str">
        <f t="shared" si="171"/>
        <v>17:18,4:5</v>
      </c>
      <c r="BP157" s="146" t="str">
        <f t="shared" ref="BP157:DR157" si="172">IF(BP$156="-",":",TEXT(BP$156,"0")&amp;":"&amp;TEXT(BP$156+1,"0"))&amp;","&amp;TEXT(BP$155,"0")&amp;":"&amp;TEXT(BP$155+1,"0")</f>
        <v>22:23,4:5</v>
      </c>
      <c r="BQ157" s="146" t="str">
        <f t="shared" si="172"/>
        <v>6:7,4:5</v>
      </c>
      <c r="BR157" s="146" t="str">
        <f t="shared" si="172"/>
        <v>9:10,4:5</v>
      </c>
      <c r="BS157" s="146" t="str">
        <f t="shared" si="172"/>
        <v>16:17,4:5</v>
      </c>
      <c r="BT157" s="146" t="str">
        <f t="shared" si="172"/>
        <v>23:24,4:5</v>
      </c>
      <c r="BU157" s="146" t="str">
        <f t="shared" si="172"/>
        <v>5:6,4:5</v>
      </c>
      <c r="BV157" s="146" t="str">
        <f t="shared" si="172"/>
        <v>8:9,4:5</v>
      </c>
      <c r="BW157" s="146" t="str">
        <f t="shared" si="172"/>
        <v>15:16,4:5</v>
      </c>
      <c r="BX157" s="146" t="str">
        <f t="shared" si="172"/>
        <v>1:2,4:5</v>
      </c>
      <c r="BY157" s="146" t="str">
        <f t="shared" si="172"/>
        <v>4:5,4:5</v>
      </c>
      <c r="BZ157" s="146" t="str">
        <f t="shared" si="172"/>
        <v>:,5:6</v>
      </c>
      <c r="CA157" s="146" t="str">
        <f t="shared" si="172"/>
        <v>:,5:6</v>
      </c>
      <c r="CB157" s="146" t="str">
        <f t="shared" si="172"/>
        <v>:,5:6</v>
      </c>
      <c r="CC157" s="146" t="str">
        <f t="shared" si="172"/>
        <v>:,5:6</v>
      </c>
      <c r="CD157" s="146" t="str">
        <f t="shared" si="172"/>
        <v>:,5:6</v>
      </c>
      <c r="CE157" s="146" t="str">
        <f t="shared" si="172"/>
        <v>:,5:6</v>
      </c>
      <c r="CF157" s="146" t="str">
        <f t="shared" si="172"/>
        <v>:,5:6</v>
      </c>
      <c r="CG157" s="146" t="str">
        <f t="shared" si="172"/>
        <v>:,5:6</v>
      </c>
      <c r="CH157" s="146" t="str">
        <f t="shared" si="172"/>
        <v>:,5:6</v>
      </c>
      <c r="CI157" s="146" t="str">
        <f t="shared" si="172"/>
        <v>:,5:6</v>
      </c>
      <c r="CJ157" s="146" t="str">
        <f t="shared" si="172"/>
        <v>:,5:6</v>
      </c>
      <c r="CK157" s="146" t="str">
        <f t="shared" si="172"/>
        <v>:,5:6</v>
      </c>
      <c r="CL157" s="146" t="str">
        <f t="shared" si="172"/>
        <v>:,5:6</v>
      </c>
      <c r="CM157" s="146" t="str">
        <f t="shared" si="172"/>
        <v>:,5:6</v>
      </c>
      <c r="CN157" s="146" t="str">
        <f t="shared" si="172"/>
        <v>:,5:6</v>
      </c>
      <c r="CO157" s="146" t="str">
        <f t="shared" si="172"/>
        <v>:,6:7</v>
      </c>
      <c r="CP157" s="146" t="str">
        <f t="shared" si="172"/>
        <v>:,6:7</v>
      </c>
      <c r="CQ157" s="146" t="str">
        <f t="shared" si="172"/>
        <v>:,6:7</v>
      </c>
      <c r="CR157" s="146" t="str">
        <f t="shared" si="172"/>
        <v>:,6:7</v>
      </c>
      <c r="CS157" s="146" t="str">
        <f t="shared" si="172"/>
        <v>:,6:7</v>
      </c>
      <c r="CT157" s="146" t="str">
        <f t="shared" si="172"/>
        <v>:,6:7</v>
      </c>
      <c r="CU157" s="146" t="str">
        <f t="shared" si="172"/>
        <v>:,6:7</v>
      </c>
      <c r="CV157" s="146" t="str">
        <f t="shared" si="172"/>
        <v>:,6:7</v>
      </c>
      <c r="CW157" s="146" t="str">
        <f t="shared" si="172"/>
        <v>:,6:7</v>
      </c>
      <c r="CX157" s="146" t="str">
        <f t="shared" si="172"/>
        <v>:,6:7</v>
      </c>
      <c r="CY157" s="146" t="str">
        <f t="shared" si="172"/>
        <v>:,6:7</v>
      </c>
      <c r="CZ157" s="146" t="str">
        <f t="shared" si="172"/>
        <v>:,6:7</v>
      </c>
      <c r="DA157" s="146" t="str">
        <f t="shared" si="172"/>
        <v>:,6:7</v>
      </c>
      <c r="DB157" s="146" t="str">
        <f t="shared" si="172"/>
        <v>:,6:7</v>
      </c>
      <c r="DC157" s="146" t="str">
        <f t="shared" si="172"/>
        <v>:,6:7</v>
      </c>
      <c r="DD157" s="146" t="str">
        <f t="shared" si="172"/>
        <v>:,7:8</v>
      </c>
      <c r="DE157" s="146" t="str">
        <f t="shared" si="172"/>
        <v>:,7:8</v>
      </c>
      <c r="DF157" s="146" t="str">
        <f t="shared" si="172"/>
        <v>:,7:8</v>
      </c>
      <c r="DG157" s="146" t="str">
        <f t="shared" si="172"/>
        <v>:,7:8</v>
      </c>
      <c r="DH157" s="146" t="str">
        <f t="shared" si="172"/>
        <v>:,7:8</v>
      </c>
      <c r="DI157" s="146" t="str">
        <f t="shared" si="172"/>
        <v>:,7:8</v>
      </c>
      <c r="DJ157" s="146" t="str">
        <f t="shared" si="172"/>
        <v>:,7:8</v>
      </c>
      <c r="DK157" s="146" t="str">
        <f t="shared" si="172"/>
        <v>:,7:8</v>
      </c>
      <c r="DL157" s="146" t="str">
        <f t="shared" si="172"/>
        <v>:,7:8</v>
      </c>
      <c r="DM157" s="146" t="str">
        <f t="shared" si="172"/>
        <v>:,7:8</v>
      </c>
      <c r="DN157" s="146" t="str">
        <f t="shared" si="172"/>
        <v>:,7:8</v>
      </c>
      <c r="DO157" s="146" t="str">
        <f t="shared" si="172"/>
        <v>:,7:8</v>
      </c>
      <c r="DP157" s="146" t="str">
        <f t="shared" si="172"/>
        <v>:,7:8</v>
      </c>
      <c r="DQ157" s="146" t="str">
        <f t="shared" si="172"/>
        <v>:,7:8</v>
      </c>
      <c r="DR157" s="146" t="str">
        <f t="shared" si="172"/>
        <v>:,7:8</v>
      </c>
    </row>
    <row r="158" spans="1:122" hidden="1" outlineLevel="1">
      <c r="A158">
        <v>2</v>
      </c>
      <c r="B158" t="s">
        <v>1023</v>
      </c>
      <c r="C158" s="187">
        <f t="shared" ref="C158:L161" si="173">INDEX(LMU_Data,(C$155*$A$155)+$A158,(d.Region-1)*15+C$154)</f>
        <v>0</v>
      </c>
      <c r="D158" s="187">
        <f t="shared" si="173"/>
        <v>0</v>
      </c>
      <c r="E158" s="187">
        <f t="shared" si="173"/>
        <v>0</v>
      </c>
      <c r="F158" s="187">
        <f t="shared" si="173"/>
        <v>0</v>
      </c>
      <c r="G158" s="187">
        <f t="shared" si="173"/>
        <v>0</v>
      </c>
      <c r="H158" s="187">
        <f t="shared" si="173"/>
        <v>0</v>
      </c>
      <c r="I158" s="187">
        <f t="shared" si="173"/>
        <v>0</v>
      </c>
      <c r="J158" s="187">
        <f t="shared" si="173"/>
        <v>0</v>
      </c>
      <c r="K158" s="187">
        <f t="shared" si="173"/>
        <v>0</v>
      </c>
      <c r="L158" s="187">
        <f t="shared" si="173"/>
        <v>0</v>
      </c>
      <c r="M158" s="187">
        <f t="shared" ref="M158:V161" si="174">INDEX(LMU_Data,(M$155*$A$155)+$A158,(d.Region-1)*15+M$154)</f>
        <v>0</v>
      </c>
      <c r="N158" s="187">
        <f t="shared" si="174"/>
        <v>0</v>
      </c>
      <c r="O158" s="187">
        <f t="shared" si="174"/>
        <v>0</v>
      </c>
      <c r="P158" s="187">
        <f t="shared" si="174"/>
        <v>0</v>
      </c>
      <c r="Q158" s="187">
        <f t="shared" si="174"/>
        <v>0</v>
      </c>
      <c r="R158" s="187">
        <f t="shared" si="174"/>
        <v>0</v>
      </c>
      <c r="S158" s="187">
        <f t="shared" si="174"/>
        <v>0</v>
      </c>
      <c r="T158" s="187">
        <f t="shared" si="174"/>
        <v>0</v>
      </c>
      <c r="U158" s="187">
        <f t="shared" si="174"/>
        <v>0</v>
      </c>
      <c r="V158" s="187">
        <f t="shared" si="174"/>
        <v>0</v>
      </c>
      <c r="W158" s="187">
        <f t="shared" ref="W158:AF161" si="175">INDEX(LMU_Data,(W$155*$A$155)+$A158,(d.Region-1)*15+W$154)</f>
        <v>0</v>
      </c>
      <c r="X158" s="187">
        <f t="shared" si="175"/>
        <v>0</v>
      </c>
      <c r="Y158" s="187">
        <f t="shared" si="175"/>
        <v>0</v>
      </c>
      <c r="Z158" s="187">
        <f t="shared" si="175"/>
        <v>0</v>
      </c>
      <c r="AA158" s="187">
        <f t="shared" si="175"/>
        <v>0</v>
      </c>
      <c r="AB158" s="187">
        <f t="shared" si="175"/>
        <v>0</v>
      </c>
      <c r="AC158" s="187">
        <f t="shared" si="175"/>
        <v>0</v>
      </c>
      <c r="AD158" s="187">
        <f t="shared" si="175"/>
        <v>0</v>
      </c>
      <c r="AE158" s="187">
        <f t="shared" si="175"/>
        <v>0</v>
      </c>
      <c r="AF158" s="187">
        <f t="shared" si="175"/>
        <v>0</v>
      </c>
      <c r="AG158" s="187">
        <f t="shared" ref="AG158:AP161" si="176">INDEX(LMU_Data,(AG$155*$A$155)+$A158,(d.Region-1)*15+AG$154)</f>
        <v>150</v>
      </c>
      <c r="AH158" s="187">
        <f t="shared" si="176"/>
        <v>0</v>
      </c>
      <c r="AI158" s="187">
        <f t="shared" si="176"/>
        <v>0</v>
      </c>
      <c r="AJ158" s="187">
        <f t="shared" si="176"/>
        <v>0</v>
      </c>
      <c r="AK158" s="187">
        <f t="shared" si="176"/>
        <v>0</v>
      </c>
      <c r="AL158" s="187">
        <f t="shared" si="176"/>
        <v>0</v>
      </c>
      <c r="AM158" s="187">
        <f t="shared" si="176"/>
        <v>0</v>
      </c>
      <c r="AN158" s="187">
        <f t="shared" si="176"/>
        <v>0</v>
      </c>
      <c r="AO158" s="187">
        <f t="shared" si="176"/>
        <v>0</v>
      </c>
      <c r="AP158" s="187">
        <f t="shared" si="176"/>
        <v>0</v>
      </c>
      <c r="AQ158" s="187">
        <f t="shared" ref="AQ158:AZ161" si="177">INDEX(LMU_Data,(AQ$155*$A$155)+$A158,(d.Region-1)*15+AQ$154)</f>
        <v>0</v>
      </c>
      <c r="AR158" s="187">
        <f t="shared" si="177"/>
        <v>0</v>
      </c>
      <c r="AS158" s="187">
        <f t="shared" si="177"/>
        <v>0</v>
      </c>
      <c r="AT158" s="187">
        <f t="shared" si="177"/>
        <v>0</v>
      </c>
      <c r="AU158" s="187">
        <f t="shared" si="177"/>
        <v>0</v>
      </c>
      <c r="AV158" s="187">
        <f t="shared" si="177"/>
        <v>0</v>
      </c>
      <c r="AW158" s="187">
        <f t="shared" si="177"/>
        <v>0</v>
      </c>
      <c r="AX158" s="187">
        <f t="shared" si="177"/>
        <v>97</v>
      </c>
      <c r="AY158" s="187">
        <f t="shared" si="177"/>
        <v>97</v>
      </c>
      <c r="AZ158" s="187">
        <f t="shared" si="177"/>
        <v>97</v>
      </c>
      <c r="BA158" s="187">
        <f t="shared" ref="BA158:BJ161" si="178">INDEX(LMU_Data,(BA$155*$A$155)+$A158,(d.Region-1)*15+BA$154)</f>
        <v>97</v>
      </c>
      <c r="BB158" s="187">
        <f t="shared" si="178"/>
        <v>97</v>
      </c>
      <c r="BC158" s="187">
        <f t="shared" si="178"/>
        <v>97</v>
      </c>
      <c r="BD158" s="187">
        <f t="shared" si="178"/>
        <v>97</v>
      </c>
      <c r="BE158" s="187">
        <f t="shared" si="178"/>
        <v>97</v>
      </c>
      <c r="BF158" s="187">
        <f t="shared" si="178"/>
        <v>152</v>
      </c>
      <c r="BG158" s="187">
        <f t="shared" si="178"/>
        <v>152</v>
      </c>
      <c r="BH158" s="187">
        <f t="shared" si="178"/>
        <v>152</v>
      </c>
      <c r="BI158" s="187">
        <f t="shared" si="178"/>
        <v>0</v>
      </c>
      <c r="BJ158" s="187">
        <f t="shared" si="178"/>
        <v>0</v>
      </c>
      <c r="BK158" s="187">
        <f t="shared" ref="BK158:BT161" si="179">INDEX(LMU_Data,(BK$155*$A$155)+$A158,(d.Region-1)*15+BK$154)</f>
        <v>348</v>
      </c>
      <c r="BL158" s="187">
        <f t="shared" si="179"/>
        <v>348</v>
      </c>
      <c r="BM158" s="187">
        <f t="shared" si="179"/>
        <v>7</v>
      </c>
      <c r="BN158" s="187">
        <f t="shared" si="179"/>
        <v>7</v>
      </c>
      <c r="BO158" s="187">
        <f t="shared" si="179"/>
        <v>7</v>
      </c>
      <c r="BP158" s="187">
        <f t="shared" si="179"/>
        <v>7</v>
      </c>
      <c r="BQ158" s="187">
        <f t="shared" si="179"/>
        <v>7</v>
      </c>
      <c r="BR158" s="187">
        <f t="shared" si="179"/>
        <v>7</v>
      </c>
      <c r="BS158" s="187">
        <f t="shared" si="179"/>
        <v>7</v>
      </c>
      <c r="BT158" s="187">
        <f t="shared" si="179"/>
        <v>7</v>
      </c>
      <c r="BU158" s="187">
        <f t="shared" ref="BU158:CD161" si="180">INDEX(LMU_Data,(BU$155*$A$155)+$A158,(d.Region-1)*15+BU$154)</f>
        <v>0</v>
      </c>
      <c r="BV158" s="187">
        <f t="shared" si="180"/>
        <v>0</v>
      </c>
      <c r="BW158" s="187">
        <f t="shared" si="180"/>
        <v>0</v>
      </c>
      <c r="BX158" s="187">
        <f t="shared" si="180"/>
        <v>0</v>
      </c>
      <c r="BY158" s="187">
        <f t="shared" si="180"/>
        <v>0</v>
      </c>
      <c r="BZ158" s="187">
        <f t="shared" si="180"/>
        <v>0</v>
      </c>
      <c r="CA158" s="187">
        <f t="shared" si="180"/>
        <v>0</v>
      </c>
      <c r="CB158" s="187">
        <f t="shared" si="180"/>
        <v>0</v>
      </c>
      <c r="CC158" s="187">
        <f t="shared" si="180"/>
        <v>0</v>
      </c>
      <c r="CD158" s="187">
        <f t="shared" si="180"/>
        <v>0</v>
      </c>
      <c r="CE158" s="187">
        <f t="shared" ref="CE158:CN161" si="181">INDEX(LMU_Data,(CE$155*$A$155)+$A158,(d.Region-1)*15+CE$154)</f>
        <v>0</v>
      </c>
      <c r="CF158" s="187">
        <f t="shared" si="181"/>
        <v>0</v>
      </c>
      <c r="CG158" s="187">
        <f t="shared" si="181"/>
        <v>0</v>
      </c>
      <c r="CH158" s="187">
        <f t="shared" si="181"/>
        <v>0</v>
      </c>
      <c r="CI158" s="187">
        <f t="shared" si="181"/>
        <v>0</v>
      </c>
      <c r="CJ158" s="187">
        <f t="shared" si="181"/>
        <v>0</v>
      </c>
      <c r="CK158" s="187">
        <f t="shared" si="181"/>
        <v>0</v>
      </c>
      <c r="CL158" s="187">
        <f t="shared" si="181"/>
        <v>0</v>
      </c>
      <c r="CM158" s="187">
        <f t="shared" si="181"/>
        <v>0</v>
      </c>
      <c r="CN158" s="187">
        <f t="shared" si="181"/>
        <v>0</v>
      </c>
      <c r="CO158" s="187">
        <f t="shared" ref="CO158:CX161" si="182">INDEX(LMU_Data,(CO$155*$A$155)+$A158,(d.Region-1)*15+CO$154)</f>
        <v>0</v>
      </c>
      <c r="CP158" s="187">
        <f t="shared" si="182"/>
        <v>0</v>
      </c>
      <c r="CQ158" s="187">
        <f t="shared" si="182"/>
        <v>0</v>
      </c>
      <c r="CR158" s="187">
        <f t="shared" si="182"/>
        <v>0</v>
      </c>
      <c r="CS158" s="187">
        <f t="shared" si="182"/>
        <v>0</v>
      </c>
      <c r="CT158" s="187">
        <f t="shared" si="182"/>
        <v>0</v>
      </c>
      <c r="CU158" s="187">
        <f t="shared" si="182"/>
        <v>0</v>
      </c>
      <c r="CV158" s="187">
        <f t="shared" si="182"/>
        <v>0</v>
      </c>
      <c r="CW158" s="187">
        <f t="shared" si="182"/>
        <v>0</v>
      </c>
      <c r="CX158" s="187">
        <f t="shared" si="182"/>
        <v>0</v>
      </c>
      <c r="CY158" s="187">
        <f t="shared" ref="CY158:DH161" si="183">INDEX(LMU_Data,(CY$155*$A$155)+$A158,(d.Region-1)*15+CY$154)</f>
        <v>0</v>
      </c>
      <c r="CZ158" s="187">
        <f t="shared" si="183"/>
        <v>0</v>
      </c>
      <c r="DA158" s="187">
        <f t="shared" si="183"/>
        <v>0</v>
      </c>
      <c r="DB158" s="187">
        <f t="shared" si="183"/>
        <v>0</v>
      </c>
      <c r="DC158" s="187">
        <f t="shared" si="183"/>
        <v>0</v>
      </c>
      <c r="DD158" s="187">
        <f t="shared" si="183"/>
        <v>0</v>
      </c>
      <c r="DE158" s="187">
        <f t="shared" si="183"/>
        <v>0</v>
      </c>
      <c r="DF158" s="187">
        <f t="shared" si="183"/>
        <v>0</v>
      </c>
      <c r="DG158" s="187">
        <f t="shared" si="183"/>
        <v>0</v>
      </c>
      <c r="DH158" s="187">
        <f t="shared" si="183"/>
        <v>0</v>
      </c>
      <c r="DI158" s="187">
        <f t="shared" ref="DI158:DR161" si="184">INDEX(LMU_Data,(DI$155*$A$155)+$A158,(d.Region-1)*15+DI$154)</f>
        <v>0</v>
      </c>
      <c r="DJ158" s="187">
        <f t="shared" si="184"/>
        <v>0</v>
      </c>
      <c r="DK158" s="187">
        <f t="shared" si="184"/>
        <v>0</v>
      </c>
      <c r="DL158" s="187">
        <f t="shared" si="184"/>
        <v>0</v>
      </c>
      <c r="DM158" s="187">
        <f t="shared" si="184"/>
        <v>0</v>
      </c>
      <c r="DN158" s="187">
        <f t="shared" si="184"/>
        <v>0</v>
      </c>
      <c r="DO158" s="187">
        <f t="shared" si="184"/>
        <v>0</v>
      </c>
      <c r="DP158" s="187">
        <f t="shared" si="184"/>
        <v>0</v>
      </c>
      <c r="DQ158" s="187">
        <f t="shared" si="184"/>
        <v>0</v>
      </c>
      <c r="DR158" s="187">
        <f t="shared" si="184"/>
        <v>0</v>
      </c>
    </row>
    <row r="159" spans="1:122" hidden="1" outlineLevel="1">
      <c r="A159">
        <v>3</v>
      </c>
      <c r="B159" t="s">
        <v>1024</v>
      </c>
      <c r="C159" s="187">
        <f t="shared" si="173"/>
        <v>0</v>
      </c>
      <c r="D159" s="187">
        <f t="shared" si="173"/>
        <v>0</v>
      </c>
      <c r="E159" s="187">
        <f t="shared" si="173"/>
        <v>0</v>
      </c>
      <c r="F159" s="187">
        <f t="shared" si="173"/>
        <v>0</v>
      </c>
      <c r="G159" s="187">
        <f t="shared" si="173"/>
        <v>0</v>
      </c>
      <c r="H159" s="187">
        <f t="shared" si="173"/>
        <v>0</v>
      </c>
      <c r="I159" s="187">
        <f t="shared" si="173"/>
        <v>0</v>
      </c>
      <c r="J159" s="187">
        <f t="shared" si="173"/>
        <v>0</v>
      </c>
      <c r="K159" s="187">
        <f t="shared" si="173"/>
        <v>0</v>
      </c>
      <c r="L159" s="187">
        <f t="shared" si="173"/>
        <v>0</v>
      </c>
      <c r="M159" s="187">
        <f t="shared" si="174"/>
        <v>0</v>
      </c>
      <c r="N159" s="187">
        <f t="shared" si="174"/>
        <v>0</v>
      </c>
      <c r="O159" s="187">
        <f t="shared" si="174"/>
        <v>0</v>
      </c>
      <c r="P159" s="187">
        <f t="shared" si="174"/>
        <v>0</v>
      </c>
      <c r="Q159" s="187">
        <f t="shared" si="174"/>
        <v>0</v>
      </c>
      <c r="R159" s="187">
        <f t="shared" si="174"/>
        <v>0</v>
      </c>
      <c r="S159" s="187">
        <f t="shared" si="174"/>
        <v>0</v>
      </c>
      <c r="T159" s="187">
        <f t="shared" si="174"/>
        <v>0</v>
      </c>
      <c r="U159" s="187">
        <f t="shared" si="174"/>
        <v>0</v>
      </c>
      <c r="V159" s="187">
        <f t="shared" si="174"/>
        <v>0</v>
      </c>
      <c r="W159" s="187">
        <f t="shared" si="175"/>
        <v>0</v>
      </c>
      <c r="X159" s="187">
        <f t="shared" si="175"/>
        <v>0</v>
      </c>
      <c r="Y159" s="187">
        <f t="shared" si="175"/>
        <v>0</v>
      </c>
      <c r="Z159" s="187">
        <f t="shared" si="175"/>
        <v>0</v>
      </c>
      <c r="AA159" s="187">
        <f t="shared" si="175"/>
        <v>0</v>
      </c>
      <c r="AB159" s="187">
        <f t="shared" si="175"/>
        <v>0</v>
      </c>
      <c r="AC159" s="187">
        <f t="shared" si="175"/>
        <v>0</v>
      </c>
      <c r="AD159" s="187">
        <f t="shared" si="175"/>
        <v>0</v>
      </c>
      <c r="AE159" s="187">
        <f t="shared" si="175"/>
        <v>0</v>
      </c>
      <c r="AF159" s="187">
        <f t="shared" si="175"/>
        <v>0</v>
      </c>
      <c r="AG159" s="187">
        <f t="shared" si="176"/>
        <v>150</v>
      </c>
      <c r="AH159" s="187">
        <f t="shared" si="176"/>
        <v>0</v>
      </c>
      <c r="AI159" s="187">
        <f t="shared" si="176"/>
        <v>0</v>
      </c>
      <c r="AJ159" s="187">
        <f t="shared" si="176"/>
        <v>0</v>
      </c>
      <c r="AK159" s="187">
        <f t="shared" si="176"/>
        <v>0</v>
      </c>
      <c r="AL159" s="187">
        <f t="shared" si="176"/>
        <v>0</v>
      </c>
      <c r="AM159" s="187">
        <f t="shared" si="176"/>
        <v>0</v>
      </c>
      <c r="AN159" s="187">
        <f t="shared" si="176"/>
        <v>0</v>
      </c>
      <c r="AO159" s="187">
        <f t="shared" si="176"/>
        <v>0</v>
      </c>
      <c r="AP159" s="187">
        <f t="shared" si="176"/>
        <v>0</v>
      </c>
      <c r="AQ159" s="187">
        <f t="shared" si="177"/>
        <v>0</v>
      </c>
      <c r="AR159" s="187">
        <f t="shared" si="177"/>
        <v>0</v>
      </c>
      <c r="AS159" s="187">
        <f t="shared" si="177"/>
        <v>0</v>
      </c>
      <c r="AT159" s="187">
        <f t="shared" si="177"/>
        <v>0</v>
      </c>
      <c r="AU159" s="187">
        <f t="shared" si="177"/>
        <v>0</v>
      </c>
      <c r="AV159" s="187">
        <f t="shared" si="177"/>
        <v>0</v>
      </c>
      <c r="AW159" s="187">
        <f t="shared" si="177"/>
        <v>0</v>
      </c>
      <c r="AX159" s="187">
        <f t="shared" si="177"/>
        <v>97</v>
      </c>
      <c r="AY159" s="187">
        <f t="shared" si="177"/>
        <v>97</v>
      </c>
      <c r="AZ159" s="187">
        <f t="shared" si="177"/>
        <v>97</v>
      </c>
      <c r="BA159" s="187">
        <f t="shared" si="178"/>
        <v>97</v>
      </c>
      <c r="BB159" s="187">
        <f t="shared" si="178"/>
        <v>97</v>
      </c>
      <c r="BC159" s="187">
        <f t="shared" si="178"/>
        <v>97</v>
      </c>
      <c r="BD159" s="187">
        <f t="shared" si="178"/>
        <v>97</v>
      </c>
      <c r="BE159" s="187">
        <f t="shared" si="178"/>
        <v>97</v>
      </c>
      <c r="BF159" s="187">
        <f t="shared" si="178"/>
        <v>152</v>
      </c>
      <c r="BG159" s="187">
        <f t="shared" si="178"/>
        <v>152</v>
      </c>
      <c r="BH159" s="187">
        <f t="shared" si="178"/>
        <v>152</v>
      </c>
      <c r="BI159" s="187">
        <f t="shared" si="178"/>
        <v>0</v>
      </c>
      <c r="BJ159" s="187">
        <f t="shared" si="178"/>
        <v>0</v>
      </c>
      <c r="BK159" s="187">
        <f t="shared" si="179"/>
        <v>348</v>
      </c>
      <c r="BL159" s="187">
        <f t="shared" si="179"/>
        <v>348</v>
      </c>
      <c r="BM159" s="187">
        <f t="shared" si="179"/>
        <v>7</v>
      </c>
      <c r="BN159" s="187">
        <f t="shared" si="179"/>
        <v>7</v>
      </c>
      <c r="BO159" s="187">
        <f t="shared" si="179"/>
        <v>7</v>
      </c>
      <c r="BP159" s="187">
        <f t="shared" si="179"/>
        <v>7</v>
      </c>
      <c r="BQ159" s="187">
        <f t="shared" si="179"/>
        <v>7</v>
      </c>
      <c r="BR159" s="187">
        <f t="shared" si="179"/>
        <v>7</v>
      </c>
      <c r="BS159" s="187">
        <f t="shared" si="179"/>
        <v>7</v>
      </c>
      <c r="BT159" s="187">
        <f t="shared" si="179"/>
        <v>7</v>
      </c>
      <c r="BU159" s="187">
        <f t="shared" si="180"/>
        <v>0</v>
      </c>
      <c r="BV159" s="187">
        <f t="shared" si="180"/>
        <v>0</v>
      </c>
      <c r="BW159" s="187">
        <f t="shared" si="180"/>
        <v>0</v>
      </c>
      <c r="BX159" s="187">
        <f t="shared" si="180"/>
        <v>0</v>
      </c>
      <c r="BY159" s="187">
        <f t="shared" si="180"/>
        <v>0</v>
      </c>
      <c r="BZ159" s="187">
        <f t="shared" si="180"/>
        <v>0</v>
      </c>
      <c r="CA159" s="187">
        <f t="shared" si="180"/>
        <v>0</v>
      </c>
      <c r="CB159" s="187">
        <f t="shared" si="180"/>
        <v>0</v>
      </c>
      <c r="CC159" s="187">
        <f t="shared" si="180"/>
        <v>0</v>
      </c>
      <c r="CD159" s="187">
        <f t="shared" si="180"/>
        <v>0</v>
      </c>
      <c r="CE159" s="187">
        <f t="shared" si="181"/>
        <v>0</v>
      </c>
      <c r="CF159" s="187">
        <f t="shared" si="181"/>
        <v>0</v>
      </c>
      <c r="CG159" s="187">
        <f t="shared" si="181"/>
        <v>0</v>
      </c>
      <c r="CH159" s="187">
        <f t="shared" si="181"/>
        <v>0</v>
      </c>
      <c r="CI159" s="187">
        <f t="shared" si="181"/>
        <v>0</v>
      </c>
      <c r="CJ159" s="187">
        <f t="shared" si="181"/>
        <v>0</v>
      </c>
      <c r="CK159" s="187">
        <f t="shared" si="181"/>
        <v>0</v>
      </c>
      <c r="CL159" s="187">
        <f t="shared" si="181"/>
        <v>0</v>
      </c>
      <c r="CM159" s="187">
        <f t="shared" si="181"/>
        <v>0</v>
      </c>
      <c r="CN159" s="187">
        <f t="shared" si="181"/>
        <v>0</v>
      </c>
      <c r="CO159" s="187">
        <f t="shared" si="182"/>
        <v>0</v>
      </c>
      <c r="CP159" s="187">
        <f t="shared" si="182"/>
        <v>0</v>
      </c>
      <c r="CQ159" s="187">
        <f t="shared" si="182"/>
        <v>0</v>
      </c>
      <c r="CR159" s="187">
        <f t="shared" si="182"/>
        <v>0</v>
      </c>
      <c r="CS159" s="187">
        <f t="shared" si="182"/>
        <v>0</v>
      </c>
      <c r="CT159" s="187">
        <f t="shared" si="182"/>
        <v>0</v>
      </c>
      <c r="CU159" s="187">
        <f t="shared" si="182"/>
        <v>0</v>
      </c>
      <c r="CV159" s="187">
        <f t="shared" si="182"/>
        <v>0</v>
      </c>
      <c r="CW159" s="187">
        <f t="shared" si="182"/>
        <v>0</v>
      </c>
      <c r="CX159" s="187">
        <f t="shared" si="182"/>
        <v>0</v>
      </c>
      <c r="CY159" s="187">
        <f t="shared" si="183"/>
        <v>0</v>
      </c>
      <c r="CZ159" s="187">
        <f t="shared" si="183"/>
        <v>0</v>
      </c>
      <c r="DA159" s="187">
        <f t="shared" si="183"/>
        <v>0</v>
      </c>
      <c r="DB159" s="187">
        <f t="shared" si="183"/>
        <v>0</v>
      </c>
      <c r="DC159" s="187">
        <f t="shared" si="183"/>
        <v>0</v>
      </c>
      <c r="DD159" s="187">
        <f t="shared" si="183"/>
        <v>0</v>
      </c>
      <c r="DE159" s="187">
        <f t="shared" si="183"/>
        <v>0</v>
      </c>
      <c r="DF159" s="187">
        <f t="shared" si="183"/>
        <v>0</v>
      </c>
      <c r="DG159" s="187">
        <f t="shared" si="183"/>
        <v>0</v>
      </c>
      <c r="DH159" s="187">
        <f t="shared" si="183"/>
        <v>0</v>
      </c>
      <c r="DI159" s="187">
        <f t="shared" si="184"/>
        <v>0</v>
      </c>
      <c r="DJ159" s="187">
        <f t="shared" si="184"/>
        <v>0</v>
      </c>
      <c r="DK159" s="187">
        <f t="shared" si="184"/>
        <v>0</v>
      </c>
      <c r="DL159" s="187">
        <f t="shared" si="184"/>
        <v>0</v>
      </c>
      <c r="DM159" s="187">
        <f t="shared" si="184"/>
        <v>0</v>
      </c>
      <c r="DN159" s="187">
        <f t="shared" si="184"/>
        <v>0</v>
      </c>
      <c r="DO159" s="187">
        <f t="shared" si="184"/>
        <v>0</v>
      </c>
      <c r="DP159" s="187">
        <f t="shared" si="184"/>
        <v>0</v>
      </c>
      <c r="DQ159" s="187">
        <f t="shared" si="184"/>
        <v>0</v>
      </c>
      <c r="DR159" s="187">
        <f t="shared" si="184"/>
        <v>0</v>
      </c>
    </row>
    <row r="160" spans="1:122" hidden="1" outlineLevel="1">
      <c r="A160">
        <v>4</v>
      </c>
      <c r="B160" t="s">
        <v>1025</v>
      </c>
      <c r="C160" s="187">
        <f t="shared" si="173"/>
        <v>0</v>
      </c>
      <c r="D160" s="187">
        <f t="shared" si="173"/>
        <v>0</v>
      </c>
      <c r="E160" s="187">
        <f t="shared" si="173"/>
        <v>0</v>
      </c>
      <c r="F160" s="187">
        <f t="shared" si="173"/>
        <v>0</v>
      </c>
      <c r="G160" s="187">
        <f t="shared" si="173"/>
        <v>0</v>
      </c>
      <c r="H160" s="187">
        <f t="shared" si="173"/>
        <v>0</v>
      </c>
      <c r="I160" s="187">
        <f t="shared" si="173"/>
        <v>0</v>
      </c>
      <c r="J160" s="187">
        <f t="shared" si="173"/>
        <v>0</v>
      </c>
      <c r="K160" s="187">
        <f t="shared" si="173"/>
        <v>0</v>
      </c>
      <c r="L160" s="187">
        <f t="shared" si="173"/>
        <v>0</v>
      </c>
      <c r="M160" s="187">
        <f t="shared" si="174"/>
        <v>0</v>
      </c>
      <c r="N160" s="187">
        <f t="shared" si="174"/>
        <v>0</v>
      </c>
      <c r="O160" s="187">
        <f t="shared" si="174"/>
        <v>0</v>
      </c>
      <c r="P160" s="187">
        <f t="shared" si="174"/>
        <v>0</v>
      </c>
      <c r="Q160" s="187">
        <f t="shared" si="174"/>
        <v>0</v>
      </c>
      <c r="R160" s="187">
        <f t="shared" si="174"/>
        <v>0</v>
      </c>
      <c r="S160" s="187">
        <f t="shared" si="174"/>
        <v>0</v>
      </c>
      <c r="T160" s="187">
        <f t="shared" si="174"/>
        <v>0</v>
      </c>
      <c r="U160" s="187">
        <f t="shared" si="174"/>
        <v>0</v>
      </c>
      <c r="V160" s="187">
        <f t="shared" si="174"/>
        <v>0</v>
      </c>
      <c r="W160" s="187">
        <f t="shared" si="175"/>
        <v>0</v>
      </c>
      <c r="X160" s="187">
        <f t="shared" si="175"/>
        <v>0</v>
      </c>
      <c r="Y160" s="187">
        <f t="shared" si="175"/>
        <v>0</v>
      </c>
      <c r="Z160" s="187">
        <f t="shared" si="175"/>
        <v>0</v>
      </c>
      <c r="AA160" s="187">
        <f t="shared" si="175"/>
        <v>0</v>
      </c>
      <c r="AB160" s="187">
        <f t="shared" si="175"/>
        <v>0</v>
      </c>
      <c r="AC160" s="187">
        <f t="shared" si="175"/>
        <v>0</v>
      </c>
      <c r="AD160" s="187">
        <f t="shared" si="175"/>
        <v>0</v>
      </c>
      <c r="AE160" s="187">
        <f t="shared" si="175"/>
        <v>0</v>
      </c>
      <c r="AF160" s="187">
        <f t="shared" si="175"/>
        <v>0</v>
      </c>
      <c r="AG160" s="187">
        <f t="shared" si="176"/>
        <v>150</v>
      </c>
      <c r="AH160" s="187">
        <f t="shared" si="176"/>
        <v>0</v>
      </c>
      <c r="AI160" s="187">
        <f t="shared" si="176"/>
        <v>0</v>
      </c>
      <c r="AJ160" s="187">
        <f t="shared" si="176"/>
        <v>0</v>
      </c>
      <c r="AK160" s="187">
        <f t="shared" si="176"/>
        <v>0</v>
      </c>
      <c r="AL160" s="187">
        <f t="shared" si="176"/>
        <v>0</v>
      </c>
      <c r="AM160" s="187">
        <f t="shared" si="176"/>
        <v>0</v>
      </c>
      <c r="AN160" s="187">
        <f t="shared" si="176"/>
        <v>0</v>
      </c>
      <c r="AO160" s="187">
        <f t="shared" si="176"/>
        <v>0</v>
      </c>
      <c r="AP160" s="187">
        <f t="shared" si="176"/>
        <v>0</v>
      </c>
      <c r="AQ160" s="187">
        <f t="shared" si="177"/>
        <v>0</v>
      </c>
      <c r="AR160" s="187">
        <f t="shared" si="177"/>
        <v>0</v>
      </c>
      <c r="AS160" s="187">
        <f t="shared" si="177"/>
        <v>0</v>
      </c>
      <c r="AT160" s="187">
        <f t="shared" si="177"/>
        <v>0</v>
      </c>
      <c r="AU160" s="187">
        <f t="shared" si="177"/>
        <v>0</v>
      </c>
      <c r="AV160" s="187">
        <f t="shared" si="177"/>
        <v>0</v>
      </c>
      <c r="AW160" s="187">
        <f t="shared" si="177"/>
        <v>0</v>
      </c>
      <c r="AX160" s="187">
        <f t="shared" si="177"/>
        <v>97</v>
      </c>
      <c r="AY160" s="187">
        <f t="shared" si="177"/>
        <v>97</v>
      </c>
      <c r="AZ160" s="187">
        <f t="shared" si="177"/>
        <v>97</v>
      </c>
      <c r="BA160" s="187">
        <f t="shared" si="178"/>
        <v>97</v>
      </c>
      <c r="BB160" s="187">
        <f t="shared" si="178"/>
        <v>97</v>
      </c>
      <c r="BC160" s="187">
        <f t="shared" si="178"/>
        <v>97</v>
      </c>
      <c r="BD160" s="187">
        <f t="shared" si="178"/>
        <v>97</v>
      </c>
      <c r="BE160" s="187">
        <f t="shared" si="178"/>
        <v>97</v>
      </c>
      <c r="BF160" s="187">
        <f t="shared" si="178"/>
        <v>152</v>
      </c>
      <c r="BG160" s="187">
        <f t="shared" si="178"/>
        <v>152</v>
      </c>
      <c r="BH160" s="187">
        <f t="shared" si="178"/>
        <v>152</v>
      </c>
      <c r="BI160" s="187">
        <f t="shared" si="178"/>
        <v>0</v>
      </c>
      <c r="BJ160" s="187">
        <f t="shared" si="178"/>
        <v>0</v>
      </c>
      <c r="BK160" s="187">
        <f t="shared" si="179"/>
        <v>348</v>
      </c>
      <c r="BL160" s="187">
        <f t="shared" si="179"/>
        <v>348</v>
      </c>
      <c r="BM160" s="187">
        <f t="shared" si="179"/>
        <v>7</v>
      </c>
      <c r="BN160" s="187">
        <f t="shared" si="179"/>
        <v>7</v>
      </c>
      <c r="BO160" s="187">
        <f t="shared" si="179"/>
        <v>7</v>
      </c>
      <c r="BP160" s="187">
        <f t="shared" si="179"/>
        <v>7</v>
      </c>
      <c r="BQ160" s="187">
        <f t="shared" si="179"/>
        <v>7</v>
      </c>
      <c r="BR160" s="187">
        <f t="shared" si="179"/>
        <v>7</v>
      </c>
      <c r="BS160" s="187">
        <f t="shared" si="179"/>
        <v>7</v>
      </c>
      <c r="BT160" s="187">
        <f t="shared" si="179"/>
        <v>7</v>
      </c>
      <c r="BU160" s="187">
        <f t="shared" si="180"/>
        <v>0</v>
      </c>
      <c r="BV160" s="187">
        <f t="shared" si="180"/>
        <v>0</v>
      </c>
      <c r="BW160" s="187">
        <f t="shared" si="180"/>
        <v>0</v>
      </c>
      <c r="BX160" s="187">
        <f t="shared" si="180"/>
        <v>0</v>
      </c>
      <c r="BY160" s="187">
        <f t="shared" si="180"/>
        <v>0</v>
      </c>
      <c r="BZ160" s="187">
        <f t="shared" si="180"/>
        <v>0</v>
      </c>
      <c r="CA160" s="187">
        <f t="shared" si="180"/>
        <v>0</v>
      </c>
      <c r="CB160" s="187">
        <f t="shared" si="180"/>
        <v>0</v>
      </c>
      <c r="CC160" s="187">
        <f t="shared" si="180"/>
        <v>0</v>
      </c>
      <c r="CD160" s="187">
        <f t="shared" si="180"/>
        <v>0</v>
      </c>
      <c r="CE160" s="187">
        <f t="shared" si="181"/>
        <v>0</v>
      </c>
      <c r="CF160" s="187">
        <f t="shared" si="181"/>
        <v>0</v>
      </c>
      <c r="CG160" s="187">
        <f t="shared" si="181"/>
        <v>0</v>
      </c>
      <c r="CH160" s="187">
        <f t="shared" si="181"/>
        <v>0</v>
      </c>
      <c r="CI160" s="187">
        <f t="shared" si="181"/>
        <v>0</v>
      </c>
      <c r="CJ160" s="187">
        <f t="shared" si="181"/>
        <v>0</v>
      </c>
      <c r="CK160" s="187">
        <f t="shared" si="181"/>
        <v>0</v>
      </c>
      <c r="CL160" s="187">
        <f t="shared" si="181"/>
        <v>0</v>
      </c>
      <c r="CM160" s="187">
        <f t="shared" si="181"/>
        <v>0</v>
      </c>
      <c r="CN160" s="187">
        <f t="shared" si="181"/>
        <v>0</v>
      </c>
      <c r="CO160" s="187">
        <f t="shared" si="182"/>
        <v>0</v>
      </c>
      <c r="CP160" s="187">
        <f t="shared" si="182"/>
        <v>0</v>
      </c>
      <c r="CQ160" s="187">
        <f t="shared" si="182"/>
        <v>0</v>
      </c>
      <c r="CR160" s="187">
        <f t="shared" si="182"/>
        <v>0</v>
      </c>
      <c r="CS160" s="187">
        <f t="shared" si="182"/>
        <v>0</v>
      </c>
      <c r="CT160" s="187">
        <f t="shared" si="182"/>
        <v>0</v>
      </c>
      <c r="CU160" s="187">
        <f t="shared" si="182"/>
        <v>0</v>
      </c>
      <c r="CV160" s="187">
        <f t="shared" si="182"/>
        <v>0</v>
      </c>
      <c r="CW160" s="187">
        <f t="shared" si="182"/>
        <v>0</v>
      </c>
      <c r="CX160" s="187">
        <f t="shared" si="182"/>
        <v>0</v>
      </c>
      <c r="CY160" s="187">
        <f t="shared" si="183"/>
        <v>0</v>
      </c>
      <c r="CZ160" s="187">
        <f t="shared" si="183"/>
        <v>0</v>
      </c>
      <c r="DA160" s="187">
        <f t="shared" si="183"/>
        <v>0</v>
      </c>
      <c r="DB160" s="187">
        <f t="shared" si="183"/>
        <v>0</v>
      </c>
      <c r="DC160" s="187">
        <f t="shared" si="183"/>
        <v>0</v>
      </c>
      <c r="DD160" s="187">
        <f t="shared" si="183"/>
        <v>0</v>
      </c>
      <c r="DE160" s="187">
        <f t="shared" si="183"/>
        <v>0</v>
      </c>
      <c r="DF160" s="187">
        <f t="shared" si="183"/>
        <v>0</v>
      </c>
      <c r="DG160" s="187">
        <f t="shared" si="183"/>
        <v>0</v>
      </c>
      <c r="DH160" s="187">
        <f t="shared" si="183"/>
        <v>0</v>
      </c>
      <c r="DI160" s="187">
        <f t="shared" si="184"/>
        <v>0</v>
      </c>
      <c r="DJ160" s="187">
        <f t="shared" si="184"/>
        <v>0</v>
      </c>
      <c r="DK160" s="187">
        <f t="shared" si="184"/>
        <v>0</v>
      </c>
      <c r="DL160" s="187">
        <f t="shared" si="184"/>
        <v>0</v>
      </c>
      <c r="DM160" s="187">
        <f t="shared" si="184"/>
        <v>0</v>
      </c>
      <c r="DN160" s="187">
        <f t="shared" si="184"/>
        <v>0</v>
      </c>
      <c r="DO160" s="187">
        <f t="shared" si="184"/>
        <v>0</v>
      </c>
      <c r="DP160" s="187">
        <f t="shared" si="184"/>
        <v>0</v>
      </c>
      <c r="DQ160" s="187">
        <f t="shared" si="184"/>
        <v>0</v>
      </c>
      <c r="DR160" s="187">
        <f t="shared" si="184"/>
        <v>0</v>
      </c>
    </row>
    <row r="161" spans="1:122" hidden="1" outlineLevel="1">
      <c r="A161">
        <v>5</v>
      </c>
      <c r="B161" t="s">
        <v>1026</v>
      </c>
      <c r="C161" s="187">
        <f t="shared" si="173"/>
        <v>0</v>
      </c>
      <c r="D161" s="187">
        <f t="shared" si="173"/>
        <v>0</v>
      </c>
      <c r="E161" s="187">
        <f t="shared" si="173"/>
        <v>0</v>
      </c>
      <c r="F161" s="187">
        <f t="shared" si="173"/>
        <v>0</v>
      </c>
      <c r="G161" s="187">
        <f t="shared" si="173"/>
        <v>0</v>
      </c>
      <c r="H161" s="187">
        <f t="shared" si="173"/>
        <v>0</v>
      </c>
      <c r="I161" s="187">
        <f t="shared" si="173"/>
        <v>0</v>
      </c>
      <c r="J161" s="187">
        <f t="shared" si="173"/>
        <v>0</v>
      </c>
      <c r="K161" s="187">
        <f t="shared" si="173"/>
        <v>0</v>
      </c>
      <c r="L161" s="187">
        <f t="shared" si="173"/>
        <v>0</v>
      </c>
      <c r="M161" s="187">
        <f t="shared" si="174"/>
        <v>0</v>
      </c>
      <c r="N161" s="187">
        <f t="shared" si="174"/>
        <v>0</v>
      </c>
      <c r="O161" s="187">
        <f t="shared" si="174"/>
        <v>0</v>
      </c>
      <c r="P161" s="187">
        <f t="shared" si="174"/>
        <v>0</v>
      </c>
      <c r="Q161" s="187">
        <f t="shared" si="174"/>
        <v>0</v>
      </c>
      <c r="R161" s="187">
        <f t="shared" si="174"/>
        <v>0</v>
      </c>
      <c r="S161" s="187">
        <f t="shared" si="174"/>
        <v>0</v>
      </c>
      <c r="T161" s="187">
        <f t="shared" si="174"/>
        <v>0</v>
      </c>
      <c r="U161" s="187">
        <f t="shared" si="174"/>
        <v>0</v>
      </c>
      <c r="V161" s="187">
        <f t="shared" si="174"/>
        <v>0</v>
      </c>
      <c r="W161" s="187">
        <f t="shared" si="175"/>
        <v>0</v>
      </c>
      <c r="X161" s="187">
        <f t="shared" si="175"/>
        <v>0</v>
      </c>
      <c r="Y161" s="187">
        <f t="shared" si="175"/>
        <v>0</v>
      </c>
      <c r="Z161" s="187">
        <f t="shared" si="175"/>
        <v>0</v>
      </c>
      <c r="AA161" s="187">
        <f t="shared" si="175"/>
        <v>0</v>
      </c>
      <c r="AB161" s="187">
        <f t="shared" si="175"/>
        <v>0</v>
      </c>
      <c r="AC161" s="187">
        <f t="shared" si="175"/>
        <v>0</v>
      </c>
      <c r="AD161" s="187">
        <f t="shared" si="175"/>
        <v>0</v>
      </c>
      <c r="AE161" s="187">
        <f t="shared" si="175"/>
        <v>0</v>
      </c>
      <c r="AF161" s="187">
        <f t="shared" si="175"/>
        <v>0</v>
      </c>
      <c r="AG161" s="187">
        <f t="shared" si="176"/>
        <v>150</v>
      </c>
      <c r="AH161" s="187">
        <f t="shared" si="176"/>
        <v>0</v>
      </c>
      <c r="AI161" s="187">
        <f t="shared" si="176"/>
        <v>0</v>
      </c>
      <c r="AJ161" s="187">
        <f t="shared" si="176"/>
        <v>0</v>
      </c>
      <c r="AK161" s="187">
        <f t="shared" si="176"/>
        <v>0</v>
      </c>
      <c r="AL161" s="187">
        <f t="shared" si="176"/>
        <v>0</v>
      </c>
      <c r="AM161" s="187">
        <f t="shared" si="176"/>
        <v>0</v>
      </c>
      <c r="AN161" s="187">
        <f t="shared" si="176"/>
        <v>0</v>
      </c>
      <c r="AO161" s="187">
        <f t="shared" si="176"/>
        <v>0</v>
      </c>
      <c r="AP161" s="187">
        <f t="shared" si="176"/>
        <v>0</v>
      </c>
      <c r="AQ161" s="187">
        <f t="shared" si="177"/>
        <v>0</v>
      </c>
      <c r="AR161" s="187">
        <f t="shared" si="177"/>
        <v>0</v>
      </c>
      <c r="AS161" s="187">
        <f t="shared" si="177"/>
        <v>0</v>
      </c>
      <c r="AT161" s="187">
        <f t="shared" si="177"/>
        <v>0</v>
      </c>
      <c r="AU161" s="187">
        <f t="shared" si="177"/>
        <v>0</v>
      </c>
      <c r="AV161" s="187">
        <f t="shared" si="177"/>
        <v>0</v>
      </c>
      <c r="AW161" s="187">
        <f t="shared" si="177"/>
        <v>0</v>
      </c>
      <c r="AX161" s="187">
        <f t="shared" si="177"/>
        <v>97</v>
      </c>
      <c r="AY161" s="187">
        <f t="shared" si="177"/>
        <v>97</v>
      </c>
      <c r="AZ161" s="187">
        <f t="shared" si="177"/>
        <v>97</v>
      </c>
      <c r="BA161" s="187">
        <f t="shared" si="178"/>
        <v>97</v>
      </c>
      <c r="BB161" s="187">
        <f t="shared" si="178"/>
        <v>97</v>
      </c>
      <c r="BC161" s="187">
        <f t="shared" si="178"/>
        <v>97</v>
      </c>
      <c r="BD161" s="187">
        <f t="shared" si="178"/>
        <v>97</v>
      </c>
      <c r="BE161" s="187">
        <f t="shared" si="178"/>
        <v>97</v>
      </c>
      <c r="BF161" s="187">
        <f t="shared" si="178"/>
        <v>152</v>
      </c>
      <c r="BG161" s="187">
        <f t="shared" si="178"/>
        <v>152</v>
      </c>
      <c r="BH161" s="187">
        <f t="shared" si="178"/>
        <v>152</v>
      </c>
      <c r="BI161" s="187">
        <f t="shared" si="178"/>
        <v>0</v>
      </c>
      <c r="BJ161" s="187">
        <f t="shared" si="178"/>
        <v>0</v>
      </c>
      <c r="BK161" s="187">
        <f t="shared" si="179"/>
        <v>348</v>
      </c>
      <c r="BL161" s="187">
        <f t="shared" si="179"/>
        <v>348</v>
      </c>
      <c r="BM161" s="187">
        <f t="shared" si="179"/>
        <v>7</v>
      </c>
      <c r="BN161" s="187">
        <f t="shared" si="179"/>
        <v>7</v>
      </c>
      <c r="BO161" s="187">
        <f t="shared" si="179"/>
        <v>7</v>
      </c>
      <c r="BP161" s="187">
        <f t="shared" si="179"/>
        <v>7</v>
      </c>
      <c r="BQ161" s="187">
        <f t="shared" si="179"/>
        <v>7</v>
      </c>
      <c r="BR161" s="187">
        <f t="shared" si="179"/>
        <v>7</v>
      </c>
      <c r="BS161" s="187">
        <f t="shared" si="179"/>
        <v>7</v>
      </c>
      <c r="BT161" s="187">
        <f t="shared" si="179"/>
        <v>7</v>
      </c>
      <c r="BU161" s="187">
        <f t="shared" si="180"/>
        <v>0</v>
      </c>
      <c r="BV161" s="187">
        <f t="shared" si="180"/>
        <v>0</v>
      </c>
      <c r="BW161" s="187">
        <f t="shared" si="180"/>
        <v>0</v>
      </c>
      <c r="BX161" s="187">
        <f t="shared" si="180"/>
        <v>0</v>
      </c>
      <c r="BY161" s="187">
        <f t="shared" si="180"/>
        <v>0</v>
      </c>
      <c r="BZ161" s="187">
        <f t="shared" si="180"/>
        <v>0</v>
      </c>
      <c r="CA161" s="187">
        <f t="shared" si="180"/>
        <v>0</v>
      </c>
      <c r="CB161" s="187">
        <f t="shared" si="180"/>
        <v>0</v>
      </c>
      <c r="CC161" s="187">
        <f t="shared" si="180"/>
        <v>0</v>
      </c>
      <c r="CD161" s="187">
        <f t="shared" si="180"/>
        <v>0</v>
      </c>
      <c r="CE161" s="187">
        <f t="shared" si="181"/>
        <v>0</v>
      </c>
      <c r="CF161" s="187">
        <f t="shared" si="181"/>
        <v>0</v>
      </c>
      <c r="CG161" s="187">
        <f t="shared" si="181"/>
        <v>0</v>
      </c>
      <c r="CH161" s="187">
        <f t="shared" si="181"/>
        <v>0</v>
      </c>
      <c r="CI161" s="187">
        <f t="shared" si="181"/>
        <v>0</v>
      </c>
      <c r="CJ161" s="187">
        <f t="shared" si="181"/>
        <v>0</v>
      </c>
      <c r="CK161" s="187">
        <f t="shared" si="181"/>
        <v>0</v>
      </c>
      <c r="CL161" s="187">
        <f t="shared" si="181"/>
        <v>0</v>
      </c>
      <c r="CM161" s="187">
        <f t="shared" si="181"/>
        <v>0</v>
      </c>
      <c r="CN161" s="187">
        <f t="shared" si="181"/>
        <v>0</v>
      </c>
      <c r="CO161" s="187">
        <f t="shared" si="182"/>
        <v>0</v>
      </c>
      <c r="CP161" s="187">
        <f t="shared" si="182"/>
        <v>0</v>
      </c>
      <c r="CQ161" s="187">
        <f t="shared" si="182"/>
        <v>0</v>
      </c>
      <c r="CR161" s="187">
        <f t="shared" si="182"/>
        <v>0</v>
      </c>
      <c r="CS161" s="187">
        <f t="shared" si="182"/>
        <v>0</v>
      </c>
      <c r="CT161" s="187">
        <f t="shared" si="182"/>
        <v>0</v>
      </c>
      <c r="CU161" s="187">
        <f t="shared" si="182"/>
        <v>0</v>
      </c>
      <c r="CV161" s="187">
        <f t="shared" si="182"/>
        <v>0</v>
      </c>
      <c r="CW161" s="187">
        <f t="shared" si="182"/>
        <v>0</v>
      </c>
      <c r="CX161" s="187">
        <f t="shared" si="182"/>
        <v>0</v>
      </c>
      <c r="CY161" s="187">
        <f t="shared" si="183"/>
        <v>0</v>
      </c>
      <c r="CZ161" s="187">
        <f t="shared" si="183"/>
        <v>0</v>
      </c>
      <c r="DA161" s="187">
        <f t="shared" si="183"/>
        <v>0</v>
      </c>
      <c r="DB161" s="187">
        <f t="shared" si="183"/>
        <v>0</v>
      </c>
      <c r="DC161" s="187">
        <f t="shared" si="183"/>
        <v>0</v>
      </c>
      <c r="DD161" s="187">
        <f t="shared" si="183"/>
        <v>0</v>
      </c>
      <c r="DE161" s="187">
        <f t="shared" si="183"/>
        <v>0</v>
      </c>
      <c r="DF161" s="187">
        <f t="shared" si="183"/>
        <v>0</v>
      </c>
      <c r="DG161" s="187">
        <f t="shared" si="183"/>
        <v>0</v>
      </c>
      <c r="DH161" s="187">
        <f t="shared" si="183"/>
        <v>0</v>
      </c>
      <c r="DI161" s="187">
        <f t="shared" si="184"/>
        <v>0</v>
      </c>
      <c r="DJ161" s="187">
        <f t="shared" si="184"/>
        <v>0</v>
      </c>
      <c r="DK161" s="187">
        <f t="shared" si="184"/>
        <v>0</v>
      </c>
      <c r="DL161" s="187">
        <f t="shared" si="184"/>
        <v>0</v>
      </c>
      <c r="DM161" s="187">
        <f t="shared" si="184"/>
        <v>0</v>
      </c>
      <c r="DN161" s="187">
        <f t="shared" si="184"/>
        <v>0</v>
      </c>
      <c r="DO161" s="187">
        <f t="shared" si="184"/>
        <v>0</v>
      </c>
      <c r="DP161" s="187">
        <f t="shared" si="184"/>
        <v>0</v>
      </c>
      <c r="DQ161" s="187">
        <f t="shared" si="184"/>
        <v>0</v>
      </c>
      <c r="DR161" s="187">
        <f t="shared" si="184"/>
        <v>0</v>
      </c>
    </row>
    <row r="162" spans="1:122" hidden="1" outlineLevel="1"/>
    <row r="163" spans="1:122" ht="17.25" hidden="1" outlineLevel="1">
      <c r="B163" s="19" t="s">
        <v>1027</v>
      </c>
      <c r="C163" s="185" t="s">
        <v>665</v>
      </c>
      <c r="D163" s="185"/>
      <c r="E163" s="185"/>
      <c r="F163" s="185"/>
      <c r="G163" s="185"/>
      <c r="H163" s="185"/>
      <c r="I163" s="185"/>
      <c r="J163" s="185"/>
      <c r="K163" s="185"/>
      <c r="L163" s="185"/>
      <c r="M163" s="185"/>
      <c r="N163" s="185"/>
      <c r="O163" s="185"/>
      <c r="P163" s="185"/>
      <c r="Q163" s="185"/>
      <c r="R163" s="185" t="s">
        <v>666</v>
      </c>
      <c r="S163" s="185"/>
      <c r="T163" s="185"/>
      <c r="U163" s="185"/>
      <c r="V163" s="185"/>
      <c r="W163" s="185"/>
      <c r="X163" s="185"/>
      <c r="Y163" s="185"/>
      <c r="Z163" s="185"/>
      <c r="AA163" s="185"/>
      <c r="AB163" s="185"/>
      <c r="AC163" s="185"/>
      <c r="AD163" s="185"/>
      <c r="AE163" s="185"/>
      <c r="AF163" s="185"/>
      <c r="AG163" s="185" t="s">
        <v>707</v>
      </c>
      <c r="AH163" s="186"/>
      <c r="AI163" s="186"/>
      <c r="AJ163" s="186"/>
      <c r="AK163" s="186"/>
      <c r="AL163" s="186"/>
      <c r="AM163" s="186"/>
      <c r="AN163" s="186"/>
      <c r="AO163" s="186"/>
      <c r="AP163" s="186"/>
      <c r="AQ163" s="186"/>
      <c r="AR163" s="186"/>
      <c r="AS163" s="186"/>
      <c r="AT163" s="186"/>
      <c r="AU163" s="186"/>
    </row>
    <row r="164" spans="1:122" hidden="1" outlineLevel="1">
      <c r="B164" s="41" t="s">
        <v>1028</v>
      </c>
      <c r="C164" s="45" t="s">
        <v>37</v>
      </c>
      <c r="D164" s="45" t="s">
        <v>37</v>
      </c>
      <c r="E164" s="45" t="s">
        <v>37</v>
      </c>
      <c r="F164" s="45" t="s">
        <v>37</v>
      </c>
      <c r="G164" s="45" t="s">
        <v>37</v>
      </c>
      <c r="H164" s="45" t="s">
        <v>37</v>
      </c>
      <c r="I164" s="45" t="s">
        <v>37</v>
      </c>
      <c r="J164" s="45" t="s">
        <v>37</v>
      </c>
      <c r="K164" s="45" t="s">
        <v>37</v>
      </c>
      <c r="L164" s="45" t="s">
        <v>37</v>
      </c>
      <c r="M164" s="45" t="s">
        <v>37</v>
      </c>
      <c r="N164" s="45" t="s">
        <v>37</v>
      </c>
      <c r="O164" s="45" t="s">
        <v>37</v>
      </c>
      <c r="P164" s="45" t="s">
        <v>37</v>
      </c>
      <c r="Q164" s="45" t="s">
        <v>37</v>
      </c>
      <c r="R164" s="45" t="s">
        <v>37</v>
      </c>
      <c r="S164" s="45" t="s">
        <v>37</v>
      </c>
      <c r="T164" s="45" t="s">
        <v>37</v>
      </c>
      <c r="U164" s="45" t="s">
        <v>37</v>
      </c>
      <c r="V164" s="45" t="s">
        <v>37</v>
      </c>
      <c r="W164" s="45" t="s">
        <v>37</v>
      </c>
      <c r="X164" s="45" t="s">
        <v>37</v>
      </c>
      <c r="Y164" s="45" t="s">
        <v>37</v>
      </c>
      <c r="Z164" s="45" t="s">
        <v>37</v>
      </c>
      <c r="AA164" s="45" t="s">
        <v>37</v>
      </c>
      <c r="AB164" s="45" t="s">
        <v>37</v>
      </c>
      <c r="AC164" s="45" t="s">
        <v>37</v>
      </c>
      <c r="AD164" s="45" t="s">
        <v>37</v>
      </c>
      <c r="AE164" s="45" t="s">
        <v>37</v>
      </c>
      <c r="AF164" s="45" t="s">
        <v>37</v>
      </c>
      <c r="AG164" s="45" t="s">
        <v>37</v>
      </c>
      <c r="AH164" s="45" t="s">
        <v>37</v>
      </c>
      <c r="AI164" s="45" t="s">
        <v>37</v>
      </c>
      <c r="AJ164" s="45" t="s">
        <v>37</v>
      </c>
      <c r="AK164" s="45" t="s">
        <v>37</v>
      </c>
      <c r="AL164" s="45" t="s">
        <v>37</v>
      </c>
      <c r="AM164" s="45" t="s">
        <v>37</v>
      </c>
      <c r="AN164" s="45" t="s">
        <v>37</v>
      </c>
      <c r="AO164" s="45" t="s">
        <v>37</v>
      </c>
      <c r="AP164" s="45" t="s">
        <v>37</v>
      </c>
      <c r="AQ164" s="45" t="s">
        <v>37</v>
      </c>
      <c r="AR164" s="45" t="s">
        <v>37</v>
      </c>
      <c r="AS164" s="45" t="s">
        <v>37</v>
      </c>
      <c r="AT164" s="45" t="s">
        <v>37</v>
      </c>
      <c r="AU164" s="45" t="s">
        <v>37</v>
      </c>
    </row>
    <row r="165" spans="1:122" hidden="1" outlineLevel="1">
      <c r="B165" s="41" t="s">
        <v>1029</v>
      </c>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row>
    <row r="166" spans="1:122" hidden="1" outlineLevel="1">
      <c r="B166" s="41" t="s">
        <v>1030</v>
      </c>
      <c r="C166" s="43">
        <f>C165</f>
        <v>0</v>
      </c>
      <c r="D166" s="43">
        <f t="shared" ref="D166:D168" si="185">D165</f>
        <v>0</v>
      </c>
      <c r="E166" s="43">
        <f t="shared" ref="E166:E168" si="186">E165</f>
        <v>0</v>
      </c>
      <c r="F166" s="43">
        <f t="shared" ref="F166:F168" si="187">F165</f>
        <v>0</v>
      </c>
      <c r="G166" s="43">
        <f t="shared" ref="G166:G168" si="188">G165</f>
        <v>0</v>
      </c>
      <c r="H166" s="43">
        <f t="shared" ref="H166:H168" si="189">H165</f>
        <v>0</v>
      </c>
      <c r="I166" s="43">
        <f t="shared" ref="I166:I168" si="190">I165</f>
        <v>0</v>
      </c>
      <c r="J166" s="43">
        <f t="shared" ref="J166:J168" si="191">J165</f>
        <v>0</v>
      </c>
      <c r="K166" s="43">
        <f t="shared" ref="K166:K168" si="192">K165</f>
        <v>0</v>
      </c>
      <c r="L166" s="43">
        <f t="shared" ref="L166:L168" si="193">L165</f>
        <v>0</v>
      </c>
      <c r="M166" s="43">
        <f t="shared" ref="M166:M168" si="194">M165</f>
        <v>0</v>
      </c>
      <c r="N166" s="43">
        <f t="shared" ref="N166:N168" si="195">N165</f>
        <v>0</v>
      </c>
      <c r="O166" s="43">
        <f t="shared" ref="O166:O168" si="196">O165</f>
        <v>0</v>
      </c>
      <c r="P166" s="43">
        <f t="shared" ref="P166:P168" si="197">P165</f>
        <v>0</v>
      </c>
      <c r="Q166" s="43">
        <f t="shared" ref="Q166:Q168" si="198">Q165</f>
        <v>0</v>
      </c>
      <c r="R166" s="43">
        <f>R165</f>
        <v>0</v>
      </c>
      <c r="S166" s="43">
        <f t="shared" ref="S166:S168" si="199">S165</f>
        <v>0</v>
      </c>
      <c r="T166" s="43">
        <f t="shared" ref="T166:T168" si="200">T165</f>
        <v>0</v>
      </c>
      <c r="U166" s="43">
        <f t="shared" ref="U166:U168" si="201">U165</f>
        <v>0</v>
      </c>
      <c r="V166" s="43">
        <f t="shared" ref="V166:V168" si="202">V165</f>
        <v>0</v>
      </c>
      <c r="W166" s="43">
        <f t="shared" ref="W166:W168" si="203">W165</f>
        <v>0</v>
      </c>
      <c r="X166" s="43">
        <f t="shared" ref="X166:X168" si="204">X165</f>
        <v>0</v>
      </c>
      <c r="Y166" s="43">
        <f t="shared" ref="Y166:Y168" si="205">Y165</f>
        <v>0</v>
      </c>
      <c r="Z166" s="43">
        <f t="shared" ref="Z166:Z168" si="206">Z165</f>
        <v>0</v>
      </c>
      <c r="AA166" s="43">
        <f t="shared" ref="AA166:AA168" si="207">AA165</f>
        <v>0</v>
      </c>
      <c r="AB166" s="43">
        <f t="shared" ref="AB166:AB168" si="208">AB165</f>
        <v>0</v>
      </c>
      <c r="AC166" s="43">
        <f t="shared" ref="AC166:AC168" si="209">AC165</f>
        <v>0</v>
      </c>
      <c r="AD166" s="43">
        <f t="shared" ref="AD166:AD168" si="210">AD165</f>
        <v>0</v>
      </c>
      <c r="AE166" s="43">
        <f t="shared" ref="AE166:AE168" si="211">AE165</f>
        <v>0</v>
      </c>
      <c r="AF166" s="43">
        <f t="shared" ref="AF166:AF168" si="212">AF165</f>
        <v>0</v>
      </c>
      <c r="AG166" s="43">
        <f>AG165</f>
        <v>0</v>
      </c>
      <c r="AH166" s="43">
        <f t="shared" ref="AH166:AH168" si="213">AH165</f>
        <v>0</v>
      </c>
      <c r="AI166" s="43">
        <f t="shared" ref="AI166:AI168" si="214">AI165</f>
        <v>0</v>
      </c>
      <c r="AJ166" s="43">
        <f t="shared" ref="AJ166:AJ168" si="215">AJ165</f>
        <v>0</v>
      </c>
      <c r="AK166" s="43">
        <f t="shared" ref="AK166:AK168" si="216">AK165</f>
        <v>0</v>
      </c>
      <c r="AL166" s="43">
        <f t="shared" ref="AL166:AL168" si="217">AL165</f>
        <v>0</v>
      </c>
      <c r="AM166" s="43">
        <f t="shared" ref="AM166:AM168" si="218">AM165</f>
        <v>0</v>
      </c>
      <c r="AN166" s="43">
        <f t="shared" ref="AN166:AN168" si="219">AN165</f>
        <v>0</v>
      </c>
      <c r="AO166" s="43">
        <f t="shared" ref="AO166:AO168" si="220">AO165</f>
        <v>0</v>
      </c>
      <c r="AP166" s="43">
        <f t="shared" ref="AP166:AP168" si="221">AP165</f>
        <v>0</v>
      </c>
      <c r="AQ166" s="43">
        <f t="shared" ref="AQ166:AQ168" si="222">AQ165</f>
        <v>0</v>
      </c>
      <c r="AR166" s="43">
        <f t="shared" ref="AR166:AR168" si="223">AR165</f>
        <v>0</v>
      </c>
      <c r="AS166" s="43">
        <f t="shared" ref="AS166:AS168" si="224">AS165</f>
        <v>0</v>
      </c>
      <c r="AT166" s="43">
        <f t="shared" ref="AT166:AT168" si="225">AT165</f>
        <v>0</v>
      </c>
      <c r="AU166" s="43">
        <f t="shared" ref="AU166:AU168" si="226">AU165</f>
        <v>0</v>
      </c>
    </row>
    <row r="167" spans="1:122" hidden="1" outlineLevel="1">
      <c r="B167" s="41" t="s">
        <v>1031</v>
      </c>
      <c r="C167" s="43">
        <f t="shared" ref="C167:C168" si="227">C166</f>
        <v>0</v>
      </c>
      <c r="D167" s="43">
        <f t="shared" si="185"/>
        <v>0</v>
      </c>
      <c r="E167" s="43">
        <f t="shared" si="186"/>
        <v>0</v>
      </c>
      <c r="F167" s="43">
        <f t="shared" si="187"/>
        <v>0</v>
      </c>
      <c r="G167" s="43">
        <f t="shared" si="188"/>
        <v>0</v>
      </c>
      <c r="H167" s="43">
        <f t="shared" si="189"/>
        <v>0</v>
      </c>
      <c r="I167" s="43">
        <f t="shared" si="190"/>
        <v>0</v>
      </c>
      <c r="J167" s="43">
        <f t="shared" si="191"/>
        <v>0</v>
      </c>
      <c r="K167" s="43">
        <f t="shared" si="192"/>
        <v>0</v>
      </c>
      <c r="L167" s="43">
        <f t="shared" si="193"/>
        <v>0</v>
      </c>
      <c r="M167" s="43">
        <f t="shared" si="194"/>
        <v>0</v>
      </c>
      <c r="N167" s="43">
        <f t="shared" si="195"/>
        <v>0</v>
      </c>
      <c r="O167" s="43">
        <f t="shared" si="196"/>
        <v>0</v>
      </c>
      <c r="P167" s="43">
        <f t="shared" si="197"/>
        <v>0</v>
      </c>
      <c r="Q167" s="43">
        <f t="shared" si="198"/>
        <v>0</v>
      </c>
      <c r="R167" s="43">
        <f t="shared" ref="R167:R168" si="228">R166</f>
        <v>0</v>
      </c>
      <c r="S167" s="43">
        <f t="shared" si="199"/>
        <v>0</v>
      </c>
      <c r="T167" s="43">
        <f t="shared" si="200"/>
        <v>0</v>
      </c>
      <c r="U167" s="43">
        <f t="shared" si="201"/>
        <v>0</v>
      </c>
      <c r="V167" s="43">
        <f t="shared" si="202"/>
        <v>0</v>
      </c>
      <c r="W167" s="43">
        <f t="shared" si="203"/>
        <v>0</v>
      </c>
      <c r="X167" s="43">
        <f t="shared" si="204"/>
        <v>0</v>
      </c>
      <c r="Y167" s="43">
        <f t="shared" si="205"/>
        <v>0</v>
      </c>
      <c r="Z167" s="43">
        <f t="shared" si="206"/>
        <v>0</v>
      </c>
      <c r="AA167" s="43">
        <f t="shared" si="207"/>
        <v>0</v>
      </c>
      <c r="AB167" s="43">
        <f t="shared" si="208"/>
        <v>0</v>
      </c>
      <c r="AC167" s="43">
        <f t="shared" si="209"/>
        <v>0</v>
      </c>
      <c r="AD167" s="43">
        <f t="shared" si="210"/>
        <v>0</v>
      </c>
      <c r="AE167" s="43">
        <f t="shared" si="211"/>
        <v>0</v>
      </c>
      <c r="AF167" s="43">
        <f t="shared" si="212"/>
        <v>0</v>
      </c>
      <c r="AG167" s="43">
        <f t="shared" ref="AG167:AG168" si="229">AG166</f>
        <v>0</v>
      </c>
      <c r="AH167" s="43">
        <f t="shared" si="213"/>
        <v>0</v>
      </c>
      <c r="AI167" s="43">
        <f t="shared" si="214"/>
        <v>0</v>
      </c>
      <c r="AJ167" s="43">
        <f t="shared" si="215"/>
        <v>0</v>
      </c>
      <c r="AK167" s="43">
        <f t="shared" si="216"/>
        <v>0</v>
      </c>
      <c r="AL167" s="43">
        <f t="shared" si="217"/>
        <v>0</v>
      </c>
      <c r="AM167" s="43">
        <f t="shared" si="218"/>
        <v>0</v>
      </c>
      <c r="AN167" s="43">
        <f t="shared" si="219"/>
        <v>0</v>
      </c>
      <c r="AO167" s="43">
        <f t="shared" si="220"/>
        <v>0</v>
      </c>
      <c r="AP167" s="43">
        <f t="shared" si="221"/>
        <v>0</v>
      </c>
      <c r="AQ167" s="43">
        <f t="shared" si="222"/>
        <v>0</v>
      </c>
      <c r="AR167" s="43">
        <f t="shared" si="223"/>
        <v>0</v>
      </c>
      <c r="AS167" s="43">
        <f t="shared" si="224"/>
        <v>0</v>
      </c>
      <c r="AT167" s="43">
        <f t="shared" si="225"/>
        <v>0</v>
      </c>
      <c r="AU167" s="43">
        <f t="shared" si="226"/>
        <v>0</v>
      </c>
    </row>
    <row r="168" spans="1:122" hidden="1" outlineLevel="1">
      <c r="B168" s="41" t="s">
        <v>1032</v>
      </c>
      <c r="C168" s="43">
        <f t="shared" si="227"/>
        <v>0</v>
      </c>
      <c r="D168" s="43">
        <f t="shared" si="185"/>
        <v>0</v>
      </c>
      <c r="E168" s="43">
        <f t="shared" si="186"/>
        <v>0</v>
      </c>
      <c r="F168" s="43">
        <f t="shared" si="187"/>
        <v>0</v>
      </c>
      <c r="G168" s="43">
        <f t="shared" si="188"/>
        <v>0</v>
      </c>
      <c r="H168" s="43">
        <f t="shared" si="189"/>
        <v>0</v>
      </c>
      <c r="I168" s="43">
        <f t="shared" si="190"/>
        <v>0</v>
      </c>
      <c r="J168" s="43">
        <f t="shared" si="191"/>
        <v>0</v>
      </c>
      <c r="K168" s="43">
        <f t="shared" si="192"/>
        <v>0</v>
      </c>
      <c r="L168" s="43">
        <f t="shared" si="193"/>
        <v>0</v>
      </c>
      <c r="M168" s="43">
        <f t="shared" si="194"/>
        <v>0</v>
      </c>
      <c r="N168" s="43">
        <f t="shared" si="195"/>
        <v>0</v>
      </c>
      <c r="O168" s="43">
        <f t="shared" si="196"/>
        <v>0</v>
      </c>
      <c r="P168" s="43">
        <f t="shared" si="197"/>
        <v>0</v>
      </c>
      <c r="Q168" s="43">
        <f t="shared" si="198"/>
        <v>0</v>
      </c>
      <c r="R168" s="43">
        <f t="shared" si="228"/>
        <v>0</v>
      </c>
      <c r="S168" s="43">
        <f t="shared" si="199"/>
        <v>0</v>
      </c>
      <c r="T168" s="43">
        <f t="shared" si="200"/>
        <v>0</v>
      </c>
      <c r="U168" s="43">
        <f t="shared" si="201"/>
        <v>0</v>
      </c>
      <c r="V168" s="43">
        <f t="shared" si="202"/>
        <v>0</v>
      </c>
      <c r="W168" s="43">
        <f t="shared" si="203"/>
        <v>0</v>
      </c>
      <c r="X168" s="43">
        <f t="shared" si="204"/>
        <v>0</v>
      </c>
      <c r="Y168" s="43">
        <f t="shared" si="205"/>
        <v>0</v>
      </c>
      <c r="Z168" s="43">
        <f t="shared" si="206"/>
        <v>0</v>
      </c>
      <c r="AA168" s="43">
        <f t="shared" si="207"/>
        <v>0</v>
      </c>
      <c r="AB168" s="43">
        <f t="shared" si="208"/>
        <v>0</v>
      </c>
      <c r="AC168" s="43">
        <f t="shared" si="209"/>
        <v>0</v>
      </c>
      <c r="AD168" s="43">
        <f t="shared" si="210"/>
        <v>0</v>
      </c>
      <c r="AE168" s="43">
        <f t="shared" si="211"/>
        <v>0</v>
      </c>
      <c r="AF168" s="43">
        <f t="shared" si="212"/>
        <v>0</v>
      </c>
      <c r="AG168" s="43">
        <f t="shared" si="229"/>
        <v>0</v>
      </c>
      <c r="AH168" s="43">
        <f t="shared" si="213"/>
        <v>0</v>
      </c>
      <c r="AI168" s="43">
        <f t="shared" si="214"/>
        <v>0</v>
      </c>
      <c r="AJ168" s="43">
        <f t="shared" si="215"/>
        <v>0</v>
      </c>
      <c r="AK168" s="43">
        <f t="shared" si="216"/>
        <v>0</v>
      </c>
      <c r="AL168" s="43">
        <f t="shared" si="217"/>
        <v>0</v>
      </c>
      <c r="AM168" s="43">
        <f t="shared" si="218"/>
        <v>0</v>
      </c>
      <c r="AN168" s="43">
        <f t="shared" si="219"/>
        <v>0</v>
      </c>
      <c r="AO168" s="43">
        <f t="shared" si="220"/>
        <v>0</v>
      </c>
      <c r="AP168" s="43">
        <f t="shared" si="221"/>
        <v>0</v>
      </c>
      <c r="AQ168" s="43">
        <f t="shared" si="222"/>
        <v>0</v>
      </c>
      <c r="AR168" s="43">
        <f t="shared" si="223"/>
        <v>0</v>
      </c>
      <c r="AS168" s="43">
        <f t="shared" si="224"/>
        <v>0</v>
      </c>
      <c r="AT168" s="43">
        <f t="shared" si="225"/>
        <v>0</v>
      </c>
      <c r="AU168" s="43">
        <f t="shared" si="226"/>
        <v>0</v>
      </c>
    </row>
    <row r="169" spans="1:122" hidden="1" outlineLevel="1">
      <c r="B169" s="41" t="s">
        <v>1028</v>
      </c>
      <c r="C169" s="45" t="s">
        <v>37</v>
      </c>
      <c r="D169" s="45" t="s">
        <v>37</v>
      </c>
      <c r="E169" s="45" t="s">
        <v>37</v>
      </c>
      <c r="F169" s="45" t="s">
        <v>37</v>
      </c>
      <c r="G169" s="45" t="s">
        <v>37</v>
      </c>
      <c r="H169" s="45" t="s">
        <v>37</v>
      </c>
      <c r="I169" s="45" t="s">
        <v>37</v>
      </c>
      <c r="J169" s="45" t="s">
        <v>37</v>
      </c>
      <c r="K169" s="45" t="s">
        <v>37</v>
      </c>
      <c r="L169" s="45" t="s">
        <v>37</v>
      </c>
      <c r="M169" s="45" t="s">
        <v>37</v>
      </c>
      <c r="N169" s="45" t="s">
        <v>37</v>
      </c>
      <c r="O169" s="45" t="s">
        <v>37</v>
      </c>
      <c r="P169" s="45" t="s">
        <v>37</v>
      </c>
      <c r="Q169" s="45" t="s">
        <v>37</v>
      </c>
      <c r="R169" s="45" t="s">
        <v>37</v>
      </c>
      <c r="S169" s="45" t="s">
        <v>37</v>
      </c>
      <c r="T169" s="45" t="s">
        <v>37</v>
      </c>
      <c r="U169" s="45" t="s">
        <v>37</v>
      </c>
      <c r="V169" s="45" t="s">
        <v>37</v>
      </c>
      <c r="W169" s="45" t="s">
        <v>37</v>
      </c>
      <c r="X169" s="45" t="s">
        <v>37</v>
      </c>
      <c r="Y169" s="45" t="s">
        <v>37</v>
      </c>
      <c r="Z169" s="45" t="s">
        <v>37</v>
      </c>
      <c r="AA169" s="45" t="s">
        <v>37</v>
      </c>
      <c r="AB169" s="45" t="s">
        <v>37</v>
      </c>
      <c r="AC169" s="45" t="s">
        <v>37</v>
      </c>
      <c r="AD169" s="45" t="s">
        <v>37</v>
      </c>
      <c r="AE169" s="45" t="s">
        <v>37</v>
      </c>
      <c r="AF169" s="45" t="s">
        <v>37</v>
      </c>
      <c r="AG169" s="45" t="s">
        <v>37</v>
      </c>
      <c r="AH169" s="45" t="s">
        <v>37</v>
      </c>
      <c r="AI169" s="45" t="s">
        <v>37</v>
      </c>
      <c r="AJ169" s="45" t="s">
        <v>37</v>
      </c>
      <c r="AK169" s="45" t="s">
        <v>37</v>
      </c>
      <c r="AL169" s="45" t="s">
        <v>37</v>
      </c>
      <c r="AM169" s="45" t="s">
        <v>37</v>
      </c>
      <c r="AN169" s="45" t="s">
        <v>37</v>
      </c>
      <c r="AO169" s="45" t="s">
        <v>37</v>
      </c>
      <c r="AP169" s="45" t="s">
        <v>37</v>
      </c>
      <c r="AQ169" s="45" t="s">
        <v>37</v>
      </c>
      <c r="AR169" s="45" t="s">
        <v>37</v>
      </c>
      <c r="AS169" s="45" t="s">
        <v>37</v>
      </c>
      <c r="AT169" s="45" t="s">
        <v>37</v>
      </c>
      <c r="AU169" s="45" t="s">
        <v>37</v>
      </c>
    </row>
    <row r="170" spans="1:122" hidden="1" outlineLevel="1">
      <c r="B170" s="41" t="s">
        <v>1037</v>
      </c>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row>
    <row r="171" spans="1:122" hidden="1" outlineLevel="1">
      <c r="B171" s="41" t="s">
        <v>1030</v>
      </c>
      <c r="C171" s="43">
        <f t="shared" ref="C171:C173" si="230">C170</f>
        <v>0</v>
      </c>
      <c r="D171" s="43">
        <f t="shared" ref="D171:D173" si="231">D170</f>
        <v>0</v>
      </c>
      <c r="E171" s="43">
        <f t="shared" ref="E171:E173" si="232">E170</f>
        <v>0</v>
      </c>
      <c r="F171" s="43">
        <f t="shared" ref="F171:F173" si="233">F170</f>
        <v>0</v>
      </c>
      <c r="G171" s="43">
        <f t="shared" ref="G171:G173" si="234">G170</f>
        <v>0</v>
      </c>
      <c r="H171" s="43">
        <f t="shared" ref="H171:H173" si="235">H170</f>
        <v>0</v>
      </c>
      <c r="I171" s="43">
        <f t="shared" ref="I171:I173" si="236">I170</f>
        <v>0</v>
      </c>
      <c r="J171" s="43">
        <f t="shared" ref="J171:J173" si="237">J170</f>
        <v>0</v>
      </c>
      <c r="K171" s="43">
        <f t="shared" ref="K171:K173" si="238">K170</f>
        <v>0</v>
      </c>
      <c r="L171" s="43">
        <f t="shared" ref="L171:L173" si="239">L170</f>
        <v>0</v>
      </c>
      <c r="M171" s="43">
        <f t="shared" ref="M171:M173" si="240">M170</f>
        <v>0</v>
      </c>
      <c r="N171" s="43">
        <f t="shared" ref="N171:N173" si="241">N170</f>
        <v>0</v>
      </c>
      <c r="O171" s="43">
        <f t="shared" ref="O171:O173" si="242">O170</f>
        <v>0</v>
      </c>
      <c r="P171" s="43">
        <f t="shared" ref="P171:P173" si="243">P170</f>
        <v>0</v>
      </c>
      <c r="Q171" s="43">
        <f t="shared" ref="Q171:Q173" si="244">Q170</f>
        <v>0</v>
      </c>
      <c r="R171" s="43">
        <f t="shared" ref="R171:R173" si="245">R170</f>
        <v>0</v>
      </c>
      <c r="S171" s="43">
        <f t="shared" ref="S171:S173" si="246">S170</f>
        <v>0</v>
      </c>
      <c r="T171" s="43">
        <f t="shared" ref="T171:T173" si="247">T170</f>
        <v>0</v>
      </c>
      <c r="U171" s="43">
        <f t="shared" ref="U171:U173" si="248">U170</f>
        <v>0</v>
      </c>
      <c r="V171" s="43">
        <f t="shared" ref="V171:V173" si="249">V170</f>
        <v>0</v>
      </c>
      <c r="W171" s="43">
        <f t="shared" ref="W171:W173" si="250">W170</f>
        <v>0</v>
      </c>
      <c r="X171" s="43">
        <f t="shared" ref="X171:X173" si="251">X170</f>
        <v>0</v>
      </c>
      <c r="Y171" s="43">
        <f t="shared" ref="Y171:Y173" si="252">Y170</f>
        <v>0</v>
      </c>
      <c r="Z171" s="43">
        <f t="shared" ref="Z171:Z173" si="253">Z170</f>
        <v>0</v>
      </c>
      <c r="AA171" s="43">
        <f t="shared" ref="AA171:AA173" si="254">AA170</f>
        <v>0</v>
      </c>
      <c r="AB171" s="43">
        <f t="shared" ref="AB171:AB173" si="255">AB170</f>
        <v>0</v>
      </c>
      <c r="AC171" s="43">
        <f t="shared" ref="AC171:AC173" si="256">AC170</f>
        <v>0</v>
      </c>
      <c r="AD171" s="43">
        <f t="shared" ref="AD171:AD173" si="257">AD170</f>
        <v>0</v>
      </c>
      <c r="AE171" s="43">
        <f t="shared" ref="AE171:AE173" si="258">AE170</f>
        <v>0</v>
      </c>
      <c r="AF171" s="43">
        <f t="shared" ref="AF171:AF173" si="259">AF170</f>
        <v>0</v>
      </c>
      <c r="AG171" s="43">
        <f t="shared" ref="AG171:AG173" si="260">AG170</f>
        <v>0</v>
      </c>
      <c r="AH171" s="43">
        <f t="shared" ref="AH171:AH173" si="261">AH170</f>
        <v>0</v>
      </c>
      <c r="AI171" s="43">
        <f t="shared" ref="AI171:AI173" si="262">AI170</f>
        <v>0</v>
      </c>
      <c r="AJ171" s="43">
        <f t="shared" ref="AJ171:AJ173" si="263">AJ170</f>
        <v>0</v>
      </c>
      <c r="AK171" s="43">
        <f t="shared" ref="AK171:AK173" si="264">AK170</f>
        <v>0</v>
      </c>
      <c r="AL171" s="43">
        <f t="shared" ref="AL171:AL173" si="265">AL170</f>
        <v>0</v>
      </c>
      <c r="AM171" s="43">
        <f t="shared" ref="AM171:AM173" si="266">AM170</f>
        <v>0</v>
      </c>
      <c r="AN171" s="43">
        <f t="shared" ref="AN171:AN173" si="267">AN170</f>
        <v>0</v>
      </c>
      <c r="AO171" s="43">
        <f t="shared" ref="AO171:AO173" si="268">AO170</f>
        <v>0</v>
      </c>
      <c r="AP171" s="43">
        <f t="shared" ref="AP171:AP173" si="269">AP170</f>
        <v>0</v>
      </c>
      <c r="AQ171" s="43">
        <f t="shared" ref="AQ171:AQ173" si="270">AQ170</f>
        <v>0</v>
      </c>
      <c r="AR171" s="43">
        <f t="shared" ref="AR171:AR173" si="271">AR170</f>
        <v>0</v>
      </c>
      <c r="AS171" s="43">
        <f t="shared" ref="AS171:AS173" si="272">AS170</f>
        <v>0</v>
      </c>
      <c r="AT171" s="43">
        <f t="shared" ref="AT171:AT173" si="273">AT170</f>
        <v>0</v>
      </c>
      <c r="AU171" s="43">
        <f t="shared" ref="AU171:AU173" si="274">AU170</f>
        <v>0</v>
      </c>
    </row>
    <row r="172" spans="1:122" hidden="1" outlineLevel="1">
      <c r="B172" s="41" t="s">
        <v>1031</v>
      </c>
      <c r="C172" s="43">
        <f t="shared" si="230"/>
        <v>0</v>
      </c>
      <c r="D172" s="43">
        <f t="shared" si="231"/>
        <v>0</v>
      </c>
      <c r="E172" s="43">
        <f t="shared" si="232"/>
        <v>0</v>
      </c>
      <c r="F172" s="43">
        <f t="shared" si="233"/>
        <v>0</v>
      </c>
      <c r="G172" s="43">
        <f t="shared" si="234"/>
        <v>0</v>
      </c>
      <c r="H172" s="43">
        <f t="shared" si="235"/>
        <v>0</v>
      </c>
      <c r="I172" s="43">
        <f t="shared" si="236"/>
        <v>0</v>
      </c>
      <c r="J172" s="43">
        <f t="shared" si="237"/>
        <v>0</v>
      </c>
      <c r="K172" s="43">
        <f t="shared" si="238"/>
        <v>0</v>
      </c>
      <c r="L172" s="43">
        <f t="shared" si="239"/>
        <v>0</v>
      </c>
      <c r="M172" s="43">
        <f t="shared" si="240"/>
        <v>0</v>
      </c>
      <c r="N172" s="43">
        <f t="shared" si="241"/>
        <v>0</v>
      </c>
      <c r="O172" s="43">
        <f t="shared" si="242"/>
        <v>0</v>
      </c>
      <c r="P172" s="43">
        <f t="shared" si="243"/>
        <v>0</v>
      </c>
      <c r="Q172" s="43">
        <f t="shared" si="244"/>
        <v>0</v>
      </c>
      <c r="R172" s="43">
        <f t="shared" si="245"/>
        <v>0</v>
      </c>
      <c r="S172" s="43">
        <f t="shared" si="246"/>
        <v>0</v>
      </c>
      <c r="T172" s="43">
        <f t="shared" si="247"/>
        <v>0</v>
      </c>
      <c r="U172" s="43">
        <f t="shared" si="248"/>
        <v>0</v>
      </c>
      <c r="V172" s="43">
        <f t="shared" si="249"/>
        <v>0</v>
      </c>
      <c r="W172" s="43">
        <f t="shared" si="250"/>
        <v>0</v>
      </c>
      <c r="X172" s="43">
        <f t="shared" si="251"/>
        <v>0</v>
      </c>
      <c r="Y172" s="43">
        <f t="shared" si="252"/>
        <v>0</v>
      </c>
      <c r="Z172" s="43">
        <f t="shared" si="253"/>
        <v>0</v>
      </c>
      <c r="AA172" s="43">
        <f t="shared" si="254"/>
        <v>0</v>
      </c>
      <c r="AB172" s="43">
        <f t="shared" si="255"/>
        <v>0</v>
      </c>
      <c r="AC172" s="43">
        <f t="shared" si="256"/>
        <v>0</v>
      </c>
      <c r="AD172" s="43">
        <f t="shared" si="257"/>
        <v>0</v>
      </c>
      <c r="AE172" s="43">
        <f t="shared" si="258"/>
        <v>0</v>
      </c>
      <c r="AF172" s="43">
        <f t="shared" si="259"/>
        <v>0</v>
      </c>
      <c r="AG172" s="43">
        <f t="shared" si="260"/>
        <v>0</v>
      </c>
      <c r="AH172" s="43">
        <f t="shared" si="261"/>
        <v>0</v>
      </c>
      <c r="AI172" s="43">
        <f t="shared" si="262"/>
        <v>0</v>
      </c>
      <c r="AJ172" s="43">
        <f t="shared" si="263"/>
        <v>0</v>
      </c>
      <c r="AK172" s="43">
        <f t="shared" si="264"/>
        <v>0</v>
      </c>
      <c r="AL172" s="43">
        <f t="shared" si="265"/>
        <v>0</v>
      </c>
      <c r="AM172" s="43">
        <f t="shared" si="266"/>
        <v>0</v>
      </c>
      <c r="AN172" s="43">
        <f t="shared" si="267"/>
        <v>0</v>
      </c>
      <c r="AO172" s="43">
        <f t="shared" si="268"/>
        <v>0</v>
      </c>
      <c r="AP172" s="43">
        <f t="shared" si="269"/>
        <v>0</v>
      </c>
      <c r="AQ172" s="43">
        <f t="shared" si="270"/>
        <v>0</v>
      </c>
      <c r="AR172" s="43">
        <f t="shared" si="271"/>
        <v>0</v>
      </c>
      <c r="AS172" s="43">
        <f t="shared" si="272"/>
        <v>0</v>
      </c>
      <c r="AT172" s="43">
        <f t="shared" si="273"/>
        <v>0</v>
      </c>
      <c r="AU172" s="43">
        <f t="shared" si="274"/>
        <v>0</v>
      </c>
    </row>
    <row r="173" spans="1:122" hidden="1" outlineLevel="1">
      <c r="B173" s="41" t="s">
        <v>1032</v>
      </c>
      <c r="C173" s="43">
        <f t="shared" si="230"/>
        <v>0</v>
      </c>
      <c r="D173" s="43">
        <f t="shared" si="231"/>
        <v>0</v>
      </c>
      <c r="E173" s="43">
        <f t="shared" si="232"/>
        <v>0</v>
      </c>
      <c r="F173" s="43">
        <f t="shared" si="233"/>
        <v>0</v>
      </c>
      <c r="G173" s="43">
        <f t="shared" si="234"/>
        <v>0</v>
      </c>
      <c r="H173" s="43">
        <f t="shared" si="235"/>
        <v>0</v>
      </c>
      <c r="I173" s="43">
        <f t="shared" si="236"/>
        <v>0</v>
      </c>
      <c r="J173" s="43">
        <f t="shared" si="237"/>
        <v>0</v>
      </c>
      <c r="K173" s="43">
        <f t="shared" si="238"/>
        <v>0</v>
      </c>
      <c r="L173" s="43">
        <f t="shared" si="239"/>
        <v>0</v>
      </c>
      <c r="M173" s="43">
        <f t="shared" si="240"/>
        <v>0</v>
      </c>
      <c r="N173" s="43">
        <f t="shared" si="241"/>
        <v>0</v>
      </c>
      <c r="O173" s="43">
        <f t="shared" si="242"/>
        <v>0</v>
      </c>
      <c r="P173" s="43">
        <f t="shared" si="243"/>
        <v>0</v>
      </c>
      <c r="Q173" s="43">
        <f t="shared" si="244"/>
        <v>0</v>
      </c>
      <c r="R173" s="43">
        <f t="shared" si="245"/>
        <v>0</v>
      </c>
      <c r="S173" s="43">
        <f t="shared" si="246"/>
        <v>0</v>
      </c>
      <c r="T173" s="43">
        <f t="shared" si="247"/>
        <v>0</v>
      </c>
      <c r="U173" s="43">
        <f t="shared" si="248"/>
        <v>0</v>
      </c>
      <c r="V173" s="43">
        <f t="shared" si="249"/>
        <v>0</v>
      </c>
      <c r="W173" s="43">
        <f t="shared" si="250"/>
        <v>0</v>
      </c>
      <c r="X173" s="43">
        <f t="shared" si="251"/>
        <v>0</v>
      </c>
      <c r="Y173" s="43">
        <f t="shared" si="252"/>
        <v>0</v>
      </c>
      <c r="Z173" s="43">
        <f t="shared" si="253"/>
        <v>0</v>
      </c>
      <c r="AA173" s="43">
        <f t="shared" si="254"/>
        <v>0</v>
      </c>
      <c r="AB173" s="43">
        <f t="shared" si="255"/>
        <v>0</v>
      </c>
      <c r="AC173" s="43">
        <f t="shared" si="256"/>
        <v>0</v>
      </c>
      <c r="AD173" s="43">
        <f t="shared" si="257"/>
        <v>0</v>
      </c>
      <c r="AE173" s="43">
        <f t="shared" si="258"/>
        <v>0</v>
      </c>
      <c r="AF173" s="43">
        <f t="shared" si="259"/>
        <v>0</v>
      </c>
      <c r="AG173" s="43">
        <f t="shared" si="260"/>
        <v>0</v>
      </c>
      <c r="AH173" s="43">
        <f t="shared" si="261"/>
        <v>0</v>
      </c>
      <c r="AI173" s="43">
        <f t="shared" si="262"/>
        <v>0</v>
      </c>
      <c r="AJ173" s="43">
        <f t="shared" si="263"/>
        <v>0</v>
      </c>
      <c r="AK173" s="43">
        <f t="shared" si="264"/>
        <v>0</v>
      </c>
      <c r="AL173" s="43">
        <f t="shared" si="265"/>
        <v>0</v>
      </c>
      <c r="AM173" s="43">
        <f t="shared" si="266"/>
        <v>0</v>
      </c>
      <c r="AN173" s="43">
        <f t="shared" si="267"/>
        <v>0</v>
      </c>
      <c r="AO173" s="43">
        <f t="shared" si="268"/>
        <v>0</v>
      </c>
      <c r="AP173" s="43">
        <f t="shared" si="269"/>
        <v>0</v>
      </c>
      <c r="AQ173" s="43">
        <f t="shared" si="270"/>
        <v>0</v>
      </c>
      <c r="AR173" s="43">
        <f t="shared" si="271"/>
        <v>0</v>
      </c>
      <c r="AS173" s="43">
        <f t="shared" si="272"/>
        <v>0</v>
      </c>
      <c r="AT173" s="43">
        <f t="shared" si="273"/>
        <v>0</v>
      </c>
      <c r="AU173" s="43">
        <f t="shared" si="274"/>
        <v>0</v>
      </c>
    </row>
    <row r="174" spans="1:122" hidden="1" outlineLevel="1">
      <c r="B174" s="41" t="s">
        <v>1028</v>
      </c>
      <c r="C174" s="45" t="s">
        <v>37</v>
      </c>
      <c r="D174" s="45" t="s">
        <v>37</v>
      </c>
      <c r="E174" s="45" t="s">
        <v>37</v>
      </c>
      <c r="F174" s="45" t="s">
        <v>37</v>
      </c>
      <c r="G174" s="45" t="s">
        <v>37</v>
      </c>
      <c r="H174" s="45" t="s">
        <v>37</v>
      </c>
      <c r="I174" s="45" t="s">
        <v>37</v>
      </c>
      <c r="J174" s="45" t="s">
        <v>37</v>
      </c>
      <c r="K174" s="45" t="s">
        <v>37</v>
      </c>
      <c r="L174" s="45" t="s">
        <v>37</v>
      </c>
      <c r="M174" s="45" t="s">
        <v>37</v>
      </c>
      <c r="N174" s="45" t="s">
        <v>37</v>
      </c>
      <c r="O174" s="45" t="s">
        <v>37</v>
      </c>
      <c r="P174" s="45" t="s">
        <v>37</v>
      </c>
      <c r="Q174" s="45" t="s">
        <v>37</v>
      </c>
      <c r="R174" s="45">
        <v>1</v>
      </c>
      <c r="S174" s="45">
        <v>2</v>
      </c>
      <c r="T174" s="45">
        <v>3</v>
      </c>
      <c r="U174" s="45">
        <v>4</v>
      </c>
      <c r="V174" s="45">
        <v>5</v>
      </c>
      <c r="W174" s="45">
        <v>6</v>
      </c>
      <c r="X174" s="45">
        <v>7</v>
      </c>
      <c r="Y174" s="45">
        <v>8</v>
      </c>
      <c r="Z174" s="45">
        <v>9</v>
      </c>
      <c r="AA174" s="45">
        <v>10</v>
      </c>
      <c r="AB174" s="45">
        <v>11</v>
      </c>
      <c r="AC174" s="45">
        <v>12</v>
      </c>
      <c r="AD174" s="45">
        <v>13</v>
      </c>
      <c r="AE174" s="45">
        <v>14</v>
      </c>
      <c r="AF174" s="45">
        <v>15</v>
      </c>
      <c r="AG174" s="45" t="s">
        <v>37</v>
      </c>
      <c r="AH174" s="45" t="s">
        <v>37</v>
      </c>
      <c r="AI174" s="45" t="s">
        <v>37</v>
      </c>
      <c r="AJ174" s="45" t="s">
        <v>37</v>
      </c>
      <c r="AK174" s="45" t="s">
        <v>37</v>
      </c>
      <c r="AL174" s="45" t="s">
        <v>37</v>
      </c>
      <c r="AM174" s="45" t="s">
        <v>37</v>
      </c>
      <c r="AN174" s="45" t="s">
        <v>37</v>
      </c>
      <c r="AO174" s="45" t="s">
        <v>37</v>
      </c>
      <c r="AP174" s="45" t="s">
        <v>37</v>
      </c>
      <c r="AQ174" s="45" t="s">
        <v>37</v>
      </c>
      <c r="AR174" s="45" t="s">
        <v>37</v>
      </c>
      <c r="AS174" s="45" t="s">
        <v>37</v>
      </c>
      <c r="AT174" s="45" t="s">
        <v>37</v>
      </c>
      <c r="AU174" s="45" t="s">
        <v>37</v>
      </c>
    </row>
    <row r="175" spans="1:122" hidden="1" outlineLevel="1">
      <c r="B175" s="41" t="s">
        <v>1038</v>
      </c>
      <c r="C175" s="45"/>
      <c r="D175" s="45"/>
      <c r="E175" s="45"/>
      <c r="F175" s="45"/>
      <c r="G175" s="45"/>
      <c r="H175" s="45"/>
      <c r="I175" s="45"/>
      <c r="J175" s="45"/>
      <c r="K175" s="45"/>
      <c r="L175" s="45"/>
      <c r="M175" s="45"/>
      <c r="N175" s="45"/>
      <c r="O175" s="45"/>
      <c r="P175" s="45"/>
      <c r="Q175" s="45"/>
      <c r="R175" s="45">
        <v>150</v>
      </c>
      <c r="S175" s="45">
        <v>0</v>
      </c>
      <c r="T175" s="45">
        <v>0</v>
      </c>
      <c r="U175" s="45">
        <v>0</v>
      </c>
      <c r="V175" s="45">
        <v>0</v>
      </c>
      <c r="W175" s="45">
        <v>0</v>
      </c>
      <c r="X175" s="45">
        <v>0</v>
      </c>
      <c r="Y175" s="45">
        <v>0</v>
      </c>
      <c r="Z175" s="45">
        <v>0</v>
      </c>
      <c r="AA175" s="45">
        <v>0</v>
      </c>
      <c r="AB175" s="45">
        <v>0</v>
      </c>
      <c r="AC175" s="45">
        <v>0</v>
      </c>
      <c r="AD175" s="45">
        <v>0</v>
      </c>
      <c r="AE175" s="45">
        <v>0</v>
      </c>
      <c r="AF175" s="45">
        <v>0</v>
      </c>
      <c r="AG175" s="45"/>
      <c r="AH175" s="45"/>
      <c r="AI175" s="45"/>
      <c r="AJ175" s="45"/>
      <c r="AK175" s="45"/>
      <c r="AL175" s="45"/>
      <c r="AM175" s="45"/>
      <c r="AN175" s="45"/>
      <c r="AO175" s="45"/>
      <c r="AP175" s="45"/>
      <c r="AQ175" s="45"/>
      <c r="AR175" s="45"/>
      <c r="AS175" s="45"/>
      <c r="AT175" s="45"/>
      <c r="AU175" s="45"/>
    </row>
    <row r="176" spans="1:122" hidden="1" outlineLevel="1">
      <c r="B176" s="41" t="s">
        <v>1030</v>
      </c>
      <c r="C176" s="43">
        <f t="shared" ref="C176:C178" si="275">C175</f>
        <v>0</v>
      </c>
      <c r="D176" s="43">
        <f t="shared" ref="D176:D178" si="276">D175</f>
        <v>0</v>
      </c>
      <c r="E176" s="43">
        <f t="shared" ref="E176:E178" si="277">E175</f>
        <v>0</v>
      </c>
      <c r="F176" s="43">
        <f t="shared" ref="F176:F178" si="278">F175</f>
        <v>0</v>
      </c>
      <c r="G176" s="43">
        <f t="shared" ref="G176:G178" si="279">G175</f>
        <v>0</v>
      </c>
      <c r="H176" s="43">
        <f t="shared" ref="H176:H178" si="280">H175</f>
        <v>0</v>
      </c>
      <c r="I176" s="43">
        <f t="shared" ref="I176:I178" si="281">I175</f>
        <v>0</v>
      </c>
      <c r="J176" s="43">
        <f t="shared" ref="J176:J178" si="282">J175</f>
        <v>0</v>
      </c>
      <c r="K176" s="43">
        <f t="shared" ref="K176:K178" si="283">K175</f>
        <v>0</v>
      </c>
      <c r="L176" s="43">
        <f t="shared" ref="L176:L178" si="284">L175</f>
        <v>0</v>
      </c>
      <c r="M176" s="43">
        <f t="shared" ref="M176:M178" si="285">M175</f>
        <v>0</v>
      </c>
      <c r="N176" s="43">
        <f t="shared" ref="N176:N178" si="286">N175</f>
        <v>0</v>
      </c>
      <c r="O176" s="43">
        <f t="shared" ref="O176:O178" si="287">O175</f>
        <v>0</v>
      </c>
      <c r="P176" s="43">
        <f t="shared" ref="P176:P178" si="288">P175</f>
        <v>0</v>
      </c>
      <c r="Q176" s="43">
        <f t="shared" ref="Q176:Q178" si="289">Q175</f>
        <v>0</v>
      </c>
      <c r="R176" s="43">
        <f t="shared" ref="R176:R178" si="290">R175</f>
        <v>150</v>
      </c>
      <c r="S176" s="43">
        <f t="shared" ref="S176:S178" si="291">S175</f>
        <v>0</v>
      </c>
      <c r="T176" s="43">
        <f t="shared" ref="T176:T178" si="292">T175</f>
        <v>0</v>
      </c>
      <c r="U176" s="43">
        <f t="shared" ref="U176:U178" si="293">U175</f>
        <v>0</v>
      </c>
      <c r="V176" s="43">
        <f t="shared" ref="V176:V178" si="294">V175</f>
        <v>0</v>
      </c>
      <c r="W176" s="43">
        <f t="shared" ref="W176:W178" si="295">W175</f>
        <v>0</v>
      </c>
      <c r="X176" s="43">
        <f t="shared" ref="X176:X178" si="296">X175</f>
        <v>0</v>
      </c>
      <c r="Y176" s="43">
        <f t="shared" ref="Y176:Y178" si="297">Y175</f>
        <v>0</v>
      </c>
      <c r="Z176" s="43">
        <f t="shared" ref="Z176:Z178" si="298">Z175</f>
        <v>0</v>
      </c>
      <c r="AA176" s="43">
        <f t="shared" ref="AA176:AA178" si="299">AA175</f>
        <v>0</v>
      </c>
      <c r="AB176" s="43">
        <f t="shared" ref="AB176:AB178" si="300">AB175</f>
        <v>0</v>
      </c>
      <c r="AC176" s="43">
        <f t="shared" ref="AC176:AC178" si="301">AC175</f>
        <v>0</v>
      </c>
      <c r="AD176" s="43">
        <f t="shared" ref="AD176:AD178" si="302">AD175</f>
        <v>0</v>
      </c>
      <c r="AE176" s="43">
        <f t="shared" ref="AE176:AE178" si="303">AE175</f>
        <v>0</v>
      </c>
      <c r="AF176" s="43">
        <f t="shared" ref="AF176:AF178" si="304">AF175</f>
        <v>0</v>
      </c>
      <c r="AG176" s="43">
        <f t="shared" ref="AG176:AG178" si="305">AG175</f>
        <v>0</v>
      </c>
      <c r="AH176" s="43">
        <f t="shared" ref="AH176:AH178" si="306">AH175</f>
        <v>0</v>
      </c>
      <c r="AI176" s="43">
        <f t="shared" ref="AI176:AI178" si="307">AI175</f>
        <v>0</v>
      </c>
      <c r="AJ176" s="43">
        <f t="shared" ref="AJ176:AJ178" si="308">AJ175</f>
        <v>0</v>
      </c>
      <c r="AK176" s="43">
        <f t="shared" ref="AK176:AK178" si="309">AK175</f>
        <v>0</v>
      </c>
      <c r="AL176" s="43">
        <f t="shared" ref="AL176:AL178" si="310">AL175</f>
        <v>0</v>
      </c>
      <c r="AM176" s="43">
        <f t="shared" ref="AM176:AM178" si="311">AM175</f>
        <v>0</v>
      </c>
      <c r="AN176" s="43">
        <f t="shared" ref="AN176:AN178" si="312">AN175</f>
        <v>0</v>
      </c>
      <c r="AO176" s="43">
        <f t="shared" ref="AO176:AO178" si="313">AO175</f>
        <v>0</v>
      </c>
      <c r="AP176" s="43">
        <f t="shared" ref="AP176:AP178" si="314">AP175</f>
        <v>0</v>
      </c>
      <c r="AQ176" s="43">
        <f t="shared" ref="AQ176:AQ178" si="315">AQ175</f>
        <v>0</v>
      </c>
      <c r="AR176" s="43">
        <f t="shared" ref="AR176:AR178" si="316">AR175</f>
        <v>0</v>
      </c>
      <c r="AS176" s="43">
        <f t="shared" ref="AS176:AS178" si="317">AS175</f>
        <v>0</v>
      </c>
      <c r="AT176" s="43">
        <f t="shared" ref="AT176:AT178" si="318">AT175</f>
        <v>0</v>
      </c>
      <c r="AU176" s="43">
        <f t="shared" ref="AU176:AU178" si="319">AU175</f>
        <v>0</v>
      </c>
    </row>
    <row r="177" spans="2:47" hidden="1" outlineLevel="1">
      <c r="B177" s="41" t="s">
        <v>1031</v>
      </c>
      <c r="C177" s="43">
        <f t="shared" si="275"/>
        <v>0</v>
      </c>
      <c r="D177" s="43">
        <f t="shared" si="276"/>
        <v>0</v>
      </c>
      <c r="E177" s="43">
        <f t="shared" si="277"/>
        <v>0</v>
      </c>
      <c r="F177" s="43">
        <f t="shared" si="278"/>
        <v>0</v>
      </c>
      <c r="G177" s="43">
        <f t="shared" si="279"/>
        <v>0</v>
      </c>
      <c r="H177" s="43">
        <f t="shared" si="280"/>
        <v>0</v>
      </c>
      <c r="I177" s="43">
        <f t="shared" si="281"/>
        <v>0</v>
      </c>
      <c r="J177" s="43">
        <f t="shared" si="282"/>
        <v>0</v>
      </c>
      <c r="K177" s="43">
        <f t="shared" si="283"/>
        <v>0</v>
      </c>
      <c r="L177" s="43">
        <f t="shared" si="284"/>
        <v>0</v>
      </c>
      <c r="M177" s="43">
        <f t="shared" si="285"/>
        <v>0</v>
      </c>
      <c r="N177" s="43">
        <f t="shared" si="286"/>
        <v>0</v>
      </c>
      <c r="O177" s="43">
        <f t="shared" si="287"/>
        <v>0</v>
      </c>
      <c r="P177" s="43">
        <f t="shared" si="288"/>
        <v>0</v>
      </c>
      <c r="Q177" s="43">
        <f t="shared" si="289"/>
        <v>0</v>
      </c>
      <c r="R177" s="43">
        <f t="shared" si="290"/>
        <v>150</v>
      </c>
      <c r="S177" s="43">
        <f t="shared" si="291"/>
        <v>0</v>
      </c>
      <c r="T177" s="43">
        <f t="shared" si="292"/>
        <v>0</v>
      </c>
      <c r="U177" s="43">
        <f t="shared" si="293"/>
        <v>0</v>
      </c>
      <c r="V177" s="43">
        <f t="shared" si="294"/>
        <v>0</v>
      </c>
      <c r="W177" s="43">
        <f t="shared" si="295"/>
        <v>0</v>
      </c>
      <c r="X177" s="43">
        <f t="shared" si="296"/>
        <v>0</v>
      </c>
      <c r="Y177" s="43">
        <f t="shared" si="297"/>
        <v>0</v>
      </c>
      <c r="Z177" s="43">
        <f t="shared" si="298"/>
        <v>0</v>
      </c>
      <c r="AA177" s="43">
        <f t="shared" si="299"/>
        <v>0</v>
      </c>
      <c r="AB177" s="43">
        <f t="shared" si="300"/>
        <v>0</v>
      </c>
      <c r="AC177" s="43">
        <f t="shared" si="301"/>
        <v>0</v>
      </c>
      <c r="AD177" s="43">
        <f t="shared" si="302"/>
        <v>0</v>
      </c>
      <c r="AE177" s="43">
        <f t="shared" si="303"/>
        <v>0</v>
      </c>
      <c r="AF177" s="43">
        <f t="shared" si="304"/>
        <v>0</v>
      </c>
      <c r="AG177" s="43">
        <f t="shared" si="305"/>
        <v>0</v>
      </c>
      <c r="AH177" s="43">
        <f t="shared" si="306"/>
        <v>0</v>
      </c>
      <c r="AI177" s="43">
        <f t="shared" si="307"/>
        <v>0</v>
      </c>
      <c r="AJ177" s="43">
        <f t="shared" si="308"/>
        <v>0</v>
      </c>
      <c r="AK177" s="43">
        <f t="shared" si="309"/>
        <v>0</v>
      </c>
      <c r="AL177" s="43">
        <f t="shared" si="310"/>
        <v>0</v>
      </c>
      <c r="AM177" s="43">
        <f t="shared" si="311"/>
        <v>0</v>
      </c>
      <c r="AN177" s="43">
        <f t="shared" si="312"/>
        <v>0</v>
      </c>
      <c r="AO177" s="43">
        <f t="shared" si="313"/>
        <v>0</v>
      </c>
      <c r="AP177" s="43">
        <f t="shared" si="314"/>
        <v>0</v>
      </c>
      <c r="AQ177" s="43">
        <f t="shared" si="315"/>
        <v>0</v>
      </c>
      <c r="AR177" s="43">
        <f t="shared" si="316"/>
        <v>0</v>
      </c>
      <c r="AS177" s="43">
        <f t="shared" si="317"/>
        <v>0</v>
      </c>
      <c r="AT177" s="43">
        <f t="shared" si="318"/>
        <v>0</v>
      </c>
      <c r="AU177" s="43">
        <f t="shared" si="319"/>
        <v>0</v>
      </c>
    </row>
    <row r="178" spans="2:47" hidden="1" outlineLevel="1">
      <c r="B178" s="41" t="s">
        <v>1032</v>
      </c>
      <c r="C178" s="43">
        <f t="shared" si="275"/>
        <v>0</v>
      </c>
      <c r="D178" s="43">
        <f t="shared" si="276"/>
        <v>0</v>
      </c>
      <c r="E178" s="43">
        <f t="shared" si="277"/>
        <v>0</v>
      </c>
      <c r="F178" s="43">
        <f t="shared" si="278"/>
        <v>0</v>
      </c>
      <c r="G178" s="43">
        <f t="shared" si="279"/>
        <v>0</v>
      </c>
      <c r="H178" s="43">
        <f t="shared" si="280"/>
        <v>0</v>
      </c>
      <c r="I178" s="43">
        <f t="shared" si="281"/>
        <v>0</v>
      </c>
      <c r="J178" s="43">
        <f t="shared" si="282"/>
        <v>0</v>
      </c>
      <c r="K178" s="43">
        <f t="shared" si="283"/>
        <v>0</v>
      </c>
      <c r="L178" s="43">
        <f t="shared" si="284"/>
        <v>0</v>
      </c>
      <c r="M178" s="43">
        <f t="shared" si="285"/>
        <v>0</v>
      </c>
      <c r="N178" s="43">
        <f t="shared" si="286"/>
        <v>0</v>
      </c>
      <c r="O178" s="43">
        <f t="shared" si="287"/>
        <v>0</v>
      </c>
      <c r="P178" s="43">
        <f t="shared" si="288"/>
        <v>0</v>
      </c>
      <c r="Q178" s="43">
        <f t="shared" si="289"/>
        <v>0</v>
      </c>
      <c r="R178" s="43">
        <f t="shared" si="290"/>
        <v>150</v>
      </c>
      <c r="S178" s="43">
        <f t="shared" si="291"/>
        <v>0</v>
      </c>
      <c r="T178" s="43">
        <f t="shared" si="292"/>
        <v>0</v>
      </c>
      <c r="U178" s="43">
        <f t="shared" si="293"/>
        <v>0</v>
      </c>
      <c r="V178" s="43">
        <f t="shared" si="294"/>
        <v>0</v>
      </c>
      <c r="W178" s="43">
        <f t="shared" si="295"/>
        <v>0</v>
      </c>
      <c r="X178" s="43">
        <f t="shared" si="296"/>
        <v>0</v>
      </c>
      <c r="Y178" s="43">
        <f t="shared" si="297"/>
        <v>0</v>
      </c>
      <c r="Z178" s="43">
        <f t="shared" si="298"/>
        <v>0</v>
      </c>
      <c r="AA178" s="43">
        <f t="shared" si="299"/>
        <v>0</v>
      </c>
      <c r="AB178" s="43">
        <f t="shared" si="300"/>
        <v>0</v>
      </c>
      <c r="AC178" s="43">
        <f t="shared" si="301"/>
        <v>0</v>
      </c>
      <c r="AD178" s="43">
        <f t="shared" si="302"/>
        <v>0</v>
      </c>
      <c r="AE178" s="43">
        <f t="shared" si="303"/>
        <v>0</v>
      </c>
      <c r="AF178" s="43">
        <f t="shared" si="304"/>
        <v>0</v>
      </c>
      <c r="AG178" s="43">
        <f t="shared" si="305"/>
        <v>0</v>
      </c>
      <c r="AH178" s="43">
        <f t="shared" si="306"/>
        <v>0</v>
      </c>
      <c r="AI178" s="43">
        <f t="shared" si="307"/>
        <v>0</v>
      </c>
      <c r="AJ178" s="43">
        <f t="shared" si="308"/>
        <v>0</v>
      </c>
      <c r="AK178" s="43">
        <f t="shared" si="309"/>
        <v>0</v>
      </c>
      <c r="AL178" s="43">
        <f t="shared" si="310"/>
        <v>0</v>
      </c>
      <c r="AM178" s="43">
        <f t="shared" si="311"/>
        <v>0</v>
      </c>
      <c r="AN178" s="43">
        <f t="shared" si="312"/>
        <v>0</v>
      </c>
      <c r="AO178" s="43">
        <f t="shared" si="313"/>
        <v>0</v>
      </c>
      <c r="AP178" s="43">
        <f t="shared" si="314"/>
        <v>0</v>
      </c>
      <c r="AQ178" s="43">
        <f t="shared" si="315"/>
        <v>0</v>
      </c>
      <c r="AR178" s="43">
        <f t="shared" si="316"/>
        <v>0</v>
      </c>
      <c r="AS178" s="43">
        <f t="shared" si="317"/>
        <v>0</v>
      </c>
      <c r="AT178" s="43">
        <f t="shared" si="318"/>
        <v>0</v>
      </c>
      <c r="AU178" s="43">
        <f t="shared" si="319"/>
        <v>0</v>
      </c>
    </row>
    <row r="179" spans="2:47" hidden="1" outlineLevel="1">
      <c r="B179" s="41" t="s">
        <v>1028</v>
      </c>
      <c r="C179" s="45" t="s">
        <v>37</v>
      </c>
      <c r="D179" s="45" t="s">
        <v>37</v>
      </c>
      <c r="E179" s="45" t="s">
        <v>37</v>
      </c>
      <c r="F179" s="45" t="s">
        <v>37</v>
      </c>
      <c r="G179" s="45" t="s">
        <v>37</v>
      </c>
      <c r="H179" s="45" t="s">
        <v>37</v>
      </c>
      <c r="I179" s="45" t="s">
        <v>37</v>
      </c>
      <c r="J179" s="45" t="s">
        <v>37</v>
      </c>
      <c r="K179" s="45" t="s">
        <v>37</v>
      </c>
      <c r="L179" s="45" t="s">
        <v>37</v>
      </c>
      <c r="M179" s="45" t="s">
        <v>37</v>
      </c>
      <c r="N179" s="45" t="s">
        <v>37</v>
      </c>
      <c r="O179" s="45" t="s">
        <v>37</v>
      </c>
      <c r="P179" s="45" t="s">
        <v>37</v>
      </c>
      <c r="Q179" s="45" t="s">
        <v>37</v>
      </c>
      <c r="R179" s="45">
        <v>12</v>
      </c>
      <c r="S179" s="45">
        <v>20</v>
      </c>
      <c r="T179" s="45">
        <v>2</v>
      </c>
      <c r="U179" s="45">
        <v>3</v>
      </c>
      <c r="V179" s="45">
        <v>6</v>
      </c>
      <c r="W179" s="45">
        <v>9</v>
      </c>
      <c r="X179" s="45">
        <v>16</v>
      </c>
      <c r="Y179" s="45">
        <v>17</v>
      </c>
      <c r="Z179" s="45">
        <v>22</v>
      </c>
      <c r="AA179" s="45">
        <v>23</v>
      </c>
      <c r="AB179" s="45">
        <v>24</v>
      </c>
      <c r="AC179" s="45">
        <v>25</v>
      </c>
      <c r="AD179" s="45">
        <v>30</v>
      </c>
      <c r="AE179" s="45">
        <v>1</v>
      </c>
      <c r="AF179" s="45">
        <v>4</v>
      </c>
      <c r="AG179" s="45" t="s">
        <v>37</v>
      </c>
      <c r="AH179" s="45" t="s">
        <v>37</v>
      </c>
      <c r="AI179" s="45" t="s">
        <v>37</v>
      </c>
      <c r="AJ179" s="45" t="s">
        <v>37</v>
      </c>
      <c r="AK179" s="45" t="s">
        <v>37</v>
      </c>
      <c r="AL179" s="45" t="s">
        <v>37</v>
      </c>
      <c r="AM179" s="45" t="s">
        <v>37</v>
      </c>
      <c r="AN179" s="45" t="s">
        <v>37</v>
      </c>
      <c r="AO179" s="45" t="s">
        <v>37</v>
      </c>
      <c r="AP179" s="45" t="s">
        <v>37</v>
      </c>
      <c r="AQ179" s="45" t="s">
        <v>37</v>
      </c>
      <c r="AR179" s="45" t="s">
        <v>37</v>
      </c>
      <c r="AS179" s="45" t="s">
        <v>37</v>
      </c>
      <c r="AT179" s="45" t="s">
        <v>37</v>
      </c>
      <c r="AU179" s="45" t="s">
        <v>37</v>
      </c>
    </row>
    <row r="180" spans="2:47" hidden="1" outlineLevel="1">
      <c r="B180" s="41" t="s">
        <v>1039</v>
      </c>
      <c r="C180" s="45"/>
      <c r="D180" s="45"/>
      <c r="E180" s="45"/>
      <c r="F180" s="45"/>
      <c r="G180" s="45"/>
      <c r="H180" s="45"/>
      <c r="I180" s="45"/>
      <c r="J180" s="45"/>
      <c r="K180" s="45"/>
      <c r="L180" s="45"/>
      <c r="M180" s="45"/>
      <c r="N180" s="45"/>
      <c r="O180" s="45"/>
      <c r="P180" s="45"/>
      <c r="Q180" s="45"/>
      <c r="R180" s="45">
        <v>0</v>
      </c>
      <c r="S180" s="45">
        <v>0</v>
      </c>
      <c r="T180" s="45">
        <v>97</v>
      </c>
      <c r="U180" s="45">
        <v>97</v>
      </c>
      <c r="V180" s="45">
        <v>97</v>
      </c>
      <c r="W180" s="45">
        <v>97</v>
      </c>
      <c r="X180" s="45">
        <v>97</v>
      </c>
      <c r="Y180" s="45">
        <v>97</v>
      </c>
      <c r="Z180" s="45">
        <v>97</v>
      </c>
      <c r="AA180" s="45">
        <v>97</v>
      </c>
      <c r="AB180" s="45">
        <v>152</v>
      </c>
      <c r="AC180" s="45">
        <v>152</v>
      </c>
      <c r="AD180" s="45">
        <v>152</v>
      </c>
      <c r="AE180" s="45">
        <v>0</v>
      </c>
      <c r="AF180" s="45">
        <v>0</v>
      </c>
      <c r="AG180" s="45"/>
      <c r="AH180" s="45"/>
      <c r="AI180" s="45"/>
      <c r="AJ180" s="45"/>
      <c r="AK180" s="45"/>
      <c r="AL180" s="45"/>
      <c r="AM180" s="45"/>
      <c r="AN180" s="45"/>
      <c r="AO180" s="45"/>
      <c r="AP180" s="45"/>
      <c r="AQ180" s="45"/>
      <c r="AR180" s="45"/>
      <c r="AS180" s="45"/>
      <c r="AT180" s="45"/>
      <c r="AU180" s="45"/>
    </row>
    <row r="181" spans="2:47" hidden="1" outlineLevel="1">
      <c r="B181" s="41" t="s">
        <v>1030</v>
      </c>
      <c r="C181" s="43">
        <f t="shared" ref="C181:C183" si="320">C180</f>
        <v>0</v>
      </c>
      <c r="D181" s="43">
        <f t="shared" ref="D181:D183" si="321">D180</f>
        <v>0</v>
      </c>
      <c r="E181" s="43">
        <f t="shared" ref="E181:E183" si="322">E180</f>
        <v>0</v>
      </c>
      <c r="F181" s="43">
        <f t="shared" ref="F181:F183" si="323">F180</f>
        <v>0</v>
      </c>
      <c r="G181" s="43">
        <f t="shared" ref="G181:G183" si="324">G180</f>
        <v>0</v>
      </c>
      <c r="H181" s="43">
        <f t="shared" ref="H181:H183" si="325">H180</f>
        <v>0</v>
      </c>
      <c r="I181" s="43">
        <f t="shared" ref="I181:I183" si="326">I180</f>
        <v>0</v>
      </c>
      <c r="J181" s="43">
        <f t="shared" ref="J181:J183" si="327">J180</f>
        <v>0</v>
      </c>
      <c r="K181" s="43">
        <f t="shared" ref="K181:K183" si="328">K180</f>
        <v>0</v>
      </c>
      <c r="L181" s="43">
        <f t="shared" ref="L181:L183" si="329">L180</f>
        <v>0</v>
      </c>
      <c r="M181" s="43">
        <f t="shared" ref="M181:M183" si="330">M180</f>
        <v>0</v>
      </c>
      <c r="N181" s="43">
        <f t="shared" ref="N181:N183" si="331">N180</f>
        <v>0</v>
      </c>
      <c r="O181" s="43">
        <f t="shared" ref="O181:O183" si="332">O180</f>
        <v>0</v>
      </c>
      <c r="P181" s="43">
        <f t="shared" ref="P181:P183" si="333">P180</f>
        <v>0</v>
      </c>
      <c r="Q181" s="43">
        <f t="shared" ref="Q181:Q183" si="334">Q180</f>
        <v>0</v>
      </c>
      <c r="R181" s="43">
        <f t="shared" ref="R181:R183" si="335">R180</f>
        <v>0</v>
      </c>
      <c r="S181" s="43">
        <f t="shared" ref="S181:S183" si="336">S180</f>
        <v>0</v>
      </c>
      <c r="T181" s="43">
        <f t="shared" ref="T181:T183" si="337">T180</f>
        <v>97</v>
      </c>
      <c r="U181" s="43">
        <f t="shared" ref="U181:U183" si="338">U180</f>
        <v>97</v>
      </c>
      <c r="V181" s="43">
        <f t="shared" ref="V181:V183" si="339">V180</f>
        <v>97</v>
      </c>
      <c r="W181" s="43">
        <f t="shared" ref="W181:W183" si="340">W180</f>
        <v>97</v>
      </c>
      <c r="X181" s="43">
        <f t="shared" ref="X181:X183" si="341">X180</f>
        <v>97</v>
      </c>
      <c r="Y181" s="43">
        <f t="shared" ref="Y181:Y183" si="342">Y180</f>
        <v>97</v>
      </c>
      <c r="Z181" s="43">
        <f t="shared" ref="Z181:Z183" si="343">Z180</f>
        <v>97</v>
      </c>
      <c r="AA181" s="43">
        <f t="shared" ref="AA181:AA183" si="344">AA180</f>
        <v>97</v>
      </c>
      <c r="AB181" s="43">
        <f t="shared" ref="AB181:AB183" si="345">AB180</f>
        <v>152</v>
      </c>
      <c r="AC181" s="43">
        <f t="shared" ref="AC181:AC183" si="346">AC180</f>
        <v>152</v>
      </c>
      <c r="AD181" s="43">
        <f t="shared" ref="AD181:AD183" si="347">AD180</f>
        <v>152</v>
      </c>
      <c r="AE181" s="43">
        <f t="shared" ref="AE181:AE183" si="348">AE180</f>
        <v>0</v>
      </c>
      <c r="AF181" s="43">
        <f t="shared" ref="AF181:AF183" si="349">AF180</f>
        <v>0</v>
      </c>
      <c r="AG181" s="43">
        <f t="shared" ref="AG181:AG183" si="350">AG180</f>
        <v>0</v>
      </c>
      <c r="AH181" s="43">
        <f t="shared" ref="AH181:AH183" si="351">AH180</f>
        <v>0</v>
      </c>
      <c r="AI181" s="43">
        <f t="shared" ref="AI181:AI183" si="352">AI180</f>
        <v>0</v>
      </c>
      <c r="AJ181" s="43">
        <f t="shared" ref="AJ181:AJ183" si="353">AJ180</f>
        <v>0</v>
      </c>
      <c r="AK181" s="43">
        <f t="shared" ref="AK181:AK183" si="354">AK180</f>
        <v>0</v>
      </c>
      <c r="AL181" s="43">
        <f t="shared" ref="AL181:AL183" si="355">AL180</f>
        <v>0</v>
      </c>
      <c r="AM181" s="43">
        <f t="shared" ref="AM181:AM183" si="356">AM180</f>
        <v>0</v>
      </c>
      <c r="AN181" s="43">
        <f t="shared" ref="AN181:AN183" si="357">AN180</f>
        <v>0</v>
      </c>
      <c r="AO181" s="43">
        <f t="shared" ref="AO181:AO183" si="358">AO180</f>
        <v>0</v>
      </c>
      <c r="AP181" s="43">
        <f t="shared" ref="AP181:AP183" si="359">AP180</f>
        <v>0</v>
      </c>
      <c r="AQ181" s="43">
        <f t="shared" ref="AQ181:AQ183" si="360">AQ180</f>
        <v>0</v>
      </c>
      <c r="AR181" s="43">
        <f t="shared" ref="AR181:AR183" si="361">AR180</f>
        <v>0</v>
      </c>
      <c r="AS181" s="43">
        <f t="shared" ref="AS181:AS183" si="362">AS180</f>
        <v>0</v>
      </c>
      <c r="AT181" s="43">
        <f t="shared" ref="AT181:AT183" si="363">AT180</f>
        <v>0</v>
      </c>
      <c r="AU181" s="43">
        <f t="shared" ref="AU181:AU183" si="364">AU180</f>
        <v>0</v>
      </c>
    </row>
    <row r="182" spans="2:47" hidden="1" outlineLevel="1">
      <c r="B182" s="41" t="s">
        <v>1031</v>
      </c>
      <c r="C182" s="43">
        <f t="shared" si="320"/>
        <v>0</v>
      </c>
      <c r="D182" s="43">
        <f t="shared" si="321"/>
        <v>0</v>
      </c>
      <c r="E182" s="43">
        <f t="shared" si="322"/>
        <v>0</v>
      </c>
      <c r="F182" s="43">
        <f t="shared" si="323"/>
        <v>0</v>
      </c>
      <c r="G182" s="43">
        <f t="shared" si="324"/>
        <v>0</v>
      </c>
      <c r="H182" s="43">
        <f t="shared" si="325"/>
        <v>0</v>
      </c>
      <c r="I182" s="43">
        <f t="shared" si="326"/>
        <v>0</v>
      </c>
      <c r="J182" s="43">
        <f t="shared" si="327"/>
        <v>0</v>
      </c>
      <c r="K182" s="43">
        <f t="shared" si="328"/>
        <v>0</v>
      </c>
      <c r="L182" s="43">
        <f t="shared" si="329"/>
        <v>0</v>
      </c>
      <c r="M182" s="43">
        <f t="shared" si="330"/>
        <v>0</v>
      </c>
      <c r="N182" s="43">
        <f t="shared" si="331"/>
        <v>0</v>
      </c>
      <c r="O182" s="43">
        <f t="shared" si="332"/>
        <v>0</v>
      </c>
      <c r="P182" s="43">
        <f t="shared" si="333"/>
        <v>0</v>
      </c>
      <c r="Q182" s="43">
        <f t="shared" si="334"/>
        <v>0</v>
      </c>
      <c r="R182" s="43">
        <f t="shared" si="335"/>
        <v>0</v>
      </c>
      <c r="S182" s="43">
        <f t="shared" si="336"/>
        <v>0</v>
      </c>
      <c r="T182" s="43">
        <f t="shared" si="337"/>
        <v>97</v>
      </c>
      <c r="U182" s="43">
        <f t="shared" si="338"/>
        <v>97</v>
      </c>
      <c r="V182" s="43">
        <f t="shared" si="339"/>
        <v>97</v>
      </c>
      <c r="W182" s="43">
        <f t="shared" si="340"/>
        <v>97</v>
      </c>
      <c r="X182" s="43">
        <f t="shared" si="341"/>
        <v>97</v>
      </c>
      <c r="Y182" s="43">
        <f t="shared" si="342"/>
        <v>97</v>
      </c>
      <c r="Z182" s="43">
        <f t="shared" si="343"/>
        <v>97</v>
      </c>
      <c r="AA182" s="43">
        <f t="shared" si="344"/>
        <v>97</v>
      </c>
      <c r="AB182" s="43">
        <f t="shared" si="345"/>
        <v>152</v>
      </c>
      <c r="AC182" s="43">
        <f t="shared" si="346"/>
        <v>152</v>
      </c>
      <c r="AD182" s="43">
        <f t="shared" si="347"/>
        <v>152</v>
      </c>
      <c r="AE182" s="43">
        <f t="shared" si="348"/>
        <v>0</v>
      </c>
      <c r="AF182" s="43">
        <f t="shared" si="349"/>
        <v>0</v>
      </c>
      <c r="AG182" s="43">
        <f t="shared" si="350"/>
        <v>0</v>
      </c>
      <c r="AH182" s="43">
        <f t="shared" si="351"/>
        <v>0</v>
      </c>
      <c r="AI182" s="43">
        <f t="shared" si="352"/>
        <v>0</v>
      </c>
      <c r="AJ182" s="43">
        <f t="shared" si="353"/>
        <v>0</v>
      </c>
      <c r="AK182" s="43">
        <f t="shared" si="354"/>
        <v>0</v>
      </c>
      <c r="AL182" s="43">
        <f t="shared" si="355"/>
        <v>0</v>
      </c>
      <c r="AM182" s="43">
        <f t="shared" si="356"/>
        <v>0</v>
      </c>
      <c r="AN182" s="43">
        <f t="shared" si="357"/>
        <v>0</v>
      </c>
      <c r="AO182" s="43">
        <f t="shared" si="358"/>
        <v>0</v>
      </c>
      <c r="AP182" s="43">
        <f t="shared" si="359"/>
        <v>0</v>
      </c>
      <c r="AQ182" s="43">
        <f t="shared" si="360"/>
        <v>0</v>
      </c>
      <c r="AR182" s="43">
        <f t="shared" si="361"/>
        <v>0</v>
      </c>
      <c r="AS182" s="43">
        <f t="shared" si="362"/>
        <v>0</v>
      </c>
      <c r="AT182" s="43">
        <f t="shared" si="363"/>
        <v>0</v>
      </c>
      <c r="AU182" s="43">
        <f t="shared" si="364"/>
        <v>0</v>
      </c>
    </row>
    <row r="183" spans="2:47" hidden="1" outlineLevel="1">
      <c r="B183" s="41" t="s">
        <v>1032</v>
      </c>
      <c r="C183" s="43">
        <f t="shared" si="320"/>
        <v>0</v>
      </c>
      <c r="D183" s="43">
        <f t="shared" si="321"/>
        <v>0</v>
      </c>
      <c r="E183" s="43">
        <f t="shared" si="322"/>
        <v>0</v>
      </c>
      <c r="F183" s="43">
        <f t="shared" si="323"/>
        <v>0</v>
      </c>
      <c r="G183" s="43">
        <f t="shared" si="324"/>
        <v>0</v>
      </c>
      <c r="H183" s="43">
        <f t="shared" si="325"/>
        <v>0</v>
      </c>
      <c r="I183" s="43">
        <f t="shared" si="326"/>
        <v>0</v>
      </c>
      <c r="J183" s="43">
        <f t="shared" si="327"/>
        <v>0</v>
      </c>
      <c r="K183" s="43">
        <f t="shared" si="328"/>
        <v>0</v>
      </c>
      <c r="L183" s="43">
        <f t="shared" si="329"/>
        <v>0</v>
      </c>
      <c r="M183" s="43">
        <f t="shared" si="330"/>
        <v>0</v>
      </c>
      <c r="N183" s="43">
        <f t="shared" si="331"/>
        <v>0</v>
      </c>
      <c r="O183" s="43">
        <f t="shared" si="332"/>
        <v>0</v>
      </c>
      <c r="P183" s="43">
        <f t="shared" si="333"/>
        <v>0</v>
      </c>
      <c r="Q183" s="43">
        <f t="shared" si="334"/>
        <v>0</v>
      </c>
      <c r="R183" s="43">
        <f t="shared" si="335"/>
        <v>0</v>
      </c>
      <c r="S183" s="43">
        <f t="shared" si="336"/>
        <v>0</v>
      </c>
      <c r="T183" s="43">
        <f t="shared" si="337"/>
        <v>97</v>
      </c>
      <c r="U183" s="43">
        <f t="shared" si="338"/>
        <v>97</v>
      </c>
      <c r="V183" s="43">
        <f t="shared" si="339"/>
        <v>97</v>
      </c>
      <c r="W183" s="43">
        <f t="shared" si="340"/>
        <v>97</v>
      </c>
      <c r="X183" s="43">
        <f t="shared" si="341"/>
        <v>97</v>
      </c>
      <c r="Y183" s="43">
        <f t="shared" si="342"/>
        <v>97</v>
      </c>
      <c r="Z183" s="43">
        <f t="shared" si="343"/>
        <v>97</v>
      </c>
      <c r="AA183" s="43">
        <f t="shared" si="344"/>
        <v>97</v>
      </c>
      <c r="AB183" s="43">
        <f t="shared" si="345"/>
        <v>152</v>
      </c>
      <c r="AC183" s="43">
        <f t="shared" si="346"/>
        <v>152</v>
      </c>
      <c r="AD183" s="43">
        <f t="shared" si="347"/>
        <v>152</v>
      </c>
      <c r="AE183" s="43">
        <f t="shared" si="348"/>
        <v>0</v>
      </c>
      <c r="AF183" s="43">
        <f t="shared" si="349"/>
        <v>0</v>
      </c>
      <c r="AG183" s="43">
        <f t="shared" si="350"/>
        <v>0</v>
      </c>
      <c r="AH183" s="43">
        <f t="shared" si="351"/>
        <v>0</v>
      </c>
      <c r="AI183" s="43">
        <f t="shared" si="352"/>
        <v>0</v>
      </c>
      <c r="AJ183" s="43">
        <f t="shared" si="353"/>
        <v>0</v>
      </c>
      <c r="AK183" s="43">
        <f t="shared" si="354"/>
        <v>0</v>
      </c>
      <c r="AL183" s="43">
        <f t="shared" si="355"/>
        <v>0</v>
      </c>
      <c r="AM183" s="43">
        <f t="shared" si="356"/>
        <v>0</v>
      </c>
      <c r="AN183" s="43">
        <f t="shared" si="357"/>
        <v>0</v>
      </c>
      <c r="AO183" s="43">
        <f t="shared" si="358"/>
        <v>0</v>
      </c>
      <c r="AP183" s="43">
        <f t="shared" si="359"/>
        <v>0</v>
      </c>
      <c r="AQ183" s="43">
        <f t="shared" si="360"/>
        <v>0</v>
      </c>
      <c r="AR183" s="43">
        <f t="shared" si="361"/>
        <v>0</v>
      </c>
      <c r="AS183" s="43">
        <f t="shared" si="362"/>
        <v>0</v>
      </c>
      <c r="AT183" s="43">
        <f t="shared" si="363"/>
        <v>0</v>
      </c>
      <c r="AU183" s="43">
        <f t="shared" si="364"/>
        <v>0</v>
      </c>
    </row>
    <row r="184" spans="2:47" hidden="1" outlineLevel="1">
      <c r="B184" s="41" t="s">
        <v>1028</v>
      </c>
      <c r="C184" s="45" t="s">
        <v>37</v>
      </c>
      <c r="D184" s="45" t="s">
        <v>37</v>
      </c>
      <c r="E184" s="45" t="s">
        <v>37</v>
      </c>
      <c r="F184" s="45" t="s">
        <v>37</v>
      </c>
      <c r="G184" s="45" t="s">
        <v>37</v>
      </c>
      <c r="H184" s="45" t="s">
        <v>37</v>
      </c>
      <c r="I184" s="45" t="s">
        <v>37</v>
      </c>
      <c r="J184" s="45" t="s">
        <v>37</v>
      </c>
      <c r="K184" s="45" t="s">
        <v>37</v>
      </c>
      <c r="L184" s="45" t="s">
        <v>37</v>
      </c>
      <c r="M184" s="45" t="s">
        <v>37</v>
      </c>
      <c r="N184" s="45" t="s">
        <v>37</v>
      </c>
      <c r="O184" s="45" t="s">
        <v>37</v>
      </c>
      <c r="P184" s="45" t="s">
        <v>37</v>
      </c>
      <c r="Q184" s="45" t="s">
        <v>37</v>
      </c>
      <c r="R184" s="45">
        <v>12</v>
      </c>
      <c r="S184" s="45">
        <v>20</v>
      </c>
      <c r="T184" s="45">
        <v>2</v>
      </c>
      <c r="U184" s="45">
        <v>3</v>
      </c>
      <c r="V184" s="45">
        <v>17</v>
      </c>
      <c r="W184" s="45">
        <v>22</v>
      </c>
      <c r="X184" s="45">
        <v>6</v>
      </c>
      <c r="Y184" s="45">
        <v>9</v>
      </c>
      <c r="Z184" s="45">
        <v>16</v>
      </c>
      <c r="AA184" s="45">
        <v>23</v>
      </c>
      <c r="AB184" s="45">
        <v>5</v>
      </c>
      <c r="AC184" s="45">
        <v>8</v>
      </c>
      <c r="AD184" s="45">
        <v>15</v>
      </c>
      <c r="AE184" s="45">
        <v>1</v>
      </c>
      <c r="AF184" s="45">
        <v>4</v>
      </c>
      <c r="AG184" s="45" t="s">
        <v>37</v>
      </c>
      <c r="AH184" s="45" t="s">
        <v>37</v>
      </c>
      <c r="AI184" s="45" t="s">
        <v>37</v>
      </c>
      <c r="AJ184" s="45" t="s">
        <v>37</v>
      </c>
      <c r="AK184" s="45" t="s">
        <v>37</v>
      </c>
      <c r="AL184" s="45" t="s">
        <v>37</v>
      </c>
      <c r="AM184" s="45" t="s">
        <v>37</v>
      </c>
      <c r="AN184" s="45" t="s">
        <v>37</v>
      </c>
      <c r="AO184" s="45" t="s">
        <v>37</v>
      </c>
      <c r="AP184" s="45" t="s">
        <v>37</v>
      </c>
      <c r="AQ184" s="45" t="s">
        <v>37</v>
      </c>
      <c r="AR184" s="45" t="s">
        <v>37</v>
      </c>
      <c r="AS184" s="45" t="s">
        <v>37</v>
      </c>
      <c r="AT184" s="45" t="s">
        <v>37</v>
      </c>
      <c r="AU184" s="45" t="s">
        <v>37</v>
      </c>
    </row>
    <row r="185" spans="2:47" hidden="1" outlineLevel="1">
      <c r="B185" s="41" t="s">
        <v>1040</v>
      </c>
      <c r="C185" s="45"/>
      <c r="D185" s="45"/>
      <c r="E185" s="45"/>
      <c r="F185" s="45"/>
      <c r="G185" s="45"/>
      <c r="H185" s="45"/>
      <c r="I185" s="45"/>
      <c r="J185" s="45"/>
      <c r="K185" s="45"/>
      <c r="L185" s="45"/>
      <c r="M185" s="45"/>
      <c r="N185" s="45"/>
      <c r="O185" s="45"/>
      <c r="P185" s="45"/>
      <c r="Q185" s="45"/>
      <c r="R185" s="45">
        <v>348</v>
      </c>
      <c r="S185" s="45">
        <v>348</v>
      </c>
      <c r="T185" s="45">
        <v>7</v>
      </c>
      <c r="U185" s="45">
        <v>7</v>
      </c>
      <c r="V185" s="45">
        <v>7</v>
      </c>
      <c r="W185" s="45">
        <v>7</v>
      </c>
      <c r="X185" s="45">
        <v>7</v>
      </c>
      <c r="Y185" s="45">
        <v>7</v>
      </c>
      <c r="Z185" s="45">
        <v>7</v>
      </c>
      <c r="AA185" s="45">
        <v>7</v>
      </c>
      <c r="AB185" s="45">
        <v>0</v>
      </c>
      <c r="AC185" s="45">
        <v>0</v>
      </c>
      <c r="AD185" s="45">
        <v>0</v>
      </c>
      <c r="AE185" s="45">
        <v>0</v>
      </c>
      <c r="AF185" s="45">
        <v>0</v>
      </c>
      <c r="AG185" s="45"/>
      <c r="AH185" s="45"/>
      <c r="AI185" s="45"/>
      <c r="AJ185" s="45"/>
      <c r="AK185" s="45"/>
      <c r="AL185" s="45"/>
      <c r="AM185" s="45"/>
      <c r="AN185" s="45"/>
      <c r="AO185" s="45"/>
      <c r="AP185" s="45"/>
      <c r="AQ185" s="45"/>
      <c r="AR185" s="45"/>
      <c r="AS185" s="45"/>
      <c r="AT185" s="45"/>
      <c r="AU185" s="45"/>
    </row>
    <row r="186" spans="2:47" hidden="1" outlineLevel="1">
      <c r="B186" s="41" t="s">
        <v>1030</v>
      </c>
      <c r="C186" s="43">
        <f t="shared" ref="C186:C188" si="365">C185</f>
        <v>0</v>
      </c>
      <c r="D186" s="43">
        <f t="shared" ref="D186:D188" si="366">D185</f>
        <v>0</v>
      </c>
      <c r="E186" s="43">
        <f t="shared" ref="E186:E188" si="367">E185</f>
        <v>0</v>
      </c>
      <c r="F186" s="43">
        <f t="shared" ref="F186:F188" si="368">F185</f>
        <v>0</v>
      </c>
      <c r="G186" s="43">
        <f t="shared" ref="G186:G188" si="369">G185</f>
        <v>0</v>
      </c>
      <c r="H186" s="43">
        <f t="shared" ref="H186:H188" si="370">H185</f>
        <v>0</v>
      </c>
      <c r="I186" s="43">
        <f t="shared" ref="I186:I188" si="371">I185</f>
        <v>0</v>
      </c>
      <c r="J186" s="43">
        <f t="shared" ref="J186:J188" si="372">J185</f>
        <v>0</v>
      </c>
      <c r="K186" s="43">
        <f t="shared" ref="K186:K188" si="373">K185</f>
        <v>0</v>
      </c>
      <c r="L186" s="43">
        <f t="shared" ref="L186:L188" si="374">L185</f>
        <v>0</v>
      </c>
      <c r="M186" s="43">
        <f t="shared" ref="M186:M188" si="375">M185</f>
        <v>0</v>
      </c>
      <c r="N186" s="43">
        <f t="shared" ref="N186:N188" si="376">N185</f>
        <v>0</v>
      </c>
      <c r="O186" s="43">
        <f t="shared" ref="O186:O188" si="377">O185</f>
        <v>0</v>
      </c>
      <c r="P186" s="43">
        <f t="shared" ref="P186:P188" si="378">P185</f>
        <v>0</v>
      </c>
      <c r="Q186" s="43">
        <f t="shared" ref="Q186:Q188" si="379">Q185</f>
        <v>0</v>
      </c>
      <c r="R186" s="43">
        <f t="shared" ref="R186:R188" si="380">R185</f>
        <v>348</v>
      </c>
      <c r="S186" s="43">
        <f t="shared" ref="S186:S188" si="381">S185</f>
        <v>348</v>
      </c>
      <c r="T186" s="43">
        <f t="shared" ref="T186:T188" si="382">T185</f>
        <v>7</v>
      </c>
      <c r="U186" s="43">
        <f t="shared" ref="U186:U188" si="383">U185</f>
        <v>7</v>
      </c>
      <c r="V186" s="43">
        <f t="shared" ref="V186:V188" si="384">V185</f>
        <v>7</v>
      </c>
      <c r="W186" s="43">
        <f t="shared" ref="W186:W188" si="385">W185</f>
        <v>7</v>
      </c>
      <c r="X186" s="43">
        <f t="shared" ref="X186:X188" si="386">X185</f>
        <v>7</v>
      </c>
      <c r="Y186" s="43">
        <f t="shared" ref="Y186:Y188" si="387">Y185</f>
        <v>7</v>
      </c>
      <c r="Z186" s="43">
        <f t="shared" ref="Z186:Z188" si="388">Z185</f>
        <v>7</v>
      </c>
      <c r="AA186" s="43">
        <f t="shared" ref="AA186:AA188" si="389">AA185</f>
        <v>7</v>
      </c>
      <c r="AB186" s="43">
        <f t="shared" ref="AB186:AB188" si="390">AB185</f>
        <v>0</v>
      </c>
      <c r="AC186" s="43">
        <f t="shared" ref="AC186:AC188" si="391">AC185</f>
        <v>0</v>
      </c>
      <c r="AD186" s="43">
        <f t="shared" ref="AD186:AD188" si="392">AD185</f>
        <v>0</v>
      </c>
      <c r="AE186" s="43">
        <f t="shared" ref="AE186:AE188" si="393">AE185</f>
        <v>0</v>
      </c>
      <c r="AF186" s="43">
        <f t="shared" ref="AF186:AF188" si="394">AF185</f>
        <v>0</v>
      </c>
      <c r="AG186" s="43">
        <f t="shared" ref="AG186:AG188" si="395">AG185</f>
        <v>0</v>
      </c>
      <c r="AH186" s="43">
        <f t="shared" ref="AH186:AH188" si="396">AH185</f>
        <v>0</v>
      </c>
      <c r="AI186" s="43">
        <f t="shared" ref="AI186:AI188" si="397">AI185</f>
        <v>0</v>
      </c>
      <c r="AJ186" s="43">
        <f t="shared" ref="AJ186:AJ188" si="398">AJ185</f>
        <v>0</v>
      </c>
      <c r="AK186" s="43">
        <f t="shared" ref="AK186:AK188" si="399">AK185</f>
        <v>0</v>
      </c>
      <c r="AL186" s="43">
        <f t="shared" ref="AL186:AL188" si="400">AL185</f>
        <v>0</v>
      </c>
      <c r="AM186" s="43">
        <f t="shared" ref="AM186:AM188" si="401">AM185</f>
        <v>0</v>
      </c>
      <c r="AN186" s="43">
        <f t="shared" ref="AN186:AN188" si="402">AN185</f>
        <v>0</v>
      </c>
      <c r="AO186" s="43">
        <f t="shared" ref="AO186:AO188" si="403">AO185</f>
        <v>0</v>
      </c>
      <c r="AP186" s="43">
        <f t="shared" ref="AP186:AP188" si="404">AP185</f>
        <v>0</v>
      </c>
      <c r="AQ186" s="43">
        <f t="shared" ref="AQ186:AQ188" si="405">AQ185</f>
        <v>0</v>
      </c>
      <c r="AR186" s="43">
        <f t="shared" ref="AR186:AR188" si="406">AR185</f>
        <v>0</v>
      </c>
      <c r="AS186" s="43">
        <f t="shared" ref="AS186:AS188" si="407">AS185</f>
        <v>0</v>
      </c>
      <c r="AT186" s="43">
        <f t="shared" ref="AT186:AT188" si="408">AT185</f>
        <v>0</v>
      </c>
      <c r="AU186" s="43">
        <f t="shared" ref="AU186:AU188" si="409">AU185</f>
        <v>0</v>
      </c>
    </row>
    <row r="187" spans="2:47" hidden="1" outlineLevel="1">
      <c r="B187" s="41" t="s">
        <v>1031</v>
      </c>
      <c r="C187" s="43">
        <f t="shared" si="365"/>
        <v>0</v>
      </c>
      <c r="D187" s="43">
        <f t="shared" si="366"/>
        <v>0</v>
      </c>
      <c r="E187" s="43">
        <f t="shared" si="367"/>
        <v>0</v>
      </c>
      <c r="F187" s="43">
        <f t="shared" si="368"/>
        <v>0</v>
      </c>
      <c r="G187" s="43">
        <f t="shared" si="369"/>
        <v>0</v>
      </c>
      <c r="H187" s="43">
        <f t="shared" si="370"/>
        <v>0</v>
      </c>
      <c r="I187" s="43">
        <f t="shared" si="371"/>
        <v>0</v>
      </c>
      <c r="J187" s="43">
        <f t="shared" si="372"/>
        <v>0</v>
      </c>
      <c r="K187" s="43">
        <f t="shared" si="373"/>
        <v>0</v>
      </c>
      <c r="L187" s="43">
        <f t="shared" si="374"/>
        <v>0</v>
      </c>
      <c r="M187" s="43">
        <f t="shared" si="375"/>
        <v>0</v>
      </c>
      <c r="N187" s="43">
        <f t="shared" si="376"/>
        <v>0</v>
      </c>
      <c r="O187" s="43">
        <f t="shared" si="377"/>
        <v>0</v>
      </c>
      <c r="P187" s="43">
        <f t="shared" si="378"/>
        <v>0</v>
      </c>
      <c r="Q187" s="43">
        <f t="shared" si="379"/>
        <v>0</v>
      </c>
      <c r="R187" s="43">
        <f t="shared" si="380"/>
        <v>348</v>
      </c>
      <c r="S187" s="43">
        <f t="shared" si="381"/>
        <v>348</v>
      </c>
      <c r="T187" s="43">
        <f t="shared" si="382"/>
        <v>7</v>
      </c>
      <c r="U187" s="43">
        <f t="shared" si="383"/>
        <v>7</v>
      </c>
      <c r="V187" s="43">
        <f t="shared" si="384"/>
        <v>7</v>
      </c>
      <c r="W187" s="43">
        <f t="shared" si="385"/>
        <v>7</v>
      </c>
      <c r="X187" s="43">
        <f t="shared" si="386"/>
        <v>7</v>
      </c>
      <c r="Y187" s="43">
        <f t="shared" si="387"/>
        <v>7</v>
      </c>
      <c r="Z187" s="43">
        <f t="shared" si="388"/>
        <v>7</v>
      </c>
      <c r="AA187" s="43">
        <f t="shared" si="389"/>
        <v>7</v>
      </c>
      <c r="AB187" s="43">
        <f t="shared" si="390"/>
        <v>0</v>
      </c>
      <c r="AC187" s="43">
        <f t="shared" si="391"/>
        <v>0</v>
      </c>
      <c r="AD187" s="43">
        <f t="shared" si="392"/>
        <v>0</v>
      </c>
      <c r="AE187" s="43">
        <f t="shared" si="393"/>
        <v>0</v>
      </c>
      <c r="AF187" s="43">
        <f t="shared" si="394"/>
        <v>0</v>
      </c>
      <c r="AG187" s="43">
        <f t="shared" si="395"/>
        <v>0</v>
      </c>
      <c r="AH187" s="43">
        <f t="shared" si="396"/>
        <v>0</v>
      </c>
      <c r="AI187" s="43">
        <f t="shared" si="397"/>
        <v>0</v>
      </c>
      <c r="AJ187" s="43">
        <f t="shared" si="398"/>
        <v>0</v>
      </c>
      <c r="AK187" s="43">
        <f t="shared" si="399"/>
        <v>0</v>
      </c>
      <c r="AL187" s="43">
        <f t="shared" si="400"/>
        <v>0</v>
      </c>
      <c r="AM187" s="43">
        <f t="shared" si="401"/>
        <v>0</v>
      </c>
      <c r="AN187" s="43">
        <f t="shared" si="402"/>
        <v>0</v>
      </c>
      <c r="AO187" s="43">
        <f t="shared" si="403"/>
        <v>0</v>
      </c>
      <c r="AP187" s="43">
        <f t="shared" si="404"/>
        <v>0</v>
      </c>
      <c r="AQ187" s="43">
        <f t="shared" si="405"/>
        <v>0</v>
      </c>
      <c r="AR187" s="43">
        <f t="shared" si="406"/>
        <v>0</v>
      </c>
      <c r="AS187" s="43">
        <f t="shared" si="407"/>
        <v>0</v>
      </c>
      <c r="AT187" s="43">
        <f t="shared" si="408"/>
        <v>0</v>
      </c>
      <c r="AU187" s="43">
        <f t="shared" si="409"/>
        <v>0</v>
      </c>
    </row>
    <row r="188" spans="2:47" hidden="1" outlineLevel="1">
      <c r="B188" s="41" t="s">
        <v>1032</v>
      </c>
      <c r="C188" s="43">
        <f t="shared" si="365"/>
        <v>0</v>
      </c>
      <c r="D188" s="43">
        <f t="shared" si="366"/>
        <v>0</v>
      </c>
      <c r="E188" s="43">
        <f t="shared" si="367"/>
        <v>0</v>
      </c>
      <c r="F188" s="43">
        <f t="shared" si="368"/>
        <v>0</v>
      </c>
      <c r="G188" s="43">
        <f t="shared" si="369"/>
        <v>0</v>
      </c>
      <c r="H188" s="43">
        <f t="shared" si="370"/>
        <v>0</v>
      </c>
      <c r="I188" s="43">
        <f t="shared" si="371"/>
        <v>0</v>
      </c>
      <c r="J188" s="43">
        <f t="shared" si="372"/>
        <v>0</v>
      </c>
      <c r="K188" s="43">
        <f t="shared" si="373"/>
        <v>0</v>
      </c>
      <c r="L188" s="43">
        <f t="shared" si="374"/>
        <v>0</v>
      </c>
      <c r="M188" s="43">
        <f t="shared" si="375"/>
        <v>0</v>
      </c>
      <c r="N188" s="43">
        <f t="shared" si="376"/>
        <v>0</v>
      </c>
      <c r="O188" s="43">
        <f t="shared" si="377"/>
        <v>0</v>
      </c>
      <c r="P188" s="43">
        <f t="shared" si="378"/>
        <v>0</v>
      </c>
      <c r="Q188" s="43">
        <f t="shared" si="379"/>
        <v>0</v>
      </c>
      <c r="R188" s="43">
        <f t="shared" si="380"/>
        <v>348</v>
      </c>
      <c r="S188" s="43">
        <f t="shared" si="381"/>
        <v>348</v>
      </c>
      <c r="T188" s="43">
        <f t="shared" si="382"/>
        <v>7</v>
      </c>
      <c r="U188" s="43">
        <f t="shared" si="383"/>
        <v>7</v>
      </c>
      <c r="V188" s="43">
        <f t="shared" si="384"/>
        <v>7</v>
      </c>
      <c r="W188" s="43">
        <f t="shared" si="385"/>
        <v>7</v>
      </c>
      <c r="X188" s="43">
        <f t="shared" si="386"/>
        <v>7</v>
      </c>
      <c r="Y188" s="43">
        <f t="shared" si="387"/>
        <v>7</v>
      </c>
      <c r="Z188" s="43">
        <f t="shared" si="388"/>
        <v>7</v>
      </c>
      <c r="AA188" s="43">
        <f t="shared" si="389"/>
        <v>7</v>
      </c>
      <c r="AB188" s="43">
        <f t="shared" si="390"/>
        <v>0</v>
      </c>
      <c r="AC188" s="43">
        <f t="shared" si="391"/>
        <v>0</v>
      </c>
      <c r="AD188" s="43">
        <f t="shared" si="392"/>
        <v>0</v>
      </c>
      <c r="AE188" s="43">
        <f t="shared" si="393"/>
        <v>0</v>
      </c>
      <c r="AF188" s="43">
        <f t="shared" si="394"/>
        <v>0</v>
      </c>
      <c r="AG188" s="43">
        <f t="shared" si="395"/>
        <v>0</v>
      </c>
      <c r="AH188" s="43">
        <f t="shared" si="396"/>
        <v>0</v>
      </c>
      <c r="AI188" s="43">
        <f t="shared" si="397"/>
        <v>0</v>
      </c>
      <c r="AJ188" s="43">
        <f t="shared" si="398"/>
        <v>0</v>
      </c>
      <c r="AK188" s="43">
        <f t="shared" si="399"/>
        <v>0</v>
      </c>
      <c r="AL188" s="43">
        <f t="shared" si="400"/>
        <v>0</v>
      </c>
      <c r="AM188" s="43">
        <f t="shared" si="401"/>
        <v>0</v>
      </c>
      <c r="AN188" s="43">
        <f t="shared" si="402"/>
        <v>0</v>
      </c>
      <c r="AO188" s="43">
        <f t="shared" si="403"/>
        <v>0</v>
      </c>
      <c r="AP188" s="43">
        <f t="shared" si="404"/>
        <v>0</v>
      </c>
      <c r="AQ188" s="43">
        <f t="shared" si="405"/>
        <v>0</v>
      </c>
      <c r="AR188" s="43">
        <f t="shared" si="406"/>
        <v>0</v>
      </c>
      <c r="AS188" s="43">
        <f t="shared" si="407"/>
        <v>0</v>
      </c>
      <c r="AT188" s="43">
        <f t="shared" si="408"/>
        <v>0</v>
      </c>
      <c r="AU188" s="43">
        <f t="shared" si="409"/>
        <v>0</v>
      </c>
    </row>
    <row r="189" spans="2:47" hidden="1" outlineLevel="1">
      <c r="B189" s="41" t="s">
        <v>1028</v>
      </c>
      <c r="C189" s="45" t="s">
        <v>37</v>
      </c>
      <c r="D189" s="45" t="s">
        <v>37</v>
      </c>
      <c r="E189" s="45" t="s">
        <v>37</v>
      </c>
      <c r="F189" s="45" t="s">
        <v>37</v>
      </c>
      <c r="G189" s="45" t="s">
        <v>37</v>
      </c>
      <c r="H189" s="45" t="s">
        <v>37</v>
      </c>
      <c r="I189" s="45" t="s">
        <v>37</v>
      </c>
      <c r="J189" s="45" t="s">
        <v>37</v>
      </c>
      <c r="K189" s="45" t="s">
        <v>37</v>
      </c>
      <c r="L189" s="45" t="s">
        <v>37</v>
      </c>
      <c r="M189" s="45" t="s">
        <v>37</v>
      </c>
      <c r="N189" s="45" t="s">
        <v>37</v>
      </c>
      <c r="O189" s="45" t="s">
        <v>37</v>
      </c>
      <c r="P189" s="45" t="s">
        <v>37</v>
      </c>
      <c r="Q189" s="45" t="s">
        <v>37</v>
      </c>
      <c r="R189" s="45" t="s">
        <v>37</v>
      </c>
      <c r="S189" s="45" t="s">
        <v>37</v>
      </c>
      <c r="T189" s="45" t="s">
        <v>37</v>
      </c>
      <c r="U189" s="45" t="s">
        <v>37</v>
      </c>
      <c r="V189" s="45" t="s">
        <v>37</v>
      </c>
      <c r="W189" s="45" t="s">
        <v>37</v>
      </c>
      <c r="X189" s="45" t="s">
        <v>37</v>
      </c>
      <c r="Y189" s="45" t="s">
        <v>37</v>
      </c>
      <c r="Z189" s="45" t="s">
        <v>37</v>
      </c>
      <c r="AA189" s="45" t="s">
        <v>37</v>
      </c>
      <c r="AB189" s="45" t="s">
        <v>37</v>
      </c>
      <c r="AC189" s="45" t="s">
        <v>37</v>
      </c>
      <c r="AD189" s="45" t="s">
        <v>37</v>
      </c>
      <c r="AE189" s="45" t="s">
        <v>37</v>
      </c>
      <c r="AF189" s="45" t="s">
        <v>37</v>
      </c>
      <c r="AG189" s="45" t="s">
        <v>37</v>
      </c>
      <c r="AH189" s="45" t="s">
        <v>37</v>
      </c>
      <c r="AI189" s="45" t="s">
        <v>37</v>
      </c>
      <c r="AJ189" s="45" t="s">
        <v>37</v>
      </c>
      <c r="AK189" s="45" t="s">
        <v>37</v>
      </c>
      <c r="AL189" s="45" t="s">
        <v>37</v>
      </c>
      <c r="AM189" s="45" t="s">
        <v>37</v>
      </c>
      <c r="AN189" s="45" t="s">
        <v>37</v>
      </c>
      <c r="AO189" s="45" t="s">
        <v>37</v>
      </c>
      <c r="AP189" s="45" t="s">
        <v>37</v>
      </c>
      <c r="AQ189" s="45" t="s">
        <v>37</v>
      </c>
      <c r="AR189" s="45" t="s">
        <v>37</v>
      </c>
      <c r="AS189" s="45" t="s">
        <v>37</v>
      </c>
      <c r="AT189" s="45" t="s">
        <v>37</v>
      </c>
      <c r="AU189" s="45" t="s">
        <v>37</v>
      </c>
    </row>
    <row r="190" spans="2:47" hidden="1" outlineLevel="1">
      <c r="B190" s="41" t="s">
        <v>1041</v>
      </c>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row>
    <row r="191" spans="2:47" hidden="1" outlineLevel="1">
      <c r="B191" s="41" t="s">
        <v>1030</v>
      </c>
      <c r="C191" s="43">
        <f t="shared" ref="C191:C193" si="410">C190</f>
        <v>0</v>
      </c>
      <c r="D191" s="43">
        <f t="shared" ref="D191:D193" si="411">D190</f>
        <v>0</v>
      </c>
      <c r="E191" s="43">
        <f t="shared" ref="E191:E193" si="412">E190</f>
        <v>0</v>
      </c>
      <c r="F191" s="43">
        <f t="shared" ref="F191:F193" si="413">F190</f>
        <v>0</v>
      </c>
      <c r="G191" s="43">
        <f t="shared" ref="G191:G193" si="414">G190</f>
        <v>0</v>
      </c>
      <c r="H191" s="43">
        <f t="shared" ref="H191:H193" si="415">H190</f>
        <v>0</v>
      </c>
      <c r="I191" s="43">
        <f t="shared" ref="I191:I193" si="416">I190</f>
        <v>0</v>
      </c>
      <c r="J191" s="43">
        <f t="shared" ref="J191:J193" si="417">J190</f>
        <v>0</v>
      </c>
      <c r="K191" s="43">
        <f t="shared" ref="K191:K193" si="418">K190</f>
        <v>0</v>
      </c>
      <c r="L191" s="43">
        <f t="shared" ref="L191:L193" si="419">L190</f>
        <v>0</v>
      </c>
      <c r="M191" s="43">
        <f t="shared" ref="M191:M193" si="420">M190</f>
        <v>0</v>
      </c>
      <c r="N191" s="43">
        <f t="shared" ref="N191:N193" si="421">N190</f>
        <v>0</v>
      </c>
      <c r="O191" s="43">
        <f t="shared" ref="O191:O193" si="422">O190</f>
        <v>0</v>
      </c>
      <c r="P191" s="43">
        <f t="shared" ref="P191:P193" si="423">P190</f>
        <v>0</v>
      </c>
      <c r="Q191" s="43">
        <f t="shared" ref="Q191:Q193" si="424">Q190</f>
        <v>0</v>
      </c>
      <c r="R191" s="43">
        <f t="shared" ref="R191:R193" si="425">R190</f>
        <v>0</v>
      </c>
      <c r="S191" s="43">
        <f t="shared" ref="S191:S193" si="426">S190</f>
        <v>0</v>
      </c>
      <c r="T191" s="43">
        <f t="shared" ref="T191:T193" si="427">T190</f>
        <v>0</v>
      </c>
      <c r="U191" s="43">
        <f t="shared" ref="U191:U193" si="428">U190</f>
        <v>0</v>
      </c>
      <c r="V191" s="43">
        <f t="shared" ref="V191:V193" si="429">V190</f>
        <v>0</v>
      </c>
      <c r="W191" s="43">
        <f t="shared" ref="W191:W193" si="430">W190</f>
        <v>0</v>
      </c>
      <c r="X191" s="43">
        <f t="shared" ref="X191:X193" si="431">X190</f>
        <v>0</v>
      </c>
      <c r="Y191" s="43">
        <f t="shared" ref="Y191:Y193" si="432">Y190</f>
        <v>0</v>
      </c>
      <c r="Z191" s="43">
        <f t="shared" ref="Z191:Z193" si="433">Z190</f>
        <v>0</v>
      </c>
      <c r="AA191" s="43">
        <f t="shared" ref="AA191:AA193" si="434">AA190</f>
        <v>0</v>
      </c>
      <c r="AB191" s="43">
        <f t="shared" ref="AB191:AB193" si="435">AB190</f>
        <v>0</v>
      </c>
      <c r="AC191" s="43">
        <f t="shared" ref="AC191:AC193" si="436">AC190</f>
        <v>0</v>
      </c>
      <c r="AD191" s="43">
        <f t="shared" ref="AD191:AD193" si="437">AD190</f>
        <v>0</v>
      </c>
      <c r="AE191" s="43">
        <f t="shared" ref="AE191:AE193" si="438">AE190</f>
        <v>0</v>
      </c>
      <c r="AF191" s="43">
        <f t="shared" ref="AF191:AF193" si="439">AF190</f>
        <v>0</v>
      </c>
      <c r="AG191" s="43">
        <f t="shared" ref="AG191:AG193" si="440">AG190</f>
        <v>0</v>
      </c>
      <c r="AH191" s="43">
        <f t="shared" ref="AH191:AH193" si="441">AH190</f>
        <v>0</v>
      </c>
      <c r="AI191" s="43">
        <f t="shared" ref="AI191:AI193" si="442">AI190</f>
        <v>0</v>
      </c>
      <c r="AJ191" s="43">
        <f t="shared" ref="AJ191:AJ193" si="443">AJ190</f>
        <v>0</v>
      </c>
      <c r="AK191" s="43">
        <f t="shared" ref="AK191:AK193" si="444">AK190</f>
        <v>0</v>
      </c>
      <c r="AL191" s="43">
        <f t="shared" ref="AL191:AL193" si="445">AL190</f>
        <v>0</v>
      </c>
      <c r="AM191" s="43">
        <f t="shared" ref="AM191:AM193" si="446">AM190</f>
        <v>0</v>
      </c>
      <c r="AN191" s="43">
        <f t="shared" ref="AN191:AN193" si="447">AN190</f>
        <v>0</v>
      </c>
      <c r="AO191" s="43">
        <f t="shared" ref="AO191:AO193" si="448">AO190</f>
        <v>0</v>
      </c>
      <c r="AP191" s="43">
        <f t="shared" ref="AP191:AP193" si="449">AP190</f>
        <v>0</v>
      </c>
      <c r="AQ191" s="43">
        <f t="shared" ref="AQ191:AQ193" si="450">AQ190</f>
        <v>0</v>
      </c>
      <c r="AR191" s="43">
        <f t="shared" ref="AR191:AR193" si="451">AR190</f>
        <v>0</v>
      </c>
      <c r="AS191" s="43">
        <f t="shared" ref="AS191:AS193" si="452">AS190</f>
        <v>0</v>
      </c>
      <c r="AT191" s="43">
        <f t="shared" ref="AT191:AT193" si="453">AT190</f>
        <v>0</v>
      </c>
      <c r="AU191" s="43">
        <f t="shared" ref="AU191:AU193" si="454">AU190</f>
        <v>0</v>
      </c>
    </row>
    <row r="192" spans="2:47" hidden="1" outlineLevel="1">
      <c r="B192" s="41" t="s">
        <v>1031</v>
      </c>
      <c r="C192" s="43">
        <f t="shared" si="410"/>
        <v>0</v>
      </c>
      <c r="D192" s="43">
        <f t="shared" si="411"/>
        <v>0</v>
      </c>
      <c r="E192" s="43">
        <f t="shared" si="412"/>
        <v>0</v>
      </c>
      <c r="F192" s="43">
        <f t="shared" si="413"/>
        <v>0</v>
      </c>
      <c r="G192" s="43">
        <f t="shared" si="414"/>
        <v>0</v>
      </c>
      <c r="H192" s="43">
        <f t="shared" si="415"/>
        <v>0</v>
      </c>
      <c r="I192" s="43">
        <f t="shared" si="416"/>
        <v>0</v>
      </c>
      <c r="J192" s="43">
        <f t="shared" si="417"/>
        <v>0</v>
      </c>
      <c r="K192" s="43">
        <f t="shared" si="418"/>
        <v>0</v>
      </c>
      <c r="L192" s="43">
        <f t="shared" si="419"/>
        <v>0</v>
      </c>
      <c r="M192" s="43">
        <f t="shared" si="420"/>
        <v>0</v>
      </c>
      <c r="N192" s="43">
        <f t="shared" si="421"/>
        <v>0</v>
      </c>
      <c r="O192" s="43">
        <f t="shared" si="422"/>
        <v>0</v>
      </c>
      <c r="P192" s="43">
        <f t="shared" si="423"/>
        <v>0</v>
      </c>
      <c r="Q192" s="43">
        <f t="shared" si="424"/>
        <v>0</v>
      </c>
      <c r="R192" s="43">
        <f t="shared" si="425"/>
        <v>0</v>
      </c>
      <c r="S192" s="43">
        <f t="shared" si="426"/>
        <v>0</v>
      </c>
      <c r="T192" s="43">
        <f t="shared" si="427"/>
        <v>0</v>
      </c>
      <c r="U192" s="43">
        <f t="shared" si="428"/>
        <v>0</v>
      </c>
      <c r="V192" s="43">
        <f t="shared" si="429"/>
        <v>0</v>
      </c>
      <c r="W192" s="43">
        <f t="shared" si="430"/>
        <v>0</v>
      </c>
      <c r="X192" s="43">
        <f t="shared" si="431"/>
        <v>0</v>
      </c>
      <c r="Y192" s="43">
        <f t="shared" si="432"/>
        <v>0</v>
      </c>
      <c r="Z192" s="43">
        <f t="shared" si="433"/>
        <v>0</v>
      </c>
      <c r="AA192" s="43">
        <f t="shared" si="434"/>
        <v>0</v>
      </c>
      <c r="AB192" s="43">
        <f t="shared" si="435"/>
        <v>0</v>
      </c>
      <c r="AC192" s="43">
        <f t="shared" si="436"/>
        <v>0</v>
      </c>
      <c r="AD192" s="43">
        <f t="shared" si="437"/>
        <v>0</v>
      </c>
      <c r="AE192" s="43">
        <f t="shared" si="438"/>
        <v>0</v>
      </c>
      <c r="AF192" s="43">
        <f t="shared" si="439"/>
        <v>0</v>
      </c>
      <c r="AG192" s="43">
        <f t="shared" si="440"/>
        <v>0</v>
      </c>
      <c r="AH192" s="43">
        <f t="shared" si="441"/>
        <v>0</v>
      </c>
      <c r="AI192" s="43">
        <f t="shared" si="442"/>
        <v>0</v>
      </c>
      <c r="AJ192" s="43">
        <f t="shared" si="443"/>
        <v>0</v>
      </c>
      <c r="AK192" s="43">
        <f t="shared" si="444"/>
        <v>0</v>
      </c>
      <c r="AL192" s="43">
        <f t="shared" si="445"/>
        <v>0</v>
      </c>
      <c r="AM192" s="43">
        <f t="shared" si="446"/>
        <v>0</v>
      </c>
      <c r="AN192" s="43">
        <f t="shared" si="447"/>
        <v>0</v>
      </c>
      <c r="AO192" s="43">
        <f t="shared" si="448"/>
        <v>0</v>
      </c>
      <c r="AP192" s="43">
        <f t="shared" si="449"/>
        <v>0</v>
      </c>
      <c r="AQ192" s="43">
        <f t="shared" si="450"/>
        <v>0</v>
      </c>
      <c r="AR192" s="43">
        <f t="shared" si="451"/>
        <v>0</v>
      </c>
      <c r="AS192" s="43">
        <f t="shared" si="452"/>
        <v>0</v>
      </c>
      <c r="AT192" s="43">
        <f t="shared" si="453"/>
        <v>0</v>
      </c>
      <c r="AU192" s="43">
        <f t="shared" si="454"/>
        <v>0</v>
      </c>
    </row>
    <row r="193" spans="1:47" hidden="1" outlineLevel="1">
      <c r="B193" s="41" t="s">
        <v>1032</v>
      </c>
      <c r="C193" s="43">
        <f t="shared" si="410"/>
        <v>0</v>
      </c>
      <c r="D193" s="43">
        <f t="shared" si="411"/>
        <v>0</v>
      </c>
      <c r="E193" s="43">
        <f t="shared" si="412"/>
        <v>0</v>
      </c>
      <c r="F193" s="43">
        <f t="shared" si="413"/>
        <v>0</v>
      </c>
      <c r="G193" s="43">
        <f t="shared" si="414"/>
        <v>0</v>
      </c>
      <c r="H193" s="43">
        <f t="shared" si="415"/>
        <v>0</v>
      </c>
      <c r="I193" s="43">
        <f t="shared" si="416"/>
        <v>0</v>
      </c>
      <c r="J193" s="43">
        <f t="shared" si="417"/>
        <v>0</v>
      </c>
      <c r="K193" s="43">
        <f t="shared" si="418"/>
        <v>0</v>
      </c>
      <c r="L193" s="43">
        <f t="shared" si="419"/>
        <v>0</v>
      </c>
      <c r="M193" s="43">
        <f t="shared" si="420"/>
        <v>0</v>
      </c>
      <c r="N193" s="43">
        <f t="shared" si="421"/>
        <v>0</v>
      </c>
      <c r="O193" s="43">
        <f t="shared" si="422"/>
        <v>0</v>
      </c>
      <c r="P193" s="43">
        <f t="shared" si="423"/>
        <v>0</v>
      </c>
      <c r="Q193" s="43">
        <f t="shared" si="424"/>
        <v>0</v>
      </c>
      <c r="R193" s="43">
        <f t="shared" si="425"/>
        <v>0</v>
      </c>
      <c r="S193" s="43">
        <f t="shared" si="426"/>
        <v>0</v>
      </c>
      <c r="T193" s="43">
        <f t="shared" si="427"/>
        <v>0</v>
      </c>
      <c r="U193" s="43">
        <f t="shared" si="428"/>
        <v>0</v>
      </c>
      <c r="V193" s="43">
        <f t="shared" si="429"/>
        <v>0</v>
      </c>
      <c r="W193" s="43">
        <f t="shared" si="430"/>
        <v>0</v>
      </c>
      <c r="X193" s="43">
        <f t="shared" si="431"/>
        <v>0</v>
      </c>
      <c r="Y193" s="43">
        <f t="shared" si="432"/>
        <v>0</v>
      </c>
      <c r="Z193" s="43">
        <f t="shared" si="433"/>
        <v>0</v>
      </c>
      <c r="AA193" s="43">
        <f t="shared" si="434"/>
        <v>0</v>
      </c>
      <c r="AB193" s="43">
        <f t="shared" si="435"/>
        <v>0</v>
      </c>
      <c r="AC193" s="43">
        <f t="shared" si="436"/>
        <v>0</v>
      </c>
      <c r="AD193" s="43">
        <f t="shared" si="437"/>
        <v>0</v>
      </c>
      <c r="AE193" s="43">
        <f t="shared" si="438"/>
        <v>0</v>
      </c>
      <c r="AF193" s="43">
        <f t="shared" si="439"/>
        <v>0</v>
      </c>
      <c r="AG193" s="43">
        <f t="shared" si="440"/>
        <v>0</v>
      </c>
      <c r="AH193" s="43">
        <f t="shared" si="441"/>
        <v>0</v>
      </c>
      <c r="AI193" s="43">
        <f t="shared" si="442"/>
        <v>0</v>
      </c>
      <c r="AJ193" s="43">
        <f t="shared" si="443"/>
        <v>0</v>
      </c>
      <c r="AK193" s="43">
        <f t="shared" si="444"/>
        <v>0</v>
      </c>
      <c r="AL193" s="43">
        <f t="shared" si="445"/>
        <v>0</v>
      </c>
      <c r="AM193" s="43">
        <f t="shared" si="446"/>
        <v>0</v>
      </c>
      <c r="AN193" s="43">
        <f t="shared" si="447"/>
        <v>0</v>
      </c>
      <c r="AO193" s="43">
        <f t="shared" si="448"/>
        <v>0</v>
      </c>
      <c r="AP193" s="43">
        <f t="shared" si="449"/>
        <v>0</v>
      </c>
      <c r="AQ193" s="43">
        <f t="shared" si="450"/>
        <v>0</v>
      </c>
      <c r="AR193" s="43">
        <f t="shared" si="451"/>
        <v>0</v>
      </c>
      <c r="AS193" s="43">
        <f t="shared" si="452"/>
        <v>0</v>
      </c>
      <c r="AT193" s="43">
        <f t="shared" si="453"/>
        <v>0</v>
      </c>
      <c r="AU193" s="43">
        <f t="shared" si="454"/>
        <v>0</v>
      </c>
    </row>
    <row r="194" spans="1:47" hidden="1" outlineLevel="1">
      <c r="B194" s="41" t="s">
        <v>1028</v>
      </c>
      <c r="C194" s="45" t="s">
        <v>37</v>
      </c>
      <c r="D194" s="45" t="s">
        <v>37</v>
      </c>
      <c r="E194" s="45" t="s">
        <v>37</v>
      </c>
      <c r="F194" s="45" t="s">
        <v>37</v>
      </c>
      <c r="G194" s="45" t="s">
        <v>37</v>
      </c>
      <c r="H194" s="45" t="s">
        <v>37</v>
      </c>
      <c r="I194" s="45" t="s">
        <v>37</v>
      </c>
      <c r="J194" s="45" t="s">
        <v>37</v>
      </c>
      <c r="K194" s="45" t="s">
        <v>37</v>
      </c>
      <c r="L194" s="45" t="s">
        <v>37</v>
      </c>
      <c r="M194" s="45" t="s">
        <v>37</v>
      </c>
      <c r="N194" s="45" t="s">
        <v>37</v>
      </c>
      <c r="O194" s="45" t="s">
        <v>37</v>
      </c>
      <c r="P194" s="45" t="s">
        <v>37</v>
      </c>
      <c r="Q194" s="45" t="s">
        <v>37</v>
      </c>
      <c r="R194" s="45" t="s">
        <v>37</v>
      </c>
      <c r="S194" s="45" t="s">
        <v>37</v>
      </c>
      <c r="T194" s="45" t="s">
        <v>37</v>
      </c>
      <c r="U194" s="45" t="s">
        <v>37</v>
      </c>
      <c r="V194" s="45" t="s">
        <v>37</v>
      </c>
      <c r="W194" s="45" t="s">
        <v>37</v>
      </c>
      <c r="X194" s="45" t="s">
        <v>37</v>
      </c>
      <c r="Y194" s="45" t="s">
        <v>37</v>
      </c>
      <c r="Z194" s="45" t="s">
        <v>37</v>
      </c>
      <c r="AA194" s="45" t="s">
        <v>37</v>
      </c>
      <c r="AB194" s="45" t="s">
        <v>37</v>
      </c>
      <c r="AC194" s="45" t="s">
        <v>37</v>
      </c>
      <c r="AD194" s="45" t="s">
        <v>37</v>
      </c>
      <c r="AE194" s="45" t="s">
        <v>37</v>
      </c>
      <c r="AF194" s="45" t="s">
        <v>37</v>
      </c>
      <c r="AG194" s="45" t="s">
        <v>37</v>
      </c>
      <c r="AH194" s="45" t="s">
        <v>37</v>
      </c>
      <c r="AI194" s="45" t="s">
        <v>37</v>
      </c>
      <c r="AJ194" s="45" t="s">
        <v>37</v>
      </c>
      <c r="AK194" s="45" t="s">
        <v>37</v>
      </c>
      <c r="AL194" s="45" t="s">
        <v>37</v>
      </c>
      <c r="AM194" s="45" t="s">
        <v>37</v>
      </c>
      <c r="AN194" s="45" t="s">
        <v>37</v>
      </c>
      <c r="AO194" s="45" t="s">
        <v>37</v>
      </c>
      <c r="AP194" s="45" t="s">
        <v>37</v>
      </c>
      <c r="AQ194" s="45" t="s">
        <v>37</v>
      </c>
      <c r="AR194" s="45" t="s">
        <v>37</v>
      </c>
      <c r="AS194" s="45" t="s">
        <v>37</v>
      </c>
      <c r="AT194" s="45" t="s">
        <v>37</v>
      </c>
      <c r="AU194" s="45" t="s">
        <v>37</v>
      </c>
    </row>
    <row r="195" spans="1:47" hidden="1" outlineLevel="1">
      <c r="B195" s="41" t="s">
        <v>1042</v>
      </c>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row>
    <row r="196" spans="1:47" hidden="1" outlineLevel="1">
      <c r="B196" s="41" t="s">
        <v>1030</v>
      </c>
      <c r="C196" s="43">
        <f t="shared" ref="C196:C198" si="455">C195</f>
        <v>0</v>
      </c>
      <c r="D196" s="43">
        <f t="shared" ref="D196:D198" si="456">D195</f>
        <v>0</v>
      </c>
      <c r="E196" s="43">
        <f t="shared" ref="E196:E198" si="457">E195</f>
        <v>0</v>
      </c>
      <c r="F196" s="43">
        <f t="shared" ref="F196:F198" si="458">F195</f>
        <v>0</v>
      </c>
      <c r="G196" s="43">
        <f t="shared" ref="G196:G198" si="459">G195</f>
        <v>0</v>
      </c>
      <c r="H196" s="43">
        <f t="shared" ref="H196:H198" si="460">H195</f>
        <v>0</v>
      </c>
      <c r="I196" s="43">
        <f t="shared" ref="I196:I198" si="461">I195</f>
        <v>0</v>
      </c>
      <c r="J196" s="43">
        <f t="shared" ref="J196:J198" si="462">J195</f>
        <v>0</v>
      </c>
      <c r="K196" s="43">
        <f t="shared" ref="K196:K198" si="463">K195</f>
        <v>0</v>
      </c>
      <c r="L196" s="43">
        <f t="shared" ref="L196:L198" si="464">L195</f>
        <v>0</v>
      </c>
      <c r="M196" s="43">
        <f t="shared" ref="M196:M198" si="465">M195</f>
        <v>0</v>
      </c>
      <c r="N196" s="43">
        <f t="shared" ref="N196:N198" si="466">N195</f>
        <v>0</v>
      </c>
      <c r="O196" s="43">
        <f t="shared" ref="O196:O198" si="467">O195</f>
        <v>0</v>
      </c>
      <c r="P196" s="43">
        <f t="shared" ref="P196:P198" si="468">P195</f>
        <v>0</v>
      </c>
      <c r="Q196" s="43">
        <f t="shared" ref="Q196:Q198" si="469">Q195</f>
        <v>0</v>
      </c>
      <c r="R196" s="43">
        <f t="shared" ref="R196:R198" si="470">R195</f>
        <v>0</v>
      </c>
      <c r="S196" s="43">
        <f t="shared" ref="S196:S198" si="471">S195</f>
        <v>0</v>
      </c>
      <c r="T196" s="43">
        <f t="shared" ref="T196:T198" si="472">T195</f>
        <v>0</v>
      </c>
      <c r="U196" s="43">
        <f t="shared" ref="U196:U198" si="473">U195</f>
        <v>0</v>
      </c>
      <c r="V196" s="43">
        <f t="shared" ref="V196:V198" si="474">V195</f>
        <v>0</v>
      </c>
      <c r="W196" s="43">
        <f t="shared" ref="W196:W198" si="475">W195</f>
        <v>0</v>
      </c>
      <c r="X196" s="43">
        <f t="shared" ref="X196:X198" si="476">X195</f>
        <v>0</v>
      </c>
      <c r="Y196" s="43">
        <f t="shared" ref="Y196:Y198" si="477">Y195</f>
        <v>0</v>
      </c>
      <c r="Z196" s="43">
        <f t="shared" ref="Z196:Z198" si="478">Z195</f>
        <v>0</v>
      </c>
      <c r="AA196" s="43">
        <f t="shared" ref="AA196:AA198" si="479">AA195</f>
        <v>0</v>
      </c>
      <c r="AB196" s="43">
        <f t="shared" ref="AB196:AB198" si="480">AB195</f>
        <v>0</v>
      </c>
      <c r="AC196" s="43">
        <f t="shared" ref="AC196:AC198" si="481">AC195</f>
        <v>0</v>
      </c>
      <c r="AD196" s="43">
        <f t="shared" ref="AD196:AD198" si="482">AD195</f>
        <v>0</v>
      </c>
      <c r="AE196" s="43">
        <f t="shared" ref="AE196:AE198" si="483">AE195</f>
        <v>0</v>
      </c>
      <c r="AF196" s="43">
        <f t="shared" ref="AF196:AF198" si="484">AF195</f>
        <v>0</v>
      </c>
      <c r="AG196" s="43">
        <f t="shared" ref="AG196:AG198" si="485">AG195</f>
        <v>0</v>
      </c>
      <c r="AH196" s="43">
        <f t="shared" ref="AH196:AH198" si="486">AH195</f>
        <v>0</v>
      </c>
      <c r="AI196" s="43">
        <f t="shared" ref="AI196:AI198" si="487">AI195</f>
        <v>0</v>
      </c>
      <c r="AJ196" s="43">
        <f t="shared" ref="AJ196:AJ198" si="488">AJ195</f>
        <v>0</v>
      </c>
      <c r="AK196" s="43">
        <f t="shared" ref="AK196:AK198" si="489">AK195</f>
        <v>0</v>
      </c>
      <c r="AL196" s="43">
        <f t="shared" ref="AL196:AL198" si="490">AL195</f>
        <v>0</v>
      </c>
      <c r="AM196" s="43">
        <f t="shared" ref="AM196:AM198" si="491">AM195</f>
        <v>0</v>
      </c>
      <c r="AN196" s="43">
        <f t="shared" ref="AN196:AN198" si="492">AN195</f>
        <v>0</v>
      </c>
      <c r="AO196" s="43">
        <f t="shared" ref="AO196:AO198" si="493">AO195</f>
        <v>0</v>
      </c>
      <c r="AP196" s="43">
        <f t="shared" ref="AP196:AP198" si="494">AP195</f>
        <v>0</v>
      </c>
      <c r="AQ196" s="43">
        <f t="shared" ref="AQ196:AQ198" si="495">AQ195</f>
        <v>0</v>
      </c>
      <c r="AR196" s="43">
        <f t="shared" ref="AR196:AR198" si="496">AR195</f>
        <v>0</v>
      </c>
      <c r="AS196" s="43">
        <f t="shared" ref="AS196:AS198" si="497">AS195</f>
        <v>0</v>
      </c>
      <c r="AT196" s="43">
        <f t="shared" ref="AT196:AT198" si="498">AT195</f>
        <v>0</v>
      </c>
      <c r="AU196" s="43">
        <f t="shared" ref="AU196:AU198" si="499">AU195</f>
        <v>0</v>
      </c>
    </row>
    <row r="197" spans="1:47" hidden="1" outlineLevel="1">
      <c r="B197" s="41" t="s">
        <v>1031</v>
      </c>
      <c r="C197" s="43">
        <f t="shared" si="455"/>
        <v>0</v>
      </c>
      <c r="D197" s="43">
        <f t="shared" si="456"/>
        <v>0</v>
      </c>
      <c r="E197" s="43">
        <f t="shared" si="457"/>
        <v>0</v>
      </c>
      <c r="F197" s="43">
        <f t="shared" si="458"/>
        <v>0</v>
      </c>
      <c r="G197" s="43">
        <f t="shared" si="459"/>
        <v>0</v>
      </c>
      <c r="H197" s="43">
        <f t="shared" si="460"/>
        <v>0</v>
      </c>
      <c r="I197" s="43">
        <f t="shared" si="461"/>
        <v>0</v>
      </c>
      <c r="J197" s="43">
        <f t="shared" si="462"/>
        <v>0</v>
      </c>
      <c r="K197" s="43">
        <f t="shared" si="463"/>
        <v>0</v>
      </c>
      <c r="L197" s="43">
        <f t="shared" si="464"/>
        <v>0</v>
      </c>
      <c r="M197" s="43">
        <f t="shared" si="465"/>
        <v>0</v>
      </c>
      <c r="N197" s="43">
        <f t="shared" si="466"/>
        <v>0</v>
      </c>
      <c r="O197" s="43">
        <f t="shared" si="467"/>
        <v>0</v>
      </c>
      <c r="P197" s="43">
        <f t="shared" si="468"/>
        <v>0</v>
      </c>
      <c r="Q197" s="43">
        <f t="shared" si="469"/>
        <v>0</v>
      </c>
      <c r="R197" s="43">
        <f t="shared" si="470"/>
        <v>0</v>
      </c>
      <c r="S197" s="43">
        <f t="shared" si="471"/>
        <v>0</v>
      </c>
      <c r="T197" s="43">
        <f t="shared" si="472"/>
        <v>0</v>
      </c>
      <c r="U197" s="43">
        <f t="shared" si="473"/>
        <v>0</v>
      </c>
      <c r="V197" s="43">
        <f t="shared" si="474"/>
        <v>0</v>
      </c>
      <c r="W197" s="43">
        <f t="shared" si="475"/>
        <v>0</v>
      </c>
      <c r="X197" s="43">
        <f t="shared" si="476"/>
        <v>0</v>
      </c>
      <c r="Y197" s="43">
        <f t="shared" si="477"/>
        <v>0</v>
      </c>
      <c r="Z197" s="43">
        <f t="shared" si="478"/>
        <v>0</v>
      </c>
      <c r="AA197" s="43">
        <f t="shared" si="479"/>
        <v>0</v>
      </c>
      <c r="AB197" s="43">
        <f t="shared" si="480"/>
        <v>0</v>
      </c>
      <c r="AC197" s="43">
        <f t="shared" si="481"/>
        <v>0</v>
      </c>
      <c r="AD197" s="43">
        <f t="shared" si="482"/>
        <v>0</v>
      </c>
      <c r="AE197" s="43">
        <f t="shared" si="483"/>
        <v>0</v>
      </c>
      <c r="AF197" s="43">
        <f t="shared" si="484"/>
        <v>0</v>
      </c>
      <c r="AG197" s="43">
        <f t="shared" si="485"/>
        <v>0</v>
      </c>
      <c r="AH197" s="43">
        <f t="shared" si="486"/>
        <v>0</v>
      </c>
      <c r="AI197" s="43">
        <f t="shared" si="487"/>
        <v>0</v>
      </c>
      <c r="AJ197" s="43">
        <f t="shared" si="488"/>
        <v>0</v>
      </c>
      <c r="AK197" s="43">
        <f t="shared" si="489"/>
        <v>0</v>
      </c>
      <c r="AL197" s="43">
        <f t="shared" si="490"/>
        <v>0</v>
      </c>
      <c r="AM197" s="43">
        <f t="shared" si="491"/>
        <v>0</v>
      </c>
      <c r="AN197" s="43">
        <f t="shared" si="492"/>
        <v>0</v>
      </c>
      <c r="AO197" s="43">
        <f t="shared" si="493"/>
        <v>0</v>
      </c>
      <c r="AP197" s="43">
        <f t="shared" si="494"/>
        <v>0</v>
      </c>
      <c r="AQ197" s="43">
        <f t="shared" si="495"/>
        <v>0</v>
      </c>
      <c r="AR197" s="43">
        <f t="shared" si="496"/>
        <v>0</v>
      </c>
      <c r="AS197" s="43">
        <f t="shared" si="497"/>
        <v>0</v>
      </c>
      <c r="AT197" s="43">
        <f t="shared" si="498"/>
        <v>0</v>
      </c>
      <c r="AU197" s="43">
        <f t="shared" si="499"/>
        <v>0</v>
      </c>
    </row>
    <row r="198" spans="1:47" hidden="1" outlineLevel="1">
      <c r="B198" s="41" t="s">
        <v>1032</v>
      </c>
      <c r="C198" s="43">
        <f t="shared" si="455"/>
        <v>0</v>
      </c>
      <c r="D198" s="43">
        <f t="shared" si="456"/>
        <v>0</v>
      </c>
      <c r="E198" s="43">
        <f t="shared" si="457"/>
        <v>0</v>
      </c>
      <c r="F198" s="43">
        <f t="shared" si="458"/>
        <v>0</v>
      </c>
      <c r="G198" s="43">
        <f t="shared" si="459"/>
        <v>0</v>
      </c>
      <c r="H198" s="43">
        <f t="shared" si="460"/>
        <v>0</v>
      </c>
      <c r="I198" s="43">
        <f t="shared" si="461"/>
        <v>0</v>
      </c>
      <c r="J198" s="43">
        <f t="shared" si="462"/>
        <v>0</v>
      </c>
      <c r="K198" s="43">
        <f t="shared" si="463"/>
        <v>0</v>
      </c>
      <c r="L198" s="43">
        <f t="shared" si="464"/>
        <v>0</v>
      </c>
      <c r="M198" s="43">
        <f t="shared" si="465"/>
        <v>0</v>
      </c>
      <c r="N198" s="43">
        <f t="shared" si="466"/>
        <v>0</v>
      </c>
      <c r="O198" s="43">
        <f t="shared" si="467"/>
        <v>0</v>
      </c>
      <c r="P198" s="43">
        <f t="shared" si="468"/>
        <v>0</v>
      </c>
      <c r="Q198" s="43">
        <f t="shared" si="469"/>
        <v>0</v>
      </c>
      <c r="R198" s="43">
        <f t="shared" si="470"/>
        <v>0</v>
      </c>
      <c r="S198" s="43">
        <f t="shared" si="471"/>
        <v>0</v>
      </c>
      <c r="T198" s="43">
        <f t="shared" si="472"/>
        <v>0</v>
      </c>
      <c r="U198" s="43">
        <f t="shared" si="473"/>
        <v>0</v>
      </c>
      <c r="V198" s="43">
        <f t="shared" si="474"/>
        <v>0</v>
      </c>
      <c r="W198" s="43">
        <f t="shared" si="475"/>
        <v>0</v>
      </c>
      <c r="X198" s="43">
        <f t="shared" si="476"/>
        <v>0</v>
      </c>
      <c r="Y198" s="43">
        <f t="shared" si="477"/>
        <v>0</v>
      </c>
      <c r="Z198" s="43">
        <f t="shared" si="478"/>
        <v>0</v>
      </c>
      <c r="AA198" s="43">
        <f t="shared" si="479"/>
        <v>0</v>
      </c>
      <c r="AB198" s="43">
        <f t="shared" si="480"/>
        <v>0</v>
      </c>
      <c r="AC198" s="43">
        <f t="shared" si="481"/>
        <v>0</v>
      </c>
      <c r="AD198" s="43">
        <f t="shared" si="482"/>
        <v>0</v>
      </c>
      <c r="AE198" s="43">
        <f t="shared" si="483"/>
        <v>0</v>
      </c>
      <c r="AF198" s="43">
        <f t="shared" si="484"/>
        <v>0</v>
      </c>
      <c r="AG198" s="43">
        <f t="shared" si="485"/>
        <v>0</v>
      </c>
      <c r="AH198" s="43">
        <f t="shared" si="486"/>
        <v>0</v>
      </c>
      <c r="AI198" s="43">
        <f t="shared" si="487"/>
        <v>0</v>
      </c>
      <c r="AJ198" s="43">
        <f t="shared" si="488"/>
        <v>0</v>
      </c>
      <c r="AK198" s="43">
        <f t="shared" si="489"/>
        <v>0</v>
      </c>
      <c r="AL198" s="43">
        <f t="shared" si="490"/>
        <v>0</v>
      </c>
      <c r="AM198" s="43">
        <f t="shared" si="491"/>
        <v>0</v>
      </c>
      <c r="AN198" s="43">
        <f t="shared" si="492"/>
        <v>0</v>
      </c>
      <c r="AO198" s="43">
        <f t="shared" si="493"/>
        <v>0</v>
      </c>
      <c r="AP198" s="43">
        <f t="shared" si="494"/>
        <v>0</v>
      </c>
      <c r="AQ198" s="43">
        <f t="shared" si="495"/>
        <v>0</v>
      </c>
      <c r="AR198" s="43">
        <f t="shared" si="496"/>
        <v>0</v>
      </c>
      <c r="AS198" s="43">
        <f t="shared" si="497"/>
        <v>0</v>
      </c>
      <c r="AT198" s="43">
        <f t="shared" si="498"/>
        <v>0</v>
      </c>
      <c r="AU198" s="43">
        <f t="shared" si="499"/>
        <v>0</v>
      </c>
    </row>
    <row r="199" spans="1:47" hidden="1" outlineLevel="1">
      <c r="B199" s="41" t="s">
        <v>1028</v>
      </c>
      <c r="C199" s="45" t="s">
        <v>37</v>
      </c>
      <c r="D199" s="45" t="s">
        <v>37</v>
      </c>
      <c r="E199" s="45" t="s">
        <v>37</v>
      </c>
      <c r="F199" s="45" t="s">
        <v>37</v>
      </c>
      <c r="G199" s="45" t="s">
        <v>37</v>
      </c>
      <c r="H199" s="45" t="s">
        <v>37</v>
      </c>
      <c r="I199" s="45" t="s">
        <v>37</v>
      </c>
      <c r="J199" s="45" t="s">
        <v>37</v>
      </c>
      <c r="K199" s="45" t="s">
        <v>37</v>
      </c>
      <c r="L199" s="45" t="s">
        <v>37</v>
      </c>
      <c r="M199" s="45" t="s">
        <v>37</v>
      </c>
      <c r="N199" s="45" t="s">
        <v>37</v>
      </c>
      <c r="O199" s="45" t="s">
        <v>37</v>
      </c>
      <c r="P199" s="45" t="s">
        <v>37</v>
      </c>
      <c r="Q199" s="45" t="s">
        <v>37</v>
      </c>
      <c r="R199" s="45" t="s">
        <v>37</v>
      </c>
      <c r="S199" s="45" t="s">
        <v>37</v>
      </c>
      <c r="T199" s="45" t="s">
        <v>37</v>
      </c>
      <c r="U199" s="45" t="s">
        <v>37</v>
      </c>
      <c r="V199" s="45" t="s">
        <v>37</v>
      </c>
      <c r="W199" s="45" t="s">
        <v>37</v>
      </c>
      <c r="X199" s="45" t="s">
        <v>37</v>
      </c>
      <c r="Y199" s="45" t="s">
        <v>37</v>
      </c>
      <c r="Z199" s="45" t="s">
        <v>37</v>
      </c>
      <c r="AA199" s="45" t="s">
        <v>37</v>
      </c>
      <c r="AB199" s="45" t="s">
        <v>37</v>
      </c>
      <c r="AC199" s="45" t="s">
        <v>37</v>
      </c>
      <c r="AD199" s="45" t="s">
        <v>37</v>
      </c>
      <c r="AE199" s="45" t="s">
        <v>37</v>
      </c>
      <c r="AF199" s="45" t="s">
        <v>37</v>
      </c>
      <c r="AG199" s="45" t="s">
        <v>37</v>
      </c>
      <c r="AH199" s="45" t="s">
        <v>37</v>
      </c>
      <c r="AI199" s="45" t="s">
        <v>37</v>
      </c>
      <c r="AJ199" s="45" t="s">
        <v>37</v>
      </c>
      <c r="AK199" s="45" t="s">
        <v>37</v>
      </c>
      <c r="AL199" s="45" t="s">
        <v>37</v>
      </c>
      <c r="AM199" s="45" t="s">
        <v>37</v>
      </c>
      <c r="AN199" s="45" t="s">
        <v>37</v>
      </c>
      <c r="AO199" s="45" t="s">
        <v>37</v>
      </c>
      <c r="AP199" s="45" t="s">
        <v>37</v>
      </c>
      <c r="AQ199" s="45" t="s">
        <v>37</v>
      </c>
      <c r="AR199" s="45" t="s">
        <v>37</v>
      </c>
      <c r="AS199" s="45" t="s">
        <v>37</v>
      </c>
      <c r="AT199" s="45" t="s">
        <v>37</v>
      </c>
      <c r="AU199" s="45" t="s">
        <v>37</v>
      </c>
    </row>
    <row r="200" spans="1:47" hidden="1" outlineLevel="1">
      <c r="B200" s="41" t="s">
        <v>1043</v>
      </c>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row>
    <row r="201" spans="1:47" hidden="1" outlineLevel="1">
      <c r="B201" s="41" t="s">
        <v>1030</v>
      </c>
      <c r="C201" s="43">
        <f t="shared" ref="C201:C203" si="500">C200</f>
        <v>0</v>
      </c>
      <c r="D201" s="43">
        <f t="shared" ref="D201:D203" si="501">D200</f>
        <v>0</v>
      </c>
      <c r="E201" s="43">
        <f t="shared" ref="E201:E203" si="502">E200</f>
        <v>0</v>
      </c>
      <c r="F201" s="43">
        <f t="shared" ref="F201:F203" si="503">F200</f>
        <v>0</v>
      </c>
      <c r="G201" s="43">
        <f t="shared" ref="G201:G203" si="504">G200</f>
        <v>0</v>
      </c>
      <c r="H201" s="43">
        <f t="shared" ref="H201:H203" si="505">H200</f>
        <v>0</v>
      </c>
      <c r="I201" s="43">
        <f t="shared" ref="I201:I203" si="506">I200</f>
        <v>0</v>
      </c>
      <c r="J201" s="43">
        <f t="shared" ref="J201:J203" si="507">J200</f>
        <v>0</v>
      </c>
      <c r="K201" s="43">
        <f t="shared" ref="K201:K203" si="508">K200</f>
        <v>0</v>
      </c>
      <c r="L201" s="43">
        <f t="shared" ref="L201:L203" si="509">L200</f>
        <v>0</v>
      </c>
      <c r="M201" s="43">
        <f t="shared" ref="M201:M203" si="510">M200</f>
        <v>0</v>
      </c>
      <c r="N201" s="43">
        <f t="shared" ref="N201:N203" si="511">N200</f>
        <v>0</v>
      </c>
      <c r="O201" s="43">
        <f t="shared" ref="O201:O203" si="512">O200</f>
        <v>0</v>
      </c>
      <c r="P201" s="43">
        <f t="shared" ref="P201:P203" si="513">P200</f>
        <v>0</v>
      </c>
      <c r="Q201" s="43">
        <f t="shared" ref="Q201:Q203" si="514">Q200</f>
        <v>0</v>
      </c>
      <c r="R201" s="43">
        <f t="shared" ref="R201:R203" si="515">R200</f>
        <v>0</v>
      </c>
      <c r="S201" s="43">
        <f t="shared" ref="S201:S203" si="516">S200</f>
        <v>0</v>
      </c>
      <c r="T201" s="43">
        <f t="shared" ref="T201:T203" si="517">T200</f>
        <v>0</v>
      </c>
      <c r="U201" s="43">
        <f t="shared" ref="U201:U203" si="518">U200</f>
        <v>0</v>
      </c>
      <c r="V201" s="43">
        <f t="shared" ref="V201:V203" si="519">V200</f>
        <v>0</v>
      </c>
      <c r="W201" s="43">
        <f t="shared" ref="W201:W203" si="520">W200</f>
        <v>0</v>
      </c>
      <c r="X201" s="43">
        <f t="shared" ref="X201:X203" si="521">X200</f>
        <v>0</v>
      </c>
      <c r="Y201" s="43">
        <f t="shared" ref="Y201:Y203" si="522">Y200</f>
        <v>0</v>
      </c>
      <c r="Z201" s="43">
        <f t="shared" ref="Z201:Z203" si="523">Z200</f>
        <v>0</v>
      </c>
      <c r="AA201" s="43">
        <f t="shared" ref="AA201:AA203" si="524">AA200</f>
        <v>0</v>
      </c>
      <c r="AB201" s="43">
        <f t="shared" ref="AB201:AB203" si="525">AB200</f>
        <v>0</v>
      </c>
      <c r="AC201" s="43">
        <f t="shared" ref="AC201:AC203" si="526">AC200</f>
        <v>0</v>
      </c>
      <c r="AD201" s="43">
        <f t="shared" ref="AD201:AD203" si="527">AD200</f>
        <v>0</v>
      </c>
      <c r="AE201" s="43">
        <f t="shared" ref="AE201:AE203" si="528">AE200</f>
        <v>0</v>
      </c>
      <c r="AF201" s="43">
        <f t="shared" ref="AF201:AF203" si="529">AF200</f>
        <v>0</v>
      </c>
      <c r="AG201" s="43">
        <f t="shared" ref="AG201:AG203" si="530">AG200</f>
        <v>0</v>
      </c>
      <c r="AH201" s="43">
        <f t="shared" ref="AH201:AH203" si="531">AH200</f>
        <v>0</v>
      </c>
      <c r="AI201" s="43">
        <f t="shared" ref="AI201:AI203" si="532">AI200</f>
        <v>0</v>
      </c>
      <c r="AJ201" s="43">
        <f t="shared" ref="AJ201:AJ203" si="533">AJ200</f>
        <v>0</v>
      </c>
      <c r="AK201" s="43">
        <f t="shared" ref="AK201:AK203" si="534">AK200</f>
        <v>0</v>
      </c>
      <c r="AL201" s="43">
        <f t="shared" ref="AL201:AL203" si="535">AL200</f>
        <v>0</v>
      </c>
      <c r="AM201" s="43">
        <f t="shared" ref="AM201:AM203" si="536">AM200</f>
        <v>0</v>
      </c>
      <c r="AN201" s="43">
        <f t="shared" ref="AN201:AN203" si="537">AN200</f>
        <v>0</v>
      </c>
      <c r="AO201" s="43">
        <f t="shared" ref="AO201:AO203" si="538">AO200</f>
        <v>0</v>
      </c>
      <c r="AP201" s="43">
        <f t="shared" ref="AP201:AP203" si="539">AP200</f>
        <v>0</v>
      </c>
      <c r="AQ201" s="43">
        <f t="shared" ref="AQ201:AQ203" si="540">AQ200</f>
        <v>0</v>
      </c>
      <c r="AR201" s="43">
        <f t="shared" ref="AR201:AR203" si="541">AR200</f>
        <v>0</v>
      </c>
      <c r="AS201" s="43">
        <f t="shared" ref="AS201:AS203" si="542">AS200</f>
        <v>0</v>
      </c>
      <c r="AT201" s="43">
        <f t="shared" ref="AT201:AT203" si="543">AT200</f>
        <v>0</v>
      </c>
      <c r="AU201" s="43">
        <f t="shared" ref="AU201:AU203" si="544">AU200</f>
        <v>0</v>
      </c>
    </row>
    <row r="202" spans="1:47" hidden="1" outlineLevel="1">
      <c r="B202" s="41" t="s">
        <v>1031</v>
      </c>
      <c r="C202" s="43">
        <f t="shared" si="500"/>
        <v>0</v>
      </c>
      <c r="D202" s="43">
        <f t="shared" si="501"/>
        <v>0</v>
      </c>
      <c r="E202" s="43">
        <f t="shared" si="502"/>
        <v>0</v>
      </c>
      <c r="F202" s="43">
        <f t="shared" si="503"/>
        <v>0</v>
      </c>
      <c r="G202" s="43">
        <f t="shared" si="504"/>
        <v>0</v>
      </c>
      <c r="H202" s="43">
        <f t="shared" si="505"/>
        <v>0</v>
      </c>
      <c r="I202" s="43">
        <f t="shared" si="506"/>
        <v>0</v>
      </c>
      <c r="J202" s="43">
        <f t="shared" si="507"/>
        <v>0</v>
      </c>
      <c r="K202" s="43">
        <f t="shared" si="508"/>
        <v>0</v>
      </c>
      <c r="L202" s="43">
        <f t="shared" si="509"/>
        <v>0</v>
      </c>
      <c r="M202" s="43">
        <f t="shared" si="510"/>
        <v>0</v>
      </c>
      <c r="N202" s="43">
        <f t="shared" si="511"/>
        <v>0</v>
      </c>
      <c r="O202" s="43">
        <f t="shared" si="512"/>
        <v>0</v>
      </c>
      <c r="P202" s="43">
        <f t="shared" si="513"/>
        <v>0</v>
      </c>
      <c r="Q202" s="43">
        <f t="shared" si="514"/>
        <v>0</v>
      </c>
      <c r="R202" s="43">
        <f t="shared" si="515"/>
        <v>0</v>
      </c>
      <c r="S202" s="43">
        <f t="shared" si="516"/>
        <v>0</v>
      </c>
      <c r="T202" s="43">
        <f t="shared" si="517"/>
        <v>0</v>
      </c>
      <c r="U202" s="43">
        <f t="shared" si="518"/>
        <v>0</v>
      </c>
      <c r="V202" s="43">
        <f t="shared" si="519"/>
        <v>0</v>
      </c>
      <c r="W202" s="43">
        <f t="shared" si="520"/>
        <v>0</v>
      </c>
      <c r="X202" s="43">
        <f t="shared" si="521"/>
        <v>0</v>
      </c>
      <c r="Y202" s="43">
        <f t="shared" si="522"/>
        <v>0</v>
      </c>
      <c r="Z202" s="43">
        <f t="shared" si="523"/>
        <v>0</v>
      </c>
      <c r="AA202" s="43">
        <f t="shared" si="524"/>
        <v>0</v>
      </c>
      <c r="AB202" s="43">
        <f t="shared" si="525"/>
        <v>0</v>
      </c>
      <c r="AC202" s="43">
        <f t="shared" si="526"/>
        <v>0</v>
      </c>
      <c r="AD202" s="43">
        <f t="shared" si="527"/>
        <v>0</v>
      </c>
      <c r="AE202" s="43">
        <f t="shared" si="528"/>
        <v>0</v>
      </c>
      <c r="AF202" s="43">
        <f t="shared" si="529"/>
        <v>0</v>
      </c>
      <c r="AG202" s="43">
        <f t="shared" si="530"/>
        <v>0</v>
      </c>
      <c r="AH202" s="43">
        <f t="shared" si="531"/>
        <v>0</v>
      </c>
      <c r="AI202" s="43">
        <f t="shared" si="532"/>
        <v>0</v>
      </c>
      <c r="AJ202" s="43">
        <f t="shared" si="533"/>
        <v>0</v>
      </c>
      <c r="AK202" s="43">
        <f t="shared" si="534"/>
        <v>0</v>
      </c>
      <c r="AL202" s="43">
        <f t="shared" si="535"/>
        <v>0</v>
      </c>
      <c r="AM202" s="43">
        <f t="shared" si="536"/>
        <v>0</v>
      </c>
      <c r="AN202" s="43">
        <f t="shared" si="537"/>
        <v>0</v>
      </c>
      <c r="AO202" s="43">
        <f t="shared" si="538"/>
        <v>0</v>
      </c>
      <c r="AP202" s="43">
        <f t="shared" si="539"/>
        <v>0</v>
      </c>
      <c r="AQ202" s="43">
        <f t="shared" si="540"/>
        <v>0</v>
      </c>
      <c r="AR202" s="43">
        <f t="shared" si="541"/>
        <v>0</v>
      </c>
      <c r="AS202" s="43">
        <f t="shared" si="542"/>
        <v>0</v>
      </c>
      <c r="AT202" s="43">
        <f t="shared" si="543"/>
        <v>0</v>
      </c>
      <c r="AU202" s="43">
        <f t="shared" si="544"/>
        <v>0</v>
      </c>
    </row>
    <row r="203" spans="1:47" hidden="1" outlineLevel="1">
      <c r="B203" s="41" t="s">
        <v>1032</v>
      </c>
      <c r="C203" s="43">
        <f t="shared" si="500"/>
        <v>0</v>
      </c>
      <c r="D203" s="43">
        <f t="shared" si="501"/>
        <v>0</v>
      </c>
      <c r="E203" s="43">
        <f t="shared" si="502"/>
        <v>0</v>
      </c>
      <c r="F203" s="43">
        <f t="shared" si="503"/>
        <v>0</v>
      </c>
      <c r="G203" s="43">
        <f t="shared" si="504"/>
        <v>0</v>
      </c>
      <c r="H203" s="43">
        <f t="shared" si="505"/>
        <v>0</v>
      </c>
      <c r="I203" s="43">
        <f t="shared" si="506"/>
        <v>0</v>
      </c>
      <c r="J203" s="43">
        <f t="shared" si="507"/>
        <v>0</v>
      </c>
      <c r="K203" s="43">
        <f t="shared" si="508"/>
        <v>0</v>
      </c>
      <c r="L203" s="43">
        <f t="shared" si="509"/>
        <v>0</v>
      </c>
      <c r="M203" s="43">
        <f t="shared" si="510"/>
        <v>0</v>
      </c>
      <c r="N203" s="43">
        <f t="shared" si="511"/>
        <v>0</v>
      </c>
      <c r="O203" s="43">
        <f t="shared" si="512"/>
        <v>0</v>
      </c>
      <c r="P203" s="43">
        <f t="shared" si="513"/>
        <v>0</v>
      </c>
      <c r="Q203" s="43">
        <f t="shared" si="514"/>
        <v>0</v>
      </c>
      <c r="R203" s="43">
        <f t="shared" si="515"/>
        <v>0</v>
      </c>
      <c r="S203" s="43">
        <f t="shared" si="516"/>
        <v>0</v>
      </c>
      <c r="T203" s="43">
        <f t="shared" si="517"/>
        <v>0</v>
      </c>
      <c r="U203" s="43">
        <f t="shared" si="518"/>
        <v>0</v>
      </c>
      <c r="V203" s="43">
        <f t="shared" si="519"/>
        <v>0</v>
      </c>
      <c r="W203" s="43">
        <f t="shared" si="520"/>
        <v>0</v>
      </c>
      <c r="X203" s="43">
        <f t="shared" si="521"/>
        <v>0</v>
      </c>
      <c r="Y203" s="43">
        <f t="shared" si="522"/>
        <v>0</v>
      </c>
      <c r="Z203" s="43">
        <f t="shared" si="523"/>
        <v>0</v>
      </c>
      <c r="AA203" s="43">
        <f t="shared" si="524"/>
        <v>0</v>
      </c>
      <c r="AB203" s="43">
        <f t="shared" si="525"/>
        <v>0</v>
      </c>
      <c r="AC203" s="43">
        <f t="shared" si="526"/>
        <v>0</v>
      </c>
      <c r="AD203" s="43">
        <f t="shared" si="527"/>
        <v>0</v>
      </c>
      <c r="AE203" s="43">
        <f t="shared" si="528"/>
        <v>0</v>
      </c>
      <c r="AF203" s="43">
        <f t="shared" si="529"/>
        <v>0</v>
      </c>
      <c r="AG203" s="43">
        <f t="shared" si="530"/>
        <v>0</v>
      </c>
      <c r="AH203" s="43">
        <f t="shared" si="531"/>
        <v>0</v>
      </c>
      <c r="AI203" s="43">
        <f t="shared" si="532"/>
        <v>0</v>
      </c>
      <c r="AJ203" s="43">
        <f t="shared" si="533"/>
        <v>0</v>
      </c>
      <c r="AK203" s="43">
        <f t="shared" si="534"/>
        <v>0</v>
      </c>
      <c r="AL203" s="43">
        <f t="shared" si="535"/>
        <v>0</v>
      </c>
      <c r="AM203" s="43">
        <f t="shared" si="536"/>
        <v>0</v>
      </c>
      <c r="AN203" s="43">
        <f t="shared" si="537"/>
        <v>0</v>
      </c>
      <c r="AO203" s="43">
        <f t="shared" si="538"/>
        <v>0</v>
      </c>
      <c r="AP203" s="43">
        <f t="shared" si="539"/>
        <v>0</v>
      </c>
      <c r="AQ203" s="43">
        <f t="shared" si="540"/>
        <v>0</v>
      </c>
      <c r="AR203" s="43">
        <f t="shared" si="541"/>
        <v>0</v>
      </c>
      <c r="AS203" s="43">
        <f t="shared" si="542"/>
        <v>0</v>
      </c>
      <c r="AT203" s="43">
        <f t="shared" si="543"/>
        <v>0</v>
      </c>
      <c r="AU203" s="43">
        <f t="shared" si="544"/>
        <v>0</v>
      </c>
    </row>
    <row r="204" spans="1:47" hidden="1" outlineLevel="1"/>
    <row r="206" spans="1:47">
      <c r="A206" s="19" t="s">
        <v>1045</v>
      </c>
    </row>
    <row r="207" spans="1:47" ht="17.25">
      <c r="H207" s="186" t="s">
        <v>1059</v>
      </c>
      <c r="I207" s="186"/>
      <c r="J207" s="186"/>
      <c r="K207" s="186"/>
      <c r="L207" s="186" t="s">
        <v>1060</v>
      </c>
      <c r="M207" s="186"/>
      <c r="N207" s="186"/>
      <c r="O207" s="186"/>
      <c r="P207" s="186" t="s">
        <v>1061</v>
      </c>
      <c r="Q207" s="186"/>
      <c r="R207" s="186"/>
      <c r="S207" s="186"/>
    </row>
    <row r="208" spans="1:47" ht="108.75" outlineLevel="1">
      <c r="C208" s="36" t="s">
        <v>1046</v>
      </c>
      <c r="D208" s="36" t="s">
        <v>1066</v>
      </c>
      <c r="E208" s="36" t="s">
        <v>1066</v>
      </c>
      <c r="F208" s="36" t="s">
        <v>1066</v>
      </c>
      <c r="G208" s="36" t="s">
        <v>1066</v>
      </c>
      <c r="H208" s="37" t="s">
        <v>1069</v>
      </c>
      <c r="I208" s="37" t="s">
        <v>1068</v>
      </c>
      <c r="J208" s="37" t="s">
        <v>1070</v>
      </c>
      <c r="K208" s="37" t="s">
        <v>949</v>
      </c>
      <c r="L208" s="37" t="s">
        <v>1069</v>
      </c>
      <c r="M208" s="37" t="s">
        <v>1068</v>
      </c>
      <c r="N208" s="37" t="s">
        <v>1070</v>
      </c>
      <c r="O208" s="37" t="s">
        <v>949</v>
      </c>
      <c r="P208" s="37" t="s">
        <v>1069</v>
      </c>
      <c r="Q208" s="37" t="s">
        <v>1068</v>
      </c>
      <c r="R208" s="37" t="s">
        <v>1070</v>
      </c>
      <c r="S208" s="37" t="s">
        <v>949</v>
      </c>
    </row>
    <row r="209" spans="1:19">
      <c r="B209" s="41" t="s">
        <v>1021</v>
      </c>
      <c r="C209" t="s">
        <v>1067</v>
      </c>
      <c r="D209" s="189">
        <v>0</v>
      </c>
      <c r="E209" s="190">
        <v>1</v>
      </c>
      <c r="F209" s="190">
        <v>2</v>
      </c>
      <c r="G209" s="190">
        <v>3</v>
      </c>
    </row>
    <row r="210" spans="1:19" outlineLevel="1">
      <c r="A210">
        <v>0</v>
      </c>
      <c r="C210" s="183" t="s">
        <v>37</v>
      </c>
      <c r="D210" s="43">
        <f>INDEX($H210:$S210,1,1+(d.Region-1)*4+D$209)</f>
        <v>0</v>
      </c>
      <c r="E210" s="43">
        <f>INDEX($H210:$S210,1,1+(d.Region-1)*4+E$209)</f>
        <v>0.8</v>
      </c>
      <c r="F210" s="43">
        <f>INDEX($H210:$S210,1,1+(d.Region-1)*4+F$209)</f>
        <v>0.8</v>
      </c>
      <c r="G210" s="43">
        <f>INDEX($H210:$S210,1,1+(d.Region-1)*4+G$209)</f>
        <v>1</v>
      </c>
      <c r="H210" s="150">
        <v>0</v>
      </c>
      <c r="I210" s="150">
        <v>0.8</v>
      </c>
      <c r="J210" s="150">
        <v>0.8</v>
      </c>
      <c r="K210" s="150">
        <v>1</v>
      </c>
      <c r="L210" s="150">
        <v>0</v>
      </c>
      <c r="M210" s="150">
        <v>0.8</v>
      </c>
      <c r="N210" s="150">
        <v>0.8</v>
      </c>
      <c r="O210" s="150">
        <v>1</v>
      </c>
      <c r="P210" s="150">
        <v>0</v>
      </c>
      <c r="Q210" s="150">
        <v>0.8</v>
      </c>
      <c r="R210" s="150">
        <v>0.8</v>
      </c>
      <c r="S210" s="150">
        <v>1</v>
      </c>
    </row>
    <row r="211" spans="1:19" outlineLevel="1">
      <c r="A211">
        <v>1</v>
      </c>
      <c r="C211" s="183">
        <v>1</v>
      </c>
      <c r="D211" s="43">
        <f>C211</f>
        <v>1</v>
      </c>
    </row>
    <row r="212" spans="1:19" outlineLevel="1">
      <c r="A212">
        <v>2</v>
      </c>
      <c r="C212" s="183">
        <v>0.9</v>
      </c>
      <c r="D212" s="43">
        <f t="shared" ref="D212:D216" si="545">C212</f>
        <v>0.9</v>
      </c>
    </row>
    <row r="213" spans="1:19" outlineLevel="1">
      <c r="A213">
        <v>3</v>
      </c>
      <c r="C213" s="183">
        <v>0.75</v>
      </c>
      <c r="D213" s="43">
        <f t="shared" si="545"/>
        <v>0.75</v>
      </c>
    </row>
    <row r="214" spans="1:19" outlineLevel="1">
      <c r="A214">
        <v>4</v>
      </c>
      <c r="C214" s="183">
        <v>0.5</v>
      </c>
      <c r="D214" s="43">
        <f t="shared" si="545"/>
        <v>0.5</v>
      </c>
    </row>
    <row r="215" spans="1:19" outlineLevel="1">
      <c r="A215">
        <v>5</v>
      </c>
      <c r="C215" s="183">
        <v>0.2</v>
      </c>
      <c r="D215" s="43">
        <f t="shared" si="545"/>
        <v>0.2</v>
      </c>
    </row>
    <row r="216" spans="1:19" outlineLevel="1">
      <c r="A216">
        <v>6</v>
      </c>
      <c r="C216" s="183">
        <v>0</v>
      </c>
      <c r="D216" s="43">
        <f t="shared" si="545"/>
        <v>0</v>
      </c>
    </row>
    <row r="217" spans="1:19" outlineLevel="1"/>
    <row r="219" spans="1:19">
      <c r="A219" s="19" t="s">
        <v>1056</v>
      </c>
      <c r="C219" t="s">
        <v>1048</v>
      </c>
    </row>
    <row r="220" spans="1:19">
      <c r="D220" t="s">
        <v>1059</v>
      </c>
      <c r="E220" t="s">
        <v>1060</v>
      </c>
      <c r="F220" t="s">
        <v>1061</v>
      </c>
    </row>
    <row r="221" spans="1:19" ht="67.5">
      <c r="C221" s="156" t="s">
        <v>1049</v>
      </c>
    </row>
    <row r="222" spans="1:19">
      <c r="B222" t="s">
        <v>389</v>
      </c>
      <c r="C222">
        <f>INDEX($D222:$F222,1,d.Region)</f>
        <v>0</v>
      </c>
      <c r="D222" s="22">
        <v>0</v>
      </c>
      <c r="E222" s="22">
        <v>0</v>
      </c>
      <c r="F222" s="22">
        <v>0</v>
      </c>
    </row>
    <row r="223" spans="1:19">
      <c r="B223" t="s">
        <v>1057</v>
      </c>
      <c r="C223">
        <f>INDEX($D223:$F223,1,d.Region)</f>
        <v>1</v>
      </c>
      <c r="D223" s="22">
        <v>1</v>
      </c>
      <c r="E223" s="22">
        <v>1</v>
      </c>
      <c r="F223" s="22">
        <v>1</v>
      </c>
    </row>
    <row r="224" spans="1:19">
      <c r="B224" t="s">
        <v>1058</v>
      </c>
      <c r="C224">
        <f>INDEX($D224:$F224,1,d.Region)</f>
        <v>1.5</v>
      </c>
      <c r="D224" s="22">
        <v>1.5</v>
      </c>
      <c r="E224" s="22">
        <v>1.5</v>
      </c>
      <c r="F224" s="22">
        <v>1.5</v>
      </c>
    </row>
  </sheetData>
  <conditionalFormatting sqref="L87:P150">
    <cfRule type="cellIs" dxfId="90"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17" activePane="bottomLeft" state="frozen"/>
      <selection pane="bottomLeft" activeCell="B547" sqref="B547"/>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5"/>
      <c r="B10" t="s">
        <v>86</v>
      </c>
    </row>
    <row r="11" spans="1:2">
      <c r="A11" s="25"/>
      <c r="B11" t="s">
        <v>88</v>
      </c>
    </row>
    <row r="12" spans="1:2">
      <c r="A12" s="25"/>
      <c r="B12" t="s">
        <v>89</v>
      </c>
    </row>
    <row r="13" spans="1:2">
      <c r="A13" s="25"/>
      <c r="B13" t="s">
        <v>90</v>
      </c>
    </row>
    <row r="14" spans="1:2">
      <c r="A14" s="25"/>
      <c r="B14" t="s">
        <v>91</v>
      </c>
    </row>
    <row r="15" spans="1:2">
      <c r="A15" s="25"/>
      <c r="B15" t="s">
        <v>92</v>
      </c>
    </row>
    <row r="16" spans="1:2">
      <c r="A16" s="25"/>
      <c r="B16" t="s">
        <v>93</v>
      </c>
    </row>
    <row r="17" spans="1:2">
      <c r="A17" s="25"/>
      <c r="B17" t="s">
        <v>94</v>
      </c>
    </row>
    <row r="18" spans="1:2">
      <c r="A18" s="25"/>
      <c r="B18" t="s">
        <v>95</v>
      </c>
    </row>
    <row r="19" spans="1:2">
      <c r="A19" s="25"/>
      <c r="B19" t="s">
        <v>96</v>
      </c>
    </row>
    <row r="20" spans="1:2">
      <c r="A20" s="25"/>
      <c r="B20" t="s">
        <v>101</v>
      </c>
    </row>
    <row r="21" spans="1:2">
      <c r="A21" s="25"/>
      <c r="B21" s="28" t="s">
        <v>97</v>
      </c>
    </row>
    <row r="22" spans="1:2">
      <c r="A22" s="25"/>
      <c r="B22" t="s">
        <v>99</v>
      </c>
    </row>
    <row r="23" spans="1:2">
      <c r="A23" s="25"/>
      <c r="B23" t="s">
        <v>100</v>
      </c>
    </row>
    <row r="24" spans="1:2">
      <c r="A24" s="25"/>
      <c r="B24" t="s">
        <v>102</v>
      </c>
    </row>
    <row r="25" spans="1:2">
      <c r="A25" s="25"/>
      <c r="B25" t="s">
        <v>103</v>
      </c>
    </row>
    <row r="26" spans="1:2">
      <c r="A26" s="25"/>
      <c r="B26" t="s">
        <v>104</v>
      </c>
    </row>
    <row r="27" spans="1:2">
      <c r="A27" s="25"/>
      <c r="B27" t="s">
        <v>106</v>
      </c>
    </row>
    <row r="28" spans="1:2">
      <c r="A28" s="25"/>
      <c r="B28" t="s">
        <v>105</v>
      </c>
    </row>
    <row r="29" spans="1:2">
      <c r="A29" s="25"/>
      <c r="B29" t="s">
        <v>108</v>
      </c>
    </row>
    <row r="30" spans="1:2">
      <c r="A30" s="25"/>
      <c r="B30" t="s">
        <v>107</v>
      </c>
    </row>
    <row r="31" spans="1:2">
      <c r="A31" s="25"/>
      <c r="B31" t="s">
        <v>109</v>
      </c>
    </row>
    <row r="32" spans="1:2">
      <c r="A32" s="25"/>
      <c r="B32" t="s">
        <v>110</v>
      </c>
    </row>
    <row r="33" spans="1:2">
      <c r="A33" s="25"/>
      <c r="B33" t="s">
        <v>111</v>
      </c>
    </row>
    <row r="34" spans="1:2">
      <c r="A34" s="25"/>
      <c r="B34" t="s">
        <v>112</v>
      </c>
    </row>
    <row r="35" spans="1:2">
      <c r="A35" s="25"/>
      <c r="B35" t="s">
        <v>114</v>
      </c>
    </row>
    <row r="36" spans="1:2">
      <c r="B36" t="s">
        <v>115</v>
      </c>
    </row>
    <row r="37" spans="1:2">
      <c r="A37" s="25"/>
      <c r="B37" t="s">
        <v>116</v>
      </c>
    </row>
    <row r="38" spans="1:2">
      <c r="A38" s="25"/>
      <c r="B38" t="s">
        <v>117</v>
      </c>
    </row>
    <row r="39" spans="1:2">
      <c r="A39" s="25"/>
      <c r="B39" t="s">
        <v>123</v>
      </c>
    </row>
    <row r="40" spans="1:2">
      <c r="A40" s="25"/>
      <c r="B40" t="s">
        <v>118</v>
      </c>
    </row>
    <row r="41" spans="1:2">
      <c r="A41" s="25"/>
      <c r="B41" t="s">
        <v>122</v>
      </c>
    </row>
    <row r="42" spans="1:2">
      <c r="A42" s="25"/>
      <c r="B42" t="s">
        <v>119</v>
      </c>
    </row>
    <row r="43" spans="1:2">
      <c r="A43" s="25"/>
      <c r="B43" t="s">
        <v>121</v>
      </c>
    </row>
    <row r="44" spans="1:2">
      <c r="A44" s="25"/>
      <c r="B44" t="s">
        <v>124</v>
      </c>
    </row>
    <row r="45" spans="1:2">
      <c r="A45" s="25"/>
      <c r="B45" t="s">
        <v>125</v>
      </c>
    </row>
    <row r="46" spans="1:2">
      <c r="A46" s="25"/>
      <c r="B46" t="s">
        <v>126</v>
      </c>
    </row>
    <row r="47" spans="1:2">
      <c r="A47" s="25"/>
      <c r="B47" t="s">
        <v>127</v>
      </c>
    </row>
    <row r="48" spans="1:2">
      <c r="A48" s="25"/>
      <c r="B48" t="s">
        <v>128</v>
      </c>
    </row>
    <row r="49" spans="1:2">
      <c r="A49" s="25"/>
      <c r="B49" t="s">
        <v>129</v>
      </c>
    </row>
    <row r="50" spans="1:2">
      <c r="A50" s="25"/>
      <c r="B50" t="s">
        <v>130</v>
      </c>
    </row>
    <row r="51" spans="1:2">
      <c r="A51" s="25"/>
      <c r="B51" s="30" t="s">
        <v>131</v>
      </c>
    </row>
    <row r="52" spans="1:2">
      <c r="A52" s="25"/>
      <c r="B52" t="s">
        <v>132</v>
      </c>
    </row>
    <row r="53" spans="1:2">
      <c r="A53" s="25"/>
      <c r="B53" t="s">
        <v>133</v>
      </c>
    </row>
    <row r="54" spans="1:2">
      <c r="A54" s="25"/>
      <c r="B54" t="s">
        <v>134</v>
      </c>
    </row>
    <row r="55" spans="1:2">
      <c r="A55" s="25"/>
      <c r="B55" t="s">
        <v>135</v>
      </c>
    </row>
    <row r="56" spans="1:2" ht="30">
      <c r="A56" s="25"/>
      <c r="B56" s="31" t="s">
        <v>136</v>
      </c>
    </row>
    <row r="57" spans="1:2">
      <c r="A57" s="25"/>
      <c r="B57" s="19" t="s">
        <v>139</v>
      </c>
    </row>
    <row r="58" spans="1:2">
      <c r="A58" s="25"/>
      <c r="B58" t="s">
        <v>140</v>
      </c>
    </row>
    <row r="59" spans="1:2">
      <c r="A59" s="25"/>
      <c r="B59" t="s">
        <v>141</v>
      </c>
    </row>
    <row r="60" spans="1:2">
      <c r="A60" s="25"/>
      <c r="B60" t="s">
        <v>142</v>
      </c>
    </row>
    <row r="61" spans="1:2">
      <c r="A61" s="25"/>
      <c r="B61" t="s">
        <v>143</v>
      </c>
    </row>
    <row r="62" spans="1:2">
      <c r="A62" s="25"/>
      <c r="B62" t="s">
        <v>144</v>
      </c>
    </row>
    <row r="63" spans="1:2">
      <c r="A63" s="25"/>
      <c r="B63" t="s">
        <v>145</v>
      </c>
    </row>
    <row r="64" spans="1:2">
      <c r="A64" s="25"/>
      <c r="B64" t="s">
        <v>146</v>
      </c>
    </row>
    <row r="65" spans="1:2">
      <c r="A65" s="25"/>
      <c r="B65" s="30" t="s">
        <v>147</v>
      </c>
    </row>
    <row r="66" spans="1:2">
      <c r="A66" s="25">
        <v>44295.333333333336</v>
      </c>
      <c r="B66" s="19" t="s">
        <v>148</v>
      </c>
    </row>
    <row r="67" spans="1:2">
      <c r="A67" s="25"/>
      <c r="B67" t="s">
        <v>149</v>
      </c>
    </row>
    <row r="68" spans="1:2">
      <c r="A68" s="25"/>
      <c r="B68" t="s">
        <v>150</v>
      </c>
    </row>
    <row r="69" spans="1:2">
      <c r="A69" s="25"/>
      <c r="B69" t="s">
        <v>151</v>
      </c>
    </row>
    <row r="70" spans="1:2">
      <c r="A70" s="25">
        <v>44295.45416666667</v>
      </c>
      <c r="B70" s="19" t="s">
        <v>148</v>
      </c>
    </row>
    <row r="71" spans="1:2">
      <c r="A71" s="25"/>
      <c r="B71" s="19" t="s">
        <v>152</v>
      </c>
    </row>
    <row r="72" spans="1:2">
      <c r="A72" s="25"/>
      <c r="B72" t="s">
        <v>153</v>
      </c>
    </row>
    <row r="73" spans="1:2">
      <c r="A73" s="25"/>
      <c r="B73" t="s">
        <v>154</v>
      </c>
    </row>
    <row r="74" spans="1:2">
      <c r="A74" s="25"/>
      <c r="B74" s="19" t="s">
        <v>157</v>
      </c>
    </row>
    <row r="75" spans="1:2">
      <c r="A75" s="25">
        <v>44297.355856249997</v>
      </c>
      <c r="B75" t="s">
        <v>158</v>
      </c>
    </row>
    <row r="76" spans="1:2">
      <c r="A76" s="25"/>
      <c r="B76" t="s">
        <v>159</v>
      </c>
    </row>
    <row r="77" spans="1:2">
      <c r="A77" s="25"/>
      <c r="B77" t="s">
        <v>160</v>
      </c>
    </row>
    <row r="78" spans="1:2">
      <c r="A78" s="25"/>
      <c r="B78" t="s">
        <v>162</v>
      </c>
    </row>
    <row r="79" spans="1:2">
      <c r="A79" s="25"/>
      <c r="B79" t="s">
        <v>161</v>
      </c>
    </row>
    <row r="80" spans="1:2">
      <c r="A80" s="25"/>
      <c r="B80" t="s">
        <v>163</v>
      </c>
    </row>
    <row r="81" spans="1:2">
      <c r="A81" s="25">
        <v>44297.8298399306</v>
      </c>
      <c r="B81" t="s">
        <v>164</v>
      </c>
    </row>
    <row r="82" spans="1:2">
      <c r="A82" s="25"/>
      <c r="B82" t="s">
        <v>165</v>
      </c>
    </row>
    <row r="83" spans="1:2">
      <c r="A83" s="25"/>
      <c r="B83" t="s">
        <v>166</v>
      </c>
    </row>
    <row r="84" spans="1:2">
      <c r="A84" s="25"/>
      <c r="B84" t="s">
        <v>167</v>
      </c>
    </row>
    <row r="85" spans="1:2">
      <c r="A85" s="25"/>
      <c r="B85" t="s">
        <v>169</v>
      </c>
    </row>
    <row r="86" spans="1:2">
      <c r="A86" s="25"/>
      <c r="B86" t="s">
        <v>170</v>
      </c>
    </row>
    <row r="87" spans="1:2">
      <c r="A87" s="25"/>
      <c r="B87" t="s">
        <v>172</v>
      </c>
    </row>
    <row r="88" spans="1:2">
      <c r="A88" s="25"/>
      <c r="B88" t="s">
        <v>173</v>
      </c>
    </row>
    <row r="89" spans="1:2">
      <c r="A89" s="25"/>
      <c r="B89" t="s">
        <v>174</v>
      </c>
    </row>
    <row r="90" spans="1:2">
      <c r="A90" s="25">
        <v>44299.579150810197</v>
      </c>
      <c r="B90" t="s">
        <v>176</v>
      </c>
    </row>
    <row r="91" spans="1:2">
      <c r="A91" s="25"/>
      <c r="B91" t="s">
        <v>177</v>
      </c>
    </row>
    <row r="92" spans="1:2">
      <c r="A92" s="25">
        <v>44299.694020486102</v>
      </c>
      <c r="B92" t="s">
        <v>178</v>
      </c>
    </row>
    <row r="93" spans="1:2">
      <c r="A93" s="25"/>
      <c r="B93" t="s">
        <v>179</v>
      </c>
    </row>
    <row r="94" spans="1:2">
      <c r="A94" s="25"/>
      <c r="B94" t="s">
        <v>180</v>
      </c>
    </row>
    <row r="95" spans="1:2">
      <c r="A95" s="25"/>
      <c r="B95" t="s">
        <v>181</v>
      </c>
    </row>
    <row r="96" spans="1:2">
      <c r="A96" s="25"/>
      <c r="B96" t="s">
        <v>182</v>
      </c>
    </row>
    <row r="97" spans="1:2">
      <c r="A97" s="25">
        <v>44300.588789467598</v>
      </c>
      <c r="B97" t="s">
        <v>183</v>
      </c>
    </row>
    <row r="98" spans="1:2">
      <c r="A98" s="25"/>
      <c r="B98" t="s">
        <v>185</v>
      </c>
    </row>
    <row r="99" spans="1:2">
      <c r="A99" s="25"/>
      <c r="B99" t="s">
        <v>186</v>
      </c>
    </row>
    <row r="100" spans="1:2">
      <c r="A100" s="25"/>
      <c r="B100" t="s">
        <v>184</v>
      </c>
    </row>
    <row r="101" spans="1:2">
      <c r="A101" s="25"/>
      <c r="B101" t="s">
        <v>187</v>
      </c>
    </row>
    <row r="102" spans="1:2">
      <c r="A102" s="25"/>
      <c r="B102" t="s">
        <v>188</v>
      </c>
    </row>
    <row r="103" spans="1:2">
      <c r="A103" s="25"/>
      <c r="B103" t="s">
        <v>189</v>
      </c>
    </row>
    <row r="104" spans="1:2">
      <c r="A104" s="25"/>
      <c r="B104" t="s">
        <v>192</v>
      </c>
    </row>
    <row r="105" spans="1:2">
      <c r="A105" s="25">
        <v>44302.4714969907</v>
      </c>
      <c r="B105" t="s">
        <v>193</v>
      </c>
    </row>
    <row r="106" spans="1:2">
      <c r="A106" s="25"/>
      <c r="B106" t="s">
        <v>194</v>
      </c>
    </row>
    <row r="107" spans="1:2">
      <c r="A107" s="25"/>
      <c r="B107" t="s">
        <v>195</v>
      </c>
    </row>
    <row r="108" spans="1:2">
      <c r="A108" s="25"/>
      <c r="B108" t="s">
        <v>196</v>
      </c>
    </row>
    <row r="109" spans="1:2">
      <c r="A109" s="25"/>
      <c r="B109" t="s">
        <v>198</v>
      </c>
    </row>
    <row r="110" spans="1:2">
      <c r="A110" s="25"/>
      <c r="B110" t="s">
        <v>199</v>
      </c>
    </row>
    <row r="111" spans="1:2">
      <c r="A111" s="25">
        <v>44303</v>
      </c>
      <c r="B111" t="s">
        <v>200</v>
      </c>
    </row>
    <row r="112" spans="1:2">
      <c r="A112" s="25"/>
      <c r="B112" t="s">
        <v>204</v>
      </c>
    </row>
    <row r="113" spans="1:2">
      <c r="A113" s="25"/>
      <c r="B113" t="s">
        <v>205</v>
      </c>
    </row>
    <row r="114" spans="1:2">
      <c r="A114" s="25">
        <v>44304.534314583303</v>
      </c>
      <c r="B114" t="s">
        <v>206</v>
      </c>
    </row>
    <row r="115" spans="1:2">
      <c r="A115" s="25"/>
      <c r="B115" t="s">
        <v>209</v>
      </c>
    </row>
    <row r="116" spans="1:2">
      <c r="A116" s="25"/>
      <c r="B116" t="s">
        <v>210</v>
      </c>
    </row>
    <row r="117" spans="1:2">
      <c r="A117" s="25"/>
      <c r="B117" t="s">
        <v>211</v>
      </c>
    </row>
    <row r="118" spans="1:2">
      <c r="A118" s="25"/>
      <c r="B118" t="s">
        <v>212</v>
      </c>
    </row>
    <row r="119" spans="1:2">
      <c r="A119" s="25"/>
      <c r="B119" t="s">
        <v>213</v>
      </c>
    </row>
    <row r="120" spans="1:2">
      <c r="A120" s="25">
        <v>44305.451966898101</v>
      </c>
      <c r="B120" t="s">
        <v>214</v>
      </c>
    </row>
    <row r="121" spans="1:2">
      <c r="A121" s="25"/>
      <c r="B121" t="s">
        <v>215</v>
      </c>
    </row>
    <row r="122" spans="1:2">
      <c r="A122" s="25"/>
      <c r="B122" t="s">
        <v>221</v>
      </c>
    </row>
    <row r="123" spans="1:2">
      <c r="A123" s="25"/>
      <c r="B123" t="s">
        <v>219</v>
      </c>
    </row>
    <row r="124" spans="1:2">
      <c r="A124" s="25"/>
      <c r="B124" t="s">
        <v>220</v>
      </c>
    </row>
    <row r="125" spans="1:2">
      <c r="A125" s="25"/>
      <c r="B125" t="s">
        <v>222</v>
      </c>
    </row>
    <row r="126" spans="1:2">
      <c r="A126" s="25"/>
      <c r="B126" t="s">
        <v>223</v>
      </c>
    </row>
    <row r="127" spans="1:2">
      <c r="A127" s="25"/>
      <c r="B127" t="s">
        <v>224</v>
      </c>
    </row>
    <row r="128" spans="1:2">
      <c r="A128" s="25"/>
      <c r="B128" t="s">
        <v>225</v>
      </c>
    </row>
    <row r="129" spans="1:2">
      <c r="A129" s="25"/>
      <c r="B129" t="s">
        <v>226</v>
      </c>
    </row>
    <row r="130" spans="1:2">
      <c r="A130" s="25">
        <v>44306.324938425903</v>
      </c>
      <c r="B130" t="s">
        <v>227</v>
      </c>
    </row>
    <row r="131" spans="1:2">
      <c r="A131" s="25"/>
      <c r="B131" t="s">
        <v>228</v>
      </c>
    </row>
    <row r="132" spans="1:2">
      <c r="A132" s="25"/>
      <c r="B132" t="s">
        <v>229</v>
      </c>
    </row>
    <row r="133" spans="1:2">
      <c r="A133" s="25"/>
      <c r="B133" t="s">
        <v>230</v>
      </c>
    </row>
    <row r="134" spans="1:2">
      <c r="A134" s="25"/>
      <c r="B134" t="s">
        <v>231</v>
      </c>
    </row>
    <row r="135" spans="1:2">
      <c r="A135" s="25"/>
      <c r="B135" t="s">
        <v>232</v>
      </c>
    </row>
    <row r="136" spans="1:2">
      <c r="A136" s="25"/>
      <c r="B136" t="s">
        <v>233</v>
      </c>
    </row>
    <row r="137" spans="1:2">
      <c r="A137" s="25"/>
      <c r="B137" t="s">
        <v>234</v>
      </c>
    </row>
    <row r="138" spans="1:2">
      <c r="A138" s="25"/>
      <c r="B138" t="s">
        <v>235</v>
      </c>
    </row>
    <row r="139" spans="1:2">
      <c r="A139" s="25">
        <v>44307.766821643498</v>
      </c>
      <c r="B139" t="s">
        <v>236</v>
      </c>
    </row>
    <row r="140" spans="1:2">
      <c r="A140" s="25">
        <v>44307.8445818287</v>
      </c>
      <c r="B140" t="s">
        <v>237</v>
      </c>
    </row>
    <row r="141" spans="1:2">
      <c r="A141" s="25">
        <v>44308.488527314803</v>
      </c>
      <c r="B141" t="s">
        <v>238</v>
      </c>
    </row>
    <row r="142" spans="1:2">
      <c r="A142" s="25"/>
      <c r="B142" t="s">
        <v>239</v>
      </c>
    </row>
    <row r="143" spans="1:2">
      <c r="A143" s="25"/>
      <c r="B143" t="s">
        <v>252</v>
      </c>
    </row>
    <row r="144" spans="1:2">
      <c r="A144" s="25">
        <v>44314.278955902802</v>
      </c>
      <c r="B144" t="s">
        <v>253</v>
      </c>
    </row>
    <row r="145" spans="1:2">
      <c r="A145" s="25"/>
      <c r="B145" t="s">
        <v>255</v>
      </c>
    </row>
    <row r="146" spans="1:2">
      <c r="A146" s="25"/>
      <c r="B146" t="s">
        <v>257</v>
      </c>
    </row>
    <row r="147" spans="1:2">
      <c r="A147" s="25">
        <v>44315.688820486102</v>
      </c>
      <c r="B147" t="s">
        <v>262</v>
      </c>
    </row>
    <row r="148" spans="1:2">
      <c r="A148" s="25"/>
      <c r="B148" t="s">
        <v>259</v>
      </c>
    </row>
    <row r="149" spans="1:2">
      <c r="A149" s="25"/>
      <c r="B149" t="s">
        <v>260</v>
      </c>
    </row>
    <row r="150" spans="1:2">
      <c r="A150" s="25"/>
      <c r="B150" t="s">
        <v>261</v>
      </c>
    </row>
    <row r="151" spans="1:2">
      <c r="A151" s="25"/>
      <c r="B151" t="s">
        <v>263</v>
      </c>
    </row>
    <row r="152" spans="1:2">
      <c r="A152" s="25">
        <v>44315.8158616898</v>
      </c>
      <c r="B152" t="s">
        <v>264</v>
      </c>
    </row>
    <row r="153" spans="1:2">
      <c r="A153" s="25"/>
      <c r="B153" t="s">
        <v>265</v>
      </c>
    </row>
    <row r="154" spans="1:2">
      <c r="A154" s="25"/>
      <c r="B154" t="s">
        <v>266</v>
      </c>
    </row>
    <row r="155" spans="1:2">
      <c r="A155" s="25"/>
      <c r="B155" t="s">
        <v>267</v>
      </c>
    </row>
    <row r="156" spans="1:2">
      <c r="A156" s="25"/>
      <c r="B156" t="s">
        <v>268</v>
      </c>
    </row>
    <row r="157" spans="1:2">
      <c r="A157" s="25"/>
      <c r="B157" t="s">
        <v>269</v>
      </c>
    </row>
    <row r="158" spans="1:2">
      <c r="A158" s="25">
        <v>44316.651822337997</v>
      </c>
      <c r="B158" t="s">
        <v>270</v>
      </c>
    </row>
    <row r="159" spans="1:2">
      <c r="A159" s="25"/>
      <c r="B159" t="s">
        <v>272</v>
      </c>
    </row>
    <row r="160" spans="1:2">
      <c r="A160" s="25"/>
      <c r="B160" t="s">
        <v>271</v>
      </c>
    </row>
    <row r="161" spans="1:2">
      <c r="A161" s="25"/>
      <c r="B161" t="s">
        <v>273</v>
      </c>
    </row>
    <row r="162" spans="1:2">
      <c r="A162" s="25"/>
      <c r="B162" t="s">
        <v>274</v>
      </c>
    </row>
    <row r="163" spans="1:2">
      <c r="A163" s="25"/>
      <c r="B163" t="s">
        <v>276</v>
      </c>
    </row>
    <row r="164" spans="1:2">
      <c r="A164" s="25"/>
      <c r="B164" t="s">
        <v>277</v>
      </c>
    </row>
    <row r="165" spans="1:2">
      <c r="A165" s="25"/>
      <c r="B165" t="s">
        <v>279</v>
      </c>
    </row>
    <row r="166" spans="1:2">
      <c r="A166" s="25"/>
      <c r="B166" t="s">
        <v>280</v>
      </c>
    </row>
    <row r="167" spans="1:2">
      <c r="A167" s="25">
        <v>44318.795286805602</v>
      </c>
      <c r="B167" t="s">
        <v>291</v>
      </c>
    </row>
    <row r="168" spans="1:2">
      <c r="A168" s="25"/>
      <c r="B168" t="s">
        <v>290</v>
      </c>
    </row>
    <row r="169" spans="1:2">
      <c r="A169" s="25">
        <v>44319.416666666664</v>
      </c>
      <c r="B169" t="s">
        <v>292</v>
      </c>
    </row>
    <row r="170" spans="1:2">
      <c r="A170" s="25"/>
      <c r="B170" t="s">
        <v>294</v>
      </c>
    </row>
    <row r="171" spans="1:2">
      <c r="A171" s="25">
        <v>44320.589794328705</v>
      </c>
      <c r="B171" t="s">
        <v>295</v>
      </c>
    </row>
    <row r="172" spans="1:2">
      <c r="A172" s="25"/>
      <c r="B172" t="s">
        <v>303</v>
      </c>
    </row>
    <row r="173" spans="1:2">
      <c r="A173" s="25">
        <v>44321</v>
      </c>
      <c r="B173" t="s">
        <v>304</v>
      </c>
    </row>
    <row r="174" spans="1:2">
      <c r="A174" s="25"/>
      <c r="B174" t="s">
        <v>305</v>
      </c>
    </row>
    <row r="175" spans="1:2">
      <c r="A175" s="25"/>
      <c r="B175" t="s">
        <v>306</v>
      </c>
    </row>
    <row r="176" spans="1:2">
      <c r="A176" s="25"/>
      <c r="B176" t="s">
        <v>307</v>
      </c>
    </row>
    <row r="177" spans="1:2">
      <c r="A177" s="25"/>
      <c r="B177" t="s">
        <v>308</v>
      </c>
    </row>
    <row r="178" spans="1:2">
      <c r="A178" s="25"/>
      <c r="B178" t="s">
        <v>309</v>
      </c>
    </row>
    <row r="179" spans="1:2">
      <c r="A179" s="25"/>
      <c r="B179" t="s">
        <v>312</v>
      </c>
    </row>
    <row r="180" spans="1:2">
      <c r="A180" s="25"/>
      <c r="B180" t="s">
        <v>313</v>
      </c>
    </row>
    <row r="181" spans="1:2">
      <c r="A181" s="25"/>
      <c r="B181" t="s">
        <v>315</v>
      </c>
    </row>
    <row r="182" spans="1:2">
      <c r="A182" s="25"/>
      <c r="B182" t="s">
        <v>316</v>
      </c>
    </row>
    <row r="183" spans="1:2">
      <c r="A183" s="25">
        <v>44322.355669791701</v>
      </c>
      <c r="B183" t="s">
        <v>318</v>
      </c>
    </row>
    <row r="184" spans="1:2">
      <c r="A184" s="25"/>
      <c r="B184" t="s">
        <v>320</v>
      </c>
    </row>
    <row r="185" spans="1:2">
      <c r="A185" s="25"/>
      <c r="B185" t="s">
        <v>321</v>
      </c>
    </row>
    <row r="186" spans="1:2">
      <c r="A186" s="25"/>
      <c r="B186" t="s">
        <v>322</v>
      </c>
    </row>
    <row r="187" spans="1:2">
      <c r="A187" s="25"/>
      <c r="B187" t="s">
        <v>323</v>
      </c>
    </row>
    <row r="188" spans="1:2">
      <c r="A188" s="25">
        <v>44323.920671874999</v>
      </c>
      <c r="B188" t="s">
        <v>325</v>
      </c>
    </row>
    <row r="189" spans="1:2">
      <c r="A189" s="25"/>
      <c r="B189" t="s">
        <v>326</v>
      </c>
    </row>
    <row r="190" spans="1:2">
      <c r="A190" s="25"/>
      <c r="B190" t="s">
        <v>327</v>
      </c>
    </row>
    <row r="191" spans="1:2">
      <c r="A191" s="25"/>
      <c r="B191" t="s">
        <v>328</v>
      </c>
    </row>
    <row r="192" spans="1:2">
      <c r="A192" s="25"/>
      <c r="B192" t="s">
        <v>329</v>
      </c>
    </row>
    <row r="193" spans="1:2">
      <c r="A193" s="25"/>
      <c r="B193" t="s">
        <v>330</v>
      </c>
    </row>
    <row r="194" spans="1:2">
      <c r="A194" s="25"/>
      <c r="B194" t="s">
        <v>331</v>
      </c>
    </row>
    <row r="195" spans="1:2">
      <c r="A195" s="25"/>
      <c r="B195" t="s">
        <v>332</v>
      </c>
    </row>
    <row r="196" spans="1:2">
      <c r="A196" s="25"/>
      <c r="B196" t="s">
        <v>333</v>
      </c>
    </row>
    <row r="197" spans="1:2">
      <c r="A197" s="25"/>
      <c r="B197" t="s">
        <v>334</v>
      </c>
    </row>
    <row r="198" spans="1:2">
      <c r="A198" s="25">
        <v>44325.499741435196</v>
      </c>
      <c r="B198" t="s">
        <v>335</v>
      </c>
    </row>
    <row r="199" spans="1:2">
      <c r="A199" s="25"/>
      <c r="B199" t="s">
        <v>336</v>
      </c>
    </row>
    <row r="200" spans="1:2">
      <c r="A200" s="25"/>
      <c r="B200" t="s">
        <v>337</v>
      </c>
    </row>
    <row r="201" spans="1:2">
      <c r="A201" s="25"/>
      <c r="B201" t="s">
        <v>338</v>
      </c>
    </row>
    <row r="202" spans="1:2">
      <c r="A202" s="25"/>
      <c r="B202" t="s">
        <v>339</v>
      </c>
    </row>
    <row r="203" spans="1:2">
      <c r="A203" s="25"/>
      <c r="B203" t="s">
        <v>340</v>
      </c>
    </row>
    <row r="204" spans="1:2">
      <c r="A204" s="25"/>
      <c r="B204" t="s">
        <v>341</v>
      </c>
    </row>
    <row r="205" spans="1:2">
      <c r="A205" s="25"/>
      <c r="B205" t="s">
        <v>342</v>
      </c>
    </row>
    <row r="206" spans="1:2">
      <c r="A206" s="25"/>
      <c r="B206" t="s">
        <v>343</v>
      </c>
    </row>
    <row r="207" spans="1:2">
      <c r="A207" s="25"/>
      <c r="B207" t="s">
        <v>344</v>
      </c>
    </row>
    <row r="208" spans="1:2">
      <c r="A208" s="25"/>
      <c r="B208" t="s">
        <v>345</v>
      </c>
    </row>
    <row r="209" spans="1:2">
      <c r="A209" s="25">
        <v>44326.575224768501</v>
      </c>
      <c r="B209" t="s">
        <v>346</v>
      </c>
    </row>
    <row r="210" spans="1:2">
      <c r="A210" s="25"/>
      <c r="B210" t="s">
        <v>347</v>
      </c>
    </row>
    <row r="211" spans="1:2">
      <c r="A211" s="25"/>
      <c r="B211" t="s">
        <v>348</v>
      </c>
    </row>
    <row r="212" spans="1:2">
      <c r="A212" s="25"/>
      <c r="B212" t="s">
        <v>349</v>
      </c>
    </row>
    <row r="213" spans="1:2">
      <c r="A213" s="25"/>
      <c r="B213" t="s">
        <v>352</v>
      </c>
    </row>
    <row r="214" spans="1:2">
      <c r="A214" s="25">
        <v>44328.702704976902</v>
      </c>
      <c r="B214" t="s">
        <v>353</v>
      </c>
    </row>
    <row r="215" spans="1:2">
      <c r="A215" s="25"/>
      <c r="B215" t="s">
        <v>354</v>
      </c>
    </row>
    <row r="216" spans="1:2">
      <c r="A216" s="25"/>
      <c r="B216" t="s">
        <v>355</v>
      </c>
    </row>
    <row r="217" spans="1:2">
      <c r="A217" s="25"/>
      <c r="B217" t="s">
        <v>357</v>
      </c>
    </row>
    <row r="218" spans="1:2">
      <c r="A218" s="25"/>
      <c r="B218" t="s">
        <v>358</v>
      </c>
    </row>
    <row r="219" spans="1:2">
      <c r="A219" s="25"/>
      <c r="B219" t="s">
        <v>356</v>
      </c>
    </row>
    <row r="220" spans="1:2">
      <c r="A220" s="25"/>
      <c r="B220" t="s">
        <v>360</v>
      </c>
    </row>
    <row r="221" spans="1:2">
      <c r="A221" s="25"/>
      <c r="B221" t="s">
        <v>359</v>
      </c>
    </row>
    <row r="222" spans="1:2">
      <c r="A222" s="25"/>
      <c r="B222" t="s">
        <v>361</v>
      </c>
    </row>
    <row r="223" spans="1:2">
      <c r="A223" s="25"/>
      <c r="B223" t="s">
        <v>362</v>
      </c>
    </row>
    <row r="224" spans="1:2">
      <c r="A224" s="25">
        <v>44333.425679861102</v>
      </c>
      <c r="B224" t="s">
        <v>363</v>
      </c>
    </row>
    <row r="225" spans="1:2">
      <c r="A225" s="25"/>
      <c r="B225" t="s">
        <v>364</v>
      </c>
    </row>
    <row r="226" spans="1:2">
      <c r="A226" s="25"/>
      <c r="B226" t="s">
        <v>368</v>
      </c>
    </row>
    <row r="227" spans="1:2">
      <c r="A227" s="25"/>
      <c r="B227" t="s">
        <v>369</v>
      </c>
    </row>
    <row r="228" spans="1:2">
      <c r="A228" s="25"/>
      <c r="B228" t="s">
        <v>370</v>
      </c>
    </row>
    <row r="229" spans="1:2">
      <c r="A229" s="25"/>
      <c r="B229" t="s">
        <v>371</v>
      </c>
    </row>
    <row r="230" spans="1:2">
      <c r="A230" s="25"/>
      <c r="B230" t="s">
        <v>373</v>
      </c>
    </row>
    <row r="231" spans="1:2">
      <c r="A231" s="25"/>
      <c r="B231" t="s">
        <v>374</v>
      </c>
    </row>
    <row r="232" spans="1:2">
      <c r="A232" s="25">
        <v>44336</v>
      </c>
      <c r="B232" t="s">
        <v>378</v>
      </c>
    </row>
    <row r="233" spans="1:2">
      <c r="A233" s="25"/>
      <c r="B233" t="s">
        <v>379</v>
      </c>
    </row>
    <row r="234" spans="1:2">
      <c r="A234" s="25"/>
      <c r="B234" t="s">
        <v>381</v>
      </c>
    </row>
    <row r="235" spans="1:2">
      <c r="A235" s="25"/>
      <c r="B235" t="s">
        <v>382</v>
      </c>
    </row>
    <row r="236" spans="1:2">
      <c r="A236" s="25"/>
      <c r="B236" t="s">
        <v>385</v>
      </c>
    </row>
    <row r="237" spans="1:2">
      <c r="A237" s="25"/>
      <c r="B237" t="s">
        <v>387</v>
      </c>
    </row>
    <row r="238" spans="1:2">
      <c r="A238" s="25"/>
      <c r="B238" t="s">
        <v>395</v>
      </c>
    </row>
    <row r="239" spans="1:2">
      <c r="A239" s="25"/>
      <c r="B239" t="s">
        <v>394</v>
      </c>
    </row>
    <row r="240" spans="1:2">
      <c r="A240" s="25"/>
      <c r="B240" t="s">
        <v>396</v>
      </c>
    </row>
    <row r="241" spans="1:2">
      <c r="A241" s="25"/>
      <c r="B241" t="s">
        <v>400</v>
      </c>
    </row>
    <row r="242" spans="1:2">
      <c r="A242" s="25"/>
      <c r="B242" t="s">
        <v>409</v>
      </c>
    </row>
    <row r="243" spans="1:2">
      <c r="A243" s="25"/>
      <c r="B243" t="s">
        <v>410</v>
      </c>
    </row>
    <row r="244" spans="1:2">
      <c r="A244" s="25"/>
      <c r="B244" t="s">
        <v>413</v>
      </c>
    </row>
    <row r="245" spans="1:2">
      <c r="A245" s="25">
        <v>44338.757544444401</v>
      </c>
      <c r="B245" t="s">
        <v>412</v>
      </c>
    </row>
    <row r="246" spans="1:2">
      <c r="A246" s="25"/>
      <c r="B246" t="s">
        <v>414</v>
      </c>
    </row>
    <row r="247" spans="1:2">
      <c r="A247" s="25">
        <v>44340.377351157404</v>
      </c>
      <c r="B247" t="s">
        <v>415</v>
      </c>
    </row>
    <row r="248" spans="1:2">
      <c r="A248" s="25"/>
      <c r="B248" t="s">
        <v>416</v>
      </c>
    </row>
    <row r="249" spans="1:2">
      <c r="A249" s="25"/>
      <c r="B249" t="s">
        <v>419</v>
      </c>
    </row>
    <row r="250" spans="1:2">
      <c r="A250" s="25"/>
      <c r="B250" t="s">
        <v>420</v>
      </c>
    </row>
    <row r="251" spans="1:2">
      <c r="A251" s="25"/>
      <c r="B251" t="s">
        <v>421</v>
      </c>
    </row>
    <row r="252" spans="1:2">
      <c r="A252" s="25"/>
      <c r="B252" t="s">
        <v>423</v>
      </c>
    </row>
    <row r="253" spans="1:2">
      <c r="A253" s="25"/>
      <c r="B253" t="s">
        <v>424</v>
      </c>
    </row>
    <row r="254" spans="1:2">
      <c r="B254" t="s">
        <v>425</v>
      </c>
    </row>
    <row r="255" spans="1:2">
      <c r="A255" s="25">
        <v>44341.368147569403</v>
      </c>
      <c r="B255" t="s">
        <v>429</v>
      </c>
    </row>
    <row r="256" spans="1:2">
      <c r="A256" s="25"/>
      <c r="B256" t="s">
        <v>431</v>
      </c>
    </row>
    <row r="257" spans="1:2">
      <c r="A257" s="25"/>
      <c r="B257" t="s">
        <v>434</v>
      </c>
    </row>
    <row r="258" spans="1:2">
      <c r="A258" s="25"/>
      <c r="B258" t="s">
        <v>437</v>
      </c>
    </row>
    <row r="259" spans="1:2">
      <c r="A259" s="25"/>
      <c r="B259" t="s">
        <v>438</v>
      </c>
    </row>
    <row r="260" spans="1:2">
      <c r="A260" s="25"/>
      <c r="B260" t="s">
        <v>439</v>
      </c>
    </row>
    <row r="261" spans="1:2">
      <c r="A261" s="25"/>
      <c r="B261" t="s">
        <v>440</v>
      </c>
    </row>
    <row r="262" spans="1:2">
      <c r="A262" s="25"/>
      <c r="B262" t="s">
        <v>441</v>
      </c>
    </row>
    <row r="263" spans="1:2">
      <c r="A263" s="25"/>
      <c r="B263" t="s">
        <v>443</v>
      </c>
    </row>
    <row r="264" spans="1:2">
      <c r="A264" s="25"/>
      <c r="B264" t="s">
        <v>455</v>
      </c>
    </row>
    <row r="265" spans="1:2">
      <c r="A265" s="25"/>
      <c r="B265" t="s">
        <v>456</v>
      </c>
    </row>
    <row r="266" spans="1:2">
      <c r="A266" s="25"/>
      <c r="B266" t="s">
        <v>457</v>
      </c>
    </row>
    <row r="267" spans="1:2">
      <c r="A267" s="25">
        <v>44343.596566666703</v>
      </c>
      <c r="B267" t="s">
        <v>458</v>
      </c>
    </row>
    <row r="268" spans="1:2">
      <c r="A268" s="25"/>
      <c r="B268" t="s">
        <v>459</v>
      </c>
    </row>
    <row r="269" spans="1:2">
      <c r="A269" s="25"/>
      <c r="B269" t="s">
        <v>460</v>
      </c>
    </row>
    <row r="270" spans="1:2">
      <c r="A270" s="25"/>
      <c r="B270" t="s">
        <v>511</v>
      </c>
    </row>
    <row r="271" spans="1:2">
      <c r="A271" s="25"/>
      <c r="B271" t="s">
        <v>512</v>
      </c>
    </row>
    <row r="272" spans="1:2">
      <c r="A272" s="25"/>
      <c r="B272" t="s">
        <v>513</v>
      </c>
    </row>
    <row r="273" spans="1:2">
      <c r="A273" s="25"/>
      <c r="B273" t="s">
        <v>514</v>
      </c>
    </row>
    <row r="274" spans="1:2">
      <c r="A274" s="25"/>
      <c r="B274" t="s">
        <v>515</v>
      </c>
    </row>
    <row r="275" spans="1:2">
      <c r="A275" s="25"/>
      <c r="B275" t="s">
        <v>517</v>
      </c>
    </row>
    <row r="276" spans="1:2">
      <c r="A276" s="25">
        <v>44352.575020601798</v>
      </c>
      <c r="B276" t="s">
        <v>519</v>
      </c>
    </row>
    <row r="277" spans="1:2">
      <c r="A277" s="25"/>
      <c r="B277" t="s">
        <v>518</v>
      </c>
    </row>
    <row r="278" spans="1:2">
      <c r="A278" s="25"/>
      <c r="B278" t="s">
        <v>520</v>
      </c>
    </row>
    <row r="279" spans="1:2">
      <c r="A279" s="25">
        <v>44353.419314120401</v>
      </c>
      <c r="B279" t="s">
        <v>521</v>
      </c>
    </row>
    <row r="280" spans="1:2">
      <c r="A280" s="25"/>
      <c r="B280" t="s">
        <v>527</v>
      </c>
    </row>
    <row r="281" spans="1:2">
      <c r="A281" s="25"/>
      <c r="B281" t="s">
        <v>522</v>
      </c>
    </row>
    <row r="282" spans="1:2">
      <c r="A282" s="25"/>
      <c r="B282" t="s">
        <v>523</v>
      </c>
    </row>
    <row r="283" spans="1:2">
      <c r="A283" s="25"/>
      <c r="B283" t="s">
        <v>524</v>
      </c>
    </row>
    <row r="284" spans="1:2">
      <c r="A284" s="25"/>
      <c r="B284" t="s">
        <v>526</v>
      </c>
    </row>
    <row r="285" spans="1:2">
      <c r="A285" s="25"/>
      <c r="B285" t="s">
        <v>528</v>
      </c>
    </row>
    <row r="286" spans="1:2">
      <c r="A286" s="25"/>
      <c r="B286" t="s">
        <v>529</v>
      </c>
    </row>
    <row r="287" spans="1:2">
      <c r="A287" s="25"/>
      <c r="B287" t="s">
        <v>530</v>
      </c>
    </row>
    <row r="288" spans="1:2">
      <c r="A288" s="25"/>
      <c r="B288" t="s">
        <v>531</v>
      </c>
    </row>
    <row r="289" spans="1:2">
      <c r="A289" s="25"/>
      <c r="B289" t="s">
        <v>532</v>
      </c>
    </row>
    <row r="290" spans="1:2">
      <c r="A290" s="25"/>
      <c r="B290" t="s">
        <v>533</v>
      </c>
    </row>
    <row r="291" spans="1:2">
      <c r="A291" s="25"/>
      <c r="B291" t="s">
        <v>534</v>
      </c>
    </row>
    <row r="292" spans="1:2">
      <c r="A292" s="25"/>
      <c r="B292" t="s">
        <v>535</v>
      </c>
    </row>
    <row r="293" spans="1:2">
      <c r="A293" s="25"/>
      <c r="B293" t="s">
        <v>536</v>
      </c>
    </row>
    <row r="294" spans="1:2">
      <c r="A294" s="25"/>
      <c r="B294" t="s">
        <v>538</v>
      </c>
    </row>
    <row r="295" spans="1:2">
      <c r="A295" s="25"/>
      <c r="B295" t="s">
        <v>537</v>
      </c>
    </row>
    <row r="296" spans="1:2">
      <c r="A296" s="25"/>
      <c r="B296" t="s">
        <v>540</v>
      </c>
    </row>
    <row r="297" spans="1:2">
      <c r="A297" s="25"/>
      <c r="B297" t="s">
        <v>541</v>
      </c>
    </row>
    <row r="298" spans="1:2">
      <c r="A298" s="25"/>
      <c r="B298" t="s">
        <v>545</v>
      </c>
    </row>
    <row r="299" spans="1:2">
      <c r="A299" s="25"/>
      <c r="B299" t="s">
        <v>546</v>
      </c>
    </row>
    <row r="300" spans="1:2">
      <c r="A300" s="25">
        <v>44356.777344212998</v>
      </c>
      <c r="B300" t="s">
        <v>547</v>
      </c>
    </row>
    <row r="301" spans="1:2">
      <c r="A301" s="25"/>
      <c r="B301" t="s">
        <v>548</v>
      </c>
    </row>
    <row r="302" spans="1:2">
      <c r="A302" s="25"/>
      <c r="B302" t="s">
        <v>549</v>
      </c>
    </row>
    <row r="303" spans="1:2">
      <c r="A303" s="25"/>
      <c r="B303" t="s">
        <v>550</v>
      </c>
    </row>
    <row r="304" spans="1:2" ht="30">
      <c r="A304" s="25"/>
      <c r="B304" s="6" t="s">
        <v>551</v>
      </c>
    </row>
    <row r="305" spans="1:2">
      <c r="A305" s="25"/>
      <c r="B305" t="s">
        <v>552</v>
      </c>
    </row>
    <row r="306" spans="1:2">
      <c r="A306" s="25"/>
      <c r="B306" t="s">
        <v>553</v>
      </c>
    </row>
    <row r="307" spans="1:2">
      <c r="A307" s="25"/>
      <c r="B307" t="s">
        <v>554</v>
      </c>
    </row>
    <row r="308" spans="1:2">
      <c r="A308" s="25"/>
      <c r="B308" t="s">
        <v>555</v>
      </c>
    </row>
    <row r="309" spans="1:2">
      <c r="A309" s="25"/>
      <c r="B309" t="s">
        <v>566</v>
      </c>
    </row>
    <row r="310" spans="1:2">
      <c r="A310" s="25">
        <v>44357.347470833301</v>
      </c>
      <c r="B310" t="s">
        <v>567</v>
      </c>
    </row>
    <row r="311" spans="1:2">
      <c r="A311" s="25"/>
      <c r="B311" t="s">
        <v>570</v>
      </c>
    </row>
    <row r="312" spans="1:2">
      <c r="A312" s="25"/>
      <c r="B312" t="s">
        <v>571</v>
      </c>
    </row>
    <row r="313" spans="1:2">
      <c r="A313" s="25"/>
      <c r="B313" t="s">
        <v>573</v>
      </c>
    </row>
    <row r="314" spans="1:2">
      <c r="A314" s="25"/>
      <c r="B314" t="s">
        <v>574</v>
      </c>
    </row>
    <row r="315" spans="1:2">
      <c r="A315" s="25"/>
      <c r="B315" t="s">
        <v>575</v>
      </c>
    </row>
    <row r="316" spans="1:2">
      <c r="A316" s="25"/>
      <c r="B316" t="s">
        <v>576</v>
      </c>
    </row>
    <row r="317" spans="1:2">
      <c r="A317" s="25"/>
      <c r="B317" t="s">
        <v>577</v>
      </c>
    </row>
    <row r="318" spans="1:2">
      <c r="A318" s="25"/>
      <c r="B318" t="s">
        <v>578</v>
      </c>
    </row>
    <row r="319" spans="1:2">
      <c r="A319" s="25"/>
      <c r="B319" t="s">
        <v>579</v>
      </c>
    </row>
    <row r="320" spans="1:2">
      <c r="A320" s="25"/>
      <c r="B320" t="s">
        <v>580</v>
      </c>
    </row>
    <row r="321" spans="1:2">
      <c r="A321" s="25"/>
      <c r="B321" t="s">
        <v>581</v>
      </c>
    </row>
    <row r="322" spans="1:2">
      <c r="A322" s="25"/>
      <c r="B322" t="s">
        <v>582</v>
      </c>
    </row>
    <row r="323" spans="1:2">
      <c r="A323" s="25">
        <v>44359.798668518502</v>
      </c>
      <c r="B323" t="s">
        <v>583</v>
      </c>
    </row>
    <row r="324" spans="1:2">
      <c r="A324" s="25"/>
      <c r="B324" t="s">
        <v>584</v>
      </c>
    </row>
    <row r="325" spans="1:2">
      <c r="A325" s="25">
        <v>44360.301544444403</v>
      </c>
      <c r="B325" t="s">
        <v>585</v>
      </c>
    </row>
    <row r="326" spans="1:2">
      <c r="A326" s="25"/>
      <c r="B326" t="s">
        <v>586</v>
      </c>
    </row>
    <row r="327" spans="1:2">
      <c r="A327" s="25"/>
      <c r="B327" t="s">
        <v>587</v>
      </c>
    </row>
    <row r="328" spans="1:2">
      <c r="A328" s="25"/>
      <c r="B328" t="s">
        <v>588</v>
      </c>
    </row>
    <row r="329" spans="1:2">
      <c r="A329" s="25"/>
      <c r="B329" t="s">
        <v>589</v>
      </c>
    </row>
    <row r="330" spans="1:2">
      <c r="A330" s="25"/>
      <c r="B330" t="s">
        <v>590</v>
      </c>
    </row>
    <row r="331" spans="1:2">
      <c r="A331" s="25"/>
      <c r="B331" t="s">
        <v>591</v>
      </c>
    </row>
    <row r="332" spans="1:2" ht="30">
      <c r="A332" s="25"/>
      <c r="B332" s="6" t="s">
        <v>596</v>
      </c>
    </row>
    <row r="333" spans="1:2">
      <c r="A333" s="25"/>
      <c r="B333" t="s">
        <v>592</v>
      </c>
    </row>
    <row r="334" spans="1:2">
      <c r="A334" s="25"/>
      <c r="B334" t="s">
        <v>593</v>
      </c>
    </row>
    <row r="335" spans="1:2">
      <c r="A335" s="25"/>
      <c r="B335" t="s">
        <v>594</v>
      </c>
    </row>
    <row r="336" spans="1:2">
      <c r="A336" s="25"/>
      <c r="B336" t="s">
        <v>600</v>
      </c>
    </row>
    <row r="337" spans="1:2">
      <c r="A337" s="25">
        <v>44360.751121412002</v>
      </c>
      <c r="B337" t="s">
        <v>595</v>
      </c>
    </row>
    <row r="338" spans="1:2">
      <c r="A338" s="25"/>
      <c r="B338" t="s">
        <v>597</v>
      </c>
    </row>
    <row r="339" spans="1:2">
      <c r="A339" s="25"/>
      <c r="B339" t="s">
        <v>598</v>
      </c>
    </row>
    <row r="340" spans="1:2">
      <c r="A340" s="25"/>
      <c r="B340" t="s">
        <v>599</v>
      </c>
    </row>
    <row r="341" spans="1:2">
      <c r="A341" s="25"/>
      <c r="B341" t="s">
        <v>606</v>
      </c>
    </row>
    <row r="342" spans="1:2" ht="30">
      <c r="A342" s="25"/>
      <c r="B342" s="6" t="s">
        <v>601</v>
      </c>
    </row>
    <row r="343" spans="1:2" ht="30">
      <c r="A343" s="25"/>
      <c r="B343" s="6" t="s">
        <v>608</v>
      </c>
    </row>
    <row r="344" spans="1:2">
      <c r="A344" s="25"/>
      <c r="B344" t="s">
        <v>603</v>
      </c>
    </row>
    <row r="345" spans="1:2" ht="30">
      <c r="A345" s="25"/>
      <c r="B345" s="6" t="s">
        <v>605</v>
      </c>
    </row>
    <row r="346" spans="1:2">
      <c r="A346" s="25"/>
      <c r="B346" t="s">
        <v>607</v>
      </c>
    </row>
    <row r="347" spans="1:2">
      <c r="A347" s="25"/>
      <c r="B347" t="s">
        <v>609</v>
      </c>
    </row>
    <row r="348" spans="1:2">
      <c r="A348" s="25"/>
      <c r="B348" t="s">
        <v>611</v>
      </c>
    </row>
    <row r="349" spans="1:2" ht="30">
      <c r="A349" s="25"/>
      <c r="B349" s="6" t="s">
        <v>612</v>
      </c>
    </row>
    <row r="350" spans="1:2">
      <c r="A350" s="25"/>
      <c r="B350" t="s">
        <v>613</v>
      </c>
    </row>
    <row r="351" spans="1:2">
      <c r="A351" s="25"/>
      <c r="B351" t="s">
        <v>614</v>
      </c>
    </row>
    <row r="352" spans="1:2">
      <c r="A352" s="25"/>
      <c r="B352" t="s">
        <v>615</v>
      </c>
    </row>
    <row r="353" spans="1:2">
      <c r="A353" s="25">
        <v>44362.670448611098</v>
      </c>
      <c r="B353" t="s">
        <v>616</v>
      </c>
    </row>
    <row r="354" spans="1:2">
      <c r="A354" s="25"/>
      <c r="B354" t="s">
        <v>617</v>
      </c>
    </row>
    <row r="355" spans="1:2">
      <c r="A355" s="25"/>
      <c r="B355" t="s">
        <v>618</v>
      </c>
    </row>
    <row r="356" spans="1:2">
      <c r="A356" s="25"/>
      <c r="B356" t="s">
        <v>620</v>
      </c>
    </row>
    <row r="357" spans="1:2">
      <c r="A357" s="25"/>
      <c r="B357" t="s">
        <v>621</v>
      </c>
    </row>
    <row r="358" spans="1:2">
      <c r="A358" s="25"/>
      <c r="B358" t="s">
        <v>623</v>
      </c>
    </row>
    <row r="359" spans="1:2">
      <c r="A359" s="25"/>
      <c r="B359" t="s">
        <v>624</v>
      </c>
    </row>
    <row r="360" spans="1:2">
      <c r="A360" s="25"/>
      <c r="B360" t="s">
        <v>626</v>
      </c>
    </row>
    <row r="361" spans="1:2">
      <c r="A361" s="25"/>
      <c r="B361" t="s">
        <v>627</v>
      </c>
    </row>
    <row r="362" spans="1:2">
      <c r="A362" s="25"/>
      <c r="B362" s="44" t="s">
        <v>636</v>
      </c>
    </row>
    <row r="363" spans="1:2">
      <c r="A363" s="25"/>
      <c r="B363" t="s">
        <v>628</v>
      </c>
    </row>
    <row r="364" spans="1:2">
      <c r="A364" s="25"/>
      <c r="B364" t="s">
        <v>629</v>
      </c>
    </row>
    <row r="365" spans="1:2">
      <c r="A365" s="25"/>
      <c r="B365" t="s">
        <v>630</v>
      </c>
    </row>
    <row r="366" spans="1:2">
      <c r="A366" s="25"/>
      <c r="B366" t="s">
        <v>631</v>
      </c>
    </row>
    <row r="367" spans="1:2">
      <c r="A367" s="25">
        <v>44363.678779398098</v>
      </c>
      <c r="B367" t="s">
        <v>632</v>
      </c>
    </row>
    <row r="368" spans="1:2">
      <c r="A368" s="25"/>
      <c r="B368" t="s">
        <v>633</v>
      </c>
    </row>
    <row r="369" spans="1:2">
      <c r="A369" s="25"/>
      <c r="B369" t="s">
        <v>634</v>
      </c>
    </row>
    <row r="370" spans="1:2">
      <c r="A370" s="25">
        <v>44364.255856481483</v>
      </c>
      <c r="B370" t="s">
        <v>635</v>
      </c>
    </row>
    <row r="371" spans="1:2">
      <c r="A371" s="25"/>
      <c r="B371" t="s">
        <v>637</v>
      </c>
    </row>
    <row r="372" spans="1:2">
      <c r="A372" s="25"/>
      <c r="B372" t="s">
        <v>638</v>
      </c>
    </row>
    <row r="373" spans="1:2">
      <c r="A373" s="25"/>
      <c r="B373" t="s">
        <v>639</v>
      </c>
    </row>
    <row r="374" spans="1:2">
      <c r="A374" s="25"/>
      <c r="B374" t="s">
        <v>640</v>
      </c>
    </row>
    <row r="375" spans="1:2">
      <c r="A375" s="25"/>
      <c r="B375" t="s">
        <v>641</v>
      </c>
    </row>
    <row r="376" spans="1:2">
      <c r="A376" s="25"/>
      <c r="B376" t="s">
        <v>642</v>
      </c>
    </row>
    <row r="377" spans="1:2">
      <c r="A377" s="25"/>
      <c r="B377" t="s">
        <v>643</v>
      </c>
    </row>
    <row r="378" spans="1:2">
      <c r="A378" s="25"/>
      <c r="B378" t="s">
        <v>646</v>
      </c>
    </row>
    <row r="379" spans="1:2">
      <c r="A379" s="25">
        <v>44364.571406713003</v>
      </c>
      <c r="B379" t="s">
        <v>644</v>
      </c>
    </row>
    <row r="380" spans="1:2">
      <c r="A380" s="25"/>
      <c r="B380" t="s">
        <v>647</v>
      </c>
    </row>
    <row r="381" spans="1:2">
      <c r="A381" s="25"/>
      <c r="B381" t="s">
        <v>648</v>
      </c>
    </row>
    <row r="382" spans="1:2">
      <c r="A382" s="25"/>
      <c r="B382" t="s">
        <v>650</v>
      </c>
    </row>
    <row r="383" spans="1:2">
      <c r="A383" s="25"/>
      <c r="B383" t="s">
        <v>651</v>
      </c>
    </row>
    <row r="384" spans="1:2">
      <c r="A384" s="25">
        <v>44365.652302546303</v>
      </c>
      <c r="B384" t="s">
        <v>653</v>
      </c>
    </row>
    <row r="385" spans="1:2">
      <c r="A385" s="25"/>
      <c r="B385" t="s">
        <v>656</v>
      </c>
    </row>
    <row r="386" spans="1:2">
      <c r="A386" s="25"/>
      <c r="B386" t="s">
        <v>657</v>
      </c>
    </row>
    <row r="387" spans="1:2">
      <c r="A387" s="25"/>
      <c r="B387" t="s">
        <v>658</v>
      </c>
    </row>
    <row r="388" spans="1:2">
      <c r="A388" s="25"/>
      <c r="B388" t="s">
        <v>659</v>
      </c>
    </row>
    <row r="389" spans="1:2">
      <c r="A389" s="25"/>
      <c r="B389" t="s">
        <v>660</v>
      </c>
    </row>
    <row r="390" spans="1:2" ht="30">
      <c r="A390" s="25">
        <v>44366.343164699101</v>
      </c>
      <c r="B390" s="6" t="s">
        <v>661</v>
      </c>
    </row>
    <row r="391" spans="1:2">
      <c r="A391" s="25"/>
      <c r="B391" t="s">
        <v>662</v>
      </c>
    </row>
    <row r="392" spans="1:2">
      <c r="A392" s="25"/>
      <c r="B392" t="s">
        <v>663</v>
      </c>
    </row>
    <row r="393" spans="1:2">
      <c r="A393" s="25"/>
      <c r="B393" t="s">
        <v>664</v>
      </c>
    </row>
    <row r="394" spans="1:2">
      <c r="A394" s="25"/>
      <c r="B394" t="s">
        <v>670</v>
      </c>
    </row>
    <row r="395" spans="1:2" ht="30">
      <c r="A395" s="25"/>
      <c r="B395" s="6" t="s">
        <v>671</v>
      </c>
    </row>
    <row r="396" spans="1:2">
      <c r="A396" s="25"/>
      <c r="B396" t="s">
        <v>672</v>
      </c>
    </row>
    <row r="397" spans="1:2">
      <c r="A397" s="25"/>
      <c r="B397" t="s">
        <v>673</v>
      </c>
    </row>
    <row r="398" spans="1:2">
      <c r="A398" s="25"/>
      <c r="B398" t="s">
        <v>674</v>
      </c>
    </row>
    <row r="399" spans="1:2">
      <c r="A399" s="25"/>
      <c r="B399" t="s">
        <v>675</v>
      </c>
    </row>
    <row r="400" spans="1:2">
      <c r="A400" s="25"/>
      <c r="B400" t="s">
        <v>676</v>
      </c>
    </row>
    <row r="401" spans="1:2">
      <c r="A401" s="25"/>
      <c r="B401" t="s">
        <v>680</v>
      </c>
    </row>
    <row r="402" spans="1:2">
      <c r="A402" s="25"/>
      <c r="B402" t="s">
        <v>681</v>
      </c>
    </row>
    <row r="403" spans="1:2">
      <c r="A403" s="79">
        <v>44368.569395023202</v>
      </c>
      <c r="B403" s="6" t="s">
        <v>678</v>
      </c>
    </row>
    <row r="404" spans="1:2">
      <c r="A404" s="79"/>
      <c r="B404" s="6" t="s">
        <v>679</v>
      </c>
    </row>
    <row r="405" spans="1:2" ht="30">
      <c r="A405" s="79">
        <v>44370.624910532402</v>
      </c>
      <c r="B405" s="6" t="s">
        <v>682</v>
      </c>
    </row>
    <row r="406" spans="1:2">
      <c r="A406" s="79"/>
      <c r="B406" s="6" t="s">
        <v>685</v>
      </c>
    </row>
    <row r="407" spans="1:2">
      <c r="A407" s="79"/>
      <c r="B407" s="6" t="s">
        <v>686</v>
      </c>
    </row>
    <row r="408" spans="1:2">
      <c r="A408" s="79">
        <v>44377.714576967599</v>
      </c>
      <c r="B408" s="6" t="s">
        <v>687</v>
      </c>
    </row>
    <row r="409" spans="1:2">
      <c r="A409" s="79"/>
      <c r="B409" s="6" t="s">
        <v>688</v>
      </c>
    </row>
    <row r="410" spans="1:2">
      <c r="A410" s="79"/>
      <c r="B410" s="6" t="s">
        <v>690</v>
      </c>
    </row>
    <row r="411" spans="1:2">
      <c r="A411" s="79"/>
      <c r="B411" s="6" t="s">
        <v>691</v>
      </c>
    </row>
    <row r="412" spans="1:2">
      <c r="A412" s="79">
        <v>44378.460482060204</v>
      </c>
      <c r="B412" s="6" t="s">
        <v>699</v>
      </c>
    </row>
    <row r="413" spans="1:2">
      <c r="A413" s="79"/>
      <c r="B413" s="6" t="s">
        <v>700</v>
      </c>
    </row>
    <row r="414" spans="1:2">
      <c r="A414" s="79"/>
      <c r="B414" s="6" t="s">
        <v>701</v>
      </c>
    </row>
    <row r="415" spans="1:2">
      <c r="A415" s="79"/>
      <c r="B415" s="6" t="s">
        <v>705</v>
      </c>
    </row>
    <row r="416" spans="1:2">
      <c r="A416" s="79"/>
      <c r="B416" s="6" t="s">
        <v>706</v>
      </c>
    </row>
    <row r="417" spans="1:2">
      <c r="A417" s="79"/>
      <c r="B417" s="6" t="s">
        <v>715</v>
      </c>
    </row>
    <row r="418" spans="1:2">
      <c r="A418" s="79"/>
      <c r="B418" s="6" t="s">
        <v>716</v>
      </c>
    </row>
    <row r="419" spans="1:2">
      <c r="A419" s="79">
        <v>44379.903977661997</v>
      </c>
      <c r="B419" s="6" t="s">
        <v>717</v>
      </c>
    </row>
    <row r="420" spans="1:2">
      <c r="A420" s="79"/>
      <c r="B420" s="6" t="s">
        <v>718</v>
      </c>
    </row>
    <row r="421" spans="1:2">
      <c r="A421" s="79"/>
      <c r="B421" s="6" t="s">
        <v>719</v>
      </c>
    </row>
    <row r="422" spans="1:2">
      <c r="A422" s="79"/>
      <c r="B422" s="6" t="s">
        <v>720</v>
      </c>
    </row>
    <row r="423" spans="1:2">
      <c r="A423" s="79"/>
      <c r="B423" s="6" t="s">
        <v>721</v>
      </c>
    </row>
    <row r="424" spans="1:2">
      <c r="A424" s="79"/>
      <c r="B424" s="6" t="s">
        <v>723</v>
      </c>
    </row>
    <row r="425" spans="1:2">
      <c r="A425" s="79"/>
      <c r="B425" s="6" t="s">
        <v>722</v>
      </c>
    </row>
    <row r="426" spans="1:2">
      <c r="A426" s="79">
        <v>44381.743217592499</v>
      </c>
      <c r="B426" s="6" t="s">
        <v>727</v>
      </c>
    </row>
    <row r="427" spans="1:2">
      <c r="A427" s="79"/>
      <c r="B427" s="6" t="s">
        <v>724</v>
      </c>
    </row>
    <row r="428" spans="1:2">
      <c r="A428" s="79"/>
      <c r="B428" s="6" t="s">
        <v>725</v>
      </c>
    </row>
    <row r="429" spans="1:2">
      <c r="A429" s="79">
        <v>44382.434702199098</v>
      </c>
      <c r="B429" s="6" t="s">
        <v>726</v>
      </c>
    </row>
    <row r="430" spans="1:2">
      <c r="A430" s="79"/>
      <c r="B430" s="6" t="s">
        <v>728</v>
      </c>
    </row>
    <row r="431" spans="1:2">
      <c r="A431" s="79"/>
      <c r="B431" s="6" t="s">
        <v>729</v>
      </c>
    </row>
    <row r="432" spans="1:2">
      <c r="A432" s="79"/>
      <c r="B432" s="6" t="s">
        <v>730</v>
      </c>
    </row>
    <row r="433" spans="1:2">
      <c r="A433" s="79"/>
      <c r="B433" s="6" t="s">
        <v>731</v>
      </c>
    </row>
    <row r="434" spans="1:2">
      <c r="A434" s="79">
        <v>44389.828451736103</v>
      </c>
      <c r="B434" s="6" t="s">
        <v>732</v>
      </c>
    </row>
    <row r="435" spans="1:2">
      <c r="A435" s="79"/>
      <c r="B435" s="6" t="s">
        <v>734</v>
      </c>
    </row>
    <row r="436" spans="1:2" ht="30">
      <c r="A436" s="79">
        <v>44390.399459953704</v>
      </c>
      <c r="B436" s="6" t="s">
        <v>739</v>
      </c>
    </row>
    <row r="437" spans="1:2">
      <c r="A437" s="79"/>
      <c r="B437" s="6" t="s">
        <v>735</v>
      </c>
    </row>
    <row r="438" spans="1:2">
      <c r="A438" s="79"/>
      <c r="B438" s="6" t="s">
        <v>736</v>
      </c>
    </row>
    <row r="439" spans="1:2">
      <c r="A439" s="79"/>
      <c r="B439" s="6" t="s">
        <v>738</v>
      </c>
    </row>
    <row r="440" spans="1:2">
      <c r="A440" s="79"/>
      <c r="B440" s="6" t="s">
        <v>737</v>
      </c>
    </row>
    <row r="441" spans="1:2">
      <c r="A441" s="79">
        <v>44391.441843865701</v>
      </c>
      <c r="B441" s="6" t="s">
        <v>740</v>
      </c>
    </row>
    <row r="442" spans="1:2">
      <c r="A442" s="79"/>
      <c r="B442" s="6" t="s">
        <v>743</v>
      </c>
    </row>
    <row r="443" spans="1:2">
      <c r="A443" s="79"/>
      <c r="B443" s="6" t="s">
        <v>755</v>
      </c>
    </row>
    <row r="444" spans="1:2">
      <c r="A444" s="79">
        <v>44392.6351945602</v>
      </c>
      <c r="B444" s="6" t="s">
        <v>756</v>
      </c>
    </row>
    <row r="445" spans="1:2">
      <c r="A445" s="79"/>
      <c r="B445" s="6" t="s">
        <v>757</v>
      </c>
    </row>
    <row r="446" spans="1:2">
      <c r="A446" s="79"/>
      <c r="B446" s="6" t="s">
        <v>758</v>
      </c>
    </row>
    <row r="447" spans="1:2">
      <c r="A447" s="79"/>
      <c r="B447" s="6" t="s">
        <v>759</v>
      </c>
    </row>
    <row r="448" spans="1:2">
      <c r="A448" s="79"/>
      <c r="B448" s="6" t="s">
        <v>760</v>
      </c>
    </row>
    <row r="449" spans="1:2">
      <c r="A449" s="79"/>
      <c r="B449" s="6" t="s">
        <v>761</v>
      </c>
    </row>
    <row r="450" spans="1:2">
      <c r="A450" s="79">
        <v>44393.596008449102</v>
      </c>
      <c r="B450" s="6" t="s">
        <v>764</v>
      </c>
    </row>
    <row r="451" spans="1:2" ht="30">
      <c r="A451" s="79"/>
      <c r="B451" s="6" t="s">
        <v>765</v>
      </c>
    </row>
    <row r="452" spans="1:2">
      <c r="A452" s="79"/>
      <c r="B452" s="6" t="s">
        <v>766</v>
      </c>
    </row>
    <row r="453" spans="1:2">
      <c r="A453" s="79">
        <v>44394.344260300903</v>
      </c>
      <c r="B453" s="6" t="s">
        <v>767</v>
      </c>
    </row>
    <row r="454" spans="1:2">
      <c r="A454" s="79"/>
      <c r="B454" s="6" t="s">
        <v>768</v>
      </c>
    </row>
    <row r="455" spans="1:2">
      <c r="A455" s="79"/>
      <c r="B455" s="6" t="s">
        <v>769</v>
      </c>
    </row>
    <row r="456" spans="1:2">
      <c r="A456" s="79"/>
      <c r="B456" s="6" t="s">
        <v>770</v>
      </c>
    </row>
    <row r="457" spans="1:2">
      <c r="A457" s="79"/>
      <c r="B457" s="6" t="s">
        <v>771</v>
      </c>
    </row>
    <row r="458" spans="1:2">
      <c r="A458" s="79"/>
      <c r="B458" s="6" t="s">
        <v>772</v>
      </c>
    </row>
    <row r="459" spans="1:2">
      <c r="A459" s="79">
        <v>44396.432169791697</v>
      </c>
      <c r="B459" s="6" t="s">
        <v>773</v>
      </c>
    </row>
    <row r="460" spans="1:2">
      <c r="A460" s="79"/>
      <c r="B460" s="6" t="s">
        <v>774</v>
      </c>
    </row>
    <row r="461" spans="1:2">
      <c r="A461" s="79"/>
      <c r="B461" s="6" t="s">
        <v>775</v>
      </c>
    </row>
    <row r="462" spans="1:2">
      <c r="A462" s="79"/>
      <c r="B462" s="6" t="s">
        <v>776</v>
      </c>
    </row>
    <row r="463" spans="1:2">
      <c r="A463" s="79"/>
      <c r="B463" s="6" t="s">
        <v>779</v>
      </c>
    </row>
    <row r="464" spans="1:2">
      <c r="A464" s="79"/>
      <c r="B464" s="6" t="s">
        <v>780</v>
      </c>
    </row>
    <row r="465" spans="1:2">
      <c r="A465" s="79"/>
      <c r="B465" s="6" t="s">
        <v>781</v>
      </c>
    </row>
    <row r="466" spans="1:2">
      <c r="A466" s="79"/>
      <c r="B466" s="6" t="s">
        <v>782</v>
      </c>
    </row>
    <row r="467" spans="1:2">
      <c r="A467" s="79">
        <v>44397.760985416702</v>
      </c>
      <c r="B467" s="6" t="s">
        <v>783</v>
      </c>
    </row>
    <row r="468" spans="1:2">
      <c r="A468" s="79"/>
      <c r="B468" s="6" t="s">
        <v>784</v>
      </c>
    </row>
    <row r="469" spans="1:2">
      <c r="A469" s="79"/>
      <c r="B469" s="6" t="s">
        <v>786</v>
      </c>
    </row>
    <row r="470" spans="1:2">
      <c r="A470" s="79"/>
      <c r="B470" s="6" t="s">
        <v>787</v>
      </c>
    </row>
    <row r="471" spans="1:2">
      <c r="A471" s="79"/>
      <c r="B471" s="6" t="s">
        <v>789</v>
      </c>
    </row>
    <row r="472" spans="1:2">
      <c r="A472" s="79"/>
      <c r="B472" s="6" t="s">
        <v>788</v>
      </c>
    </row>
    <row r="473" spans="1:2">
      <c r="A473" s="79"/>
      <c r="B473" s="6" t="s">
        <v>790</v>
      </c>
    </row>
    <row r="474" spans="1:2">
      <c r="A474" s="79"/>
      <c r="B474" s="6" t="s">
        <v>791</v>
      </c>
    </row>
    <row r="475" spans="1:2">
      <c r="A475" s="79"/>
      <c r="B475" s="6" t="s">
        <v>792</v>
      </c>
    </row>
    <row r="476" spans="1:2">
      <c r="A476" s="79"/>
      <c r="B476" s="6" t="s">
        <v>793</v>
      </c>
    </row>
    <row r="477" spans="1:2">
      <c r="A477" s="79"/>
      <c r="B477" s="6" t="s">
        <v>794</v>
      </c>
    </row>
    <row r="478" spans="1:2">
      <c r="A478" s="79"/>
      <c r="B478" s="6" t="s">
        <v>795</v>
      </c>
    </row>
    <row r="479" spans="1:2">
      <c r="A479" s="79"/>
      <c r="B479" s="6" t="s">
        <v>796</v>
      </c>
    </row>
    <row r="480" spans="1:2" ht="30">
      <c r="A480" s="79"/>
      <c r="B480" s="6" t="s">
        <v>797</v>
      </c>
    </row>
    <row r="481" spans="1:2">
      <c r="A481" s="79"/>
      <c r="B481" s="6" t="s">
        <v>798</v>
      </c>
    </row>
    <row r="482" spans="1:2">
      <c r="A482" s="79"/>
      <c r="B482" s="6" t="s">
        <v>799</v>
      </c>
    </row>
    <row r="483" spans="1:2">
      <c r="A483" s="79">
        <v>44400.683648495396</v>
      </c>
      <c r="B483" s="6" t="s">
        <v>800</v>
      </c>
    </row>
    <row r="484" spans="1:2">
      <c r="A484" s="79"/>
      <c r="B484" s="6" t="s">
        <v>801</v>
      </c>
    </row>
    <row r="485" spans="1:2">
      <c r="A485" s="79"/>
      <c r="B485" s="6" t="s">
        <v>802</v>
      </c>
    </row>
    <row r="486" spans="1:2">
      <c r="A486" s="79">
        <v>44402.489091782401</v>
      </c>
      <c r="B486" s="6" t="s">
        <v>804</v>
      </c>
    </row>
    <row r="487" spans="1:2">
      <c r="A487" s="79"/>
      <c r="B487" s="6" t="s">
        <v>806</v>
      </c>
    </row>
    <row r="488" spans="1:2">
      <c r="A488" s="79"/>
      <c r="B488" s="6" t="s">
        <v>808</v>
      </c>
    </row>
    <row r="489" spans="1:2">
      <c r="A489" s="79"/>
      <c r="B489" s="6" t="s">
        <v>809</v>
      </c>
    </row>
    <row r="490" spans="1:2">
      <c r="A490" s="79">
        <v>44403.537572337998</v>
      </c>
      <c r="B490" s="6" t="s">
        <v>810</v>
      </c>
    </row>
    <row r="491" spans="1:2">
      <c r="A491" s="79"/>
      <c r="B491" s="6" t="s">
        <v>811</v>
      </c>
    </row>
    <row r="492" spans="1:2">
      <c r="A492" s="79"/>
      <c r="B492" s="101" t="s">
        <v>814</v>
      </c>
    </row>
    <row r="493" spans="1:2">
      <c r="A493" s="79"/>
      <c r="B493" s="6" t="s">
        <v>812</v>
      </c>
    </row>
    <row r="494" spans="1:2">
      <c r="A494" s="79"/>
      <c r="B494" s="6" t="s">
        <v>813</v>
      </c>
    </row>
    <row r="495" spans="1:2">
      <c r="A495" s="79"/>
      <c r="B495" s="6" t="s">
        <v>815</v>
      </c>
    </row>
    <row r="496" spans="1:2">
      <c r="A496" s="79"/>
      <c r="B496" s="6" t="s">
        <v>817</v>
      </c>
    </row>
    <row r="497" spans="1:2">
      <c r="A497" s="79">
        <v>44406.638095601898</v>
      </c>
      <c r="B497" s="6" t="s">
        <v>818</v>
      </c>
    </row>
    <row r="498" spans="1:2">
      <c r="A498" s="79"/>
      <c r="B498" s="6" t="s">
        <v>819</v>
      </c>
    </row>
    <row r="499" spans="1:2">
      <c r="A499" s="79"/>
      <c r="B499" s="6" t="s">
        <v>820</v>
      </c>
    </row>
    <row r="500" spans="1:2">
      <c r="A500" s="79"/>
      <c r="B500" s="102" t="s">
        <v>821</v>
      </c>
    </row>
    <row r="501" spans="1:2">
      <c r="A501" s="79"/>
      <c r="B501" t="s">
        <v>822</v>
      </c>
    </row>
    <row r="502" spans="1:2">
      <c r="A502" s="79">
        <v>44408.754447337997</v>
      </c>
      <c r="B502" t="s">
        <v>823</v>
      </c>
    </row>
    <row r="503" spans="1:2">
      <c r="A503" s="79"/>
      <c r="B503" t="s">
        <v>824</v>
      </c>
    </row>
    <row r="504" spans="1:2">
      <c r="A504" s="79"/>
      <c r="B504" t="s">
        <v>825</v>
      </c>
    </row>
    <row r="505" spans="1:2">
      <c r="A505" s="79"/>
      <c r="B505" t="s">
        <v>826</v>
      </c>
    </row>
    <row r="506" spans="1:2">
      <c r="A506" s="79"/>
      <c r="B506" t="s">
        <v>827</v>
      </c>
    </row>
    <row r="507" spans="1:2">
      <c r="A507" s="79"/>
      <c r="B507" t="s">
        <v>828</v>
      </c>
    </row>
    <row r="508" spans="1:2">
      <c r="A508" s="79"/>
      <c r="B508" t="s">
        <v>829</v>
      </c>
    </row>
    <row r="509" spans="1:2">
      <c r="A509" s="79">
        <v>44411.598780671302</v>
      </c>
      <c r="B509" t="s">
        <v>830</v>
      </c>
    </row>
    <row r="510" spans="1:2">
      <c r="A510" s="79"/>
      <c r="B510" t="s">
        <v>831</v>
      </c>
    </row>
    <row r="511" spans="1:2">
      <c r="A511" s="79"/>
      <c r="B511" t="s">
        <v>832</v>
      </c>
    </row>
    <row r="512" spans="1:2">
      <c r="A512" s="79">
        <v>44412.306777199097</v>
      </c>
      <c r="B512" t="s">
        <v>834</v>
      </c>
    </row>
    <row r="513" spans="1:2">
      <c r="A513" s="79"/>
      <c r="B513" t="s">
        <v>835</v>
      </c>
    </row>
    <row r="514" spans="1:2">
      <c r="A514" s="79"/>
      <c r="B514" t="s">
        <v>836</v>
      </c>
    </row>
    <row r="515" spans="1:2">
      <c r="A515" s="79">
        <v>44414.485728240703</v>
      </c>
      <c r="B515" t="s">
        <v>837</v>
      </c>
    </row>
    <row r="516" spans="1:2">
      <c r="A516" s="79"/>
      <c r="B516" t="s">
        <v>848</v>
      </c>
    </row>
    <row r="517" spans="1:2">
      <c r="A517" s="79"/>
      <c r="B517" t="s">
        <v>838</v>
      </c>
    </row>
    <row r="518" spans="1:2">
      <c r="A518" s="79"/>
      <c r="B518" t="s">
        <v>839</v>
      </c>
    </row>
    <row r="519" spans="1:2">
      <c r="A519" s="79"/>
      <c r="B519" t="s">
        <v>841</v>
      </c>
    </row>
    <row r="520" spans="1:2">
      <c r="A520" s="79"/>
      <c r="B520" t="s">
        <v>842</v>
      </c>
    </row>
    <row r="521" spans="1:2">
      <c r="A521" s="79"/>
      <c r="B521" t="s">
        <v>843</v>
      </c>
    </row>
    <row r="522" spans="1:2">
      <c r="A522" s="79">
        <v>44415.399330208304</v>
      </c>
      <c r="B522" t="s">
        <v>849</v>
      </c>
    </row>
    <row r="523" spans="1:2">
      <c r="A523" s="79"/>
      <c r="B523" t="s">
        <v>850</v>
      </c>
    </row>
    <row r="524" spans="1:2">
      <c r="A524" s="79"/>
      <c r="B524" t="s">
        <v>851</v>
      </c>
    </row>
    <row r="525" spans="1:2">
      <c r="A525" s="79"/>
      <c r="B525" t="s">
        <v>852</v>
      </c>
    </row>
    <row r="526" spans="1:2">
      <c r="A526" s="79"/>
      <c r="B526" t="s">
        <v>853</v>
      </c>
    </row>
    <row r="527" spans="1:2">
      <c r="A527" s="79"/>
      <c r="B527" t="s">
        <v>854</v>
      </c>
    </row>
    <row r="528" spans="1:2">
      <c r="A528" s="79"/>
      <c r="B528" t="s">
        <v>855</v>
      </c>
    </row>
    <row r="529" spans="1:2">
      <c r="A529" s="79"/>
      <c r="B529" t="s">
        <v>857</v>
      </c>
    </row>
    <row r="530" spans="1:2">
      <c r="A530" s="79"/>
      <c r="B530" t="s">
        <v>858</v>
      </c>
    </row>
    <row r="531" spans="1:2">
      <c r="A531" s="79"/>
      <c r="B531" t="s">
        <v>859</v>
      </c>
    </row>
    <row r="532" spans="1:2">
      <c r="A532" s="79"/>
      <c r="B532" t="s">
        <v>860</v>
      </c>
    </row>
    <row r="533" spans="1:2">
      <c r="A533" s="79">
        <v>44417.196603588003</v>
      </c>
      <c r="B533" t="s">
        <v>861</v>
      </c>
    </row>
    <row r="534" spans="1:2">
      <c r="A534" s="79"/>
      <c r="B534" t="s">
        <v>862</v>
      </c>
    </row>
    <row r="535" spans="1:2">
      <c r="A535" s="79"/>
      <c r="B535" t="s">
        <v>863</v>
      </c>
    </row>
    <row r="536" spans="1:2">
      <c r="A536" s="79"/>
      <c r="B536" t="s">
        <v>864</v>
      </c>
    </row>
    <row r="537" spans="1:2">
      <c r="A537" s="79"/>
      <c r="B537" t="s">
        <v>865</v>
      </c>
    </row>
    <row r="538" spans="1:2">
      <c r="A538" s="79"/>
      <c r="B538" t="s">
        <v>873</v>
      </c>
    </row>
    <row r="539" spans="1:2">
      <c r="A539" s="79">
        <v>44578.832814120397</v>
      </c>
      <c r="B539" t="s">
        <v>885</v>
      </c>
    </row>
    <row r="540" spans="1:2">
      <c r="A540" s="79">
        <v>44585.5426770833</v>
      </c>
      <c r="B540" t="s">
        <v>978</v>
      </c>
    </row>
    <row r="541" spans="1:2">
      <c r="A541" s="79">
        <v>44586.280075000002</v>
      </c>
      <c r="B541" t="s">
        <v>983</v>
      </c>
    </row>
    <row r="542" spans="1:2">
      <c r="A542" s="79">
        <v>44586.656645023097</v>
      </c>
      <c r="B542" t="s">
        <v>988</v>
      </c>
    </row>
    <row r="543" spans="1:2">
      <c r="A543" s="79">
        <v>44587.275448726898</v>
      </c>
      <c r="B543" t="s">
        <v>1010</v>
      </c>
    </row>
    <row r="544" spans="1:2">
      <c r="A544" s="79">
        <v>44587.795490625002</v>
      </c>
      <c r="B544" t="s">
        <v>1012</v>
      </c>
    </row>
    <row r="545" spans="1:2">
      <c r="A545" s="79"/>
      <c r="B545" t="s">
        <v>1015</v>
      </c>
    </row>
    <row r="546" spans="1:2">
      <c r="A546" s="79">
        <v>44588.788017708299</v>
      </c>
      <c r="B546" t="s">
        <v>1044</v>
      </c>
    </row>
    <row r="547" spans="1:2">
      <c r="A547" s="79"/>
      <c r="B547" t="s">
        <v>1063</v>
      </c>
    </row>
    <row r="548" spans="1:2">
      <c r="A548" s="79"/>
      <c r="B548" t="s">
        <v>1062</v>
      </c>
    </row>
    <row r="549" spans="1:2">
      <c r="A549" s="79"/>
    </row>
    <row r="550" spans="1:2">
      <c r="A550" s="79"/>
    </row>
    <row r="551" spans="1:2">
      <c r="A551" s="79"/>
    </row>
    <row r="552" spans="1:2">
      <c r="A552" s="79"/>
    </row>
    <row r="553" spans="1:2">
      <c r="A553" s="79"/>
    </row>
    <row r="554" spans="1:2">
      <c r="A554" s="79"/>
    </row>
    <row r="555" spans="1:2">
      <c r="A555" s="79"/>
    </row>
    <row r="556" spans="1:2">
      <c r="A556" s="79"/>
    </row>
    <row r="557" spans="1:2">
      <c r="A557" s="79"/>
    </row>
    <row r="558" spans="1:2">
      <c r="A558" s="79"/>
    </row>
    <row r="559" spans="1:2">
      <c r="A559" s="79"/>
    </row>
    <row r="560" spans="1:2">
      <c r="A560" s="79"/>
    </row>
    <row r="561" spans="1:1">
      <c r="A561" s="79"/>
    </row>
    <row r="562" spans="1:1">
      <c r="A562" s="79"/>
    </row>
    <row r="563" spans="1:1">
      <c r="A563" s="79"/>
    </row>
    <row r="564" spans="1:1">
      <c r="A564" s="79"/>
    </row>
    <row r="565" spans="1:1">
      <c r="A565" s="79"/>
    </row>
    <row r="566" spans="1:1">
      <c r="A566" s="79"/>
    </row>
    <row r="567" spans="1:1">
      <c r="A567" s="79"/>
    </row>
    <row r="568" spans="1:1">
      <c r="A568" s="79"/>
    </row>
    <row r="569" spans="1:1">
      <c r="A569" s="79"/>
    </row>
    <row r="570" spans="1:1">
      <c r="A570" s="79"/>
    </row>
    <row r="571" spans="1:1">
      <c r="A571" s="79"/>
    </row>
    <row r="572" spans="1:1">
      <c r="A572" s="79"/>
    </row>
    <row r="573" spans="1:1">
      <c r="A573" s="79"/>
    </row>
    <row r="574" spans="1:1">
      <c r="A574" s="79"/>
    </row>
    <row r="575" spans="1:1">
      <c r="A575" s="79"/>
    </row>
    <row r="576" spans="1:1">
      <c r="A576" s="79"/>
    </row>
    <row r="577" spans="1:1">
      <c r="A577" s="79"/>
    </row>
    <row r="578" spans="1:1">
      <c r="A578" s="79"/>
    </row>
    <row r="579" spans="1:1">
      <c r="A579" s="79"/>
    </row>
    <row r="580" spans="1:1">
      <c r="A580" s="79"/>
    </row>
    <row r="581" spans="1:1">
      <c r="A581" s="79"/>
    </row>
    <row r="582" spans="1:1">
      <c r="A582" s="79"/>
    </row>
    <row r="583" spans="1:1">
      <c r="A583" s="79"/>
    </row>
    <row r="584" spans="1:1">
      <c r="A584" s="79"/>
    </row>
    <row r="585" spans="1:1">
      <c r="A585" s="79"/>
    </row>
    <row r="586" spans="1:1">
      <c r="A586" s="79"/>
    </row>
    <row r="587" spans="1:1">
      <c r="A587" s="79"/>
    </row>
    <row r="588" spans="1:1">
      <c r="A588" s="79"/>
    </row>
    <row r="589" spans="1:1">
      <c r="A589" s="79"/>
    </row>
    <row r="590" spans="1:1">
      <c r="A590" s="79"/>
    </row>
    <row r="591" spans="1:1">
      <c r="A591" s="79"/>
    </row>
    <row r="592" spans="1:1">
      <c r="A592" s="79"/>
    </row>
    <row r="593" spans="1:1">
      <c r="A593" s="79"/>
    </row>
    <row r="594" spans="1:1">
      <c r="A594" s="79"/>
    </row>
    <row r="595" spans="1:1">
      <c r="A595" s="79"/>
    </row>
    <row r="596" spans="1:1">
      <c r="A596" s="79"/>
    </row>
    <row r="597" spans="1:1">
      <c r="A597" s="79"/>
    </row>
    <row r="598" spans="1:1">
      <c r="A598" s="79"/>
    </row>
    <row r="599" spans="1:1">
      <c r="A599" s="79"/>
    </row>
    <row r="600" spans="1:1">
      <c r="A600" s="79"/>
    </row>
    <row r="601" spans="1:1">
      <c r="A601" s="79"/>
    </row>
    <row r="602" spans="1:1">
      <c r="A602" s="79"/>
    </row>
    <row r="603" spans="1:1">
      <c r="A603" s="79"/>
    </row>
    <row r="604" spans="1:1">
      <c r="A604" s="79"/>
    </row>
    <row r="605" spans="1:1">
      <c r="A605" s="79"/>
    </row>
    <row r="606" spans="1:1">
      <c r="A606" s="79"/>
    </row>
    <row r="607" spans="1:1">
      <c r="A607" s="79"/>
    </row>
    <row r="608" spans="1:1">
      <c r="A608" s="79"/>
    </row>
    <row r="609" spans="1:1">
      <c r="A609" s="79"/>
    </row>
    <row r="610" spans="1:1">
      <c r="A610" s="79"/>
    </row>
    <row r="611" spans="1:1">
      <c r="A611" s="79"/>
    </row>
    <row r="612" spans="1:1">
      <c r="A612" s="79"/>
    </row>
    <row r="613" spans="1:1">
      <c r="A613" s="79"/>
    </row>
    <row r="614" spans="1:1">
      <c r="A614" s="79"/>
    </row>
    <row r="615" spans="1:1">
      <c r="A615" s="79"/>
    </row>
    <row r="616" spans="1:1">
      <c r="A616" s="79"/>
    </row>
    <row r="617" spans="1:1">
      <c r="A617" s="79"/>
    </row>
    <row r="618" spans="1:1">
      <c r="A618" s="79"/>
    </row>
    <row r="619" spans="1:1">
      <c r="A619" s="79"/>
    </row>
    <row r="620" spans="1:1">
      <c r="A620" s="79"/>
    </row>
    <row r="621" spans="1:1">
      <c r="A621" s="79"/>
    </row>
    <row r="622" spans="1:1">
      <c r="A622" s="79"/>
    </row>
    <row r="623" spans="1:1">
      <c r="A623" s="79"/>
    </row>
    <row r="624" spans="1:1">
      <c r="A624" s="79"/>
    </row>
    <row r="625" spans="1:1">
      <c r="A625" s="79"/>
    </row>
    <row r="626" spans="1:1">
      <c r="A626" s="79"/>
    </row>
    <row r="627" spans="1:1">
      <c r="A627" s="79"/>
    </row>
    <row r="628" spans="1:1">
      <c r="A628" s="79"/>
    </row>
    <row r="629" spans="1:1">
      <c r="A629" s="79"/>
    </row>
    <row r="630" spans="1:1">
      <c r="A630" s="79"/>
    </row>
    <row r="631" spans="1:1">
      <c r="A631" s="79"/>
    </row>
    <row r="632" spans="1:1">
      <c r="A632" s="79"/>
    </row>
    <row r="633" spans="1:1">
      <c r="A633" s="79"/>
    </row>
    <row r="634" spans="1:1">
      <c r="A634" s="79"/>
    </row>
    <row r="635" spans="1:1">
      <c r="A635" s="79"/>
    </row>
    <row r="636" spans="1:1">
      <c r="A636" s="79"/>
    </row>
    <row r="637" spans="1:1">
      <c r="A637" s="79"/>
    </row>
    <row r="638" spans="1:1">
      <c r="A638" s="79"/>
    </row>
    <row r="639" spans="1:1">
      <c r="A639" s="79"/>
    </row>
    <row r="640" spans="1:1">
      <c r="A640" s="79"/>
    </row>
    <row r="641" spans="1:1">
      <c r="A641" s="79"/>
    </row>
    <row r="642" spans="1:1">
      <c r="A642" s="79"/>
    </row>
    <row r="643" spans="1:1">
      <c r="A643" s="79"/>
    </row>
    <row r="644" spans="1:1">
      <c r="A644" s="79"/>
    </row>
    <row r="645" spans="1:1">
      <c r="A645" s="79"/>
    </row>
    <row r="646" spans="1:1">
      <c r="A646" s="79"/>
    </row>
    <row r="647" spans="1:1">
      <c r="A647" s="79"/>
    </row>
    <row r="648" spans="1:1">
      <c r="A648" s="79"/>
    </row>
    <row r="649" spans="1:1">
      <c r="A649" s="79"/>
    </row>
    <row r="650" spans="1:1">
      <c r="A650" s="79"/>
    </row>
    <row r="651" spans="1:1">
      <c r="A651" s="79"/>
    </row>
    <row r="652" spans="1:1">
      <c r="A652" s="79"/>
    </row>
    <row r="653" spans="1:1">
      <c r="A653" s="79"/>
    </row>
    <row r="654" spans="1:1">
      <c r="A654" s="79"/>
    </row>
    <row r="655" spans="1:1">
      <c r="A655" s="79"/>
    </row>
    <row r="656" spans="1:1">
      <c r="A656" s="79"/>
    </row>
    <row r="657" spans="1:1">
      <c r="A657" s="79"/>
    </row>
    <row r="658" spans="1:1">
      <c r="A658" s="79"/>
    </row>
    <row r="659" spans="1:1">
      <c r="A659" s="79"/>
    </row>
    <row r="660" spans="1:1">
      <c r="A660" s="79"/>
    </row>
    <row r="661" spans="1:1">
      <c r="A661" s="79"/>
    </row>
    <row r="662" spans="1:1">
      <c r="A662" s="79"/>
    </row>
    <row r="663" spans="1:1">
      <c r="A663" s="79"/>
    </row>
    <row r="664" spans="1:1">
      <c r="A664" s="79"/>
    </row>
    <row r="665" spans="1:1">
      <c r="A665" s="79"/>
    </row>
    <row r="666" spans="1:1">
      <c r="A666" s="79"/>
    </row>
    <row r="667" spans="1:1">
      <c r="A667" s="79"/>
    </row>
    <row r="668" spans="1:1">
      <c r="A668" s="79"/>
    </row>
    <row r="669" spans="1:1">
      <c r="A669" s="79"/>
    </row>
    <row r="670" spans="1:1">
      <c r="A670" s="79"/>
    </row>
    <row r="671" spans="1:1">
      <c r="A671" s="79"/>
    </row>
    <row r="672" spans="1:1">
      <c r="A672" s="79"/>
    </row>
    <row r="673" spans="1:1">
      <c r="A673" s="79"/>
    </row>
    <row r="674" spans="1:1">
      <c r="A674" s="79"/>
    </row>
    <row r="675" spans="1:1">
      <c r="A675" s="79"/>
    </row>
    <row r="676" spans="1:1">
      <c r="A676" s="79"/>
    </row>
    <row r="677" spans="1:1">
      <c r="A677" s="79"/>
    </row>
    <row r="678" spans="1:1">
      <c r="A678" s="79"/>
    </row>
    <row r="679" spans="1:1">
      <c r="A679" s="79"/>
    </row>
    <row r="680" spans="1:1">
      <c r="A680" s="79"/>
    </row>
    <row r="681" spans="1:1">
      <c r="A681" s="79"/>
    </row>
    <row r="682" spans="1:1">
      <c r="A682" s="79"/>
    </row>
    <row r="683" spans="1:1">
      <c r="A683" s="79"/>
    </row>
    <row r="684" spans="1:1">
      <c r="A684" s="79"/>
    </row>
    <row r="685" spans="1:1">
      <c r="A685" s="79"/>
    </row>
    <row r="686" spans="1:1">
      <c r="A686" s="79"/>
    </row>
    <row r="687" spans="1:1">
      <c r="A687" s="79"/>
    </row>
    <row r="688" spans="1:1">
      <c r="A688" s="79"/>
    </row>
    <row r="689" spans="1:1">
      <c r="A689" s="79"/>
    </row>
    <row r="690" spans="1:1">
      <c r="A690" s="79"/>
    </row>
    <row r="691" spans="1:1">
      <c r="A691" s="79"/>
    </row>
    <row r="692" spans="1:1">
      <c r="A692" s="79"/>
    </row>
    <row r="693" spans="1:1">
      <c r="A693" s="79"/>
    </row>
    <row r="694" spans="1:1">
      <c r="A694" s="79"/>
    </row>
    <row r="695" spans="1:1">
      <c r="A695" s="79"/>
    </row>
    <row r="696" spans="1:1">
      <c r="A696" s="79"/>
    </row>
    <row r="697" spans="1:1">
      <c r="A697" s="79"/>
    </row>
    <row r="698" spans="1:1">
      <c r="A698" s="79"/>
    </row>
    <row r="699" spans="1:1">
      <c r="A699" s="79"/>
    </row>
    <row r="700" spans="1:1">
      <c r="A700" s="79"/>
    </row>
    <row r="701" spans="1:1">
      <c r="A701" s="79"/>
    </row>
    <row r="702" spans="1:1">
      <c r="A702" s="79"/>
    </row>
    <row r="703" spans="1:1">
      <c r="A703" s="79"/>
    </row>
    <row r="704" spans="1:1">
      <c r="A704" s="79"/>
    </row>
    <row r="705" spans="1:1">
      <c r="A705" s="79"/>
    </row>
    <row r="706" spans="1:1">
      <c r="A706" s="79"/>
    </row>
    <row r="707" spans="1:1">
      <c r="A707" s="79"/>
    </row>
    <row r="708" spans="1:1">
      <c r="A708" s="79"/>
    </row>
    <row r="709" spans="1:1">
      <c r="A709" s="79"/>
    </row>
    <row r="710" spans="1:1">
      <c r="A710" s="79"/>
    </row>
    <row r="711" spans="1:1">
      <c r="A711" s="79"/>
    </row>
    <row r="712" spans="1:1">
      <c r="A712" s="79"/>
    </row>
    <row r="713" spans="1:1">
      <c r="A713" s="79"/>
    </row>
    <row r="714" spans="1:1">
      <c r="A714" s="79"/>
    </row>
    <row r="715" spans="1:1">
      <c r="A715" s="79"/>
    </row>
    <row r="716" spans="1:1">
      <c r="A716" s="79"/>
    </row>
    <row r="717" spans="1:1">
      <c r="A717" s="79"/>
    </row>
    <row r="718" spans="1:1">
      <c r="A718" s="79"/>
    </row>
    <row r="719" spans="1:1">
      <c r="A719" s="79"/>
    </row>
    <row r="720" spans="1:1">
      <c r="A720" s="79"/>
    </row>
    <row r="721" spans="1:1">
      <c r="A721" s="79"/>
    </row>
    <row r="722" spans="1:1">
      <c r="A722" s="79"/>
    </row>
    <row r="723" spans="1:1">
      <c r="A723" s="79"/>
    </row>
    <row r="724" spans="1:1">
      <c r="A724" s="79"/>
    </row>
    <row r="725" spans="1:1">
      <c r="A725" s="79"/>
    </row>
    <row r="726" spans="1:1">
      <c r="A726" s="79"/>
    </row>
    <row r="727" spans="1:1">
      <c r="A727" s="79"/>
    </row>
    <row r="728" spans="1:1">
      <c r="A728" s="79"/>
    </row>
    <row r="729" spans="1:1">
      <c r="A729" s="79"/>
    </row>
    <row r="730" spans="1:1">
      <c r="A730" s="79"/>
    </row>
    <row r="731" spans="1:1">
      <c r="A731" s="79"/>
    </row>
    <row r="732" spans="1:1">
      <c r="A732" s="79"/>
    </row>
    <row r="733" spans="1:1">
      <c r="A733" s="79"/>
    </row>
    <row r="734" spans="1:1">
      <c r="A734" s="79"/>
    </row>
    <row r="735" spans="1:1">
      <c r="A735" s="79"/>
    </row>
    <row r="736" spans="1:1">
      <c r="A736" s="79"/>
    </row>
    <row r="737" spans="1:1">
      <c r="A737" s="79"/>
    </row>
    <row r="738" spans="1:1">
      <c r="A738" s="79"/>
    </row>
    <row r="739" spans="1:1">
      <c r="A739" s="79"/>
    </row>
    <row r="740" spans="1:1">
      <c r="A740" s="79"/>
    </row>
    <row r="741" spans="1:1">
      <c r="A741" s="79"/>
    </row>
    <row r="742" spans="1:1">
      <c r="A742" s="79"/>
    </row>
    <row r="743" spans="1:1">
      <c r="A743" s="79"/>
    </row>
    <row r="744" spans="1:1">
      <c r="A744" s="79"/>
    </row>
    <row r="745" spans="1:1">
      <c r="A745" s="79"/>
    </row>
    <row r="746" spans="1:1">
      <c r="A746" s="79"/>
    </row>
    <row r="747" spans="1:1">
      <c r="A747" s="79"/>
    </row>
    <row r="748" spans="1:1">
      <c r="A748" s="79"/>
    </row>
    <row r="749" spans="1:1">
      <c r="A749" s="79"/>
    </row>
    <row r="750" spans="1:1">
      <c r="A750" s="79"/>
    </row>
    <row r="751" spans="1:1">
      <c r="A751" s="79"/>
    </row>
    <row r="752" spans="1:1">
      <c r="A752" s="79"/>
    </row>
    <row r="753" spans="1:1">
      <c r="A753" s="79"/>
    </row>
    <row r="754" spans="1:1">
      <c r="A754" s="79"/>
    </row>
    <row r="755" spans="1:1">
      <c r="A755" s="79"/>
    </row>
    <row r="756" spans="1:1">
      <c r="A756" s="79"/>
    </row>
    <row r="757" spans="1:1">
      <c r="A757" s="79"/>
    </row>
    <row r="758" spans="1:1">
      <c r="A758" s="79"/>
    </row>
    <row r="759" spans="1:1">
      <c r="A759" s="79"/>
    </row>
    <row r="760" spans="1:1">
      <c r="A760" s="79"/>
    </row>
    <row r="761" spans="1:1">
      <c r="A761" s="79"/>
    </row>
    <row r="762" spans="1:1">
      <c r="A762" s="79"/>
    </row>
    <row r="763" spans="1:1">
      <c r="A763" s="79"/>
    </row>
    <row r="764" spans="1:1">
      <c r="A764" s="79"/>
    </row>
    <row r="765" spans="1:1">
      <c r="A765" s="79"/>
    </row>
    <row r="766" spans="1:1">
      <c r="A766" s="79"/>
    </row>
    <row r="767" spans="1:1">
      <c r="A767" s="79"/>
    </row>
    <row r="768" spans="1:1">
      <c r="A768" s="79"/>
    </row>
    <row r="769" spans="1:1">
      <c r="A769" s="79"/>
    </row>
    <row r="770" spans="1:1">
      <c r="A770" s="79"/>
    </row>
    <row r="771" spans="1:1">
      <c r="A771" s="79"/>
    </row>
    <row r="772" spans="1:1">
      <c r="A772" s="79"/>
    </row>
    <row r="773" spans="1:1">
      <c r="A773" s="79"/>
    </row>
    <row r="774" spans="1:1">
      <c r="A774" s="79"/>
    </row>
    <row r="775" spans="1:1">
      <c r="A775" s="79"/>
    </row>
    <row r="776" spans="1:1">
      <c r="A776" s="79"/>
    </row>
    <row r="777" spans="1:1">
      <c r="A777" s="79"/>
    </row>
    <row r="778" spans="1:1">
      <c r="A778" s="79"/>
    </row>
    <row r="779" spans="1:1">
      <c r="A779" s="79"/>
    </row>
    <row r="780" spans="1:1">
      <c r="A780" s="79"/>
    </row>
    <row r="781" spans="1:1">
      <c r="A781" s="79"/>
    </row>
    <row r="782" spans="1:1">
      <c r="A782" s="79"/>
    </row>
    <row r="783" spans="1:1">
      <c r="A783" s="79"/>
    </row>
    <row r="784" spans="1:1">
      <c r="A784" s="79"/>
    </row>
    <row r="785" spans="1:1">
      <c r="A785" s="79"/>
    </row>
    <row r="786" spans="1:1">
      <c r="A786" s="79"/>
    </row>
    <row r="787" spans="1:1">
      <c r="A787" s="79"/>
    </row>
    <row r="788" spans="1:1">
      <c r="A788" s="79"/>
    </row>
    <row r="789" spans="1:1">
      <c r="A789" s="79"/>
    </row>
    <row r="790" spans="1:1">
      <c r="A790" s="79"/>
    </row>
    <row r="791" spans="1:1">
      <c r="A791" s="79"/>
    </row>
    <row r="792" spans="1:1">
      <c r="A792" s="79"/>
    </row>
    <row r="793" spans="1:1">
      <c r="A793" s="79"/>
    </row>
    <row r="794" spans="1:1">
      <c r="A794" s="79"/>
    </row>
    <row r="795" spans="1:1">
      <c r="A795" s="79"/>
    </row>
    <row r="796" spans="1:1">
      <c r="A796" s="79"/>
    </row>
    <row r="797" spans="1:1">
      <c r="A797" s="79"/>
    </row>
    <row r="798" spans="1:1">
      <c r="A798" s="79"/>
    </row>
    <row r="799" spans="1:1">
      <c r="A799" s="79"/>
    </row>
    <row r="800" spans="1:1">
      <c r="A800" s="79"/>
    </row>
    <row r="801" spans="1:1">
      <c r="A801" s="79"/>
    </row>
    <row r="802" spans="1:1">
      <c r="A802" s="79"/>
    </row>
    <row r="803" spans="1:1">
      <c r="A803" s="79"/>
    </row>
    <row r="804" spans="1:1">
      <c r="A804" s="79"/>
    </row>
    <row r="805" spans="1:1">
      <c r="A805" s="79"/>
    </row>
    <row r="806" spans="1:1">
      <c r="A806" s="79"/>
    </row>
    <row r="807" spans="1:1">
      <c r="A807" s="79"/>
    </row>
    <row r="808" spans="1:1">
      <c r="A808" s="79"/>
    </row>
    <row r="809" spans="1:1">
      <c r="A809" s="79"/>
    </row>
    <row r="810" spans="1:1">
      <c r="A810" s="79"/>
    </row>
    <row r="811" spans="1:1">
      <c r="A811" s="79"/>
    </row>
    <row r="812" spans="1:1">
      <c r="A812" s="79"/>
    </row>
    <row r="813" spans="1:1">
      <c r="A813" s="79"/>
    </row>
    <row r="814" spans="1:1">
      <c r="A814" s="79"/>
    </row>
    <row r="815" spans="1:1">
      <c r="A815" s="79"/>
    </row>
    <row r="816" spans="1:1">
      <c r="A816" s="79"/>
    </row>
    <row r="817" spans="1:1">
      <c r="A817" s="79"/>
    </row>
    <row r="818" spans="1:1">
      <c r="A818" s="79"/>
    </row>
    <row r="819" spans="1:1">
      <c r="A819" s="79"/>
    </row>
    <row r="820" spans="1:1">
      <c r="A820" s="79"/>
    </row>
    <row r="821" spans="1:1">
      <c r="A821" s="79"/>
    </row>
    <row r="822" spans="1:1">
      <c r="A822" s="79"/>
    </row>
    <row r="823" spans="1:1">
      <c r="A823" s="79"/>
    </row>
    <row r="824" spans="1:1">
      <c r="A824" s="79"/>
    </row>
    <row r="825" spans="1:1">
      <c r="A825" s="79"/>
    </row>
    <row r="826" spans="1:1">
      <c r="A826" s="79"/>
    </row>
    <row r="827" spans="1:1">
      <c r="A827" s="79"/>
    </row>
    <row r="828" spans="1:1">
      <c r="A828" s="79"/>
    </row>
    <row r="829" spans="1:1">
      <c r="A829" s="79"/>
    </row>
    <row r="830" spans="1:1">
      <c r="A830" s="79"/>
    </row>
    <row r="831" spans="1:1">
      <c r="A831" s="79"/>
    </row>
    <row r="832" spans="1:1">
      <c r="A832" s="79"/>
    </row>
    <row r="833" spans="1:1">
      <c r="A833" s="79"/>
    </row>
    <row r="834" spans="1:1">
      <c r="A834" s="79"/>
    </row>
    <row r="835" spans="1:1">
      <c r="A835" s="79"/>
    </row>
    <row r="836" spans="1:1">
      <c r="A836" s="79"/>
    </row>
    <row r="837" spans="1:1">
      <c r="A837" s="79"/>
    </row>
    <row r="838" spans="1:1">
      <c r="A838" s="79"/>
    </row>
    <row r="839" spans="1:1">
      <c r="A839" s="79"/>
    </row>
    <row r="840" spans="1:1">
      <c r="A840" s="79"/>
    </row>
    <row r="841" spans="1:1">
      <c r="A841" s="79"/>
    </row>
    <row r="842" spans="1:1">
      <c r="A842" s="79"/>
    </row>
    <row r="843" spans="1:1">
      <c r="A843" s="79"/>
    </row>
    <row r="844" spans="1:1">
      <c r="A844" s="79"/>
    </row>
    <row r="845" spans="1:1">
      <c r="A845" s="79"/>
    </row>
    <row r="846" spans="1:1">
      <c r="A846" s="79"/>
    </row>
    <row r="847" spans="1:1">
      <c r="A847" s="79"/>
    </row>
    <row r="848" spans="1:1">
      <c r="A848" s="79"/>
    </row>
    <row r="849" spans="1:1">
      <c r="A849" s="79"/>
    </row>
    <row r="850" spans="1:1">
      <c r="A850" s="79"/>
    </row>
    <row r="851" spans="1:1">
      <c r="A851" s="79"/>
    </row>
    <row r="852" spans="1:1">
      <c r="A852" s="79"/>
    </row>
    <row r="853" spans="1:1">
      <c r="A853" s="79"/>
    </row>
    <row r="854" spans="1:1">
      <c r="A854" s="79"/>
    </row>
    <row r="855" spans="1:1">
      <c r="A855" s="79"/>
    </row>
    <row r="856" spans="1:1">
      <c r="A856" s="79"/>
    </row>
    <row r="857" spans="1:1">
      <c r="A857" s="79"/>
    </row>
    <row r="858" spans="1:1">
      <c r="A858" s="79"/>
    </row>
    <row r="859" spans="1:1">
      <c r="A859" s="79"/>
    </row>
    <row r="860" spans="1:1">
      <c r="A860" s="79"/>
    </row>
    <row r="861" spans="1:1">
      <c r="A861" s="79"/>
    </row>
    <row r="862" spans="1:1">
      <c r="A862" s="79"/>
    </row>
    <row r="863" spans="1:1">
      <c r="A863" s="79"/>
    </row>
    <row r="864" spans="1:1">
      <c r="A864" s="79"/>
    </row>
    <row r="865" spans="1:1">
      <c r="A865" s="79"/>
    </row>
    <row r="866" spans="1:1">
      <c r="A866" s="79"/>
    </row>
    <row r="867" spans="1:1">
      <c r="A867" s="79"/>
    </row>
    <row r="868" spans="1:1">
      <c r="A868" s="79"/>
    </row>
    <row r="869" spans="1:1">
      <c r="A869" s="79"/>
    </row>
    <row r="870" spans="1:1">
      <c r="A870" s="79"/>
    </row>
    <row r="871" spans="1:1">
      <c r="A871" s="79"/>
    </row>
    <row r="872" spans="1:1">
      <c r="A872" s="79"/>
    </row>
    <row r="873" spans="1:1">
      <c r="A873" s="79"/>
    </row>
    <row r="874" spans="1:1">
      <c r="A874" s="79"/>
    </row>
    <row r="875" spans="1:1">
      <c r="A875" s="79"/>
    </row>
    <row r="876" spans="1:1">
      <c r="A876" s="79"/>
    </row>
    <row r="877" spans="1:1">
      <c r="A877" s="79"/>
    </row>
    <row r="878" spans="1:1">
      <c r="A878" s="79"/>
    </row>
    <row r="879" spans="1:1">
      <c r="A879" s="79"/>
    </row>
    <row r="880" spans="1:1">
      <c r="A880" s="79"/>
    </row>
    <row r="881" spans="1:1">
      <c r="A881" s="79"/>
    </row>
    <row r="882" spans="1:1">
      <c r="A882" s="79"/>
    </row>
    <row r="883" spans="1:1">
      <c r="A883" s="79"/>
    </row>
    <row r="884" spans="1:1">
      <c r="A884" s="79"/>
    </row>
    <row r="885" spans="1:1">
      <c r="A885" s="79"/>
    </row>
    <row r="886" spans="1:1">
      <c r="A886" s="79"/>
    </row>
    <row r="887" spans="1:1">
      <c r="A887" s="79"/>
    </row>
    <row r="888" spans="1:1">
      <c r="A888" s="79"/>
    </row>
    <row r="889" spans="1:1">
      <c r="A889" s="79"/>
    </row>
    <row r="890" spans="1:1">
      <c r="A890" s="79"/>
    </row>
    <row r="891" spans="1:1">
      <c r="A891" s="79"/>
    </row>
    <row r="892" spans="1:1">
      <c r="A892" s="79"/>
    </row>
    <row r="893" spans="1:1">
      <c r="A893" s="79"/>
    </row>
    <row r="894" spans="1:1">
      <c r="A894" s="79"/>
    </row>
    <row r="895" spans="1:1">
      <c r="A895" s="79"/>
    </row>
    <row r="896" spans="1:1">
      <c r="A896" s="79"/>
    </row>
    <row r="897" spans="1:1">
      <c r="A897" s="79"/>
    </row>
    <row r="898" spans="1:1">
      <c r="A898" s="79"/>
    </row>
    <row r="899" spans="1:1">
      <c r="A899" s="79"/>
    </row>
    <row r="900" spans="1:1">
      <c r="A900" s="79"/>
    </row>
    <row r="901" spans="1:1">
      <c r="A901" s="79"/>
    </row>
    <row r="902" spans="1:1">
      <c r="A902" s="79"/>
    </row>
    <row r="903" spans="1:1">
      <c r="A903" s="79"/>
    </row>
    <row r="904" spans="1:1">
      <c r="A904" s="79"/>
    </row>
    <row r="905" spans="1:1">
      <c r="A905" s="79"/>
    </row>
    <row r="906" spans="1:1">
      <c r="A906" s="79"/>
    </row>
    <row r="907" spans="1:1">
      <c r="A907" s="79"/>
    </row>
    <row r="908" spans="1:1">
      <c r="A908" s="79"/>
    </row>
    <row r="909" spans="1:1">
      <c r="A909" s="79"/>
    </row>
    <row r="910" spans="1:1">
      <c r="A910" s="79"/>
    </row>
    <row r="911" spans="1:1">
      <c r="A911" s="79"/>
    </row>
    <row r="912" spans="1:1">
      <c r="A912" s="79"/>
    </row>
    <row r="913" spans="1:1">
      <c r="A913" s="79"/>
    </row>
    <row r="914" spans="1:1">
      <c r="A914" s="79"/>
    </row>
    <row r="915" spans="1:1">
      <c r="A915" s="79"/>
    </row>
    <row r="916" spans="1:1">
      <c r="A916" s="79"/>
    </row>
    <row r="917" spans="1:1">
      <c r="A917" s="79"/>
    </row>
    <row r="918" spans="1:1">
      <c r="A918" s="79"/>
    </row>
    <row r="919" spans="1:1">
      <c r="A919" s="79"/>
    </row>
    <row r="920" spans="1:1">
      <c r="A920" s="79"/>
    </row>
    <row r="921" spans="1:1">
      <c r="A921" s="79"/>
    </row>
    <row r="922" spans="1:1">
      <c r="A922" s="79"/>
    </row>
    <row r="923" spans="1:1">
      <c r="A923" s="79"/>
    </row>
    <row r="924" spans="1:1">
      <c r="A924" s="79"/>
    </row>
    <row r="925" spans="1:1">
      <c r="A925" s="79"/>
    </row>
    <row r="926" spans="1:1">
      <c r="A926" s="79"/>
    </row>
    <row r="927" spans="1:1">
      <c r="A927" s="79"/>
    </row>
    <row r="928" spans="1:1">
      <c r="A928" s="79"/>
    </row>
    <row r="929" spans="1:1">
      <c r="A929" s="79"/>
    </row>
    <row r="930" spans="1:1">
      <c r="A930" s="79"/>
    </row>
    <row r="931" spans="1:1">
      <c r="A931" s="79"/>
    </row>
    <row r="932" spans="1:1">
      <c r="A932" s="79"/>
    </row>
    <row r="933" spans="1:1">
      <c r="A933" s="79"/>
    </row>
    <row r="934" spans="1:1">
      <c r="A934" s="79"/>
    </row>
    <row r="935" spans="1:1">
      <c r="A935" s="79"/>
    </row>
    <row r="936" spans="1:1">
      <c r="A936" s="79"/>
    </row>
    <row r="937" spans="1:1">
      <c r="A937" s="79"/>
    </row>
    <row r="938" spans="1:1">
      <c r="A938" s="79"/>
    </row>
    <row r="939" spans="1:1">
      <c r="A939" s="79"/>
    </row>
    <row r="940" spans="1:1">
      <c r="A940" s="79"/>
    </row>
    <row r="941" spans="1:1">
      <c r="A941" s="79"/>
    </row>
    <row r="942" spans="1:1">
      <c r="A942" s="79"/>
    </row>
    <row r="943" spans="1:1">
      <c r="A943" s="79"/>
    </row>
    <row r="944" spans="1:1">
      <c r="A944" s="79"/>
    </row>
    <row r="945" spans="1:1">
      <c r="A945" s="79"/>
    </row>
    <row r="946" spans="1:1">
      <c r="A946" s="79"/>
    </row>
    <row r="947" spans="1:1">
      <c r="A947" s="79"/>
    </row>
    <row r="948" spans="1:1">
      <c r="A948" s="79"/>
    </row>
    <row r="949" spans="1:1">
      <c r="A949" s="79"/>
    </row>
    <row r="950" spans="1:1">
      <c r="A950" s="79"/>
    </row>
    <row r="951" spans="1:1">
      <c r="A951" s="79"/>
    </row>
    <row r="952" spans="1:1">
      <c r="A952" s="79"/>
    </row>
    <row r="953" spans="1:1">
      <c r="A953" s="79"/>
    </row>
    <row r="954" spans="1:1">
      <c r="A954" s="79"/>
    </row>
    <row r="955" spans="1:1">
      <c r="A955" s="79"/>
    </row>
    <row r="956" spans="1:1">
      <c r="A956" s="79"/>
    </row>
    <row r="957" spans="1:1">
      <c r="A957" s="79"/>
    </row>
    <row r="958" spans="1:1">
      <c r="A958" s="79"/>
    </row>
    <row r="959" spans="1:1">
      <c r="A959" s="79"/>
    </row>
    <row r="960" spans="1:1">
      <c r="A960" s="79"/>
    </row>
    <row r="961" spans="1:1">
      <c r="A961" s="79"/>
    </row>
    <row r="962" spans="1:1">
      <c r="A962" s="79"/>
    </row>
    <row r="963" spans="1:1">
      <c r="A963" s="79"/>
    </row>
    <row r="964" spans="1:1">
      <c r="A964" s="79"/>
    </row>
    <row r="965" spans="1:1">
      <c r="A965" s="79"/>
    </row>
    <row r="966" spans="1:1">
      <c r="A966" s="79"/>
    </row>
    <row r="967" spans="1:1">
      <c r="A967" s="79"/>
    </row>
    <row r="968" spans="1:1">
      <c r="A968" s="79"/>
    </row>
    <row r="969" spans="1:1">
      <c r="A969" s="79"/>
    </row>
    <row r="970" spans="1:1">
      <c r="A970" s="79"/>
    </row>
    <row r="971" spans="1:1">
      <c r="A971" s="79"/>
    </row>
    <row r="972" spans="1:1">
      <c r="A972" s="79"/>
    </row>
    <row r="973" spans="1:1">
      <c r="A973" s="79"/>
    </row>
    <row r="974" spans="1:1">
      <c r="A974" s="79"/>
    </row>
    <row r="975" spans="1:1">
      <c r="A975" s="79"/>
    </row>
    <row r="976" spans="1:1">
      <c r="A976" s="79"/>
    </row>
    <row r="977" spans="1:1">
      <c r="A977" s="79"/>
    </row>
    <row r="978" spans="1:1">
      <c r="A978" s="79"/>
    </row>
    <row r="979" spans="1:1">
      <c r="A979" s="79"/>
    </row>
    <row r="980" spans="1:1">
      <c r="A980" s="79"/>
    </row>
    <row r="981" spans="1:1">
      <c r="A981" s="79"/>
    </row>
    <row r="982" spans="1:1">
      <c r="A982" s="79"/>
    </row>
    <row r="983" spans="1:1">
      <c r="A983" s="79"/>
    </row>
    <row r="984" spans="1:1">
      <c r="A984" s="79"/>
    </row>
    <row r="985" spans="1:1">
      <c r="A985" s="79"/>
    </row>
    <row r="986" spans="1:1">
      <c r="A986" s="79"/>
    </row>
    <row r="987" spans="1:1">
      <c r="A987" s="79"/>
    </row>
    <row r="988" spans="1:1">
      <c r="A988" s="79"/>
    </row>
    <row r="989" spans="1:1">
      <c r="A989" s="79"/>
    </row>
    <row r="990" spans="1:1">
      <c r="A990" s="79"/>
    </row>
    <row r="991" spans="1:1">
      <c r="A991" s="79"/>
    </row>
    <row r="992" spans="1:1">
      <c r="A992" s="79"/>
    </row>
    <row r="993" spans="1:1">
      <c r="A993" s="79"/>
    </row>
    <row r="994" spans="1:1">
      <c r="A994" s="79"/>
    </row>
    <row r="995" spans="1:1">
      <c r="A995" s="79"/>
    </row>
    <row r="996" spans="1:1">
      <c r="A996" s="79"/>
    </row>
    <row r="997" spans="1:1">
      <c r="A997" s="79"/>
    </row>
    <row r="998" spans="1:1">
      <c r="A998" s="79"/>
    </row>
    <row r="999" spans="1:1">
      <c r="A999" s="79"/>
    </row>
    <row r="1000" spans="1:1">
      <c r="A1000" s="7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1"/>
  <sheetViews>
    <sheetView zoomScale="90" zoomScaleNormal="90" workbookViewId="0">
      <pane xSplit="1" ySplit="2" topLeftCell="B3" activePane="bottomRight" state="frozen"/>
      <selection pane="topRight" activeCell="B1" sqref="B1"/>
      <selection pane="bottomLeft" activeCell="A3" sqref="A3"/>
      <selection pane="bottomRight" activeCell="H13" sqref="H13"/>
    </sheetView>
  </sheetViews>
  <sheetFormatPr defaultRowHeight="15"/>
  <cols>
    <col min="1" max="1" width="21" bestFit="1" customWidth="1"/>
  </cols>
  <sheetData>
    <row r="1" spans="1:9" ht="27.75" customHeight="1">
      <c r="A1" s="19" t="s">
        <v>39</v>
      </c>
      <c r="B1" s="10" t="s">
        <v>40</v>
      </c>
      <c r="C1" s="10" t="s">
        <v>40</v>
      </c>
      <c r="D1" s="10" t="s">
        <v>40</v>
      </c>
      <c r="E1" s="10" t="s">
        <v>40</v>
      </c>
      <c r="F1" s="10" t="s">
        <v>40</v>
      </c>
      <c r="G1" s="10" t="s">
        <v>40</v>
      </c>
      <c r="H1" s="10" t="s">
        <v>40</v>
      </c>
      <c r="I1" s="19" t="s">
        <v>41</v>
      </c>
    </row>
    <row r="2" spans="1:9">
      <c r="A2" s="19" t="s">
        <v>207</v>
      </c>
      <c r="B2" s="10" t="s">
        <v>5</v>
      </c>
      <c r="C2" s="10">
        <v>1</v>
      </c>
      <c r="D2" s="10">
        <v>2</v>
      </c>
      <c r="E2" s="10">
        <v>3</v>
      </c>
      <c r="F2" s="10">
        <v>4</v>
      </c>
      <c r="G2" s="10">
        <v>5</v>
      </c>
      <c r="H2" s="10">
        <v>6</v>
      </c>
      <c r="I2" s="19"/>
    </row>
    <row r="3" spans="1:9">
      <c r="A3" s="18" t="s">
        <v>42</v>
      </c>
      <c r="B3" s="22" t="b">
        <v>1</v>
      </c>
      <c r="C3" s="22" t="b">
        <v>1</v>
      </c>
      <c r="D3" s="22" t="b">
        <v>1</v>
      </c>
      <c r="E3" s="22" t="b">
        <v>1</v>
      </c>
      <c r="F3" s="22" t="b">
        <v>1</v>
      </c>
      <c r="G3" s="22" t="b">
        <v>1</v>
      </c>
      <c r="H3" s="22" t="b">
        <v>1</v>
      </c>
      <c r="I3" s="20" t="s">
        <v>462</v>
      </c>
    </row>
    <row r="4" spans="1:9">
      <c r="A4" s="18" t="s">
        <v>43</v>
      </c>
      <c r="B4" s="22" t="b">
        <v>1</v>
      </c>
      <c r="C4" s="22" t="b">
        <v>1</v>
      </c>
      <c r="D4" s="22" t="b">
        <v>1</v>
      </c>
      <c r="E4" s="22" t="b">
        <v>1</v>
      </c>
      <c r="F4" s="22" t="b">
        <v>1</v>
      </c>
      <c r="G4" s="22" t="b">
        <v>0</v>
      </c>
      <c r="H4" s="22" t="b">
        <v>0</v>
      </c>
      <c r="I4" s="20" t="s">
        <v>463</v>
      </c>
    </row>
    <row r="5" spans="1:9">
      <c r="A5" s="18" t="s">
        <v>45</v>
      </c>
      <c r="B5" s="22" t="b">
        <v>1</v>
      </c>
      <c r="C5" s="22" t="b">
        <v>1</v>
      </c>
      <c r="D5" s="22" t="b">
        <v>1</v>
      </c>
      <c r="E5" s="22" t="b">
        <v>1</v>
      </c>
      <c r="F5" s="22" t="b">
        <v>1</v>
      </c>
      <c r="G5" s="22" t="b">
        <v>0</v>
      </c>
      <c r="H5" s="22" t="b">
        <v>1</v>
      </c>
      <c r="I5" s="20" t="s">
        <v>492</v>
      </c>
    </row>
    <row r="6" spans="1:9">
      <c r="A6" s="18" t="s">
        <v>46</v>
      </c>
      <c r="B6" s="22" t="b">
        <v>0</v>
      </c>
      <c r="C6" s="22" t="b">
        <v>0</v>
      </c>
      <c r="D6" s="22" t="b">
        <v>0</v>
      </c>
      <c r="E6" s="22" t="b">
        <v>0</v>
      </c>
      <c r="F6" s="22" t="b">
        <v>1</v>
      </c>
      <c r="G6" s="22" t="b">
        <v>0</v>
      </c>
      <c r="H6" s="22" t="b">
        <v>0</v>
      </c>
      <c r="I6" s="21" t="s">
        <v>464</v>
      </c>
    </row>
    <row r="7" spans="1:9">
      <c r="A7" s="18" t="s">
        <v>47</v>
      </c>
      <c r="B7" s="22" t="b">
        <v>1</v>
      </c>
      <c r="C7" s="22" t="b">
        <v>1</v>
      </c>
      <c r="D7" s="22" t="b">
        <v>1</v>
      </c>
      <c r="E7" s="22" t="b">
        <v>0</v>
      </c>
      <c r="F7" s="22" t="b">
        <v>1</v>
      </c>
      <c r="G7" s="22" t="b">
        <v>0</v>
      </c>
      <c r="H7" s="22" t="b">
        <v>0</v>
      </c>
      <c r="I7" s="21" t="s">
        <v>493</v>
      </c>
    </row>
    <row r="8" spans="1:9">
      <c r="A8" s="18" t="s">
        <v>281</v>
      </c>
      <c r="B8" s="22" t="b">
        <v>1</v>
      </c>
      <c r="C8" s="22" t="b">
        <v>1</v>
      </c>
      <c r="D8" s="22" t="b">
        <v>1</v>
      </c>
      <c r="E8" s="22" t="b">
        <v>1</v>
      </c>
      <c r="F8" s="22" t="b">
        <v>1</v>
      </c>
      <c r="G8" s="22" t="b">
        <v>1</v>
      </c>
      <c r="H8" s="22" t="b">
        <v>1</v>
      </c>
      <c r="I8" s="21" t="s">
        <v>288</v>
      </c>
    </row>
    <row r="9" spans="1:9">
      <c r="A9" s="18" t="s">
        <v>282</v>
      </c>
      <c r="B9" s="22" t="b">
        <v>1</v>
      </c>
      <c r="C9" s="22" t="b">
        <v>1</v>
      </c>
      <c r="D9" s="22" t="b">
        <v>1</v>
      </c>
      <c r="E9" s="22" t="b">
        <v>1</v>
      </c>
      <c r="F9" s="22" t="b">
        <v>1</v>
      </c>
      <c r="G9" s="22" t="b">
        <v>1</v>
      </c>
      <c r="H9" s="22" t="b">
        <v>1</v>
      </c>
      <c r="I9" s="21" t="s">
        <v>289</v>
      </c>
    </row>
    <row r="10" spans="1:9">
      <c r="A10" s="18" t="s">
        <v>976</v>
      </c>
      <c r="B10" s="22" t="b">
        <v>1</v>
      </c>
      <c r="C10" s="22" t="b">
        <v>1</v>
      </c>
      <c r="D10" s="22" t="b">
        <v>1</v>
      </c>
      <c r="E10" s="22" t="b">
        <v>1</v>
      </c>
      <c r="F10" s="22" t="b">
        <v>1</v>
      </c>
      <c r="G10" s="22" t="b">
        <v>1</v>
      </c>
      <c r="H10" s="22" t="b">
        <v>1</v>
      </c>
      <c r="I10" s="21" t="s">
        <v>977</v>
      </c>
    </row>
    <row r="11" spans="1:9">
      <c r="A11" s="18" t="s">
        <v>867</v>
      </c>
      <c r="B11" s="22" t="b">
        <v>1</v>
      </c>
      <c r="C11" s="22" t="b">
        <v>1</v>
      </c>
      <c r="D11" s="22" t="b">
        <v>1</v>
      </c>
      <c r="E11" s="22" t="b">
        <v>0</v>
      </c>
      <c r="F11" s="22" t="b">
        <v>1</v>
      </c>
      <c r="G11" s="22" t="b">
        <v>0</v>
      </c>
      <c r="H11" s="22" t="b">
        <v>1</v>
      </c>
      <c r="I11" s="21" t="s">
        <v>979</v>
      </c>
    </row>
    <row r="12" spans="1:9">
      <c r="A12" s="18" t="s">
        <v>866</v>
      </c>
      <c r="B12" s="22" t="b">
        <v>1</v>
      </c>
      <c r="C12" s="22" t="b">
        <v>1</v>
      </c>
      <c r="D12" s="22" t="b">
        <v>1</v>
      </c>
      <c r="E12" s="22" t="b">
        <v>0</v>
      </c>
      <c r="F12" s="22" t="b">
        <v>1</v>
      </c>
      <c r="G12" s="22" t="b">
        <v>0</v>
      </c>
      <c r="H12" s="22" t="b">
        <v>1</v>
      </c>
      <c r="I12" s="21" t="s">
        <v>980</v>
      </c>
    </row>
    <row r="13" spans="1:9">
      <c r="A13" s="18" t="s">
        <v>868</v>
      </c>
      <c r="B13" s="22" t="b">
        <v>1</v>
      </c>
      <c r="C13" s="22" t="b">
        <v>1</v>
      </c>
      <c r="D13" s="22" t="b">
        <v>1</v>
      </c>
      <c r="E13" s="22" t="b">
        <v>0</v>
      </c>
      <c r="F13" s="22" t="b">
        <v>1</v>
      </c>
      <c r="G13" s="22" t="b">
        <v>0</v>
      </c>
      <c r="H13" s="22" t="b">
        <v>1</v>
      </c>
      <c r="I13" s="21" t="s">
        <v>981</v>
      </c>
    </row>
    <row r="14" spans="1:9">
      <c r="A14" s="18" t="s">
        <v>283</v>
      </c>
      <c r="B14" s="22" t="b">
        <v>1</v>
      </c>
      <c r="C14" s="22" t="b">
        <v>1</v>
      </c>
      <c r="D14" s="22" t="b">
        <v>1</v>
      </c>
      <c r="E14" s="22" t="b">
        <v>1</v>
      </c>
      <c r="F14" s="22" t="b">
        <v>1</v>
      </c>
      <c r="G14" s="22" t="b">
        <v>1</v>
      </c>
      <c r="H14" s="22" t="b">
        <v>1</v>
      </c>
      <c r="I14" s="21" t="s">
        <v>287</v>
      </c>
    </row>
    <row r="15" spans="1:9">
      <c r="A15" s="18" t="s">
        <v>284</v>
      </c>
      <c r="B15" s="22" t="b">
        <v>1</v>
      </c>
      <c r="C15" s="22" t="b">
        <v>1</v>
      </c>
      <c r="D15" s="22" t="b">
        <v>1</v>
      </c>
      <c r="E15" s="22" t="b">
        <v>1</v>
      </c>
      <c r="F15" s="22" t="b">
        <v>1</v>
      </c>
      <c r="G15" s="22" t="b">
        <v>1</v>
      </c>
      <c r="H15" s="22" t="b">
        <v>1</v>
      </c>
      <c r="I15" s="21" t="s">
        <v>287</v>
      </c>
    </row>
    <row r="16" spans="1:9">
      <c r="A16" s="18" t="s">
        <v>71</v>
      </c>
      <c r="B16" s="22" t="b">
        <v>1</v>
      </c>
      <c r="C16" s="22" t="b">
        <v>1</v>
      </c>
      <c r="D16" s="22" t="b">
        <v>1</v>
      </c>
      <c r="E16" s="22" t="b">
        <v>1</v>
      </c>
      <c r="F16" s="22" t="b">
        <v>1</v>
      </c>
      <c r="G16" s="22" t="b">
        <v>1</v>
      </c>
      <c r="H16" s="22" t="b">
        <v>1</v>
      </c>
      <c r="I16" s="21" t="s">
        <v>494</v>
      </c>
    </row>
    <row r="17" spans="1:9">
      <c r="A17" s="18" t="s">
        <v>48</v>
      </c>
      <c r="B17" s="22" t="b">
        <v>1</v>
      </c>
      <c r="C17" s="22" t="b">
        <v>1</v>
      </c>
      <c r="D17" s="22" t="b">
        <v>1</v>
      </c>
      <c r="E17" s="22" t="b">
        <v>1</v>
      </c>
      <c r="F17" s="22" t="b">
        <v>1</v>
      </c>
      <c r="G17" s="22" t="b">
        <v>1</v>
      </c>
      <c r="H17" s="22" t="b">
        <v>1</v>
      </c>
      <c r="I17" s="21" t="s">
        <v>495</v>
      </c>
    </row>
    <row r="18" spans="1:9">
      <c r="A18" s="18" t="s">
        <v>74</v>
      </c>
      <c r="B18" s="22" t="b">
        <v>1</v>
      </c>
      <c r="C18" s="22" t="b">
        <v>1</v>
      </c>
      <c r="D18" s="22" t="b">
        <v>1</v>
      </c>
      <c r="E18" s="22" t="b">
        <v>1</v>
      </c>
      <c r="F18" s="22" t="b">
        <v>1</v>
      </c>
      <c r="G18" s="22" t="b">
        <v>1</v>
      </c>
      <c r="H18" s="22" t="b">
        <v>1</v>
      </c>
      <c r="I18" s="21" t="s">
        <v>496</v>
      </c>
    </row>
    <row r="19" spans="1:9">
      <c r="A19" s="18" t="s">
        <v>285</v>
      </c>
      <c r="B19" s="22" t="b">
        <v>1</v>
      </c>
      <c r="C19" s="22" t="b">
        <v>1</v>
      </c>
      <c r="D19" s="22" t="b">
        <v>1</v>
      </c>
      <c r="E19" s="22" t="b">
        <v>1</v>
      </c>
      <c r="F19" s="22" t="b">
        <v>1</v>
      </c>
      <c r="G19" s="22" t="b">
        <v>1</v>
      </c>
      <c r="H19" s="22" t="b">
        <v>1</v>
      </c>
      <c r="I19" s="21" t="s">
        <v>497</v>
      </c>
    </row>
    <row r="20" spans="1:9">
      <c r="A20" s="18" t="s">
        <v>286</v>
      </c>
      <c r="B20" s="22" t="b">
        <v>1</v>
      </c>
      <c r="C20" s="22" t="b">
        <v>1</v>
      </c>
      <c r="D20" s="22" t="b">
        <v>1</v>
      </c>
      <c r="E20" s="22" t="b">
        <v>1</v>
      </c>
      <c r="F20" s="22" t="b">
        <v>1</v>
      </c>
      <c r="G20" s="22" t="b">
        <v>1</v>
      </c>
      <c r="H20" s="22" t="b">
        <v>1</v>
      </c>
      <c r="I20" s="21" t="s">
        <v>498</v>
      </c>
    </row>
    <row r="21" spans="1:9">
      <c r="A21" s="18" t="s">
        <v>137</v>
      </c>
      <c r="B21" s="22" t="b">
        <v>1</v>
      </c>
      <c r="C21" s="22" t="b">
        <v>1</v>
      </c>
      <c r="D21" s="22" t="b">
        <v>1</v>
      </c>
      <c r="E21" s="22" t="b">
        <v>0</v>
      </c>
      <c r="F21" s="22" t="b">
        <v>1</v>
      </c>
      <c r="G21" s="22" t="b">
        <v>0</v>
      </c>
      <c r="H21" s="22" t="b">
        <v>0</v>
      </c>
      <c r="I21" s="21" t="s">
        <v>484</v>
      </c>
    </row>
    <row r="22" spans="1:9">
      <c r="A22" s="18" t="s">
        <v>138</v>
      </c>
      <c r="B22" s="71" t="b">
        <v>1</v>
      </c>
      <c r="C22" s="71" t="b">
        <v>1</v>
      </c>
      <c r="D22" s="71" t="b">
        <v>1</v>
      </c>
      <c r="E22" s="71" t="b">
        <v>0</v>
      </c>
      <c r="F22" s="71" t="b">
        <v>1</v>
      </c>
      <c r="G22" s="71" t="b">
        <v>0</v>
      </c>
      <c r="H22" s="71" t="b">
        <v>0</v>
      </c>
      <c r="I22" s="21" t="s">
        <v>485</v>
      </c>
    </row>
    <row r="23" spans="1:9">
      <c r="A23" s="91" t="s">
        <v>49</v>
      </c>
      <c r="B23" s="33" t="b">
        <v>0</v>
      </c>
      <c r="C23" s="33" t="b">
        <v>1</v>
      </c>
      <c r="D23" s="33" t="b">
        <v>1</v>
      </c>
      <c r="E23" s="33" t="b">
        <v>0</v>
      </c>
      <c r="F23" s="33" t="b">
        <v>0</v>
      </c>
      <c r="G23" s="33" t="b">
        <v>0</v>
      </c>
      <c r="H23" s="92" t="b">
        <v>0</v>
      </c>
      <c r="I23" s="32" t="s">
        <v>486</v>
      </c>
    </row>
    <row r="24" spans="1:9">
      <c r="A24" s="93" t="s">
        <v>50</v>
      </c>
      <c r="B24" s="94" t="b">
        <f t="shared" ref="B24:G28" si="0">B$23</f>
        <v>0</v>
      </c>
      <c r="C24" s="94" t="b">
        <f t="shared" si="0"/>
        <v>1</v>
      </c>
      <c r="D24" s="94" t="b">
        <f t="shared" si="0"/>
        <v>1</v>
      </c>
      <c r="E24" s="94" t="b">
        <f t="shared" si="0"/>
        <v>0</v>
      </c>
      <c r="F24" s="94" t="b">
        <f t="shared" si="0"/>
        <v>0</v>
      </c>
      <c r="G24" s="94" t="b">
        <f t="shared" si="0"/>
        <v>0</v>
      </c>
      <c r="H24" s="95" t="b">
        <v>1</v>
      </c>
      <c r="I24" s="32" t="s">
        <v>487</v>
      </c>
    </row>
    <row r="25" spans="1:9">
      <c r="A25" s="93" t="s">
        <v>692</v>
      </c>
      <c r="B25" s="94" t="b">
        <f t="shared" si="0"/>
        <v>0</v>
      </c>
      <c r="C25" s="94" t="b">
        <f t="shared" si="0"/>
        <v>1</v>
      </c>
      <c r="D25" s="94" t="b">
        <v>0</v>
      </c>
      <c r="E25" s="94" t="b">
        <f t="shared" si="0"/>
        <v>0</v>
      </c>
      <c r="F25" s="94" t="b">
        <f t="shared" si="0"/>
        <v>0</v>
      </c>
      <c r="G25" s="72" t="b">
        <v>1</v>
      </c>
      <c r="H25" s="95" t="b">
        <v>1</v>
      </c>
      <c r="I25" s="32" t="s">
        <v>465</v>
      </c>
    </row>
    <row r="26" spans="1:9">
      <c r="A26" s="93" t="s">
        <v>317</v>
      </c>
      <c r="B26" s="94" t="b">
        <f t="shared" ref="B26:G29" si="1">B$23</f>
        <v>0</v>
      </c>
      <c r="C26" s="94" t="b">
        <f t="shared" si="1"/>
        <v>1</v>
      </c>
      <c r="D26" s="94" t="b">
        <f t="shared" si="1"/>
        <v>1</v>
      </c>
      <c r="E26" s="94" t="b">
        <f t="shared" si="0"/>
        <v>0</v>
      </c>
      <c r="F26" s="94" t="b">
        <f t="shared" si="1"/>
        <v>0</v>
      </c>
      <c r="G26" s="94" t="b">
        <f t="shared" si="1"/>
        <v>0</v>
      </c>
      <c r="H26" s="99" t="b">
        <v>0</v>
      </c>
      <c r="I26" s="32" t="s">
        <v>488</v>
      </c>
    </row>
    <row r="27" spans="1:9">
      <c r="A27" s="93" t="s">
        <v>51</v>
      </c>
      <c r="B27" s="94" t="b">
        <f t="shared" si="1"/>
        <v>0</v>
      </c>
      <c r="C27" s="94" t="b">
        <f t="shared" si="1"/>
        <v>1</v>
      </c>
      <c r="D27" s="94" t="b">
        <f t="shared" si="1"/>
        <v>1</v>
      </c>
      <c r="E27" s="94" t="b">
        <f t="shared" si="0"/>
        <v>0</v>
      </c>
      <c r="F27" s="94" t="b">
        <f t="shared" si="1"/>
        <v>0</v>
      </c>
      <c r="G27" s="94" t="b">
        <f t="shared" si="1"/>
        <v>0</v>
      </c>
      <c r="H27" s="99" t="b">
        <v>0</v>
      </c>
      <c r="I27" s="32" t="s">
        <v>461</v>
      </c>
    </row>
    <row r="28" spans="1:9">
      <c r="A28" s="93" t="s">
        <v>191</v>
      </c>
      <c r="B28" s="94" t="b">
        <f t="shared" si="1"/>
        <v>0</v>
      </c>
      <c r="C28" s="94" t="b">
        <f t="shared" si="1"/>
        <v>1</v>
      </c>
      <c r="D28" s="94" t="b">
        <f t="shared" si="1"/>
        <v>1</v>
      </c>
      <c r="E28" s="94" t="b">
        <f t="shared" si="0"/>
        <v>0</v>
      </c>
      <c r="F28" s="94" t="b">
        <f t="shared" si="1"/>
        <v>0</v>
      </c>
      <c r="G28" s="94" t="b">
        <f t="shared" si="1"/>
        <v>0</v>
      </c>
      <c r="H28" s="99" t="b">
        <v>0</v>
      </c>
      <c r="I28" s="32" t="s">
        <v>489</v>
      </c>
    </row>
    <row r="29" spans="1:9">
      <c r="A29" s="96" t="s">
        <v>693</v>
      </c>
      <c r="B29" s="97" t="b">
        <f t="shared" si="1"/>
        <v>0</v>
      </c>
      <c r="C29" s="97" t="b">
        <f t="shared" si="1"/>
        <v>1</v>
      </c>
      <c r="D29" s="97" t="b">
        <v>0</v>
      </c>
      <c r="E29" s="97" t="b">
        <f t="shared" si="1"/>
        <v>0</v>
      </c>
      <c r="F29" s="97" t="b">
        <f t="shared" si="1"/>
        <v>0</v>
      </c>
      <c r="G29" s="97" t="b">
        <f t="shared" si="1"/>
        <v>0</v>
      </c>
      <c r="H29" s="100" t="b">
        <v>0</v>
      </c>
      <c r="I29" s="32" t="s">
        <v>466</v>
      </c>
    </row>
    <row r="30" spans="1:9">
      <c r="A30" s="18" t="s">
        <v>52</v>
      </c>
      <c r="B30" s="88" t="b">
        <v>1</v>
      </c>
      <c r="C30" s="88" t="b">
        <v>1</v>
      </c>
      <c r="D30" s="88" t="b">
        <v>1</v>
      </c>
      <c r="E30" s="88" t="b">
        <v>1</v>
      </c>
      <c r="F30" s="88" t="b">
        <v>1</v>
      </c>
      <c r="G30" s="88" t="b">
        <v>1</v>
      </c>
      <c r="H30" s="88" t="b">
        <v>1</v>
      </c>
      <c r="I30" s="21" t="s">
        <v>490</v>
      </c>
    </row>
    <row r="31" spans="1:9">
      <c r="A31" s="18" t="s">
        <v>53</v>
      </c>
      <c r="B31" s="22" t="b">
        <v>1</v>
      </c>
      <c r="C31" s="22" t="b">
        <v>1</v>
      </c>
      <c r="D31" s="22" t="b">
        <v>1</v>
      </c>
      <c r="E31" s="22" t="b">
        <v>1</v>
      </c>
      <c r="F31" s="22" t="b">
        <v>1</v>
      </c>
      <c r="G31" s="22" t="b">
        <v>1</v>
      </c>
      <c r="H31" s="22" t="b">
        <v>1</v>
      </c>
      <c r="I31" s="21" t="s">
        <v>491</v>
      </c>
    </row>
    <row r="32" spans="1:9">
      <c r="A32" s="18" t="s">
        <v>75</v>
      </c>
      <c r="B32" s="22" t="b">
        <v>1</v>
      </c>
      <c r="C32" s="22" t="b">
        <v>1</v>
      </c>
      <c r="D32" s="22" t="b">
        <v>1</v>
      </c>
      <c r="E32" s="22" t="b">
        <v>1</v>
      </c>
      <c r="F32" s="22" t="b">
        <v>1</v>
      </c>
      <c r="G32" s="22" t="b">
        <v>1</v>
      </c>
      <c r="H32" s="22" t="b">
        <v>1</v>
      </c>
      <c r="I32" s="21" t="s">
        <v>76</v>
      </c>
    </row>
    <row r="33" spans="1:9">
      <c r="A33" s="18" t="s">
        <v>54</v>
      </c>
      <c r="B33" s="22" t="b">
        <v>1</v>
      </c>
      <c r="C33" s="22" t="b">
        <v>1</v>
      </c>
      <c r="D33" s="22" t="b">
        <v>1</v>
      </c>
      <c r="E33" s="22" t="b">
        <v>1</v>
      </c>
      <c r="F33" s="22" t="b">
        <v>1</v>
      </c>
      <c r="G33" s="22" t="b">
        <v>1</v>
      </c>
      <c r="H33" s="22" t="b">
        <v>1</v>
      </c>
      <c r="I33" s="21" t="s">
        <v>476</v>
      </c>
    </row>
    <row r="34" spans="1:9">
      <c r="A34" s="18" t="s">
        <v>44</v>
      </c>
      <c r="B34" s="22" t="b">
        <v>1</v>
      </c>
      <c r="C34" s="22" t="b">
        <v>1</v>
      </c>
      <c r="D34" s="22" t="b">
        <v>1</v>
      </c>
      <c r="E34" s="22" t="b">
        <v>0</v>
      </c>
      <c r="F34" s="22" t="b">
        <v>1</v>
      </c>
      <c r="G34" s="22" t="b">
        <v>1</v>
      </c>
      <c r="H34" s="22" t="b">
        <v>1</v>
      </c>
      <c r="I34" s="21" t="s">
        <v>477</v>
      </c>
    </row>
    <row r="35" spans="1:9">
      <c r="A35" s="18" t="s">
        <v>55</v>
      </c>
      <c r="B35" s="22" t="b">
        <v>1</v>
      </c>
      <c r="C35" s="22" t="b">
        <v>1</v>
      </c>
      <c r="D35" s="22" t="b">
        <v>1</v>
      </c>
      <c r="E35" s="22" t="b">
        <v>0</v>
      </c>
      <c r="F35" s="22" t="b">
        <v>1</v>
      </c>
      <c r="G35" s="22" t="b">
        <v>1</v>
      </c>
      <c r="H35" s="22" t="b">
        <v>1</v>
      </c>
      <c r="I35" s="21" t="s">
        <v>478</v>
      </c>
    </row>
    <row r="36" spans="1:9">
      <c r="A36" s="18" t="s">
        <v>56</v>
      </c>
      <c r="B36" s="22" t="b">
        <v>1</v>
      </c>
      <c r="C36" s="22" t="b">
        <v>1</v>
      </c>
      <c r="D36" s="22" t="b">
        <v>1</v>
      </c>
      <c r="E36" s="22" t="b">
        <v>1</v>
      </c>
      <c r="F36" s="22" t="b">
        <v>1</v>
      </c>
      <c r="G36" s="22" t="b">
        <v>1</v>
      </c>
      <c r="H36" s="22" t="b">
        <v>1</v>
      </c>
      <c r="I36" s="21" t="s">
        <v>479</v>
      </c>
    </row>
    <row r="37" spans="1:9">
      <c r="A37" s="18" t="s">
        <v>57</v>
      </c>
      <c r="B37" s="22" t="b">
        <v>1</v>
      </c>
      <c r="C37" s="22" t="b">
        <v>1</v>
      </c>
      <c r="D37" s="22" t="b">
        <v>1</v>
      </c>
      <c r="E37" s="22" t="b">
        <v>1</v>
      </c>
      <c r="F37" s="22" t="b">
        <v>1</v>
      </c>
      <c r="G37" s="22" t="b">
        <v>0</v>
      </c>
      <c r="H37" s="22" t="b">
        <v>0</v>
      </c>
      <c r="I37" s="21" t="s">
        <v>480</v>
      </c>
    </row>
    <row r="38" spans="1:9">
      <c r="A38" s="18" t="s">
        <v>310</v>
      </c>
      <c r="B38" s="22" t="b">
        <v>1</v>
      </c>
      <c r="C38" s="22" t="b">
        <v>1</v>
      </c>
      <c r="D38" s="22" t="b">
        <v>1</v>
      </c>
      <c r="E38" s="22" t="b">
        <v>0</v>
      </c>
      <c r="F38" s="22" t="b">
        <v>1</v>
      </c>
      <c r="G38" s="22" t="b">
        <v>0</v>
      </c>
      <c r="H38" s="22" t="b">
        <v>0</v>
      </c>
      <c r="I38" s="21" t="s">
        <v>481</v>
      </c>
    </row>
    <row r="39" spans="1:9">
      <c r="A39" s="18" t="s">
        <v>311</v>
      </c>
      <c r="B39" s="22" t="b">
        <v>1</v>
      </c>
      <c r="C39" s="22" t="b">
        <v>1</v>
      </c>
      <c r="D39" s="22" t="b">
        <v>1</v>
      </c>
      <c r="E39" s="22" t="b">
        <v>0</v>
      </c>
      <c r="F39" s="22" t="b">
        <v>1</v>
      </c>
      <c r="G39" s="22" t="b">
        <v>0</v>
      </c>
      <c r="H39" s="22" t="b">
        <v>0</v>
      </c>
      <c r="I39" s="21" t="s">
        <v>482</v>
      </c>
    </row>
    <row r="40" spans="1:9">
      <c r="A40" s="18" t="s">
        <v>58</v>
      </c>
      <c r="B40" s="71" t="b">
        <v>1</v>
      </c>
      <c r="C40" s="71" t="b">
        <v>1</v>
      </c>
      <c r="D40" s="71" t="b">
        <v>1</v>
      </c>
      <c r="E40" s="71" t="b">
        <v>1</v>
      </c>
      <c r="F40" s="71" t="b">
        <v>1</v>
      </c>
      <c r="G40" s="71" t="b">
        <v>0</v>
      </c>
      <c r="H40" s="71" t="b">
        <v>0</v>
      </c>
      <c r="I40" s="21" t="s">
        <v>483</v>
      </c>
    </row>
    <row r="41" spans="1:9">
      <c r="A41" s="91" t="s">
        <v>155</v>
      </c>
      <c r="B41" s="33" t="b">
        <v>0</v>
      </c>
      <c r="C41" s="33" t="b">
        <v>1</v>
      </c>
      <c r="D41" s="33" t="b">
        <v>1</v>
      </c>
      <c r="E41" s="33" t="b">
        <v>0</v>
      </c>
      <c r="F41" s="33" t="b">
        <v>0</v>
      </c>
      <c r="G41" s="33" t="b">
        <v>0</v>
      </c>
      <c r="H41" s="92" t="b">
        <v>1</v>
      </c>
      <c r="I41" s="21" t="s">
        <v>499</v>
      </c>
    </row>
    <row r="42" spans="1:9">
      <c r="A42" s="93" t="s">
        <v>156</v>
      </c>
      <c r="B42" s="94" t="b">
        <f t="shared" ref="B42:G42" si="2">B$41</f>
        <v>0</v>
      </c>
      <c r="C42" s="94" t="b">
        <f t="shared" si="2"/>
        <v>1</v>
      </c>
      <c r="D42" s="94" t="b">
        <f t="shared" si="2"/>
        <v>1</v>
      </c>
      <c r="E42" s="94" t="b">
        <f t="shared" si="2"/>
        <v>0</v>
      </c>
      <c r="F42" s="94" t="b">
        <f t="shared" si="2"/>
        <v>0</v>
      </c>
      <c r="G42" s="94" t="b">
        <f t="shared" si="2"/>
        <v>0</v>
      </c>
      <c r="H42" s="95" t="b">
        <v>0</v>
      </c>
      <c r="I42" s="21" t="s">
        <v>500</v>
      </c>
    </row>
    <row r="43" spans="1:9">
      <c r="A43" s="93" t="s">
        <v>203</v>
      </c>
      <c r="B43" s="94" t="b">
        <f t="shared" ref="B43:G44" si="3">B$41</f>
        <v>0</v>
      </c>
      <c r="C43" s="94" t="b">
        <f t="shared" si="3"/>
        <v>1</v>
      </c>
      <c r="D43" s="94" t="b">
        <f t="shared" si="3"/>
        <v>1</v>
      </c>
      <c r="E43" s="94" t="b">
        <f t="shared" si="3"/>
        <v>0</v>
      </c>
      <c r="F43" s="94" t="b">
        <f t="shared" si="3"/>
        <v>0</v>
      </c>
      <c r="G43" s="72" t="b">
        <v>0</v>
      </c>
      <c r="H43" s="95" t="b">
        <v>1</v>
      </c>
      <c r="I43" s="32" t="s">
        <v>502</v>
      </c>
    </row>
    <row r="44" spans="1:9">
      <c r="A44" s="96" t="s">
        <v>202</v>
      </c>
      <c r="B44" s="97" t="b">
        <f t="shared" si="3"/>
        <v>0</v>
      </c>
      <c r="C44" s="97" t="b">
        <f t="shared" si="3"/>
        <v>1</v>
      </c>
      <c r="D44" s="97" t="b">
        <f t="shared" si="3"/>
        <v>1</v>
      </c>
      <c r="E44" s="97" t="b">
        <f t="shared" si="3"/>
        <v>0</v>
      </c>
      <c r="F44" s="97" t="b">
        <f t="shared" si="3"/>
        <v>0</v>
      </c>
      <c r="G44" s="97" t="b">
        <f t="shared" si="3"/>
        <v>0</v>
      </c>
      <c r="H44" s="98" t="b">
        <v>0</v>
      </c>
      <c r="I44" s="32" t="s">
        <v>501</v>
      </c>
    </row>
    <row r="45" spans="1:9">
      <c r="A45" s="18" t="s">
        <v>59</v>
      </c>
      <c r="B45" s="88" t="b">
        <v>1</v>
      </c>
      <c r="C45" s="88" t="b">
        <v>1</v>
      </c>
      <c r="D45" s="88" t="b">
        <v>1</v>
      </c>
      <c r="E45" s="88" t="b">
        <v>1</v>
      </c>
      <c r="F45" s="88" t="b">
        <v>1</v>
      </c>
      <c r="G45" s="88" t="b">
        <v>1</v>
      </c>
      <c r="H45" s="88" t="b">
        <v>1</v>
      </c>
      <c r="I45" s="21" t="s">
        <v>503</v>
      </c>
    </row>
    <row r="46" spans="1:9">
      <c r="A46" s="18" t="s">
        <v>60</v>
      </c>
      <c r="B46" s="22" t="b">
        <v>1</v>
      </c>
      <c r="C46" s="22" t="b">
        <v>1</v>
      </c>
      <c r="D46" s="22" t="b">
        <v>1</v>
      </c>
      <c r="E46" s="22" t="b">
        <v>0</v>
      </c>
      <c r="F46" s="22" t="b">
        <v>1</v>
      </c>
      <c r="G46" s="22" t="b">
        <v>1</v>
      </c>
      <c r="H46" s="22" t="b">
        <v>1</v>
      </c>
      <c r="I46" s="21" t="s">
        <v>467</v>
      </c>
    </row>
    <row r="47" spans="1:9">
      <c r="A47" s="18" t="s">
        <v>505</v>
      </c>
      <c r="B47" s="22" t="b">
        <v>1</v>
      </c>
      <c r="C47" s="22" t="b">
        <v>1</v>
      </c>
      <c r="D47" s="22" t="b">
        <v>1</v>
      </c>
      <c r="E47" s="22" t="b">
        <v>1</v>
      </c>
      <c r="F47" s="22" t="b">
        <v>1</v>
      </c>
      <c r="G47" s="22" t="b">
        <v>1</v>
      </c>
      <c r="H47" s="22" t="b">
        <v>1</v>
      </c>
      <c r="I47" s="21" t="s">
        <v>504</v>
      </c>
    </row>
    <row r="48" spans="1:9">
      <c r="A48" s="18" t="s">
        <v>833</v>
      </c>
      <c r="B48" s="22" t="b">
        <v>1</v>
      </c>
      <c r="C48" s="22" t="b">
        <v>1</v>
      </c>
      <c r="D48" s="22" t="b">
        <v>1</v>
      </c>
      <c r="E48" s="22" t="b">
        <v>0</v>
      </c>
      <c r="F48" s="22" t="b">
        <v>1</v>
      </c>
      <c r="G48" s="22" t="b">
        <v>1</v>
      </c>
      <c r="H48" s="22" t="b">
        <v>1</v>
      </c>
      <c r="I48" s="21" t="s">
        <v>467</v>
      </c>
    </row>
    <row r="49" spans="1:9">
      <c r="A49" s="18" t="s">
        <v>506</v>
      </c>
      <c r="B49" s="22" t="b">
        <v>1</v>
      </c>
      <c r="C49" s="22" t="b">
        <v>1</v>
      </c>
      <c r="D49" s="22" t="b">
        <v>1</v>
      </c>
      <c r="E49" s="22" t="b">
        <v>0</v>
      </c>
      <c r="F49" s="22" t="b">
        <v>1</v>
      </c>
      <c r="G49" s="22" t="b">
        <v>1</v>
      </c>
      <c r="H49" s="22" t="b">
        <v>1</v>
      </c>
      <c r="I49" s="21" t="s">
        <v>507</v>
      </c>
    </row>
    <row r="50" spans="1:9">
      <c r="A50" s="18" t="s">
        <v>694</v>
      </c>
      <c r="B50" s="22" t="b">
        <v>1</v>
      </c>
      <c r="C50" s="22" t="b">
        <v>1</v>
      </c>
      <c r="D50" s="22" t="b">
        <v>1</v>
      </c>
      <c r="E50" s="22" t="b">
        <v>0</v>
      </c>
      <c r="F50" s="22" t="b">
        <v>1</v>
      </c>
      <c r="G50" s="22" t="b">
        <v>1</v>
      </c>
      <c r="H50" s="22" t="b">
        <v>1</v>
      </c>
      <c r="I50" s="21" t="s">
        <v>698</v>
      </c>
    </row>
    <row r="51" spans="1:9">
      <c r="A51" s="18" t="s">
        <v>63</v>
      </c>
      <c r="B51" s="22" t="b">
        <v>1</v>
      </c>
      <c r="C51" s="22" t="b">
        <v>1</v>
      </c>
      <c r="D51" s="22" t="b">
        <v>1</v>
      </c>
      <c r="E51" s="22" t="b">
        <v>0</v>
      </c>
      <c r="F51" s="22" t="b">
        <v>1</v>
      </c>
      <c r="G51" s="22" t="b">
        <v>1</v>
      </c>
      <c r="H51" s="22" t="b">
        <v>1</v>
      </c>
      <c r="I51" s="21" t="s">
        <v>468</v>
      </c>
    </row>
    <row r="52" spans="1:9">
      <c r="A52" s="18" t="s">
        <v>61</v>
      </c>
      <c r="B52" s="22" t="b">
        <v>1</v>
      </c>
      <c r="C52" s="22" t="b">
        <v>1</v>
      </c>
      <c r="D52" s="22" t="b">
        <v>1</v>
      </c>
      <c r="E52" s="22" t="b">
        <v>0</v>
      </c>
      <c r="F52" s="22" t="b">
        <v>1</v>
      </c>
      <c r="G52" s="22" t="b">
        <v>1</v>
      </c>
      <c r="H52" s="22" t="b">
        <v>1</v>
      </c>
      <c r="I52" s="21" t="s">
        <v>469</v>
      </c>
    </row>
    <row r="53" spans="1:9">
      <c r="A53" s="18" t="s">
        <v>509</v>
      </c>
      <c r="B53" s="22" t="b">
        <v>1</v>
      </c>
      <c r="C53" s="22" t="b">
        <v>1</v>
      </c>
      <c r="D53" s="22" t="b">
        <v>1</v>
      </c>
      <c r="E53" s="22" t="b">
        <v>1</v>
      </c>
      <c r="F53" s="22" t="b">
        <v>1</v>
      </c>
      <c r="G53" s="22" t="b">
        <v>1</v>
      </c>
      <c r="H53" s="22" t="b">
        <v>1</v>
      </c>
      <c r="I53" s="21" t="s">
        <v>504</v>
      </c>
    </row>
    <row r="54" spans="1:9">
      <c r="A54" s="18" t="s">
        <v>510</v>
      </c>
      <c r="B54" s="22" t="b">
        <v>1</v>
      </c>
      <c r="C54" s="22" t="b">
        <v>1</v>
      </c>
      <c r="D54" s="22" t="b">
        <v>1</v>
      </c>
      <c r="E54" s="22" t="b">
        <v>0</v>
      </c>
      <c r="F54" s="22" t="b">
        <v>1</v>
      </c>
      <c r="G54" s="22" t="b">
        <v>1</v>
      </c>
      <c r="H54" s="22" t="b">
        <v>1</v>
      </c>
      <c r="I54" s="21" t="s">
        <v>508</v>
      </c>
    </row>
    <row r="55" spans="1:9">
      <c r="A55" s="18" t="s">
        <v>695</v>
      </c>
      <c r="B55" s="22" t="b">
        <v>1</v>
      </c>
      <c r="C55" s="22" t="b">
        <v>1</v>
      </c>
      <c r="D55" s="22" t="b">
        <v>1</v>
      </c>
      <c r="E55" s="22" t="b">
        <v>0</v>
      </c>
      <c r="F55" s="22" t="b">
        <v>1</v>
      </c>
      <c r="G55" s="22" t="b">
        <v>1</v>
      </c>
      <c r="H55" s="22" t="b">
        <v>1</v>
      </c>
      <c r="I55" s="21" t="s">
        <v>697</v>
      </c>
    </row>
    <row r="56" spans="1:9">
      <c r="A56" s="18" t="s">
        <v>64</v>
      </c>
      <c r="B56" s="22" t="b">
        <v>1</v>
      </c>
      <c r="C56" s="22" t="b">
        <v>1</v>
      </c>
      <c r="D56" s="22" t="b">
        <v>1</v>
      </c>
      <c r="E56" s="22" t="b">
        <v>0</v>
      </c>
      <c r="F56" s="22" t="b">
        <v>1</v>
      </c>
      <c r="G56" s="22" t="b">
        <v>1</v>
      </c>
      <c r="H56" s="22" t="b">
        <v>1</v>
      </c>
      <c r="I56" s="21" t="s">
        <v>470</v>
      </c>
    </row>
    <row r="57" spans="1:9">
      <c r="A57" s="18" t="s">
        <v>62</v>
      </c>
      <c r="B57" s="22" t="b">
        <v>1</v>
      </c>
      <c r="C57" s="22" t="b">
        <v>1</v>
      </c>
      <c r="D57" s="22" t="b">
        <v>1</v>
      </c>
      <c r="E57" s="22" t="b">
        <v>0</v>
      </c>
      <c r="F57" s="22" t="b">
        <v>1</v>
      </c>
      <c r="G57" s="22" t="b">
        <v>1</v>
      </c>
      <c r="H57" s="22" t="b">
        <v>1</v>
      </c>
      <c r="I57" s="21" t="s">
        <v>471</v>
      </c>
    </row>
    <row r="58" spans="1:9">
      <c r="A58" s="18" t="s">
        <v>65</v>
      </c>
      <c r="B58" s="22" t="b">
        <v>1</v>
      </c>
      <c r="C58" s="22" t="b">
        <v>1</v>
      </c>
      <c r="D58" s="22" t="b">
        <v>1</v>
      </c>
      <c r="E58" s="22" t="b">
        <v>0</v>
      </c>
      <c r="F58" s="22" t="b">
        <v>1</v>
      </c>
      <c r="G58" s="22" t="b">
        <v>1</v>
      </c>
      <c r="H58" s="22" t="b">
        <v>1</v>
      </c>
      <c r="I58" s="21" t="s">
        <v>472</v>
      </c>
    </row>
    <row r="59" spans="1:9">
      <c r="A59" s="18" t="s">
        <v>66</v>
      </c>
      <c r="B59" s="22" t="b">
        <v>1</v>
      </c>
      <c r="C59" s="22" t="b">
        <v>1</v>
      </c>
      <c r="D59" s="22" t="b">
        <v>1</v>
      </c>
      <c r="E59" s="22" t="b">
        <v>0</v>
      </c>
      <c r="F59" s="22" t="b">
        <v>1</v>
      </c>
      <c r="G59" s="22" t="b">
        <v>1</v>
      </c>
      <c r="H59" s="22" t="b">
        <v>1</v>
      </c>
      <c r="I59" s="21" t="s">
        <v>473</v>
      </c>
    </row>
    <row r="60" spans="1:9">
      <c r="A60" s="18" t="s">
        <v>67</v>
      </c>
      <c r="B60" s="22" t="b">
        <v>1</v>
      </c>
      <c r="C60" s="22" t="b">
        <v>1</v>
      </c>
      <c r="D60" s="22" t="b">
        <v>1</v>
      </c>
      <c r="E60" s="22" t="b">
        <v>1</v>
      </c>
      <c r="F60" s="22" t="b">
        <v>1</v>
      </c>
      <c r="G60" s="22" t="b">
        <v>1</v>
      </c>
      <c r="H60" s="22" t="b">
        <v>1</v>
      </c>
      <c r="I60" s="21" t="s">
        <v>474</v>
      </c>
    </row>
    <row r="61" spans="1:9">
      <c r="A61" s="18" t="s">
        <v>68</v>
      </c>
      <c r="B61" s="22" t="b">
        <v>1</v>
      </c>
      <c r="C61" s="22" t="b">
        <v>1</v>
      </c>
      <c r="D61" s="22" t="b">
        <v>1</v>
      </c>
      <c r="E61" s="22" t="b">
        <v>0</v>
      </c>
      <c r="F61" s="22" t="b">
        <v>1</v>
      </c>
      <c r="G61" s="22" t="b">
        <v>1</v>
      </c>
      <c r="H61" s="22" t="b">
        <v>1</v>
      </c>
      <c r="I61" s="21" t="s">
        <v>475</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s>
  <sheetFormatPr defaultRowHeight="15"/>
  <cols>
    <col min="3" max="3" width="22.5703125" bestFit="1" customWidth="1"/>
  </cols>
  <sheetData>
    <row r="3" spans="2:4">
      <c r="B3" s="162" t="s">
        <v>1</v>
      </c>
      <c r="C3" s="163" t="s">
        <v>2</v>
      </c>
      <c r="D3" s="163" t="s">
        <v>3</v>
      </c>
    </row>
    <row r="4" spans="2:4">
      <c r="B4" s="164" t="s">
        <v>18</v>
      </c>
      <c r="C4" s="165"/>
      <c r="D4" s="166"/>
    </row>
    <row r="5" spans="2:4">
      <c r="B5" s="26" t="s">
        <v>10</v>
      </c>
      <c r="C5" s="167" t="s">
        <v>23</v>
      </c>
      <c r="D5" s="166"/>
    </row>
    <row r="6" spans="2:4">
      <c r="B6" s="26" t="s">
        <v>10</v>
      </c>
      <c r="C6" s="167" t="s">
        <v>733</v>
      </c>
      <c r="D6" s="166"/>
    </row>
    <row r="7" spans="2:4">
      <c r="B7" s="26" t="s">
        <v>10</v>
      </c>
      <c r="C7" s="167" t="s">
        <v>877</v>
      </c>
      <c r="D7" s="166"/>
    </row>
    <row r="8" spans="2:4">
      <c r="B8" s="26" t="s">
        <v>10</v>
      </c>
      <c r="C8" s="167" t="s">
        <v>874</v>
      </c>
      <c r="D8" s="166"/>
    </row>
    <row r="9" spans="2:4">
      <c r="B9" s="26" t="s">
        <v>10</v>
      </c>
      <c r="C9" s="167" t="s">
        <v>875</v>
      </c>
      <c r="D9" s="166"/>
    </row>
    <row r="10" spans="2:4">
      <c r="B10" s="26" t="s">
        <v>10</v>
      </c>
      <c r="C10" s="167" t="s">
        <v>876</v>
      </c>
      <c r="D10" s="166"/>
    </row>
    <row r="11" spans="2:4">
      <c r="B11" s="26" t="s">
        <v>10</v>
      </c>
      <c r="C11" s="167" t="s">
        <v>696</v>
      </c>
      <c r="D11" s="166"/>
    </row>
    <row r="12" spans="2:4">
      <c r="B12" s="26" t="s">
        <v>10</v>
      </c>
      <c r="C12" s="167" t="s">
        <v>25</v>
      </c>
      <c r="D12" s="166"/>
    </row>
    <row r="13" spans="2:4">
      <c r="B13" s="26" t="s">
        <v>10</v>
      </c>
      <c r="C13" s="167" t="s">
        <v>26</v>
      </c>
      <c r="D13" s="166"/>
    </row>
    <row r="14" spans="2:4">
      <c r="B14" s="26" t="s">
        <v>10</v>
      </c>
      <c r="C14" s="167" t="s">
        <v>516</v>
      </c>
      <c r="D14" s="166"/>
    </row>
    <row r="15" spans="2:4">
      <c r="B15" s="26" t="s">
        <v>10</v>
      </c>
      <c r="C15" s="167" t="s">
        <v>201</v>
      </c>
      <c r="D15" s="166"/>
    </row>
    <row r="16" spans="2:4">
      <c r="B16" s="168" t="s">
        <v>0</v>
      </c>
      <c r="C16" s="167" t="s">
        <v>383</v>
      </c>
      <c r="D16" s="169"/>
    </row>
    <row r="17" spans="2:4">
      <c r="B17" s="168" t="s">
        <v>0</v>
      </c>
      <c r="C17" s="167" t="s">
        <v>384</v>
      </c>
      <c r="D17" s="169"/>
    </row>
    <row r="18" spans="2:4">
      <c r="B18" s="26" t="s">
        <v>10</v>
      </c>
      <c r="C18" s="167" t="s">
        <v>29</v>
      </c>
      <c r="D18" s="166"/>
    </row>
    <row r="19" spans="2:4">
      <c r="B19" s="26" t="s">
        <v>10</v>
      </c>
      <c r="C19" s="167" t="s">
        <v>29</v>
      </c>
      <c r="D19" s="166"/>
    </row>
    <row r="20" spans="2:4">
      <c r="B20" s="26" t="s">
        <v>10</v>
      </c>
      <c r="C20" s="167" t="s">
        <v>805</v>
      </c>
      <c r="D20" s="166"/>
    </row>
    <row r="21" spans="2:4">
      <c r="B21" s="26" t="s">
        <v>10</v>
      </c>
      <c r="C21" s="167" t="s">
        <v>22</v>
      </c>
      <c r="D21" s="166"/>
    </row>
    <row r="22" spans="2:4">
      <c r="B22" s="26" t="s">
        <v>10</v>
      </c>
      <c r="C22" s="167" t="s">
        <v>22</v>
      </c>
      <c r="D22" s="166"/>
    </row>
    <row r="23" spans="2:4">
      <c r="B23" s="26" t="s">
        <v>10</v>
      </c>
      <c r="C23" s="167" t="s">
        <v>22</v>
      </c>
      <c r="D23" s="166"/>
    </row>
    <row r="24" spans="2:4">
      <c r="B24" s="26" t="s">
        <v>10</v>
      </c>
      <c r="C24" s="167" t="s">
        <v>21</v>
      </c>
      <c r="D24" s="166"/>
    </row>
    <row r="25" spans="2:4">
      <c r="B25" s="26" t="s">
        <v>10</v>
      </c>
      <c r="C25" s="167" t="s">
        <v>21</v>
      </c>
      <c r="D25" s="166"/>
    </row>
    <row r="26" spans="2:4">
      <c r="B26" s="26" t="s">
        <v>10</v>
      </c>
      <c r="C26" s="167" t="s">
        <v>21</v>
      </c>
      <c r="D26" s="166"/>
    </row>
    <row r="27" spans="2:4">
      <c r="B27" s="26" t="s">
        <v>10</v>
      </c>
      <c r="C27" s="167" t="s">
        <v>21</v>
      </c>
      <c r="D27" s="166"/>
    </row>
    <row r="28" spans="2:4">
      <c r="B28" s="26" t="s">
        <v>10</v>
      </c>
      <c r="C28" s="167" t="s">
        <v>20</v>
      </c>
      <c r="D28" s="166"/>
    </row>
    <row r="29" spans="2:4">
      <c r="B29" s="26" t="s">
        <v>10</v>
      </c>
      <c r="C29" s="167" t="s">
        <v>20</v>
      </c>
      <c r="D29" s="166"/>
    </row>
    <row r="30" spans="2:4">
      <c r="B30" s="26" t="s">
        <v>10</v>
      </c>
      <c r="C30" s="167" t="s">
        <v>13</v>
      </c>
      <c r="D30" s="166"/>
    </row>
    <row r="31" spans="2:4">
      <c r="B31" s="26" t="s">
        <v>10</v>
      </c>
      <c r="C31" s="167" t="s">
        <v>242</v>
      </c>
      <c r="D31" s="166"/>
    </row>
    <row r="32" spans="2:4">
      <c r="B32" s="26" t="s">
        <v>10</v>
      </c>
      <c r="C32" s="167" t="s">
        <v>243</v>
      </c>
      <c r="D32" s="166"/>
    </row>
    <row r="33" spans="2:4">
      <c r="B33" s="26" t="s">
        <v>10</v>
      </c>
      <c r="C33" s="167" t="s">
        <v>244</v>
      </c>
      <c r="D33" s="166"/>
    </row>
    <row r="34" spans="2:4">
      <c r="B34" s="26" t="s">
        <v>10</v>
      </c>
      <c r="C34" s="167" t="s">
        <v>244</v>
      </c>
      <c r="D34" s="166"/>
    </row>
    <row r="35" spans="2:4">
      <c r="B35" s="26" t="s">
        <v>10</v>
      </c>
      <c r="C35" s="167" t="s">
        <v>244</v>
      </c>
      <c r="D35" s="166"/>
    </row>
    <row r="36" spans="2:4">
      <c r="B36" s="26" t="s">
        <v>10</v>
      </c>
      <c r="C36" s="167" t="s">
        <v>244</v>
      </c>
      <c r="D36" s="166"/>
    </row>
    <row r="37" spans="2:4">
      <c r="B37" s="26" t="s">
        <v>10</v>
      </c>
      <c r="C37" s="167" t="s">
        <v>244</v>
      </c>
      <c r="D37" s="166"/>
    </row>
    <row r="38" spans="2:4">
      <c r="B38" s="26" t="s">
        <v>10</v>
      </c>
      <c r="C38" s="167" t="s">
        <v>244</v>
      </c>
      <c r="D38" s="166"/>
    </row>
    <row r="39" spans="2:4">
      <c r="B39" s="26" t="s">
        <v>10</v>
      </c>
      <c r="C39" s="167" t="s">
        <v>244</v>
      </c>
      <c r="D39" s="166"/>
    </row>
    <row r="40" spans="2:4">
      <c r="B40" s="26" t="s">
        <v>10</v>
      </c>
      <c r="C40" s="167" t="s">
        <v>244</v>
      </c>
      <c r="D40" s="166"/>
    </row>
    <row r="41" spans="2:4">
      <c r="B41" s="26" t="s">
        <v>10</v>
      </c>
      <c r="C41" s="167" t="s">
        <v>856</v>
      </c>
      <c r="D41" s="166"/>
    </row>
    <row r="42" spans="2:4">
      <c r="B42" s="26" t="s">
        <v>10</v>
      </c>
      <c r="C42" s="167" t="s">
        <v>245</v>
      </c>
      <c r="D42" s="166"/>
    </row>
    <row r="43" spans="2:4">
      <c r="B43" s="26" t="s">
        <v>10</v>
      </c>
      <c r="C43" s="167" t="s">
        <v>245</v>
      </c>
      <c r="D43" s="166"/>
    </row>
    <row r="44" spans="2:4">
      <c r="B44" s="26" t="s">
        <v>10</v>
      </c>
      <c r="C44" s="167" t="s">
        <v>246</v>
      </c>
      <c r="D44" s="166"/>
    </row>
    <row r="45" spans="2:4">
      <c r="B45" s="26" t="s">
        <v>10</v>
      </c>
      <c r="C45" s="167" t="s">
        <v>247</v>
      </c>
      <c r="D45" s="166"/>
    </row>
    <row r="46" spans="2:4">
      <c r="B46" s="26" t="s">
        <v>10</v>
      </c>
      <c r="C46" s="167" t="s">
        <v>248</v>
      </c>
      <c r="D46" s="166"/>
    </row>
    <row r="47" spans="2:4">
      <c r="B47" s="26" t="s">
        <v>10</v>
      </c>
      <c r="C47" s="167" t="s">
        <v>350</v>
      </c>
      <c r="D47" s="166"/>
    </row>
    <row r="48" spans="2:4">
      <c r="B48" s="26" t="s">
        <v>10</v>
      </c>
      <c r="C48" s="167" t="s">
        <v>351</v>
      </c>
      <c r="D48" s="166"/>
    </row>
    <row r="49" spans="2:4">
      <c r="B49" s="26" t="s">
        <v>10</v>
      </c>
      <c r="C49" s="167" t="s">
        <v>677</v>
      </c>
      <c r="D49" s="166"/>
    </row>
    <row r="50" spans="2:4">
      <c r="B50" s="26" t="s">
        <v>10</v>
      </c>
      <c r="C50" s="167" t="s">
        <v>240</v>
      </c>
      <c r="D50" s="166"/>
    </row>
    <row r="51" spans="2:4">
      <c r="B51" s="26" t="s">
        <v>10</v>
      </c>
      <c r="C51" s="167" t="s">
        <v>241</v>
      </c>
      <c r="D51" s="166"/>
    </row>
    <row r="52" spans="2:4">
      <c r="B52" s="26" t="s">
        <v>10</v>
      </c>
      <c r="C52" s="167" t="s">
        <v>36</v>
      </c>
      <c r="D52" s="166"/>
    </row>
    <row r="53" spans="2:4">
      <c r="B53" s="26" t="s">
        <v>10</v>
      </c>
      <c r="C53" s="167" t="s">
        <v>36</v>
      </c>
      <c r="D53" s="166"/>
    </row>
    <row r="54" spans="2:4">
      <c r="B54" s="26" t="s">
        <v>10</v>
      </c>
      <c r="C54" s="167" t="s">
        <v>36</v>
      </c>
      <c r="D54" s="166"/>
    </row>
    <row r="55" spans="2:4">
      <c r="B55" s="26" t="s">
        <v>10</v>
      </c>
      <c r="C55" s="167" t="s">
        <v>36</v>
      </c>
      <c r="D55" s="166"/>
    </row>
    <row r="56" spans="2:4">
      <c r="B56" s="26" t="s">
        <v>10</v>
      </c>
      <c r="C56" s="167" t="s">
        <v>36</v>
      </c>
      <c r="D56" s="166"/>
    </row>
    <row r="57" spans="2:4">
      <c r="B57" s="26" t="s">
        <v>10</v>
      </c>
      <c r="C57" s="167" t="s">
        <v>36</v>
      </c>
      <c r="D57" s="166"/>
    </row>
    <row r="58" spans="2:4">
      <c r="B58" s="26" t="s">
        <v>10</v>
      </c>
      <c r="C58" s="167" t="s">
        <v>36</v>
      </c>
      <c r="D58" s="166"/>
    </row>
    <row r="59" spans="2:4">
      <c r="B59" s="26" t="s">
        <v>10</v>
      </c>
      <c r="C59" s="167" t="s">
        <v>36</v>
      </c>
      <c r="D59" s="166"/>
    </row>
    <row r="60" spans="2:4">
      <c r="B60" s="26" t="s">
        <v>10</v>
      </c>
      <c r="C60" s="167" t="s">
        <v>38</v>
      </c>
      <c r="D60" s="166"/>
    </row>
    <row r="61" spans="2:4">
      <c r="B61" s="26" t="s">
        <v>10</v>
      </c>
      <c r="C61" s="167" t="s">
        <v>38</v>
      </c>
      <c r="D61" s="166"/>
    </row>
    <row r="62" spans="2:4">
      <c r="B62" s="26" t="s">
        <v>10</v>
      </c>
      <c r="C62" s="167" t="s">
        <v>38</v>
      </c>
      <c r="D62" s="166"/>
    </row>
    <row r="63" spans="2:4">
      <c r="B63" s="26" t="s">
        <v>10</v>
      </c>
      <c r="C63" s="167" t="s">
        <v>38</v>
      </c>
      <c r="D63" s="166"/>
    </row>
    <row r="64" spans="2:4">
      <c r="B64" s="26" t="s">
        <v>10</v>
      </c>
      <c r="C64" s="167" t="s">
        <v>38</v>
      </c>
      <c r="D64" s="166"/>
    </row>
    <row r="65" spans="2:4">
      <c r="B65" s="26" t="s">
        <v>10</v>
      </c>
      <c r="C65" s="167" t="s">
        <v>38</v>
      </c>
      <c r="D65" s="166"/>
    </row>
    <row r="66" spans="2:4">
      <c r="B66" s="26" t="s">
        <v>9</v>
      </c>
      <c r="C66" s="167" t="s">
        <v>569</v>
      </c>
      <c r="D66" s="169"/>
    </row>
    <row r="67" spans="2:4">
      <c r="B67" s="26" t="s">
        <v>9</v>
      </c>
      <c r="C67" s="167" t="s">
        <v>569</v>
      </c>
      <c r="D67" s="169"/>
    </row>
    <row r="68" spans="2:4">
      <c r="B68" s="26" t="s">
        <v>9</v>
      </c>
      <c r="C68" s="167" t="s">
        <v>568</v>
      </c>
      <c r="D68" s="169"/>
    </row>
    <row r="69" spans="2:4">
      <c r="B69" s="26" t="s">
        <v>9</v>
      </c>
      <c r="C69" s="167" t="s">
        <v>568</v>
      </c>
      <c r="D69" s="169"/>
    </row>
    <row r="70" spans="2:4">
      <c r="B70" s="26" t="s">
        <v>9</v>
      </c>
      <c r="C70" s="167" t="s">
        <v>568</v>
      </c>
      <c r="D70" s="169"/>
    </row>
    <row r="71" spans="2:4">
      <c r="B71" s="26" t="s">
        <v>9</v>
      </c>
      <c r="C71" s="167" t="s">
        <v>568</v>
      </c>
      <c r="D71" s="169"/>
    </row>
    <row r="72" spans="2:4">
      <c r="B72" s="26" t="s">
        <v>9</v>
      </c>
      <c r="C72" s="167" t="s">
        <v>568</v>
      </c>
      <c r="D72" s="169"/>
    </row>
    <row r="73" spans="2:4">
      <c r="B73" s="26" t="s">
        <v>9</v>
      </c>
      <c r="C73" s="167" t="s">
        <v>254</v>
      </c>
      <c r="D73" s="169"/>
    </row>
    <row r="74" spans="2:4">
      <c r="B74" s="26" t="s">
        <v>9</v>
      </c>
      <c r="C74" s="167" t="s">
        <v>319</v>
      </c>
      <c r="D74" s="169"/>
    </row>
    <row r="75" spans="2:4">
      <c r="B75" s="26" t="s">
        <v>9</v>
      </c>
      <c r="C75" s="167" t="s">
        <v>539</v>
      </c>
      <c r="D75" s="169"/>
    </row>
    <row r="76" spans="2:4">
      <c r="B76" s="26" t="s">
        <v>9</v>
      </c>
      <c r="C76" s="167" t="s">
        <v>741</v>
      </c>
      <c r="D76" s="169"/>
    </row>
    <row r="77" spans="2:4">
      <c r="B77" s="26" t="s">
        <v>10</v>
      </c>
      <c r="C77" s="167" t="s">
        <v>254</v>
      </c>
      <c r="D77" s="169"/>
    </row>
    <row r="78" spans="2:4">
      <c r="B78" s="26" t="s">
        <v>10</v>
      </c>
      <c r="C78" s="167" t="s">
        <v>319</v>
      </c>
      <c r="D78" s="169"/>
    </row>
    <row r="79" spans="2:4">
      <c r="B79" s="26" t="s">
        <v>10</v>
      </c>
      <c r="C79" s="167" t="s">
        <v>967</v>
      </c>
      <c r="D79" s="169"/>
    </row>
    <row r="80" spans="2:4">
      <c r="B80" s="26" t="s">
        <v>10</v>
      </c>
      <c r="C80" s="167" t="s">
        <v>969</v>
      </c>
      <c r="D80" s="169"/>
    </row>
    <row r="81" spans="2:4">
      <c r="B81" s="26" t="s">
        <v>10</v>
      </c>
      <c r="C81" s="167" t="s">
        <v>539</v>
      </c>
      <c r="D81" s="169"/>
    </row>
    <row r="82" spans="2:4">
      <c r="B82" s="26" t="s">
        <v>10</v>
      </c>
      <c r="C82" s="167" t="s">
        <v>539</v>
      </c>
      <c r="D82" s="169"/>
    </row>
    <row r="83" spans="2:4">
      <c r="B83" s="26" t="s">
        <v>10</v>
      </c>
      <c r="C83" s="167" t="s">
        <v>539</v>
      </c>
      <c r="D83" s="169"/>
    </row>
    <row r="84" spans="2:4">
      <c r="B84" s="26" t="s">
        <v>10</v>
      </c>
      <c r="C84" s="167" t="s">
        <v>539</v>
      </c>
      <c r="D84" s="169"/>
    </row>
    <row r="85" spans="2:4">
      <c r="B85" s="26" t="s">
        <v>10</v>
      </c>
      <c r="C85" s="167" t="s">
        <v>539</v>
      </c>
      <c r="D85" s="169"/>
    </row>
    <row r="86" spans="2:4">
      <c r="B86" s="26" t="s">
        <v>10</v>
      </c>
      <c r="C86" s="167" t="s">
        <v>539</v>
      </c>
      <c r="D86" s="169"/>
    </row>
    <row r="87" spans="2:4">
      <c r="B87" s="26" t="s">
        <v>10</v>
      </c>
      <c r="C87" s="167" t="s">
        <v>539</v>
      </c>
      <c r="D87" s="169"/>
    </row>
    <row r="88" spans="2:4">
      <c r="B88" s="26" t="s">
        <v>10</v>
      </c>
      <c r="C88" s="167" t="s">
        <v>35</v>
      </c>
      <c r="D88" s="166"/>
    </row>
    <row r="89" spans="2:4">
      <c r="B89" s="26" t="s">
        <v>10</v>
      </c>
      <c r="C89" s="167" t="s">
        <v>35</v>
      </c>
      <c r="D89" s="166"/>
    </row>
    <row r="90" spans="2:4">
      <c r="B90" s="26" t="s">
        <v>10</v>
      </c>
      <c r="C90" s="167" t="s">
        <v>35</v>
      </c>
      <c r="D90" s="166"/>
    </row>
    <row r="91" spans="2:4">
      <c r="B91" s="26" t="s">
        <v>10</v>
      </c>
      <c r="C91" s="167" t="s">
        <v>15</v>
      </c>
      <c r="D91" s="166"/>
    </row>
    <row r="92" spans="2:4">
      <c r="B92" s="26" t="s">
        <v>10</v>
      </c>
      <c r="C92" s="167" t="s">
        <v>15</v>
      </c>
      <c r="D92" s="166"/>
    </row>
    <row r="93" spans="2:4">
      <c r="B93" s="26" t="s">
        <v>10</v>
      </c>
      <c r="C93" s="167" t="s">
        <v>15</v>
      </c>
      <c r="D93" s="166"/>
    </row>
    <row r="94" spans="2:4">
      <c r="B94" s="26" t="s">
        <v>10</v>
      </c>
      <c r="C94" s="167" t="s">
        <v>15</v>
      </c>
      <c r="D94" s="166"/>
    </row>
    <row r="95" spans="2:4">
      <c r="B95" s="26" t="s">
        <v>9</v>
      </c>
      <c r="C95" s="167" t="s">
        <v>216</v>
      </c>
      <c r="D95" s="166"/>
    </row>
    <row r="96" spans="2:4">
      <c r="B96" s="26" t="s">
        <v>10</v>
      </c>
      <c r="C96" s="167" t="s">
        <v>28</v>
      </c>
      <c r="D96" s="166"/>
    </row>
    <row r="97" spans="2:4">
      <c r="B97" s="26" t="s">
        <v>0</v>
      </c>
      <c r="C97" s="167" t="s">
        <v>171</v>
      </c>
      <c r="D97" s="166"/>
    </row>
    <row r="98" spans="2:4">
      <c r="B98" s="26" t="s">
        <v>11</v>
      </c>
      <c r="C98" s="167" t="s">
        <v>77</v>
      </c>
      <c r="D98" s="166"/>
    </row>
    <row r="99" spans="2:4">
      <c r="B99" s="26" t="s">
        <v>0</v>
      </c>
      <c r="C99" s="167" t="s">
        <v>32</v>
      </c>
      <c r="D99" s="166"/>
    </row>
    <row r="100" spans="2:4">
      <c r="B100" s="26" t="s">
        <v>0</v>
      </c>
      <c r="C100" s="167" t="s">
        <v>168</v>
      </c>
      <c r="D100" s="166"/>
    </row>
    <row r="101" spans="2:4">
      <c r="B101" s="26" t="s">
        <v>0</v>
      </c>
      <c r="C101" s="167" t="s">
        <v>249</v>
      </c>
      <c r="D101" s="166"/>
    </row>
    <row r="102" spans="2:4">
      <c r="B102" s="26" t="s">
        <v>11</v>
      </c>
      <c r="C102" s="167" t="s">
        <v>250</v>
      </c>
      <c r="D102" s="166"/>
    </row>
    <row r="103" spans="2:4">
      <c r="B103" s="26" t="s">
        <v>11</v>
      </c>
      <c r="C103" s="167" t="s">
        <v>251</v>
      </c>
      <c r="D103" s="166"/>
    </row>
    <row r="104" spans="2:4">
      <c r="B104" s="26" t="s">
        <v>9</v>
      </c>
      <c r="C104" s="167" t="s">
        <v>29</v>
      </c>
      <c r="D104" s="166"/>
    </row>
    <row r="105" spans="2:4">
      <c r="B105" s="26" t="s">
        <v>9</v>
      </c>
      <c r="C105" s="167" t="s">
        <v>29</v>
      </c>
      <c r="D105" s="166"/>
    </row>
    <row r="106" spans="2:4">
      <c r="B106" s="26" t="s">
        <v>0</v>
      </c>
      <c r="C106" s="167" t="s">
        <v>30</v>
      </c>
      <c r="D106" s="166"/>
    </row>
    <row r="107" spans="2:4">
      <c r="B107" s="26" t="s">
        <v>9</v>
      </c>
      <c r="C107" s="167" t="s">
        <v>31</v>
      </c>
      <c r="D107" s="166"/>
    </row>
    <row r="108" spans="2:4">
      <c r="B108" s="26" t="s">
        <v>9</v>
      </c>
      <c r="C108" s="167" t="s">
        <v>29</v>
      </c>
      <c r="D108" s="166"/>
    </row>
    <row r="109" spans="2:4">
      <c r="B109" s="26" t="s">
        <v>9</v>
      </c>
      <c r="C109" s="167" t="s">
        <v>29</v>
      </c>
      <c r="D109" s="166"/>
    </row>
    <row r="110" spans="2:4">
      <c r="B110" s="26" t="s">
        <v>9</v>
      </c>
      <c r="C110" s="167" t="s">
        <v>29</v>
      </c>
      <c r="D110" s="166"/>
    </row>
    <row r="111" spans="2:4">
      <c r="B111" s="26" t="s">
        <v>9</v>
      </c>
      <c r="C111" s="167" t="s">
        <v>29</v>
      </c>
      <c r="D111" s="166"/>
    </row>
    <row r="112" spans="2:4">
      <c r="B112" s="26" t="s">
        <v>11</v>
      </c>
      <c r="C112" s="167" t="s">
        <v>33</v>
      </c>
      <c r="D112" s="166"/>
    </row>
    <row r="113" spans="2:4">
      <c r="B113" s="26" t="s">
        <v>11</v>
      </c>
      <c r="C113" s="167" t="s">
        <v>208</v>
      </c>
      <c r="D113" s="166"/>
    </row>
    <row r="114" spans="2:4">
      <c r="B114" s="168" t="s">
        <v>0</v>
      </c>
      <c r="C114" s="167" t="s">
        <v>391</v>
      </c>
      <c r="D114" s="169"/>
    </row>
    <row r="115" spans="2:4">
      <c r="B115" s="168" t="s">
        <v>9</v>
      </c>
      <c r="C115" s="167" t="s">
        <v>391</v>
      </c>
      <c r="D115" s="169"/>
    </row>
    <row r="116" spans="2:4">
      <c r="B116" s="168" t="s">
        <v>9</v>
      </c>
      <c r="C116" s="167" t="s">
        <v>432</v>
      </c>
      <c r="D116" s="169"/>
    </row>
    <row r="117" spans="2:4">
      <c r="B117" s="168" t="s">
        <v>9</v>
      </c>
      <c r="C117" s="167" t="s">
        <v>432</v>
      </c>
      <c r="D117" s="169"/>
    </row>
    <row r="118" spans="2:4">
      <c r="B118" s="168" t="s">
        <v>9</v>
      </c>
      <c r="C118" s="167" t="s">
        <v>432</v>
      </c>
      <c r="D118" s="169"/>
    </row>
    <row r="119" spans="2:4">
      <c r="B119" s="168" t="s">
        <v>9</v>
      </c>
      <c r="C119" s="167" t="s">
        <v>432</v>
      </c>
      <c r="D119" s="169"/>
    </row>
    <row r="120" spans="2:4">
      <c r="B120" s="168" t="s">
        <v>9</v>
      </c>
      <c r="C120" s="167" t="s">
        <v>432</v>
      </c>
      <c r="D120" s="169"/>
    </row>
    <row r="121" spans="2:4">
      <c r="B121" s="168" t="s">
        <v>9</v>
      </c>
      <c r="C121" s="167" t="s">
        <v>386</v>
      </c>
      <c r="D121" s="169"/>
    </row>
    <row r="122" spans="2:4">
      <c r="B122" s="168" t="s">
        <v>9</v>
      </c>
      <c r="C122" s="167" t="s">
        <v>386</v>
      </c>
      <c r="D122" s="169"/>
    </row>
    <row r="123" spans="2:4">
      <c r="B123" s="26" t="s">
        <v>10</v>
      </c>
      <c r="C123" s="167" t="s">
        <v>17</v>
      </c>
      <c r="D123" s="166"/>
    </row>
    <row r="124" spans="2:4">
      <c r="B124" s="26" t="s">
        <v>10</v>
      </c>
      <c r="C124" s="167" t="s">
        <v>16</v>
      </c>
      <c r="D124" s="166"/>
    </row>
    <row r="125" spans="2:4">
      <c r="B125" s="26" t="s">
        <v>10</v>
      </c>
      <c r="C125" s="167" t="s">
        <v>296</v>
      </c>
      <c r="D125" s="169"/>
    </row>
    <row r="126" spans="2:4">
      <c r="B126" s="26" t="s">
        <v>10</v>
      </c>
      <c r="C126" s="167" t="s">
        <v>297</v>
      </c>
      <c r="D126" s="169"/>
    </row>
    <row r="127" spans="2:4">
      <c r="B127" s="26" t="s">
        <v>10</v>
      </c>
      <c r="C127" s="167" t="s">
        <v>14</v>
      </c>
      <c r="D127" s="166"/>
    </row>
    <row r="128" spans="2:4">
      <c r="B128" s="26" t="s">
        <v>10</v>
      </c>
      <c r="C128" s="167" t="s">
        <v>14</v>
      </c>
      <c r="D128" s="166"/>
    </row>
    <row r="129" spans="2:4">
      <c r="B129" s="26" t="s">
        <v>10</v>
      </c>
      <c r="C129" s="167" t="s">
        <v>14</v>
      </c>
      <c r="D129" s="166"/>
    </row>
    <row r="130" spans="2:4">
      <c r="B130" s="26" t="s">
        <v>10</v>
      </c>
      <c r="C130" s="167" t="s">
        <v>19</v>
      </c>
      <c r="D130" s="166"/>
    </row>
    <row r="131" spans="2:4">
      <c r="B131" s="26" t="s">
        <v>10</v>
      </c>
      <c r="C131" s="167" t="s">
        <v>19</v>
      </c>
      <c r="D131" s="166"/>
    </row>
    <row r="132" spans="2:4">
      <c r="B132" s="26" t="s">
        <v>10</v>
      </c>
      <c r="C132" s="167" t="s">
        <v>762</v>
      </c>
      <c r="D132" s="166"/>
    </row>
    <row r="133" spans="2:4">
      <c r="B133" s="26" t="s">
        <v>10</v>
      </c>
      <c r="C133" s="167" t="s">
        <v>882</v>
      </c>
      <c r="D133" s="166"/>
    </row>
    <row r="134" spans="2:4">
      <c r="B134" s="26" t="s">
        <v>10</v>
      </c>
      <c r="C134" s="167" t="s">
        <v>375</v>
      </c>
      <c r="D134" s="166"/>
    </row>
    <row r="135" spans="2:4">
      <c r="B135" s="26" t="s">
        <v>10</v>
      </c>
      <c r="C135" s="167" t="s">
        <v>376</v>
      </c>
      <c r="D135" s="166"/>
    </row>
    <row r="136" spans="2:4">
      <c r="B136" s="26" t="s">
        <v>10</v>
      </c>
      <c r="C136" s="167" t="s">
        <v>878</v>
      </c>
      <c r="D136" s="166"/>
    </row>
    <row r="137" spans="2:4">
      <c r="B137" s="26" t="s">
        <v>10</v>
      </c>
      <c r="C137" s="167" t="s">
        <v>881</v>
      </c>
      <c r="D137" s="166"/>
    </row>
    <row r="138" spans="2:4">
      <c r="B138" s="26" t="s">
        <v>10</v>
      </c>
      <c r="C138" s="167" t="s">
        <v>879</v>
      </c>
      <c r="D138" s="166"/>
    </row>
    <row r="139" spans="2:4">
      <c r="B139" s="26" t="s">
        <v>10</v>
      </c>
      <c r="C139" s="167" t="s">
        <v>880</v>
      </c>
      <c r="D139" s="166"/>
    </row>
    <row r="140" spans="2:4">
      <c r="B140" s="26" t="s">
        <v>10</v>
      </c>
      <c r="C140" s="167" t="s">
        <v>883</v>
      </c>
      <c r="D140" s="166"/>
    </row>
    <row r="141" spans="2:4">
      <c r="B141" s="26" t="s">
        <v>10</v>
      </c>
      <c r="C141" s="167" t="s">
        <v>887</v>
      </c>
      <c r="D141" s="166"/>
    </row>
    <row r="142" spans="2:4">
      <c r="B142" s="26" t="s">
        <v>10</v>
      </c>
      <c r="C142" s="167" t="s">
        <v>884</v>
      </c>
      <c r="D142" s="166"/>
    </row>
    <row r="143" spans="2:4">
      <c r="B143" s="26" t="s">
        <v>10</v>
      </c>
      <c r="C143" s="167" t="s">
        <v>886</v>
      </c>
      <c r="D143" s="166"/>
    </row>
    <row r="144" spans="2:4">
      <c r="B144" s="26" t="s">
        <v>10</v>
      </c>
      <c r="C144" s="167" t="s">
        <v>417</v>
      </c>
      <c r="D144" s="166"/>
    </row>
    <row r="145" spans="2:4">
      <c r="B145" s="26" t="s">
        <v>10</v>
      </c>
      <c r="C145" s="167" t="s">
        <v>324</v>
      </c>
      <c r="D145" s="166"/>
    </row>
    <row r="146" spans="2:4">
      <c r="B146" s="26" t="s">
        <v>10</v>
      </c>
      <c r="C146" s="167" t="s">
        <v>324</v>
      </c>
      <c r="D146" s="166"/>
    </row>
    <row r="147" spans="2:4">
      <c r="B147" s="26" t="s">
        <v>10</v>
      </c>
      <c r="C147" s="167" t="s">
        <v>418</v>
      </c>
      <c r="D147" s="169"/>
    </row>
    <row r="148" spans="2:4">
      <c r="B148" s="26" t="s">
        <v>10</v>
      </c>
      <c r="C148" s="167" t="s">
        <v>366</v>
      </c>
      <c r="D148" s="169"/>
    </row>
    <row r="149" spans="2:4">
      <c r="B149" s="26" t="s">
        <v>10</v>
      </c>
      <c r="C149" s="167" t="s">
        <v>889</v>
      </c>
      <c r="D149" s="169"/>
    </row>
    <row r="150" spans="2:4">
      <c r="B150" s="26" t="s">
        <v>10</v>
      </c>
      <c r="C150" s="167" t="s">
        <v>300</v>
      </c>
      <c r="D150" s="169"/>
    </row>
    <row r="151" spans="2:4">
      <c r="B151" s="26" t="s">
        <v>10</v>
      </c>
      <c r="C151" s="167" t="s">
        <v>301</v>
      </c>
      <c r="D151" s="169"/>
    </row>
    <row r="152" spans="2:4">
      <c r="B152" s="26" t="s">
        <v>0</v>
      </c>
      <c r="C152" s="167" t="s">
        <v>218</v>
      </c>
      <c r="D152" s="166"/>
    </row>
    <row r="153" spans="2:4">
      <c r="B153" s="26" t="s">
        <v>9</v>
      </c>
      <c r="C153" s="167" t="s">
        <v>218</v>
      </c>
      <c r="D153" s="166"/>
    </row>
    <row r="154" spans="2:4">
      <c r="B154" s="26" t="s">
        <v>0</v>
      </c>
      <c r="C154" s="167" t="s">
        <v>622</v>
      </c>
      <c r="D154" s="166"/>
    </row>
    <row r="155" spans="2:4">
      <c r="B155" s="26" t="s">
        <v>0</v>
      </c>
      <c r="C155" s="167" t="s">
        <v>217</v>
      </c>
      <c r="D155" s="166"/>
    </row>
    <row r="156" spans="2:4">
      <c r="B156" s="26" t="s">
        <v>9</v>
      </c>
      <c r="C156" s="167" t="s">
        <v>217</v>
      </c>
      <c r="D156" s="166"/>
    </row>
    <row r="157" spans="2:4">
      <c r="B157" s="26" t="s">
        <v>10</v>
      </c>
      <c r="C157" s="167" t="s">
        <v>80</v>
      </c>
      <c r="D157" s="166"/>
    </row>
    <row r="158" spans="2:4">
      <c r="B158" s="26" t="s">
        <v>10</v>
      </c>
      <c r="C158" s="167" t="s">
        <v>120</v>
      </c>
      <c r="D158" s="166"/>
    </row>
    <row r="159" spans="2:4">
      <c r="B159" s="26" t="s">
        <v>10</v>
      </c>
      <c r="C159" s="167" t="s">
        <v>81</v>
      </c>
      <c r="D159" s="166"/>
    </row>
    <row r="160" spans="2:4">
      <c r="B160" s="26" t="s">
        <v>10</v>
      </c>
      <c r="C160" s="167" t="s">
        <v>380</v>
      </c>
      <c r="D160" s="166"/>
    </row>
    <row r="161" spans="2:4">
      <c r="B161" s="26" t="s">
        <v>0</v>
      </c>
      <c r="C161" s="167" t="s">
        <v>915</v>
      </c>
      <c r="D161" s="169"/>
    </row>
    <row r="162" spans="2:4">
      <c r="B162" s="26" t="s">
        <v>0</v>
      </c>
      <c r="C162" s="167" t="s">
        <v>916</v>
      </c>
      <c r="D162" s="169"/>
    </row>
    <row r="163" spans="2:4">
      <c r="B163" s="26" t="s">
        <v>0</v>
      </c>
      <c r="C163" s="167" t="s">
        <v>917</v>
      </c>
      <c r="D163" s="169"/>
    </row>
    <row r="164" spans="2:4">
      <c r="B164" s="26" t="s">
        <v>0</v>
      </c>
      <c r="C164" s="167" t="s">
        <v>689</v>
      </c>
      <c r="D164" s="166"/>
    </row>
    <row r="165" spans="2:4">
      <c r="B165" s="26" t="s">
        <v>0</v>
      </c>
      <c r="C165" s="167" t="s">
        <v>377</v>
      </c>
      <c r="D165" s="166"/>
    </row>
    <row r="166" spans="2:4">
      <c r="B166" s="168" t="s">
        <v>0</v>
      </c>
      <c r="C166" s="167" t="s">
        <v>275</v>
      </c>
      <c r="D166" s="169" t="s">
        <v>278</v>
      </c>
    </row>
    <row r="167" spans="2:4">
      <c r="B167" s="168" t="s">
        <v>0</v>
      </c>
      <c r="C167" s="167" t="s">
        <v>275</v>
      </c>
      <c r="D167" s="169" t="s">
        <v>278</v>
      </c>
    </row>
    <row r="168" spans="2:4">
      <c r="B168" s="168" t="s">
        <v>0</v>
      </c>
      <c r="C168" s="167" t="s">
        <v>275</v>
      </c>
      <c r="D168" s="169" t="s">
        <v>278</v>
      </c>
    </row>
    <row r="169" spans="2:4">
      <c r="B169" s="168" t="s">
        <v>0</v>
      </c>
      <c r="C169" s="167" t="s">
        <v>275</v>
      </c>
      <c r="D169" s="169" t="s">
        <v>278</v>
      </c>
    </row>
    <row r="170" spans="2:4">
      <c r="B170" s="26" t="s">
        <v>0</v>
      </c>
      <c r="C170" s="167" t="s">
        <v>840</v>
      </c>
      <c r="D170" s="169" t="s">
        <v>278</v>
      </c>
    </row>
    <row r="171" spans="2:4">
      <c r="B171" s="26" t="s">
        <v>0</v>
      </c>
      <c r="C171" s="167" t="s">
        <v>525</v>
      </c>
      <c r="D171" s="169"/>
    </row>
    <row r="172" spans="2:4">
      <c r="B172" s="168" t="s">
        <v>10</v>
      </c>
      <c r="C172" s="167"/>
      <c r="D172" s="169"/>
    </row>
    <row r="173" spans="2:4">
      <c r="B173" s="168" t="s">
        <v>10</v>
      </c>
      <c r="C173" s="167"/>
      <c r="D173" s="169"/>
    </row>
    <row r="174" spans="2:4">
      <c r="B174" s="168" t="s">
        <v>83</v>
      </c>
      <c r="C174" s="167"/>
      <c r="D174" s="169"/>
    </row>
    <row r="175" spans="2:4">
      <c r="B175" s="168" t="s">
        <v>83</v>
      </c>
      <c r="C175" s="167"/>
      <c r="D175" s="169"/>
    </row>
    <row r="176" spans="2:4">
      <c r="B176" s="164" t="s">
        <v>18</v>
      </c>
      <c r="C176" s="170" t="s">
        <v>197</v>
      </c>
      <c r="D176" s="171"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Experiment</vt:lpstr>
      <vt:lpstr>DataMaster</vt:lpstr>
      <vt:lpstr>Change log</vt:lpstr>
      <vt:lpstr>Run Report</vt:lpstr>
      <vt:lpstr>SA variables</vt:lpstr>
      <vt:lpstr>d.Region</vt:lpstr>
      <vt:lpstr>d.RegionName</vt:lpstr>
      <vt:lpstr>ExpData</vt:lpstr>
      <vt:lpstr>GI.LowerScalar</vt:lpstr>
      <vt:lpstr>GI.UpperScalar</vt:lpstr>
      <vt:lpstr>GI_index</vt:lpstr>
      <vt:lpstr>i.AgeJ</vt:lpstr>
      <vt:lpstr>i.DamsMated</vt:lpstr>
      <vt:lpstr>i.FlkStrctr</vt:lpstr>
      <vt:lpstr>i.GI</vt:lpstr>
      <vt:lpstr>i.GrainPrices</vt:lpstr>
      <vt:lpstr>i.LMU_Area</vt:lpstr>
      <vt:lpstr>i.LMU_Slice</vt:lpstr>
      <vt:lpstr>i.MeatPrices</vt:lpstr>
      <vt:lpstr>i.NLB</vt:lpstr>
      <vt:lpstr>i.std_prices</vt:lpstr>
      <vt:lpstr>i.TOL</vt:lpstr>
      <vt:lpstr>i.WoolPrices</vt:lpstr>
      <vt:lpstr>i_dryman</vt:lpstr>
      <vt:lpstr>i_LTWEqns</vt:lpstr>
      <vt:lpstr>i_ProdnCal_Mat</vt:lpstr>
      <vt:lpstr>i_ProdnCal_Mer</vt:lpstr>
      <vt:lpstr>i_WWt</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2022-01-29T04:24:42Z</dcterms:modified>
</cp:coreProperties>
</file>