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AB2CDCA-1BC8-4C45-9A40-CC41BCA245D5}" xr6:coauthVersionLast="47" xr6:coauthVersionMax="47" xr10:uidLastSave="{00000000-0000-0000-0000-000000000000}"/>
  <bookViews>
    <workbookView xWindow="19395" yWindow="-16320" windowWidth="29040" windowHeight="15720" tabRatio="658" firstSheet="1" activeTab="1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Crop!$G$450:$AU$534</definedName>
    <definedName name="chem_by_lmu">Crop!$H$837:$Q$838</definedName>
    <definedName name="chem_cost" localSheetId="3">Crop!$G$358:$AA$442</definedName>
    <definedName name="chem_info">Crop!$I$853:$L$857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Crop!$G$540:$AU$624</definedName>
    <definedName name="fert_by_lmu" localSheetId="3">Crop!$H$814:$Q$821</definedName>
    <definedName name="fert_info" localSheetId="3">Crop!$H$792:$L$799</definedName>
    <definedName name="fert_passes" localSheetId="3">Crop!$G$630:$AU$714</definedName>
    <definedName name="fert_prep">Labour!$N$100:$P$103</definedName>
    <definedName name="fixed_crop_monitoring">Labour!$E$125:$Q$126</definedName>
    <definedName name="fixed_rotphases">Crop!$H$177:$M$260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Crop!$H$762:$Q$779</definedName>
    <definedName name="GermPhases" localSheetId="8">Annual!$H$182:$O$192</definedName>
    <definedName name="GermPhases" localSheetId="9">Understory!$H$178:$O$178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Crop!$T$873:$T$908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Crop!$Q$178:$Q$260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Crop!$G$923:$Q$959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Crop!$I$872:$R$908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Crop!$I$729:$R$746</definedName>
    <definedName name="yield_penalty_wet" localSheetId="3">Crop!$H$42:$R$59</definedName>
    <definedName name="YieldBySoil.i">[3]Rotation!$J$47:$V$59</definedName>
    <definedName name="YieldBySoil.n">[3]Rotation!$H$47:$H$59</definedName>
    <definedName name="yields" localSheetId="3">Crop!$G$265:$Q$348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39" i="1"/>
  <c r="H437" i="1"/>
  <c r="H435" i="1"/>
  <c r="V435" i="1" s="1"/>
  <c r="H433" i="1"/>
  <c r="H431" i="1"/>
  <c r="H428" i="1"/>
  <c r="H426" i="1"/>
  <c r="H424" i="1"/>
  <c r="V424" i="1" s="1"/>
  <c r="H421" i="1"/>
  <c r="H419" i="1"/>
  <c r="H417" i="1"/>
  <c r="H414" i="1"/>
  <c r="H412" i="1"/>
  <c r="H410" i="1"/>
  <c r="H407" i="1"/>
  <c r="H405" i="1"/>
  <c r="V405" i="1" s="1"/>
  <c r="H403" i="1"/>
  <c r="H400" i="1"/>
  <c r="H398" i="1"/>
  <c r="H395" i="1"/>
  <c r="H392" i="1"/>
  <c r="H389" i="1"/>
  <c r="H384" i="1"/>
  <c r="H379" i="1"/>
  <c r="H377" i="1"/>
  <c r="H375" i="1"/>
  <c r="H373" i="1"/>
  <c r="K710" i="1"/>
  <c r="J710" i="1"/>
  <c r="I710" i="1"/>
  <c r="H710" i="1"/>
  <c r="G710" i="1"/>
  <c r="K708" i="1"/>
  <c r="J708" i="1"/>
  <c r="I708" i="1"/>
  <c r="H708" i="1"/>
  <c r="G708" i="1"/>
  <c r="K706" i="1"/>
  <c r="J706" i="1"/>
  <c r="I706" i="1"/>
  <c r="H706" i="1"/>
  <c r="G706" i="1"/>
  <c r="K704" i="1"/>
  <c r="J704" i="1"/>
  <c r="I704" i="1"/>
  <c r="H704" i="1"/>
  <c r="G704" i="1"/>
  <c r="K702" i="1"/>
  <c r="J702" i="1"/>
  <c r="I702" i="1"/>
  <c r="H702" i="1"/>
  <c r="G702" i="1"/>
  <c r="K699" i="1"/>
  <c r="J699" i="1"/>
  <c r="I699" i="1"/>
  <c r="H699" i="1"/>
  <c r="G699" i="1"/>
  <c r="K697" i="1"/>
  <c r="J697" i="1"/>
  <c r="I697" i="1"/>
  <c r="H697" i="1"/>
  <c r="G697" i="1"/>
  <c r="K695" i="1"/>
  <c r="J695" i="1"/>
  <c r="I695" i="1"/>
  <c r="H695" i="1"/>
  <c r="G695" i="1"/>
  <c r="K692" i="1"/>
  <c r="J692" i="1"/>
  <c r="I692" i="1"/>
  <c r="H692" i="1"/>
  <c r="G692" i="1"/>
  <c r="K690" i="1"/>
  <c r="J690" i="1"/>
  <c r="I690" i="1"/>
  <c r="H690" i="1"/>
  <c r="G690" i="1"/>
  <c r="K688" i="1"/>
  <c r="J688" i="1"/>
  <c r="I688" i="1"/>
  <c r="H688" i="1"/>
  <c r="G688" i="1"/>
  <c r="K685" i="1"/>
  <c r="J685" i="1"/>
  <c r="I685" i="1"/>
  <c r="H685" i="1"/>
  <c r="G685" i="1"/>
  <c r="K683" i="1"/>
  <c r="J683" i="1"/>
  <c r="I683" i="1"/>
  <c r="H683" i="1"/>
  <c r="G683" i="1"/>
  <c r="K681" i="1"/>
  <c r="J681" i="1"/>
  <c r="I681" i="1"/>
  <c r="H681" i="1"/>
  <c r="G681" i="1"/>
  <c r="K678" i="1"/>
  <c r="J678" i="1"/>
  <c r="I678" i="1"/>
  <c r="H678" i="1"/>
  <c r="G678" i="1"/>
  <c r="K676" i="1"/>
  <c r="J676" i="1"/>
  <c r="I676" i="1"/>
  <c r="H676" i="1"/>
  <c r="G676" i="1"/>
  <c r="K674" i="1"/>
  <c r="J674" i="1"/>
  <c r="I674" i="1"/>
  <c r="H674" i="1"/>
  <c r="G674" i="1"/>
  <c r="K671" i="1"/>
  <c r="J671" i="1"/>
  <c r="I671" i="1"/>
  <c r="H671" i="1"/>
  <c r="G671" i="1"/>
  <c r="G669" i="1"/>
  <c r="G670" i="1"/>
  <c r="K669" i="1"/>
  <c r="J669" i="1"/>
  <c r="I669" i="1"/>
  <c r="H669" i="1"/>
  <c r="K666" i="1"/>
  <c r="J666" i="1"/>
  <c r="I666" i="1"/>
  <c r="H666" i="1"/>
  <c r="G666" i="1"/>
  <c r="K663" i="1"/>
  <c r="J663" i="1"/>
  <c r="I663" i="1"/>
  <c r="H663" i="1"/>
  <c r="G663" i="1"/>
  <c r="K660" i="1"/>
  <c r="J660" i="1"/>
  <c r="I660" i="1"/>
  <c r="H660" i="1"/>
  <c r="G660" i="1"/>
  <c r="K655" i="1"/>
  <c r="J655" i="1"/>
  <c r="I655" i="1"/>
  <c r="H655" i="1"/>
  <c r="G655" i="1"/>
  <c r="K650" i="1"/>
  <c r="J650" i="1"/>
  <c r="I650" i="1"/>
  <c r="H650" i="1"/>
  <c r="G650" i="1"/>
  <c r="K648" i="1"/>
  <c r="J648" i="1"/>
  <c r="I648" i="1"/>
  <c r="H648" i="1"/>
  <c r="G648" i="1"/>
  <c r="K646" i="1"/>
  <c r="J646" i="1"/>
  <c r="I646" i="1"/>
  <c r="H646" i="1"/>
  <c r="G646" i="1"/>
  <c r="K644" i="1"/>
  <c r="J644" i="1"/>
  <c r="I644" i="1"/>
  <c r="H644" i="1"/>
  <c r="G644" i="1"/>
  <c r="G620" i="1"/>
  <c r="G618" i="1"/>
  <c r="G616" i="1"/>
  <c r="G614" i="1"/>
  <c r="G612" i="1"/>
  <c r="G609" i="1"/>
  <c r="G607" i="1"/>
  <c r="G605" i="1"/>
  <c r="G602" i="1"/>
  <c r="G600" i="1"/>
  <c r="G598" i="1"/>
  <c r="G595" i="1"/>
  <c r="G593" i="1"/>
  <c r="G591" i="1"/>
  <c r="G588" i="1"/>
  <c r="G586" i="1"/>
  <c r="G584" i="1"/>
  <c r="G581" i="1"/>
  <c r="G579" i="1"/>
  <c r="G580" i="1"/>
  <c r="G576" i="1"/>
  <c r="G573" i="1"/>
  <c r="G570" i="1"/>
  <c r="G565" i="1"/>
  <c r="G560" i="1"/>
  <c r="G558" i="1"/>
  <c r="G556" i="1"/>
  <c r="G554" i="1"/>
  <c r="G578" i="1"/>
  <c r="G530" i="1"/>
  <c r="G528" i="1"/>
  <c r="G526" i="1"/>
  <c r="G524" i="1"/>
  <c r="G522" i="1"/>
  <c r="G519" i="1"/>
  <c r="G517" i="1"/>
  <c r="G515" i="1"/>
  <c r="G512" i="1"/>
  <c r="G510" i="1"/>
  <c r="G508" i="1"/>
  <c r="G505" i="1"/>
  <c r="G503" i="1"/>
  <c r="G501" i="1"/>
  <c r="G498" i="1"/>
  <c r="G496" i="1"/>
  <c r="G494" i="1"/>
  <c r="G491" i="1"/>
  <c r="G492" i="1"/>
  <c r="G488" i="1"/>
  <c r="G489" i="1"/>
  <c r="G490" i="1"/>
  <c r="G486" i="1"/>
  <c r="G483" i="1"/>
  <c r="G480" i="1"/>
  <c r="G475" i="1"/>
  <c r="G470" i="1"/>
  <c r="G468" i="1"/>
  <c r="G466" i="1"/>
  <c r="G464" i="1"/>
  <c r="AA438" i="1"/>
  <c r="Z438" i="1"/>
  <c r="Y438" i="1"/>
  <c r="X438" i="1"/>
  <c r="W438" i="1"/>
  <c r="V438" i="1"/>
  <c r="U438" i="1"/>
  <c r="T438" i="1"/>
  <c r="S438" i="1"/>
  <c r="R438" i="1"/>
  <c r="Q438" i="1"/>
  <c r="P438" i="1"/>
  <c r="O438" i="1"/>
  <c r="N438" i="1"/>
  <c r="M438" i="1"/>
  <c r="L438" i="1"/>
  <c r="K438" i="1"/>
  <c r="J438" i="1"/>
  <c r="G438" i="1"/>
  <c r="AA436" i="1"/>
  <c r="Z436" i="1"/>
  <c r="Y436" i="1"/>
  <c r="X436" i="1"/>
  <c r="W436" i="1"/>
  <c r="V436" i="1"/>
  <c r="U436" i="1"/>
  <c r="T436" i="1"/>
  <c r="S436" i="1"/>
  <c r="R436" i="1"/>
  <c r="Q436" i="1"/>
  <c r="P436" i="1"/>
  <c r="O436" i="1"/>
  <c r="N436" i="1"/>
  <c r="M436" i="1"/>
  <c r="L436" i="1"/>
  <c r="K436" i="1"/>
  <c r="J436" i="1"/>
  <c r="G436" i="1"/>
  <c r="AA434" i="1"/>
  <c r="Z434" i="1"/>
  <c r="Y434" i="1"/>
  <c r="X434" i="1"/>
  <c r="W434" i="1"/>
  <c r="V434" i="1"/>
  <c r="U434" i="1"/>
  <c r="T434" i="1"/>
  <c r="S434" i="1"/>
  <c r="R434" i="1"/>
  <c r="Q434" i="1"/>
  <c r="P434" i="1"/>
  <c r="O434" i="1"/>
  <c r="N434" i="1"/>
  <c r="M434" i="1"/>
  <c r="L434" i="1"/>
  <c r="K434" i="1"/>
  <c r="J434" i="1"/>
  <c r="G434" i="1"/>
  <c r="AA432" i="1"/>
  <c r="Z432" i="1"/>
  <c r="Y432" i="1"/>
  <c r="X432" i="1"/>
  <c r="W432" i="1"/>
  <c r="V432" i="1"/>
  <c r="U432" i="1"/>
  <c r="T432" i="1"/>
  <c r="S432" i="1"/>
  <c r="R432" i="1"/>
  <c r="Q432" i="1"/>
  <c r="P432" i="1"/>
  <c r="O432" i="1"/>
  <c r="N432" i="1"/>
  <c r="M432" i="1"/>
  <c r="L432" i="1"/>
  <c r="K432" i="1"/>
  <c r="J432" i="1"/>
  <c r="G432" i="1"/>
  <c r="AA430" i="1"/>
  <c r="Z430" i="1"/>
  <c r="Y430" i="1"/>
  <c r="X430" i="1"/>
  <c r="W430" i="1"/>
  <c r="V430" i="1"/>
  <c r="U430" i="1"/>
  <c r="T430" i="1"/>
  <c r="S430" i="1"/>
  <c r="R430" i="1"/>
  <c r="Q430" i="1"/>
  <c r="P430" i="1"/>
  <c r="O430" i="1"/>
  <c r="N430" i="1"/>
  <c r="M430" i="1"/>
  <c r="L430" i="1"/>
  <c r="K430" i="1"/>
  <c r="J430" i="1"/>
  <c r="G430" i="1"/>
  <c r="AA427" i="1"/>
  <c r="Z427" i="1"/>
  <c r="Y427" i="1"/>
  <c r="X427" i="1"/>
  <c r="W427" i="1"/>
  <c r="V427" i="1"/>
  <c r="U427" i="1"/>
  <c r="T427" i="1"/>
  <c r="S427" i="1"/>
  <c r="R427" i="1"/>
  <c r="Q427" i="1"/>
  <c r="P427" i="1"/>
  <c r="O427" i="1"/>
  <c r="N427" i="1"/>
  <c r="M427" i="1"/>
  <c r="L427" i="1"/>
  <c r="K427" i="1"/>
  <c r="J427" i="1"/>
  <c r="G427" i="1"/>
  <c r="AA425" i="1"/>
  <c r="Z425" i="1"/>
  <c r="Y425" i="1"/>
  <c r="X425" i="1"/>
  <c r="W425" i="1"/>
  <c r="V425" i="1"/>
  <c r="U425" i="1"/>
  <c r="T425" i="1"/>
  <c r="S425" i="1"/>
  <c r="R425" i="1"/>
  <c r="Q425" i="1"/>
  <c r="P425" i="1"/>
  <c r="O425" i="1"/>
  <c r="N425" i="1"/>
  <c r="M425" i="1"/>
  <c r="L425" i="1"/>
  <c r="K425" i="1"/>
  <c r="J425" i="1"/>
  <c r="G425" i="1"/>
  <c r="AA423" i="1"/>
  <c r="Z423" i="1"/>
  <c r="Y423" i="1"/>
  <c r="X423" i="1"/>
  <c r="W423" i="1"/>
  <c r="V423" i="1"/>
  <c r="U423" i="1"/>
  <c r="T423" i="1"/>
  <c r="S423" i="1"/>
  <c r="R423" i="1"/>
  <c r="Q423" i="1"/>
  <c r="P423" i="1"/>
  <c r="O423" i="1"/>
  <c r="N423" i="1"/>
  <c r="M423" i="1"/>
  <c r="L423" i="1"/>
  <c r="K423" i="1"/>
  <c r="J423" i="1"/>
  <c r="G423"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3" i="1"/>
  <c r="Z413" i="1"/>
  <c r="Y413" i="1"/>
  <c r="X413" i="1"/>
  <c r="W413" i="1"/>
  <c r="V413" i="1"/>
  <c r="U413" i="1"/>
  <c r="T413" i="1"/>
  <c r="S413" i="1"/>
  <c r="R413" i="1"/>
  <c r="Q413" i="1"/>
  <c r="P413" i="1"/>
  <c r="O413" i="1"/>
  <c r="N413" i="1"/>
  <c r="M413" i="1"/>
  <c r="L413" i="1"/>
  <c r="K413" i="1"/>
  <c r="J413" i="1"/>
  <c r="G413" i="1"/>
  <c r="AA411" i="1"/>
  <c r="Z411" i="1"/>
  <c r="Y411" i="1"/>
  <c r="X411" i="1"/>
  <c r="W411" i="1"/>
  <c r="V411" i="1"/>
  <c r="U411" i="1"/>
  <c r="T411" i="1"/>
  <c r="S411" i="1"/>
  <c r="R411" i="1"/>
  <c r="Q411" i="1"/>
  <c r="P411" i="1"/>
  <c r="O411" i="1"/>
  <c r="N411" i="1"/>
  <c r="M411" i="1"/>
  <c r="L411" i="1"/>
  <c r="K411" i="1"/>
  <c r="J411" i="1"/>
  <c r="G411" i="1"/>
  <c r="AA409" i="1"/>
  <c r="Z409" i="1"/>
  <c r="Y409" i="1"/>
  <c r="X409" i="1"/>
  <c r="W409" i="1"/>
  <c r="V409" i="1"/>
  <c r="U409" i="1"/>
  <c r="T409" i="1"/>
  <c r="S409" i="1"/>
  <c r="R409" i="1"/>
  <c r="Q409" i="1"/>
  <c r="P409" i="1"/>
  <c r="O409" i="1"/>
  <c r="N409" i="1"/>
  <c r="M409" i="1"/>
  <c r="L409" i="1"/>
  <c r="K409" i="1"/>
  <c r="J409" i="1"/>
  <c r="G409" i="1"/>
  <c r="AA406" i="1"/>
  <c r="Z406" i="1"/>
  <c r="Y406" i="1"/>
  <c r="X406" i="1"/>
  <c r="W406" i="1"/>
  <c r="V406" i="1"/>
  <c r="U406" i="1"/>
  <c r="T406" i="1"/>
  <c r="S406" i="1"/>
  <c r="R406" i="1"/>
  <c r="Q406" i="1"/>
  <c r="P406" i="1"/>
  <c r="O406" i="1"/>
  <c r="N406" i="1"/>
  <c r="M406" i="1"/>
  <c r="L406" i="1"/>
  <c r="K406" i="1"/>
  <c r="J406" i="1"/>
  <c r="G406"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4" i="1"/>
  <c r="Z394" i="1"/>
  <c r="Y394" i="1"/>
  <c r="X394" i="1"/>
  <c r="W394" i="1"/>
  <c r="V394" i="1"/>
  <c r="U394" i="1"/>
  <c r="T394" i="1"/>
  <c r="S394" i="1"/>
  <c r="R394" i="1"/>
  <c r="Q394" i="1"/>
  <c r="P394" i="1"/>
  <c r="O394" i="1"/>
  <c r="N394" i="1"/>
  <c r="M394" i="1"/>
  <c r="L394" i="1"/>
  <c r="K394" i="1"/>
  <c r="J394" i="1"/>
  <c r="G394"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3" i="1"/>
  <c r="Z383" i="1"/>
  <c r="Y383" i="1"/>
  <c r="X383" i="1"/>
  <c r="W383" i="1"/>
  <c r="V383" i="1"/>
  <c r="U383" i="1"/>
  <c r="T383" i="1"/>
  <c r="S383" i="1"/>
  <c r="R383" i="1"/>
  <c r="Q383" i="1"/>
  <c r="P383" i="1"/>
  <c r="O383" i="1"/>
  <c r="N383" i="1"/>
  <c r="M383" i="1"/>
  <c r="L383" i="1"/>
  <c r="K383" i="1"/>
  <c r="J383" i="1"/>
  <c r="G383" i="1"/>
  <c r="AA378" i="1"/>
  <c r="Z378" i="1"/>
  <c r="Y378" i="1"/>
  <c r="X378" i="1"/>
  <c r="W378" i="1"/>
  <c r="V378" i="1"/>
  <c r="U378" i="1"/>
  <c r="T378" i="1"/>
  <c r="S378" i="1"/>
  <c r="R378" i="1"/>
  <c r="Q378" i="1"/>
  <c r="P378" i="1"/>
  <c r="O378" i="1"/>
  <c r="N378" i="1"/>
  <c r="M378" i="1"/>
  <c r="L378" i="1"/>
  <c r="K378" i="1"/>
  <c r="J378" i="1"/>
  <c r="G378" i="1"/>
  <c r="AA376" i="1"/>
  <c r="Z376" i="1"/>
  <c r="Y376" i="1"/>
  <c r="X376" i="1"/>
  <c r="W376" i="1"/>
  <c r="V376" i="1"/>
  <c r="U376" i="1"/>
  <c r="T376" i="1"/>
  <c r="S376" i="1"/>
  <c r="R376" i="1"/>
  <c r="Q376" i="1"/>
  <c r="P376" i="1"/>
  <c r="O376" i="1"/>
  <c r="N376" i="1"/>
  <c r="M376" i="1"/>
  <c r="L376" i="1"/>
  <c r="K376" i="1"/>
  <c r="J376" i="1"/>
  <c r="G376"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G303" i="1"/>
  <c r="G304" i="1"/>
  <c r="G215" i="1"/>
  <c r="G398" i="1"/>
  <c r="Q344" i="1"/>
  <c r="P344" i="1"/>
  <c r="O344" i="1"/>
  <c r="N344" i="1"/>
  <c r="M344" i="1"/>
  <c r="L344" i="1"/>
  <c r="K344" i="1"/>
  <c r="J344" i="1"/>
  <c r="I344" i="1"/>
  <c r="G344" i="1"/>
  <c r="Q342" i="1"/>
  <c r="P342" i="1"/>
  <c r="O342" i="1"/>
  <c r="N342" i="1"/>
  <c r="M342" i="1"/>
  <c r="L342" i="1"/>
  <c r="K342" i="1"/>
  <c r="J342" i="1"/>
  <c r="I342" i="1"/>
  <c r="G342" i="1"/>
  <c r="Q340" i="1"/>
  <c r="P340" i="1"/>
  <c r="O340" i="1"/>
  <c r="N340" i="1"/>
  <c r="M340" i="1"/>
  <c r="L340" i="1"/>
  <c r="K340" i="1"/>
  <c r="J340" i="1"/>
  <c r="I340" i="1"/>
  <c r="G340" i="1"/>
  <c r="Q338" i="1"/>
  <c r="P338" i="1"/>
  <c r="O338" i="1"/>
  <c r="N338" i="1"/>
  <c r="M338" i="1"/>
  <c r="L338" i="1"/>
  <c r="K338" i="1"/>
  <c r="J338" i="1"/>
  <c r="I338" i="1"/>
  <c r="G338" i="1"/>
  <c r="Q336" i="1"/>
  <c r="P336" i="1"/>
  <c r="O336" i="1"/>
  <c r="N336" i="1"/>
  <c r="M336" i="1"/>
  <c r="L336" i="1"/>
  <c r="K336" i="1"/>
  <c r="J336" i="1"/>
  <c r="I336" i="1"/>
  <c r="G336" i="1"/>
  <c r="Q333" i="1"/>
  <c r="P333" i="1"/>
  <c r="O333" i="1"/>
  <c r="N333" i="1"/>
  <c r="M333" i="1"/>
  <c r="L333" i="1"/>
  <c r="K333" i="1"/>
  <c r="J333" i="1"/>
  <c r="I333" i="1"/>
  <c r="G333" i="1"/>
  <c r="Q331" i="1"/>
  <c r="P331" i="1"/>
  <c r="O331" i="1"/>
  <c r="N331" i="1"/>
  <c r="M331" i="1"/>
  <c r="L331" i="1"/>
  <c r="K331" i="1"/>
  <c r="J331" i="1"/>
  <c r="I331" i="1"/>
  <c r="G331" i="1"/>
  <c r="Q329" i="1"/>
  <c r="P329" i="1"/>
  <c r="O329" i="1"/>
  <c r="N329" i="1"/>
  <c r="M329" i="1"/>
  <c r="L329" i="1"/>
  <c r="K329" i="1"/>
  <c r="J329" i="1"/>
  <c r="I329" i="1"/>
  <c r="G329"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19" i="1"/>
  <c r="P319" i="1"/>
  <c r="O319" i="1"/>
  <c r="N319" i="1"/>
  <c r="M319" i="1"/>
  <c r="L319" i="1"/>
  <c r="K319" i="1"/>
  <c r="J319" i="1"/>
  <c r="I319" i="1"/>
  <c r="G319" i="1"/>
  <c r="Q317" i="1"/>
  <c r="P317" i="1"/>
  <c r="O317" i="1"/>
  <c r="N317" i="1"/>
  <c r="M317" i="1"/>
  <c r="L317" i="1"/>
  <c r="K317" i="1"/>
  <c r="J317" i="1"/>
  <c r="I317" i="1"/>
  <c r="G317" i="1"/>
  <c r="Q315" i="1"/>
  <c r="P315" i="1"/>
  <c r="O315" i="1"/>
  <c r="N315" i="1"/>
  <c r="M315" i="1"/>
  <c r="L315" i="1"/>
  <c r="K315" i="1"/>
  <c r="J315" i="1"/>
  <c r="I315" i="1"/>
  <c r="G315" i="1"/>
  <c r="Q312" i="1"/>
  <c r="P312" i="1"/>
  <c r="O312" i="1"/>
  <c r="N312" i="1"/>
  <c r="M312" i="1"/>
  <c r="L312" i="1"/>
  <c r="K312" i="1"/>
  <c r="J312" i="1"/>
  <c r="I312" i="1"/>
  <c r="G312" i="1"/>
  <c r="Q310" i="1"/>
  <c r="P310" i="1"/>
  <c r="O310" i="1"/>
  <c r="N310" i="1"/>
  <c r="M310" i="1"/>
  <c r="L310" i="1"/>
  <c r="K310" i="1"/>
  <c r="J310" i="1"/>
  <c r="I310" i="1"/>
  <c r="G310" i="1"/>
  <c r="G224" i="1"/>
  <c r="G222" i="1"/>
  <c r="Q308" i="1"/>
  <c r="P308" i="1"/>
  <c r="O308" i="1"/>
  <c r="N308" i="1"/>
  <c r="M308" i="1"/>
  <c r="L308" i="1"/>
  <c r="K308" i="1"/>
  <c r="J308" i="1"/>
  <c r="I308" i="1"/>
  <c r="G308" i="1"/>
  <c r="G220" i="1"/>
  <c r="Q305" i="1"/>
  <c r="P305" i="1"/>
  <c r="O305" i="1"/>
  <c r="N305" i="1"/>
  <c r="M305" i="1"/>
  <c r="L305" i="1"/>
  <c r="K305" i="1"/>
  <c r="J305" i="1"/>
  <c r="I305" i="1"/>
  <c r="G305" i="1"/>
  <c r="G217" i="1"/>
  <c r="Q303" i="1"/>
  <c r="P303" i="1"/>
  <c r="O303" i="1"/>
  <c r="N303" i="1"/>
  <c r="M303" i="1"/>
  <c r="L303" i="1"/>
  <c r="K303" i="1"/>
  <c r="J303" i="1"/>
  <c r="I303" i="1"/>
  <c r="Q300" i="1"/>
  <c r="P300" i="1"/>
  <c r="O300" i="1"/>
  <c r="N300" i="1"/>
  <c r="M300" i="1"/>
  <c r="L300" i="1"/>
  <c r="K300" i="1"/>
  <c r="J300" i="1"/>
  <c r="I300" i="1"/>
  <c r="G300" i="1"/>
  <c r="H297" i="1"/>
  <c r="P297" i="1" s="1"/>
  <c r="G297" i="1"/>
  <c r="Q289" i="1"/>
  <c r="P289" i="1"/>
  <c r="O289" i="1"/>
  <c r="N289" i="1"/>
  <c r="M289" i="1"/>
  <c r="L289" i="1"/>
  <c r="K289" i="1"/>
  <c r="J289" i="1"/>
  <c r="I289" i="1"/>
  <c r="G289" i="1"/>
  <c r="G201" i="1"/>
  <c r="G209" i="1"/>
  <c r="G298" i="1"/>
  <c r="Q294" i="1"/>
  <c r="P294" i="1"/>
  <c r="O294" i="1"/>
  <c r="N294" i="1"/>
  <c r="M294" i="1"/>
  <c r="L294" i="1"/>
  <c r="K294" i="1"/>
  <c r="J294" i="1"/>
  <c r="I294" i="1"/>
  <c r="G294" i="1"/>
  <c r="G206" i="1"/>
  <c r="G212" i="1"/>
  <c r="G213" i="1"/>
  <c r="G21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192" i="1"/>
  <c r="G196" i="1"/>
  <c r="G194" i="1"/>
  <c r="G190" i="1"/>
  <c r="G256" i="1"/>
  <c r="G254" i="1"/>
  <c r="G252" i="1"/>
  <c r="G250" i="1"/>
  <c r="G248" i="1"/>
  <c r="G245" i="1"/>
  <c r="G243" i="1"/>
  <c r="G241" i="1"/>
  <c r="G238" i="1"/>
  <c r="G236" i="1"/>
  <c r="G234" i="1"/>
  <c r="G231" i="1"/>
  <c r="G229" i="1"/>
  <c r="G227"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9" i="1"/>
  <c r="J299" i="1"/>
  <c r="K299" i="1"/>
  <c r="L299" i="1"/>
  <c r="M299" i="1"/>
  <c r="N299" i="1"/>
  <c r="O299" i="1"/>
  <c r="P299" i="1"/>
  <c r="Q299" i="1"/>
  <c r="I301" i="1"/>
  <c r="J301" i="1"/>
  <c r="K301" i="1"/>
  <c r="L301" i="1"/>
  <c r="M301" i="1"/>
  <c r="N301" i="1"/>
  <c r="O301" i="1"/>
  <c r="P301" i="1"/>
  <c r="Q301" i="1"/>
  <c r="I302" i="1"/>
  <c r="J302" i="1"/>
  <c r="K302" i="1"/>
  <c r="L302" i="1"/>
  <c r="M302" i="1"/>
  <c r="N302" i="1"/>
  <c r="O302" i="1"/>
  <c r="P302" i="1"/>
  <c r="Q302" i="1"/>
  <c r="I304" i="1"/>
  <c r="J304" i="1"/>
  <c r="K304" i="1"/>
  <c r="L304" i="1"/>
  <c r="M304" i="1"/>
  <c r="N304" i="1"/>
  <c r="O304" i="1"/>
  <c r="P304" i="1"/>
  <c r="Q304" i="1"/>
  <c r="I306" i="1"/>
  <c r="J306" i="1"/>
  <c r="K306" i="1"/>
  <c r="L306" i="1"/>
  <c r="M306" i="1"/>
  <c r="N306" i="1"/>
  <c r="O306" i="1"/>
  <c r="P306" i="1"/>
  <c r="Q306" i="1"/>
  <c r="I307" i="1"/>
  <c r="J307" i="1"/>
  <c r="K307" i="1"/>
  <c r="L307" i="1"/>
  <c r="M307" i="1"/>
  <c r="N307" i="1"/>
  <c r="O307" i="1"/>
  <c r="P307" i="1"/>
  <c r="Q307" i="1"/>
  <c r="I309" i="1"/>
  <c r="J309" i="1"/>
  <c r="K309" i="1"/>
  <c r="L309" i="1"/>
  <c r="M309" i="1"/>
  <c r="N309" i="1"/>
  <c r="O309" i="1"/>
  <c r="P309" i="1"/>
  <c r="Q309" i="1"/>
  <c r="I311" i="1"/>
  <c r="J311" i="1"/>
  <c r="K311" i="1"/>
  <c r="L311" i="1"/>
  <c r="M311" i="1"/>
  <c r="N311" i="1"/>
  <c r="O311" i="1"/>
  <c r="P311" i="1"/>
  <c r="Q311" i="1"/>
  <c r="I313" i="1"/>
  <c r="J313" i="1"/>
  <c r="K313" i="1"/>
  <c r="L313" i="1"/>
  <c r="M313" i="1"/>
  <c r="N313" i="1"/>
  <c r="O313" i="1"/>
  <c r="P313" i="1"/>
  <c r="Q313" i="1"/>
  <c r="I314" i="1"/>
  <c r="J314" i="1"/>
  <c r="K314" i="1"/>
  <c r="L314" i="1"/>
  <c r="M314" i="1"/>
  <c r="N314" i="1"/>
  <c r="O314" i="1"/>
  <c r="P314" i="1"/>
  <c r="Q314" i="1"/>
  <c r="I316" i="1"/>
  <c r="J316" i="1"/>
  <c r="K316" i="1"/>
  <c r="L316" i="1"/>
  <c r="M316" i="1"/>
  <c r="N316" i="1"/>
  <c r="O316" i="1"/>
  <c r="P316" i="1"/>
  <c r="Q316" i="1"/>
  <c r="I318" i="1"/>
  <c r="J318" i="1"/>
  <c r="K318" i="1"/>
  <c r="L318" i="1"/>
  <c r="M318" i="1"/>
  <c r="N318" i="1"/>
  <c r="O318" i="1"/>
  <c r="P318" i="1"/>
  <c r="Q318" i="1"/>
  <c r="I320" i="1"/>
  <c r="J320" i="1"/>
  <c r="K320" i="1"/>
  <c r="L320" i="1"/>
  <c r="M320" i="1"/>
  <c r="N320" i="1"/>
  <c r="O320" i="1"/>
  <c r="P320" i="1"/>
  <c r="Q320" i="1"/>
  <c r="I321" i="1"/>
  <c r="J321" i="1"/>
  <c r="K321" i="1"/>
  <c r="L321" i="1"/>
  <c r="M321" i="1"/>
  <c r="N321" i="1"/>
  <c r="O321" i="1"/>
  <c r="P321" i="1"/>
  <c r="Q321" i="1"/>
  <c r="I323" i="1"/>
  <c r="J323" i="1"/>
  <c r="K323" i="1"/>
  <c r="L323" i="1"/>
  <c r="M323" i="1"/>
  <c r="N323" i="1"/>
  <c r="O323" i="1"/>
  <c r="P323" i="1"/>
  <c r="Q323"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30" i="1"/>
  <c r="J330" i="1"/>
  <c r="K330" i="1"/>
  <c r="L330" i="1"/>
  <c r="M330" i="1"/>
  <c r="N330" i="1"/>
  <c r="O330" i="1"/>
  <c r="P330" i="1"/>
  <c r="Q330" i="1"/>
  <c r="I332" i="1"/>
  <c r="J332" i="1"/>
  <c r="K332" i="1"/>
  <c r="L332" i="1"/>
  <c r="M332" i="1"/>
  <c r="N332" i="1"/>
  <c r="O332" i="1"/>
  <c r="P332" i="1"/>
  <c r="Q332" i="1"/>
  <c r="I334" i="1"/>
  <c r="J334" i="1"/>
  <c r="K334" i="1"/>
  <c r="L334" i="1"/>
  <c r="M334" i="1"/>
  <c r="N334" i="1"/>
  <c r="O334" i="1"/>
  <c r="P334" i="1"/>
  <c r="Q334" i="1"/>
  <c r="I335" i="1"/>
  <c r="J335" i="1"/>
  <c r="K335" i="1"/>
  <c r="L335" i="1"/>
  <c r="M335" i="1"/>
  <c r="N335" i="1"/>
  <c r="O335" i="1"/>
  <c r="P335" i="1"/>
  <c r="Q335" i="1"/>
  <c r="I337" i="1"/>
  <c r="J337" i="1"/>
  <c r="K337" i="1"/>
  <c r="L337" i="1"/>
  <c r="M337" i="1"/>
  <c r="N337" i="1"/>
  <c r="O337" i="1"/>
  <c r="P337" i="1"/>
  <c r="Q337" i="1"/>
  <c r="I339" i="1"/>
  <c r="J339" i="1"/>
  <c r="K339" i="1"/>
  <c r="L339" i="1"/>
  <c r="M339" i="1"/>
  <c r="N339" i="1"/>
  <c r="O339" i="1"/>
  <c r="P339" i="1"/>
  <c r="Q339" i="1"/>
  <c r="I341" i="1"/>
  <c r="J341" i="1"/>
  <c r="K341" i="1"/>
  <c r="L341" i="1"/>
  <c r="M341" i="1"/>
  <c r="N341" i="1"/>
  <c r="O341" i="1"/>
  <c r="P341" i="1"/>
  <c r="Q341" i="1"/>
  <c r="H298" i="1"/>
  <c r="I298" i="1" s="1"/>
  <c r="H647" i="1"/>
  <c r="I647" i="1"/>
  <c r="J647" i="1"/>
  <c r="K647" i="1"/>
  <c r="H649" i="1"/>
  <c r="I649" i="1"/>
  <c r="J649" i="1"/>
  <c r="K649" i="1"/>
  <c r="H651" i="1"/>
  <c r="I651" i="1"/>
  <c r="J651" i="1"/>
  <c r="K651" i="1"/>
  <c r="H652" i="1"/>
  <c r="I652" i="1"/>
  <c r="J652" i="1"/>
  <c r="K652" i="1"/>
  <c r="H653" i="1"/>
  <c r="I653" i="1"/>
  <c r="J653" i="1"/>
  <c r="K653" i="1"/>
  <c r="H654" i="1"/>
  <c r="I654" i="1"/>
  <c r="J654" i="1"/>
  <c r="K654" i="1"/>
  <c r="H656" i="1"/>
  <c r="I656" i="1"/>
  <c r="J656" i="1"/>
  <c r="K656" i="1"/>
  <c r="H657" i="1"/>
  <c r="I657" i="1"/>
  <c r="J657" i="1"/>
  <c r="K657" i="1"/>
  <c r="H658" i="1"/>
  <c r="I658" i="1"/>
  <c r="J658" i="1"/>
  <c r="K658" i="1"/>
  <c r="H659" i="1"/>
  <c r="I659" i="1"/>
  <c r="J659" i="1"/>
  <c r="K659" i="1"/>
  <c r="H661" i="1"/>
  <c r="I661" i="1"/>
  <c r="J661" i="1"/>
  <c r="K661" i="1"/>
  <c r="H662" i="1"/>
  <c r="I662" i="1"/>
  <c r="J662" i="1"/>
  <c r="K662" i="1"/>
  <c r="H664" i="1"/>
  <c r="I664" i="1"/>
  <c r="J664" i="1"/>
  <c r="K664" i="1"/>
  <c r="H665" i="1"/>
  <c r="I665" i="1"/>
  <c r="J665" i="1"/>
  <c r="K665" i="1"/>
  <c r="H667" i="1"/>
  <c r="I667" i="1"/>
  <c r="J667" i="1"/>
  <c r="K667" i="1"/>
  <c r="H668" i="1"/>
  <c r="I668" i="1"/>
  <c r="J668" i="1"/>
  <c r="K668" i="1"/>
  <c r="H670" i="1"/>
  <c r="I670" i="1"/>
  <c r="J670" i="1"/>
  <c r="K670" i="1"/>
  <c r="H672" i="1"/>
  <c r="I672" i="1"/>
  <c r="J672" i="1"/>
  <c r="K672" i="1"/>
  <c r="H673" i="1"/>
  <c r="I673" i="1"/>
  <c r="J673" i="1"/>
  <c r="K673" i="1"/>
  <c r="H675" i="1"/>
  <c r="I675" i="1"/>
  <c r="J675" i="1"/>
  <c r="K675" i="1"/>
  <c r="H677" i="1"/>
  <c r="I677" i="1"/>
  <c r="J677" i="1"/>
  <c r="K677" i="1"/>
  <c r="I679" i="1"/>
  <c r="J679" i="1"/>
  <c r="K679" i="1"/>
  <c r="H680" i="1"/>
  <c r="I680" i="1"/>
  <c r="J680" i="1"/>
  <c r="K680" i="1"/>
  <c r="H682" i="1"/>
  <c r="I682" i="1"/>
  <c r="J682" i="1"/>
  <c r="K682" i="1"/>
  <c r="H684" i="1"/>
  <c r="I684" i="1"/>
  <c r="J684" i="1"/>
  <c r="K684" i="1"/>
  <c r="H686" i="1"/>
  <c r="I686" i="1"/>
  <c r="J686" i="1"/>
  <c r="K686" i="1"/>
  <c r="H687" i="1"/>
  <c r="I687" i="1"/>
  <c r="J687" i="1"/>
  <c r="K687" i="1"/>
  <c r="H689" i="1"/>
  <c r="I689" i="1"/>
  <c r="J689" i="1"/>
  <c r="K689" i="1"/>
  <c r="H691" i="1"/>
  <c r="I691" i="1"/>
  <c r="J691" i="1"/>
  <c r="K691" i="1"/>
  <c r="H693" i="1"/>
  <c r="I693" i="1"/>
  <c r="J693" i="1"/>
  <c r="K693" i="1"/>
  <c r="H694" i="1"/>
  <c r="I694" i="1"/>
  <c r="J694" i="1"/>
  <c r="K694" i="1"/>
  <c r="H696" i="1"/>
  <c r="I696" i="1"/>
  <c r="J696" i="1"/>
  <c r="K696" i="1"/>
  <c r="H698" i="1"/>
  <c r="I698" i="1"/>
  <c r="J698" i="1"/>
  <c r="K698" i="1"/>
  <c r="H700" i="1"/>
  <c r="I700" i="1"/>
  <c r="J700" i="1"/>
  <c r="K700" i="1"/>
  <c r="H701" i="1"/>
  <c r="I701" i="1"/>
  <c r="J701" i="1"/>
  <c r="K701" i="1"/>
  <c r="H703" i="1"/>
  <c r="I703" i="1"/>
  <c r="J703" i="1"/>
  <c r="K703" i="1"/>
  <c r="H705" i="1"/>
  <c r="I705" i="1"/>
  <c r="J705" i="1"/>
  <c r="K705" i="1"/>
  <c r="H707" i="1"/>
  <c r="I707" i="1"/>
  <c r="J707" i="1"/>
  <c r="K707" i="1"/>
  <c r="H709" i="1"/>
  <c r="I709" i="1"/>
  <c r="J709" i="1"/>
  <c r="K709" i="1"/>
  <c r="H711" i="1"/>
  <c r="I711" i="1"/>
  <c r="J711" i="1"/>
  <c r="K711" i="1"/>
  <c r="H712" i="1"/>
  <c r="I712" i="1"/>
  <c r="J712" i="1"/>
  <c r="K712" i="1"/>
  <c r="H713" i="1"/>
  <c r="I713" i="1"/>
  <c r="J713" i="1"/>
  <c r="K713" i="1"/>
  <c r="H714" i="1"/>
  <c r="I714" i="1"/>
  <c r="J714" i="1"/>
  <c r="K714" i="1"/>
  <c r="G707" i="1"/>
  <c r="G705" i="1"/>
  <c r="G703" i="1"/>
  <c r="G701" i="1"/>
  <c r="G700" i="1"/>
  <c r="G698" i="1"/>
  <c r="G696" i="1"/>
  <c r="G694" i="1"/>
  <c r="G693" i="1"/>
  <c r="G691" i="1"/>
  <c r="G689" i="1"/>
  <c r="G687" i="1"/>
  <c r="G686" i="1"/>
  <c r="G684" i="1"/>
  <c r="G682" i="1"/>
  <c r="G680" i="1"/>
  <c r="G679" i="1"/>
  <c r="G677" i="1"/>
  <c r="G675" i="1"/>
  <c r="G673" i="1"/>
  <c r="G672" i="1"/>
  <c r="G668" i="1"/>
  <c r="G667" i="1"/>
  <c r="G665" i="1"/>
  <c r="G664" i="1"/>
  <c r="G662" i="1"/>
  <c r="G661" i="1"/>
  <c r="G617" i="1"/>
  <c r="G615" i="1"/>
  <c r="G613" i="1"/>
  <c r="G611" i="1"/>
  <c r="G610" i="1"/>
  <c r="G608" i="1"/>
  <c r="G606" i="1"/>
  <c r="G604" i="1"/>
  <c r="G603" i="1"/>
  <c r="G601" i="1"/>
  <c r="G599" i="1"/>
  <c r="G597" i="1"/>
  <c r="G596" i="1"/>
  <c r="G594" i="1"/>
  <c r="G592" i="1"/>
  <c r="G590" i="1"/>
  <c r="G589" i="1"/>
  <c r="G587" i="1"/>
  <c r="G585" i="1"/>
  <c r="G583" i="1"/>
  <c r="G582" i="1"/>
  <c r="G577" i="1"/>
  <c r="G575" i="1"/>
  <c r="G574" i="1"/>
  <c r="G572" i="1"/>
  <c r="G571" i="1"/>
  <c r="G527" i="1"/>
  <c r="G525" i="1"/>
  <c r="G523" i="1"/>
  <c r="G521" i="1"/>
  <c r="G520" i="1"/>
  <c r="G518" i="1"/>
  <c r="G516" i="1"/>
  <c r="G514" i="1"/>
  <c r="G513" i="1"/>
  <c r="G511" i="1"/>
  <c r="G509" i="1"/>
  <c r="G507" i="1"/>
  <c r="G506" i="1"/>
  <c r="G504" i="1"/>
  <c r="G502" i="1"/>
  <c r="G500" i="1"/>
  <c r="G499" i="1"/>
  <c r="G497" i="1"/>
  <c r="G495" i="1"/>
  <c r="G493" i="1"/>
  <c r="G487" i="1"/>
  <c r="G485" i="1"/>
  <c r="G484" i="1"/>
  <c r="G482" i="1"/>
  <c r="G481" i="1"/>
  <c r="AA435" i="1"/>
  <c r="Z435" i="1"/>
  <c r="Y435" i="1"/>
  <c r="X435" i="1"/>
  <c r="W435" i="1"/>
  <c r="U435" i="1"/>
  <c r="T435" i="1"/>
  <c r="S435" i="1"/>
  <c r="R435" i="1"/>
  <c r="Q435" i="1"/>
  <c r="P435" i="1"/>
  <c r="O435" i="1"/>
  <c r="M435" i="1"/>
  <c r="L435" i="1"/>
  <c r="K435" i="1"/>
  <c r="J435" i="1"/>
  <c r="G435" i="1"/>
  <c r="AA433" i="1"/>
  <c r="Z433" i="1"/>
  <c r="Y433" i="1"/>
  <c r="X433" i="1"/>
  <c r="W433" i="1"/>
  <c r="V433" i="1"/>
  <c r="U433" i="1"/>
  <c r="T433" i="1"/>
  <c r="S433" i="1"/>
  <c r="R433" i="1"/>
  <c r="Q433" i="1"/>
  <c r="P433" i="1"/>
  <c r="O433" i="1"/>
  <c r="N433" i="1"/>
  <c r="M433" i="1"/>
  <c r="L433" i="1"/>
  <c r="K433" i="1"/>
  <c r="J433" i="1"/>
  <c r="G433" i="1"/>
  <c r="AA431" i="1"/>
  <c r="Z431" i="1"/>
  <c r="Y431" i="1"/>
  <c r="X431" i="1"/>
  <c r="W431" i="1"/>
  <c r="V431" i="1"/>
  <c r="U431" i="1"/>
  <c r="T431" i="1"/>
  <c r="S431" i="1"/>
  <c r="R431" i="1"/>
  <c r="Q431" i="1"/>
  <c r="P431" i="1"/>
  <c r="O431" i="1"/>
  <c r="N431" i="1"/>
  <c r="M431" i="1"/>
  <c r="L431" i="1"/>
  <c r="K431" i="1"/>
  <c r="J431" i="1"/>
  <c r="G431" i="1"/>
  <c r="AA429" i="1"/>
  <c r="Z429" i="1"/>
  <c r="Y429" i="1"/>
  <c r="X429" i="1"/>
  <c r="W429" i="1"/>
  <c r="V429" i="1"/>
  <c r="U429" i="1"/>
  <c r="T429" i="1"/>
  <c r="S429" i="1"/>
  <c r="R429" i="1"/>
  <c r="Q429" i="1"/>
  <c r="P429" i="1"/>
  <c r="O429" i="1"/>
  <c r="N429" i="1"/>
  <c r="M429" i="1"/>
  <c r="L429" i="1"/>
  <c r="K429" i="1"/>
  <c r="J429" i="1"/>
  <c r="G429" i="1"/>
  <c r="AA428" i="1"/>
  <c r="Z428" i="1"/>
  <c r="Y428" i="1"/>
  <c r="X428" i="1"/>
  <c r="W428" i="1"/>
  <c r="V428" i="1"/>
  <c r="U428" i="1"/>
  <c r="T428" i="1"/>
  <c r="S428" i="1"/>
  <c r="R428" i="1"/>
  <c r="Q428" i="1"/>
  <c r="P428" i="1"/>
  <c r="O428" i="1"/>
  <c r="N428" i="1"/>
  <c r="M428" i="1"/>
  <c r="L428" i="1"/>
  <c r="K428" i="1"/>
  <c r="J428" i="1"/>
  <c r="G428" i="1"/>
  <c r="AA426" i="1"/>
  <c r="Z426" i="1"/>
  <c r="Y426" i="1"/>
  <c r="X426" i="1"/>
  <c r="W426" i="1"/>
  <c r="V426" i="1"/>
  <c r="U426" i="1"/>
  <c r="T426" i="1"/>
  <c r="S426" i="1"/>
  <c r="R426" i="1"/>
  <c r="Q426" i="1"/>
  <c r="P426" i="1"/>
  <c r="O426" i="1"/>
  <c r="N426" i="1"/>
  <c r="M426" i="1"/>
  <c r="L426" i="1"/>
  <c r="K426" i="1"/>
  <c r="J426" i="1"/>
  <c r="G426" i="1"/>
  <c r="AA424" i="1"/>
  <c r="Y424" i="1"/>
  <c r="X424" i="1"/>
  <c r="W424" i="1"/>
  <c r="U424" i="1"/>
  <c r="T424" i="1"/>
  <c r="S424" i="1"/>
  <c r="Q424" i="1"/>
  <c r="P424" i="1"/>
  <c r="O424" i="1"/>
  <c r="M424" i="1"/>
  <c r="L424" i="1"/>
  <c r="K424" i="1"/>
  <c r="J424" i="1"/>
  <c r="G424" i="1"/>
  <c r="AA422" i="1"/>
  <c r="Z422" i="1"/>
  <c r="Y422" i="1"/>
  <c r="X422" i="1"/>
  <c r="W422" i="1"/>
  <c r="V422" i="1"/>
  <c r="U422" i="1"/>
  <c r="T422" i="1"/>
  <c r="S422" i="1"/>
  <c r="R422" i="1"/>
  <c r="Q422" i="1"/>
  <c r="P422" i="1"/>
  <c r="O422" i="1"/>
  <c r="N422" i="1"/>
  <c r="M422" i="1"/>
  <c r="L422" i="1"/>
  <c r="K422" i="1"/>
  <c r="J422" i="1"/>
  <c r="G422"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7" i="1"/>
  <c r="Z407" i="1"/>
  <c r="Y407" i="1"/>
  <c r="X407" i="1"/>
  <c r="W407" i="1"/>
  <c r="V407" i="1"/>
  <c r="U407" i="1"/>
  <c r="T407" i="1"/>
  <c r="S407" i="1"/>
  <c r="R407" i="1"/>
  <c r="Q407" i="1"/>
  <c r="P407" i="1"/>
  <c r="O407" i="1"/>
  <c r="N407" i="1"/>
  <c r="M407" i="1"/>
  <c r="L407" i="1"/>
  <c r="K407" i="1"/>
  <c r="J407" i="1"/>
  <c r="G407" i="1"/>
  <c r="AA405" i="1"/>
  <c r="Z405" i="1"/>
  <c r="Y405" i="1"/>
  <c r="X405" i="1"/>
  <c r="W405" i="1"/>
  <c r="U405" i="1"/>
  <c r="S405" i="1"/>
  <c r="R405" i="1"/>
  <c r="Q405" i="1"/>
  <c r="P405" i="1"/>
  <c r="O405" i="1"/>
  <c r="N405" i="1"/>
  <c r="M405" i="1"/>
  <c r="L405" i="1"/>
  <c r="K405" i="1"/>
  <c r="J405" i="1"/>
  <c r="G405"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AA396" i="1"/>
  <c r="Z396" i="1"/>
  <c r="Y396" i="1"/>
  <c r="X396" i="1"/>
  <c r="W396" i="1"/>
  <c r="V396" i="1"/>
  <c r="U396" i="1"/>
  <c r="T396" i="1"/>
  <c r="S396" i="1"/>
  <c r="R396" i="1"/>
  <c r="Q396" i="1"/>
  <c r="P396" i="1"/>
  <c r="O396" i="1"/>
  <c r="N396" i="1"/>
  <c r="M396" i="1"/>
  <c r="L396" i="1"/>
  <c r="K396" i="1"/>
  <c r="J396" i="1"/>
  <c r="G396"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2" i="1"/>
  <c r="Z392" i="1"/>
  <c r="Y392" i="1"/>
  <c r="X392" i="1"/>
  <c r="W392" i="1"/>
  <c r="V392" i="1"/>
  <c r="U392" i="1"/>
  <c r="T392" i="1"/>
  <c r="S392" i="1"/>
  <c r="R392" i="1"/>
  <c r="Q392" i="1"/>
  <c r="P392" i="1"/>
  <c r="O392" i="1"/>
  <c r="N392" i="1"/>
  <c r="M392" i="1"/>
  <c r="L392" i="1"/>
  <c r="K392" i="1"/>
  <c r="J392" i="1"/>
  <c r="G392" i="1"/>
  <c r="AA390" i="1"/>
  <c r="Z390" i="1"/>
  <c r="Y390" i="1"/>
  <c r="X390" i="1"/>
  <c r="W390" i="1"/>
  <c r="V390" i="1"/>
  <c r="U390" i="1"/>
  <c r="T390" i="1"/>
  <c r="S390" i="1"/>
  <c r="R390" i="1"/>
  <c r="Q390" i="1"/>
  <c r="P390" i="1"/>
  <c r="O390" i="1"/>
  <c r="N390" i="1"/>
  <c r="M390" i="1"/>
  <c r="L390" i="1"/>
  <c r="K390" i="1"/>
  <c r="J390" i="1"/>
  <c r="G390" i="1"/>
  <c r="AA389" i="1"/>
  <c r="Z389" i="1"/>
  <c r="Y389" i="1"/>
  <c r="X389" i="1"/>
  <c r="W389" i="1"/>
  <c r="V389" i="1"/>
  <c r="U389" i="1"/>
  <c r="T389" i="1"/>
  <c r="S389" i="1"/>
  <c r="R389" i="1"/>
  <c r="Q389" i="1"/>
  <c r="P389" i="1"/>
  <c r="O389" i="1"/>
  <c r="N389" i="1"/>
  <c r="M389" i="1"/>
  <c r="L389" i="1"/>
  <c r="K389" i="1"/>
  <c r="J389" i="1"/>
  <c r="G389" i="1"/>
  <c r="G341" i="1"/>
  <c r="G339" i="1"/>
  <c r="G337" i="1"/>
  <c r="G335" i="1"/>
  <c r="G334" i="1"/>
  <c r="G332" i="1"/>
  <c r="G330" i="1"/>
  <c r="G328" i="1"/>
  <c r="G327" i="1"/>
  <c r="G325" i="1"/>
  <c r="G323" i="1"/>
  <c r="G321" i="1"/>
  <c r="G320" i="1"/>
  <c r="G318" i="1"/>
  <c r="G316" i="1"/>
  <c r="G314" i="1"/>
  <c r="G313" i="1"/>
  <c r="G311" i="1"/>
  <c r="G309" i="1"/>
  <c r="G307" i="1"/>
  <c r="G306" i="1"/>
  <c r="G302" i="1"/>
  <c r="G301" i="1"/>
  <c r="G299" i="1"/>
  <c r="G296" i="1"/>
  <c r="G295" i="1"/>
  <c r="G253" i="1"/>
  <c r="G251" i="1"/>
  <c r="G249" i="1"/>
  <c r="G247" i="1"/>
  <c r="G239" i="1"/>
  <c r="G237" i="1"/>
  <c r="G235" i="1"/>
  <c r="G233" i="1"/>
  <c r="G232" i="1"/>
  <c r="G230" i="1"/>
  <c r="G228" i="1"/>
  <c r="G226" i="1"/>
  <c r="G246" i="1"/>
  <c r="G244" i="1"/>
  <c r="G242" i="1"/>
  <c r="G240" i="1"/>
  <c r="G225" i="1"/>
  <c r="G223" i="1"/>
  <c r="G221" i="1"/>
  <c r="G219" i="1"/>
  <c r="G218" i="1"/>
  <c r="G214" i="1"/>
  <c r="G211" i="1"/>
  <c r="G210" i="1"/>
  <c r="G208" i="1"/>
  <c r="G207" i="1"/>
  <c r="G659" i="1"/>
  <c r="G658" i="1"/>
  <c r="G657" i="1"/>
  <c r="G656" i="1"/>
  <c r="G569" i="1"/>
  <c r="G568" i="1"/>
  <c r="G567" i="1"/>
  <c r="G566" i="1"/>
  <c r="G479" i="1"/>
  <c r="G478" i="1"/>
  <c r="G477" i="1"/>
  <c r="G476" i="1"/>
  <c r="AA387" i="1"/>
  <c r="Z387" i="1"/>
  <c r="Y387" i="1"/>
  <c r="X387" i="1"/>
  <c r="W387" i="1"/>
  <c r="V387" i="1"/>
  <c r="U387" i="1"/>
  <c r="T387" i="1"/>
  <c r="S387" i="1"/>
  <c r="R387" i="1"/>
  <c r="Q387" i="1"/>
  <c r="P387" i="1"/>
  <c r="O387" i="1"/>
  <c r="N387" i="1"/>
  <c r="M387" i="1"/>
  <c r="L387" i="1"/>
  <c r="K387" i="1"/>
  <c r="J387" i="1"/>
  <c r="G387" i="1"/>
  <c r="AA386" i="1"/>
  <c r="Z386" i="1"/>
  <c r="Y386" i="1"/>
  <c r="X386" i="1"/>
  <c r="W386" i="1"/>
  <c r="V386" i="1"/>
  <c r="U386" i="1"/>
  <c r="T386" i="1"/>
  <c r="S386" i="1"/>
  <c r="R386" i="1"/>
  <c r="Q386" i="1"/>
  <c r="P386" i="1"/>
  <c r="O386" i="1"/>
  <c r="N386" i="1"/>
  <c r="M386" i="1"/>
  <c r="L386" i="1"/>
  <c r="K386" i="1"/>
  <c r="J386" i="1"/>
  <c r="G386" i="1"/>
  <c r="AA385" i="1"/>
  <c r="Z385" i="1"/>
  <c r="Y385" i="1"/>
  <c r="X385" i="1"/>
  <c r="W385" i="1"/>
  <c r="V385" i="1"/>
  <c r="U385" i="1"/>
  <c r="T385" i="1"/>
  <c r="S385" i="1"/>
  <c r="R385" i="1"/>
  <c r="Q385" i="1"/>
  <c r="P385" i="1"/>
  <c r="O385" i="1"/>
  <c r="N385" i="1"/>
  <c r="M385" i="1"/>
  <c r="L385" i="1"/>
  <c r="K385" i="1"/>
  <c r="J385" i="1"/>
  <c r="G385" i="1"/>
  <c r="AA384" i="1"/>
  <c r="Z384" i="1"/>
  <c r="Y384" i="1"/>
  <c r="X384" i="1"/>
  <c r="W384" i="1"/>
  <c r="V384" i="1"/>
  <c r="U384" i="1"/>
  <c r="T384" i="1"/>
  <c r="S384" i="1"/>
  <c r="R384" i="1"/>
  <c r="Q384" i="1"/>
  <c r="P384" i="1"/>
  <c r="O384" i="1"/>
  <c r="N384" i="1"/>
  <c r="M384" i="1"/>
  <c r="L384" i="1"/>
  <c r="K384" i="1"/>
  <c r="J384" i="1"/>
  <c r="G384" i="1"/>
  <c r="G293" i="1"/>
  <c r="G292" i="1"/>
  <c r="G291" i="1"/>
  <c r="Q290" i="1"/>
  <c r="P290" i="1"/>
  <c r="O290" i="1"/>
  <c r="N290" i="1"/>
  <c r="M290" i="1"/>
  <c r="L290" i="1"/>
  <c r="K290" i="1"/>
  <c r="J290" i="1"/>
  <c r="I290" i="1"/>
  <c r="G290" i="1"/>
  <c r="G205" i="1"/>
  <c r="G204" i="1"/>
  <c r="G203" i="1"/>
  <c r="G202" i="1"/>
  <c r="N435" i="1" l="1"/>
  <c r="R424" i="1"/>
  <c r="Z424" i="1"/>
  <c r="N424" i="1"/>
  <c r="T405" i="1"/>
  <c r="J297" i="1"/>
  <c r="K297" i="1"/>
  <c r="I297" i="1"/>
  <c r="O297" i="1"/>
  <c r="Q297" i="1"/>
  <c r="L297" i="1"/>
  <c r="M297" i="1"/>
  <c r="N297" i="1"/>
  <c r="M298" i="1"/>
  <c r="P298" i="1"/>
  <c r="O298" i="1"/>
  <c r="N298" i="1"/>
  <c r="L298" i="1"/>
  <c r="K298" i="1"/>
  <c r="J298" i="1"/>
  <c r="Q298" i="1"/>
  <c r="QJ354" i="19" l="1"/>
  <c r="QI354" i="19"/>
  <c r="QD354" i="19"/>
  <c r="NR354" i="19"/>
  <c r="MT354" i="19"/>
  <c r="LK354" i="19"/>
  <c r="LF354" i="19"/>
  <c r="LD354" i="19"/>
  <c r="HP354" i="19"/>
  <c r="GE354" i="19"/>
  <c r="BJ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E353" i="19"/>
  <c r="LE354" i="19" s="1"/>
  <c r="LD353" i="19"/>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D330" i="19"/>
  <c r="PZ330" i="19"/>
  <c r="OW330" i="19"/>
  <c r="NR330" i="19"/>
  <c r="MR330" i="19"/>
  <c r="LA330" i="19"/>
  <c r="IZ330" i="19"/>
  <c r="IU330" i="19"/>
  <c r="IO330" i="19"/>
  <c r="HI330" i="19"/>
  <c r="FA330" i="19"/>
  <c r="EB330" i="19"/>
  <c r="DW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OX306" i="19"/>
  <c r="OR306" i="19"/>
  <c r="NV306" i="19"/>
  <c r="NO306" i="19"/>
  <c r="NN306" i="19"/>
  <c r="MR306" i="19"/>
  <c r="MP306" i="19"/>
  <c r="MH306" i="19"/>
  <c r="LJ306" i="19"/>
  <c r="LB306" i="19"/>
  <c r="KZ306" i="19"/>
  <c r="HR306" i="19"/>
  <c r="EB306" i="19"/>
  <c r="DT306" i="19"/>
  <c r="CL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U305" i="19"/>
  <c r="NU306" i="19" s="1"/>
  <c r="NT305" i="19"/>
  <c r="NT306" i="19" s="1"/>
  <c r="NS305" i="19"/>
  <c r="NS306" i="19" s="1"/>
  <c r="NR305" i="19"/>
  <c r="NR306" i="19" s="1"/>
  <c r="NQ305" i="19"/>
  <c r="NQ306" i="19" s="1"/>
  <c r="NP305" i="19"/>
  <c r="NP306" i="19" s="1"/>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H282" i="19"/>
  <c r="QC282" i="19"/>
  <c r="QB282" i="19"/>
  <c r="PA282" i="19"/>
  <c r="OS282" i="19"/>
  <c r="MJ282" i="19"/>
  <c r="MH282" i="19"/>
  <c r="MF282" i="19"/>
  <c r="LD282" i="19"/>
  <c r="KF282" i="19"/>
  <c r="IZ282" i="19"/>
  <c r="IO282" i="19"/>
  <c r="HT282" i="19"/>
  <c r="HM282" i="19"/>
  <c r="GN282" i="19"/>
  <c r="GM282" i="19"/>
  <c r="GJ282" i="19"/>
  <c r="FH282" i="19"/>
  <c r="FC282" i="19"/>
  <c r="FA282" i="19"/>
  <c r="EZ282" i="19"/>
  <c r="DT282" i="19"/>
  <c r="DS282" i="19"/>
  <c r="CV282" i="19"/>
  <c r="CO282" i="19"/>
  <c r="CN282" i="19"/>
  <c r="BE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EZ281" i="19"/>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U281" i="19"/>
  <c r="CU282" i="19" s="1"/>
  <c r="CT281" i="19"/>
  <c r="CT282" i="19" s="1"/>
  <c r="CS281" i="19"/>
  <c r="CS282" i="19" s="1"/>
  <c r="CR281" i="19"/>
  <c r="CR282" i="19" s="1"/>
  <c r="CQ281" i="19"/>
  <c r="CQ282" i="19" s="1"/>
  <c r="CP281" i="19"/>
  <c r="CP282" i="19" s="1"/>
  <c r="CO281" i="19"/>
  <c r="CN281" i="19"/>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QJ258" i="19"/>
  <c r="QE258" i="19"/>
  <c r="PX258" i="19"/>
  <c r="OY258" i="19"/>
  <c r="MN258" i="19"/>
  <c r="MF258" i="19"/>
  <c r="KZ258" i="19"/>
  <c r="KA258" i="19"/>
  <c r="HH258" i="19"/>
  <c r="GJ258" i="19"/>
  <c r="FH258" i="19"/>
  <c r="DZ258" i="19"/>
  <c r="CR258" i="19"/>
  <c r="CL258" i="19"/>
  <c r="CJ258" i="19"/>
  <c r="BJ258" i="19"/>
  <c r="BD258" i="19"/>
  <c r="AD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I258" i="19" s="1"/>
  <c r="QH257" i="19"/>
  <c r="QH258" i="19" s="1"/>
  <c r="QG257" i="19"/>
  <c r="QG258" i="19" s="1"/>
  <c r="QF257" i="19"/>
  <c r="QF258" i="19" s="1"/>
  <c r="QE257" i="19"/>
  <c r="QD257" i="19"/>
  <c r="QD258" i="19" s="1"/>
  <c r="QC257" i="19"/>
  <c r="QC258" i="19" s="1"/>
  <c r="QB257" i="19"/>
  <c r="QB258" i="19" s="1"/>
  <c r="QA257" i="19"/>
  <c r="QA258" i="19" s="1"/>
  <c r="PZ257" i="19"/>
  <c r="PZ258" i="19" s="1"/>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M234" i="19"/>
  <c r="QG234" i="19"/>
  <c r="PB234" i="19"/>
  <c r="OS234" i="19"/>
  <c r="OR234" i="19"/>
  <c r="NP234" i="19"/>
  <c r="ML234" i="19"/>
  <c r="MG234" i="19"/>
  <c r="LJ234" i="19"/>
  <c r="KZ234" i="19"/>
  <c r="JB234" i="19"/>
  <c r="IW234" i="19"/>
  <c r="HN234" i="19"/>
  <c r="GH234" i="19"/>
  <c r="GG234" i="19"/>
  <c r="EW234" i="19"/>
  <c r="ED234" i="19"/>
  <c r="EA234" i="19"/>
  <c r="DY234" i="19"/>
  <c r="CR234" i="19"/>
  <c r="CL234" i="19"/>
  <c r="CK234" i="19"/>
  <c r="BK234" i="19"/>
  <c r="BE234" i="19"/>
  <c r="AH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A233" i="19"/>
  <c r="PA234" i="19" s="1"/>
  <c r="OZ233" i="19"/>
  <c r="OZ234" i="19" s="1"/>
  <c r="OY233" i="19"/>
  <c r="OY234" i="19" s="1"/>
  <c r="OX233" i="19"/>
  <c r="OX234" i="19" s="1"/>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J233" i="19"/>
  <c r="BJ234" i="19" s="1"/>
  <c r="BI233" i="19"/>
  <c r="BI234" i="19" s="1"/>
  <c r="BH233" i="19"/>
  <c r="BH234" i="19" s="1"/>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MN210" i="19"/>
  <c r="LJ210" i="19"/>
  <c r="LI210" i="19"/>
  <c r="LB210" i="19"/>
  <c r="KD210" i="19"/>
  <c r="KA210" i="19"/>
  <c r="JV210" i="19"/>
  <c r="IU210" i="19"/>
  <c r="HP210" i="19"/>
  <c r="HN210" i="19"/>
  <c r="GI210" i="19"/>
  <c r="GD210" i="19"/>
  <c r="EA210" i="19"/>
  <c r="DZ210" i="19"/>
  <c r="DR210" i="19"/>
  <c r="CK210" i="19"/>
  <c r="BN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Z210" i="19" s="1"/>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H209" i="19"/>
  <c r="GH210" i="19" s="1"/>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RK186" i="19"/>
  <c r="RI186" i="19"/>
  <c r="QM186" i="19"/>
  <c r="QF186" i="19"/>
  <c r="QE186" i="19"/>
  <c r="QA186" i="19"/>
  <c r="PX186" i="19"/>
  <c r="NT186" i="19"/>
  <c r="NS186" i="19"/>
  <c r="NP186" i="19"/>
  <c r="MU186" i="19"/>
  <c r="MN186" i="19"/>
  <c r="MM186" i="19"/>
  <c r="MH186" i="19"/>
  <c r="MF186" i="19"/>
  <c r="LH186" i="19"/>
  <c r="KZ186" i="19"/>
  <c r="KI186" i="19"/>
  <c r="JY186" i="19"/>
  <c r="IS186" i="19"/>
  <c r="IN186" i="19"/>
  <c r="HT186" i="19"/>
  <c r="HR186" i="19"/>
  <c r="HL186" i="19"/>
  <c r="HH186" i="19"/>
  <c r="GQ186" i="19"/>
  <c r="GM186" i="19"/>
  <c r="GI186" i="19"/>
  <c r="GD186" i="19"/>
  <c r="GB186" i="19"/>
  <c r="FF186" i="19"/>
  <c r="EX186" i="19"/>
  <c r="DX186" i="19"/>
  <c r="DT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J185" i="19"/>
  <c r="RJ186" i="19" s="1"/>
  <c r="RI185" i="19"/>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I186" i="19" s="1"/>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S185" i="19"/>
  <c r="NR185" i="19"/>
  <c r="NR186" i="19" s="1"/>
  <c r="NQ185" i="19"/>
  <c r="NQ186" i="19" s="1"/>
  <c r="NP185" i="19"/>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S186" i="19" s="1"/>
  <c r="HR185" i="19"/>
  <c r="HQ185" i="19"/>
  <c r="HQ186" i="19" s="1"/>
  <c r="HP185" i="19"/>
  <c r="HP186" i="19" s="1"/>
  <c r="HO185" i="19"/>
  <c r="HO186" i="19" s="1"/>
  <c r="HN185" i="19"/>
  <c r="HN186" i="19" s="1"/>
  <c r="HM185" i="19"/>
  <c r="HM186" i="19" s="1"/>
  <c r="HL185" i="19"/>
  <c r="HK185" i="19"/>
  <c r="HK186" i="19" s="1"/>
  <c r="HJ185" i="19"/>
  <c r="HJ186" i="19" s="1"/>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H185" i="19"/>
  <c r="GH186" i="19" s="1"/>
  <c r="GG185" i="19"/>
  <c r="GG186" i="19" s="1"/>
  <c r="GF185" i="19"/>
  <c r="GF186" i="19" s="1"/>
  <c r="GE185" i="19"/>
  <c r="GE186" i="19" s="1"/>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D186" i="19" s="1"/>
  <c r="FC185" i="19"/>
  <c r="FC186" i="19" s="1"/>
  <c r="FB185" i="19"/>
  <c r="FB186" i="19" s="1"/>
  <c r="FA185" i="19"/>
  <c r="FA186" i="19" s="1"/>
  <c r="EZ185" i="19"/>
  <c r="EZ186" i="19" s="1"/>
  <c r="EY185" i="19"/>
  <c r="EY186" i="19" s="1"/>
  <c r="EX185" i="19"/>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OX162" i="19"/>
  <c r="NY162" i="19"/>
  <c r="NT162" i="19"/>
  <c r="NR162" i="19"/>
  <c r="NQ162" i="19"/>
  <c r="MP162" i="19"/>
  <c r="ML162" i="19"/>
  <c r="MI162" i="19"/>
  <c r="MH162" i="19"/>
  <c r="LM162" i="19"/>
  <c r="KG162" i="19"/>
  <c r="KA162" i="19"/>
  <c r="JT162" i="19"/>
  <c r="IY162" i="19"/>
  <c r="IV162" i="19"/>
  <c r="IS162" i="19"/>
  <c r="IQ162" i="19"/>
  <c r="HJ162" i="19"/>
  <c r="GO162" i="19"/>
  <c r="GJ162" i="19"/>
  <c r="GI162" i="19"/>
  <c r="FF162" i="19"/>
  <c r="FA162" i="19"/>
  <c r="DW162" i="19"/>
  <c r="DS162" i="19"/>
  <c r="CY162" i="19"/>
  <c r="CW162" i="19"/>
  <c r="CP162" i="19"/>
  <c r="CO162" i="19"/>
  <c r="BQ162" i="19"/>
  <c r="BO162" i="19"/>
  <c r="BI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O162" i="19" s="1"/>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Y162" i="19" s="1"/>
  <c r="JX161" i="19"/>
  <c r="JX162" i="19" s="1"/>
  <c r="JW161" i="19"/>
  <c r="JW162" i="19" s="1"/>
  <c r="JV161" i="19"/>
  <c r="JV162" i="19" s="1"/>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E161" i="19"/>
  <c r="FE162" i="19" s="1"/>
  <c r="FD161" i="19"/>
  <c r="FD162" i="19" s="1"/>
  <c r="FC161" i="19"/>
  <c r="FC162" i="19" s="1"/>
  <c r="FB161" i="19"/>
  <c r="FB162" i="19" s="1"/>
  <c r="FA161" i="19"/>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V161" i="19"/>
  <c r="DV162" i="19" s="1"/>
  <c r="DU161" i="19"/>
  <c r="DU162" i="19" s="1"/>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T162" i="19" s="1"/>
  <c r="CS161" i="19"/>
  <c r="CS162" i="19" s="1"/>
  <c r="CR161" i="19"/>
  <c r="CR162" i="19" s="1"/>
  <c r="CQ161" i="19"/>
  <c r="CQ162" i="19" s="1"/>
  <c r="CP161" i="19"/>
  <c r="CO161" i="19"/>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K162" i="19" s="1"/>
  <c r="BJ161" i="19"/>
  <c r="BJ162" i="19" s="1"/>
  <c r="BI161" i="19"/>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798" i="1"/>
  <c r="K799" i="1"/>
  <c r="K793" i="1"/>
  <c r="K797" i="1"/>
  <c r="K796" i="1"/>
  <c r="K795" i="1"/>
  <c r="K794" i="1"/>
  <c r="G124" i="1" l="1"/>
  <c r="M119" i="1"/>
  <c r="O142" i="1"/>
  <c r="I142" i="1"/>
  <c r="I148" i="1"/>
  <c r="I151" i="1"/>
  <c r="I154" i="1"/>
  <c r="H154" i="1"/>
  <c r="H151" i="1"/>
  <c r="H148" i="1"/>
  <c r="H142" i="1"/>
  <c r="G138" i="1"/>
  <c r="J138" i="1" s="1"/>
  <c r="G139" i="1"/>
  <c r="N139" i="1" s="1"/>
  <c r="G140" i="1"/>
  <c r="J140" i="1" s="1"/>
  <c r="G141" i="1"/>
  <c r="Q141" i="1" s="1"/>
  <c r="G142" i="1"/>
  <c r="Q142" i="1" s="1"/>
  <c r="G143" i="1"/>
  <c r="N143" i="1" s="1"/>
  <c r="G144" i="1"/>
  <c r="N144" i="1" s="1"/>
  <c r="G145" i="1"/>
  <c r="N145" i="1" s="1"/>
  <c r="G146" i="1"/>
  <c r="J146" i="1" s="1"/>
  <c r="G147" i="1"/>
  <c r="N147" i="1" s="1"/>
  <c r="G148" i="1"/>
  <c r="Q148" i="1" s="1"/>
  <c r="G149" i="1"/>
  <c r="N149" i="1" s="1"/>
  <c r="G150" i="1"/>
  <c r="Q150" i="1" s="1"/>
  <c r="G151" i="1"/>
  <c r="N151" i="1" s="1"/>
  <c r="G152" i="1"/>
  <c r="Q152" i="1" s="1"/>
  <c r="G153" i="1"/>
  <c r="N153" i="1" s="1"/>
  <c r="G154" i="1"/>
  <c r="Q154" i="1" s="1"/>
  <c r="G155" i="1"/>
  <c r="N155" i="1" s="1"/>
  <c r="G137" i="1"/>
  <c r="Q137" i="1" s="1"/>
  <c r="G160" i="1"/>
  <c r="P154" i="1"/>
  <c r="O154" i="1"/>
  <c r="P151" i="1"/>
  <c r="O151" i="1"/>
  <c r="P148" i="1"/>
  <c r="O148" i="1"/>
  <c r="P142" i="1"/>
  <c r="J143" i="1" l="1"/>
  <c r="Q143" i="1"/>
  <c r="Q144" i="1"/>
  <c r="Q139" i="1"/>
  <c r="J145" i="1"/>
  <c r="Q145" i="1"/>
  <c r="J144" i="1"/>
  <c r="J152" i="1"/>
  <c r="N152" i="1"/>
  <c r="J141" i="1"/>
  <c r="N141" i="1"/>
  <c r="J153" i="1"/>
  <c r="Q147" i="1"/>
  <c r="J149" i="1"/>
  <c r="Q149" i="1"/>
  <c r="Q151" i="1"/>
  <c r="Q155" i="1"/>
  <c r="J139" i="1"/>
  <c r="J147" i="1"/>
  <c r="N140" i="1"/>
  <c r="J155" i="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34" i="1" l="1"/>
  <c r="G544" i="1"/>
  <c r="G454" i="1"/>
  <c r="AA362" i="1"/>
  <c r="Z362" i="1"/>
  <c r="Y362" i="1"/>
  <c r="X362" i="1"/>
  <c r="W362" i="1"/>
  <c r="V362" i="1"/>
  <c r="U362" i="1"/>
  <c r="T362" i="1"/>
  <c r="S362" i="1"/>
  <c r="R362" i="1"/>
  <c r="Q362" i="1"/>
  <c r="P362" i="1"/>
  <c r="O362" i="1"/>
  <c r="N362" i="1"/>
  <c r="M362" i="1"/>
  <c r="L362" i="1"/>
  <c r="K362" i="1"/>
  <c r="J362" i="1"/>
  <c r="G362" i="1"/>
  <c r="G268" i="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L378" i="27"/>
  <c r="K378" i="27"/>
  <c r="V378"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K358" i="27"/>
  <c r="V358" i="27" s="1"/>
  <c r="V244" i="27" s="1"/>
  <c r="X357" i="27"/>
  <c r="X243" i="27" s="1"/>
  <c r="W357" i="27"/>
  <c r="W243" i="27" s="1"/>
  <c r="V357" i="27"/>
  <c r="V243" i="27" s="1"/>
  <c r="N357" i="27"/>
  <c r="Y357" i="27" s="1"/>
  <c r="Y243" i="27" s="1"/>
  <c r="N356" i="27"/>
  <c r="Y356" i="27" s="1"/>
  <c r="Y242" i="27" s="1"/>
  <c r="M356" i="27"/>
  <c r="M242" i="27" s="1"/>
  <c r="L356" i="27"/>
  <c r="W356"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M290" i="27"/>
  <c r="Z289" i="27"/>
  <c r="O289" i="27"/>
  <c r="Z288" i="27"/>
  <c r="Y288" i="27"/>
  <c r="O288" i="27"/>
  <c r="L288" i="27"/>
  <c r="Z287" i="27"/>
  <c r="O287" i="27"/>
  <c r="Z286" i="27"/>
  <c r="Y286" i="27"/>
  <c r="O286" i="27"/>
  <c r="N286" i="27"/>
  <c r="Z285" i="27"/>
  <c r="O285" i="27"/>
  <c r="Z284" i="27"/>
  <c r="Y284" i="27"/>
  <c r="O284" i="27"/>
  <c r="N284" i="27"/>
  <c r="Z283" i="27"/>
  <c r="V283" i="27"/>
  <c r="O283" i="27"/>
  <c r="M283" i="27"/>
  <c r="L283" i="27"/>
  <c r="K283" i="27"/>
  <c r="Z282" i="27"/>
  <c r="V282" i="27"/>
  <c r="O282" i="27"/>
  <c r="Z281" i="27"/>
  <c r="O281" i="27"/>
  <c r="N281" i="27"/>
  <c r="Z280" i="27"/>
  <c r="Y280" i="27"/>
  <c r="O280" i="27"/>
  <c r="Z279" i="27"/>
  <c r="O279" i="27"/>
  <c r="N279" i="27"/>
  <c r="Z278" i="27"/>
  <c r="V278" i="27"/>
  <c r="O278" i="27"/>
  <c r="N278" i="27"/>
  <c r="M278" i="27"/>
  <c r="Z277" i="27"/>
  <c r="O277" i="27"/>
  <c r="N277" i="27"/>
  <c r="L277" i="27"/>
  <c r="Z276" i="27"/>
  <c r="O276" i="27"/>
  <c r="M276" i="27"/>
  <c r="L276" i="27"/>
  <c r="Z275" i="27"/>
  <c r="O275" i="27"/>
  <c r="L275" i="27"/>
  <c r="Z274" i="27"/>
  <c r="O274" i="27"/>
  <c r="M274" i="27"/>
  <c r="Z273" i="27"/>
  <c r="X273" i="27"/>
  <c r="O273" i="27"/>
  <c r="M273" i="27"/>
  <c r="L273" i="27"/>
  <c r="K273" i="27"/>
  <c r="Z272" i="27"/>
  <c r="X272" i="27"/>
  <c r="O272" i="27"/>
  <c r="M272" i="27"/>
  <c r="Z271" i="27"/>
  <c r="O271" i="27"/>
  <c r="L271" i="27"/>
  <c r="Z270" i="27"/>
  <c r="X270" i="27"/>
  <c r="O270" i="27"/>
  <c r="N270" i="27"/>
  <c r="M270" i="27"/>
  <c r="Z269" i="27"/>
  <c r="O269" i="27"/>
  <c r="Z268" i="27"/>
  <c r="O268" i="27"/>
  <c r="N268" i="27"/>
  <c r="M268" i="27"/>
  <c r="Z267" i="27"/>
  <c r="O267" i="27"/>
  <c r="Z266" i="27"/>
  <c r="O266" i="27"/>
  <c r="N266" i="27"/>
  <c r="Z265" i="27"/>
  <c r="O265" i="27"/>
  <c r="L265" i="27"/>
  <c r="Z264" i="27"/>
  <c r="X264" i="27"/>
  <c r="V264" i="27"/>
  <c r="O264" i="27"/>
  <c r="Z263" i="27"/>
  <c r="W263" i="27"/>
  <c r="V263" i="27"/>
  <c r="O263" i="27"/>
  <c r="M263" i="27"/>
  <c r="L263" i="27"/>
  <c r="K263" i="27"/>
  <c r="Z262" i="27"/>
  <c r="O262" i="27"/>
  <c r="N262" i="27"/>
  <c r="K262" i="27"/>
  <c r="Z261" i="27"/>
  <c r="O261" i="27"/>
  <c r="K261" i="27"/>
  <c r="Z260" i="27"/>
  <c r="O260" i="27"/>
  <c r="M260" i="27"/>
  <c r="L260" i="27"/>
  <c r="Z259" i="27"/>
  <c r="O259" i="27"/>
  <c r="L259" i="27"/>
  <c r="Z258" i="27"/>
  <c r="O258" i="27"/>
  <c r="N258" i="27"/>
  <c r="K258" i="27"/>
  <c r="Z257" i="27"/>
  <c r="O257" i="27"/>
  <c r="Z256" i="27"/>
  <c r="O256" i="27"/>
  <c r="N256" i="27"/>
  <c r="M256" i="27"/>
  <c r="L256" i="27"/>
  <c r="Z255" i="27"/>
  <c r="O255" i="27"/>
  <c r="M255" i="27"/>
  <c r="L255" i="27"/>
  <c r="Z254" i="27"/>
  <c r="O254" i="27"/>
  <c r="N254" i="27"/>
  <c r="M254" i="27"/>
  <c r="Z253" i="27"/>
  <c r="V253" i="27"/>
  <c r="O253" i="27"/>
  <c r="N253" i="27"/>
  <c r="M253" i="27"/>
  <c r="L253" i="27"/>
  <c r="K253" i="27"/>
  <c r="Z252" i="27"/>
  <c r="Y252" i="27"/>
  <c r="X252" i="27"/>
  <c r="W252" i="27"/>
  <c r="O252" i="27"/>
  <c r="L252" i="27"/>
  <c r="Z251" i="27"/>
  <c r="O251" i="27"/>
  <c r="L251" i="27"/>
  <c r="Z250" i="27"/>
  <c r="Y250" i="27"/>
  <c r="X250" i="27"/>
  <c r="O250" i="27"/>
  <c r="Z249" i="27"/>
  <c r="O249" i="27"/>
  <c r="L249" i="27"/>
  <c r="K249" i="27"/>
  <c r="Z248" i="27"/>
  <c r="O248" i="27"/>
  <c r="K248" i="27"/>
  <c r="Z247" i="27"/>
  <c r="O247" i="27"/>
  <c r="N247" i="27"/>
  <c r="Z246" i="27"/>
  <c r="O246" i="27"/>
  <c r="N246" i="27"/>
  <c r="Z245" i="27"/>
  <c r="W245" i="27"/>
  <c r="O245" i="27"/>
  <c r="L245" i="27"/>
  <c r="K245" i="27"/>
  <c r="Z244" i="27"/>
  <c r="W244" i="27"/>
  <c r="O244" i="27"/>
  <c r="L244" i="27"/>
  <c r="Z243" i="27"/>
  <c r="O243" i="27"/>
  <c r="M243" i="27"/>
  <c r="L243" i="27"/>
  <c r="K243" i="27"/>
  <c r="Z242" i="27"/>
  <c r="W242" i="27"/>
  <c r="O242" i="27"/>
  <c r="L242" i="27"/>
  <c r="Z241" i="27"/>
  <c r="W241" i="27"/>
  <c r="O241" i="27"/>
  <c r="L241" i="27"/>
  <c r="Z240" i="27"/>
  <c r="O240" i="27"/>
  <c r="M240" i="27"/>
  <c r="L240" i="27"/>
  <c r="K240" i="27"/>
  <c r="Z239" i="27"/>
  <c r="O239" i="27"/>
  <c r="Z238" i="27"/>
  <c r="O238" i="27"/>
  <c r="L238" i="27"/>
  <c r="Z237" i="27"/>
  <c r="W237" i="27"/>
  <c r="O237" i="27"/>
  <c r="L237" i="27"/>
  <c r="Z236" i="27"/>
  <c r="O236" i="27"/>
  <c r="N236" i="27"/>
  <c r="M236" i="27"/>
  <c r="Z235" i="27"/>
  <c r="O235" i="27"/>
  <c r="M235" i="27"/>
  <c r="L235" i="27"/>
  <c r="Z234" i="27"/>
  <c r="O234" i="27"/>
  <c r="Z233" i="27"/>
  <c r="W233" i="27"/>
  <c r="V233" i="27"/>
  <c r="O233" i="27"/>
  <c r="N233" i="27"/>
  <c r="M233" i="27"/>
  <c r="L233" i="27"/>
  <c r="K233" i="27"/>
  <c r="Z232" i="27"/>
  <c r="O232" i="27"/>
  <c r="M232" i="27"/>
  <c r="Z231" i="27"/>
  <c r="O231" i="27"/>
  <c r="L231" i="27"/>
  <c r="Z230" i="27"/>
  <c r="O230" i="27"/>
  <c r="Z229" i="27"/>
  <c r="O229" i="27"/>
  <c r="M229" i="27"/>
  <c r="L229" i="27"/>
  <c r="Z228" i="27"/>
  <c r="Y228" i="27"/>
  <c r="O228" i="27"/>
  <c r="L228" i="27"/>
  <c r="K228" i="27"/>
  <c r="Z227" i="27"/>
  <c r="O227" i="27"/>
  <c r="M227" i="27"/>
  <c r="Z226" i="27"/>
  <c r="O226" i="27"/>
  <c r="N226" i="27"/>
  <c r="L226" i="27"/>
  <c r="Z225" i="27"/>
  <c r="O225" i="27"/>
  <c r="Z224" i="27"/>
  <c r="Y224" i="27"/>
  <c r="O224" i="27"/>
  <c r="Z223" i="27"/>
  <c r="V223" i="27"/>
  <c r="O223" i="27"/>
  <c r="N223" i="27"/>
  <c r="M223" i="27"/>
  <c r="L223" i="27"/>
  <c r="K223" i="27"/>
  <c r="Z222" i="27"/>
  <c r="O222" i="27"/>
  <c r="N222" i="27"/>
  <c r="Z221" i="27"/>
  <c r="W221" i="27"/>
  <c r="O221" i="27"/>
  <c r="K221" i="27"/>
  <c r="Z220" i="27"/>
  <c r="W220" i="27"/>
  <c r="O220" i="27"/>
  <c r="L220" i="27"/>
  <c r="Z219" i="27"/>
  <c r="W219" i="27"/>
  <c r="O219" i="27"/>
  <c r="Z218" i="27"/>
  <c r="O218" i="27"/>
  <c r="N218" i="27"/>
  <c r="Z217" i="27"/>
  <c r="W217" i="27"/>
  <c r="V217" i="27"/>
  <c r="O217" i="27"/>
  <c r="K217" i="27"/>
  <c r="Z216" i="27"/>
  <c r="Y216" i="27"/>
  <c r="O216" i="27"/>
  <c r="K216" i="27"/>
  <c r="Z215" i="27"/>
  <c r="W215" i="27"/>
  <c r="O215" i="27"/>
  <c r="L215" i="27"/>
  <c r="Z214" i="27"/>
  <c r="O214" i="27"/>
  <c r="N214" i="27"/>
  <c r="Z213" i="27"/>
  <c r="V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N205" i="27"/>
  <c r="Z204" i="27"/>
  <c r="O204" i="27"/>
  <c r="K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N241" i="27" l="1"/>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490" i="27" l="1"/>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75" i="1"/>
  <c r="G274" i="1"/>
  <c r="G273" i="1"/>
  <c r="G272" i="1"/>
  <c r="G271" i="1"/>
  <c r="G270" i="1"/>
  <c r="G269" i="1"/>
  <c r="G267"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1" i="1"/>
  <c r="Z361" i="1"/>
  <c r="Y361" i="1"/>
  <c r="X361" i="1"/>
  <c r="W361" i="1"/>
  <c r="V361" i="1"/>
  <c r="U361" i="1"/>
  <c r="T361" i="1"/>
  <c r="S361" i="1"/>
  <c r="R361" i="1"/>
  <c r="Q361" i="1"/>
  <c r="P361" i="1"/>
  <c r="O361" i="1"/>
  <c r="N361" i="1"/>
  <c r="M361" i="1"/>
  <c r="L361" i="1"/>
  <c r="K361" i="1"/>
  <c r="J361" i="1"/>
  <c r="G361" i="1"/>
  <c r="G461" i="1"/>
  <c r="G460" i="1"/>
  <c r="G459" i="1"/>
  <c r="G458" i="1"/>
  <c r="G457" i="1"/>
  <c r="G456" i="1"/>
  <c r="G455" i="1"/>
  <c r="G453" i="1"/>
  <c r="G551" i="1"/>
  <c r="G550" i="1"/>
  <c r="G549" i="1"/>
  <c r="G548" i="1"/>
  <c r="G547" i="1"/>
  <c r="G546" i="1"/>
  <c r="G545" i="1"/>
  <c r="G543" i="1"/>
  <c r="G641" i="1"/>
  <c r="G640" i="1"/>
  <c r="G639" i="1"/>
  <c r="G638" i="1"/>
  <c r="G637" i="1"/>
  <c r="G636" i="1"/>
  <c r="G635" i="1"/>
  <c r="G633" i="1"/>
  <c r="G187" i="1"/>
  <c r="G186" i="1"/>
  <c r="G185" i="1"/>
  <c r="G184" i="1"/>
  <c r="G183" i="1"/>
  <c r="G182" i="1"/>
  <c r="G181" i="1"/>
  <c r="G179" i="1"/>
  <c r="G926" i="1"/>
  <c r="I87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Q905" i="1"/>
  <c r="Q899" i="1"/>
  <c r="Q896" i="1"/>
  <c r="Q88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42" i="1"/>
  <c r="G552" i="1"/>
  <c r="G462" i="1"/>
  <c r="AA370" i="1"/>
  <c r="Z370" i="1"/>
  <c r="Y370" i="1"/>
  <c r="X370" i="1"/>
  <c r="W370" i="1"/>
  <c r="V370" i="1"/>
  <c r="U370" i="1"/>
  <c r="T370" i="1"/>
  <c r="S370" i="1"/>
  <c r="R370" i="1"/>
  <c r="Q370" i="1"/>
  <c r="P370" i="1"/>
  <c r="O370" i="1"/>
  <c r="N370" i="1"/>
  <c r="M370" i="1"/>
  <c r="L370" i="1"/>
  <c r="K370" i="1"/>
  <c r="J370" i="1"/>
  <c r="G370" i="1"/>
  <c r="G276" i="1"/>
  <c r="G188" i="1"/>
  <c r="G944" i="1"/>
  <c r="I89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57" i="1"/>
  <c r="J856" i="1"/>
  <c r="J855" i="1"/>
  <c r="J85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R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L38" i="6" s="1"/>
  <c r="K96" i="18"/>
  <c r="J22" i="17"/>
  <c r="N38" i="6" s="1"/>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H31" i="17"/>
  <c r="W31" i="17" s="1"/>
  <c r="K21" i="17"/>
  <c r="K98" i="17" s="1"/>
  <c r="L33" i="9"/>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F101" i="17"/>
  <c r="U99" i="17"/>
  <c r="H99" i="17"/>
  <c r="H112" i="17"/>
  <c r="W112" i="17" s="1"/>
  <c r="J98" i="17"/>
  <c r="J112" i="17" s="1"/>
  <c r="Y112" i="17" s="1"/>
  <c r="G101" i="17"/>
  <c r="V101" i="17" s="1"/>
  <c r="J99" i="17"/>
  <c r="I100" i="17"/>
  <c r="J31" i="1"/>
  <c r="L99" i="17"/>
  <c r="N101" i="17"/>
  <c r="M99" i="17"/>
  <c r="L100" i="17"/>
  <c r="G112" i="17"/>
  <c r="V112" i="17" s="1"/>
  <c r="V110" i="17"/>
  <c r="V98" i="17"/>
  <c r="V104" i="17"/>
  <c r="V111" i="17"/>
  <c r="V105" i="17"/>
  <c r="V106" i="17"/>
  <c r="N99" i="17"/>
  <c r="G102" i="17"/>
  <c r="V102" i="17" s="1"/>
  <c r="Y25" i="17"/>
  <c r="O27" i="9" s="1"/>
  <c r="W24" i="17"/>
  <c r="W25" i="17"/>
  <c r="W29" i="17"/>
  <c r="I21" i="17"/>
  <c r="X28" i="17" s="1"/>
  <c r="W21" i="17"/>
  <c r="M21" i="9" s="1"/>
  <c r="Y26" i="17"/>
  <c r="W26" i="17"/>
  <c r="M28" i="9" s="1"/>
  <c r="Z22" i="17"/>
  <c r="Y22" i="17"/>
  <c r="W28" i="17"/>
  <c r="W23" i="17"/>
  <c r="G22" i="17"/>
  <c r="W22" i="17"/>
  <c r="M24" i="9" s="1"/>
  <c r="Y24" i="17"/>
  <c r="X21" i="17"/>
  <c r="N21" i="9" s="1"/>
  <c r="Z24" i="17"/>
  <c r="Y23" i="17"/>
  <c r="Y28" i="17"/>
  <c r="Y21" i="17"/>
  <c r="O21" i="9" s="1"/>
  <c r="Y29" i="17"/>
  <c r="O31" i="9" s="1"/>
  <c r="W30" i="17"/>
  <c r="M32" i="9" s="1"/>
  <c r="Y27" i="17"/>
  <c r="O29" i="9" s="1"/>
  <c r="Z25" i="17"/>
  <c r="W27" i="17"/>
  <c r="Y30" i="17"/>
  <c r="O32" i="9" s="1"/>
  <c r="Z26" i="17"/>
  <c r="M21" i="17"/>
  <c r="X24" i="17"/>
  <c r="J31" i="17"/>
  <c r="Y31" i="17" s="1"/>
  <c r="K31" i="17"/>
  <c r="Z31" i="17" s="1"/>
  <c r="R116" i="22"/>
  <c r="V117" i="22"/>
  <c r="L117" i="22" s="1"/>
  <c r="V116" i="22"/>
  <c r="L116" i="22" s="1"/>
  <c r="V115" i="22"/>
  <c r="V114" i="22"/>
  <c r="L114" i="22" s="1"/>
  <c r="V113" i="22"/>
  <c r="V112" i="22"/>
  <c r="L112" i="22" s="1"/>
  <c r="V111" i="22"/>
  <c r="V110" i="22"/>
  <c r="L110" i="22" s="1"/>
  <c r="V109" i="22"/>
  <c r="V108" i="22"/>
  <c r="Z30" i="17" l="1"/>
  <c r="K115" i="18"/>
  <c r="O38" i="6"/>
  <c r="Z27" i="17"/>
  <c r="Z29" i="17"/>
  <c r="L32" i="9"/>
  <c r="K95" i="18"/>
  <c r="M38" i="6"/>
  <c r="Z23" i="17"/>
  <c r="X22" i="17"/>
  <c r="N24" i="9" s="1"/>
  <c r="X29" i="17"/>
  <c r="W105" i="17"/>
  <c r="K76" i="18"/>
  <c r="K38" i="6"/>
  <c r="K135" i="18"/>
  <c r="Q38" i="6"/>
  <c r="Z21" i="17"/>
  <c r="Z28" i="17"/>
  <c r="W110" i="17"/>
  <c r="O100" i="17"/>
  <c r="O101" i="17" s="1"/>
  <c r="X25" i="17"/>
  <c r="W98" i="17"/>
  <c r="L29" i="9"/>
  <c r="O33" i="9"/>
  <c r="K27" i="9"/>
  <c r="W106" i="17"/>
  <c r="K24" i="9"/>
  <c r="K32" i="9"/>
  <c r="O22" i="17"/>
  <c r="K146" i="18"/>
  <c r="K28" i="9"/>
  <c r="J100" i="17"/>
  <c r="Y100" i="17" s="1"/>
  <c r="K106" i="18"/>
  <c r="W111" i="17"/>
  <c r="K29" i="9"/>
  <c r="L31" i="9"/>
  <c r="N27" i="9"/>
  <c r="K25" i="9"/>
  <c r="L27" i="9"/>
  <c r="H100" i="17"/>
  <c r="W100" i="17" s="1"/>
  <c r="K86" i="18"/>
  <c r="M29" i="9"/>
  <c r="M25" i="9"/>
  <c r="M33" i="9"/>
  <c r="K30" i="9"/>
  <c r="O28" i="9"/>
  <c r="M30" i="9"/>
  <c r="M31" i="9"/>
  <c r="L21" i="17"/>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51" i="1"/>
  <c r="M530" i="1" s="1" a="1"/>
  <c r="M530" i="1" s="1"/>
  <c r="N451" i="1"/>
  <c r="N530" i="1" s="1" a="1"/>
  <c r="N530" i="1" s="1"/>
  <c r="O451" i="1"/>
  <c r="O530" i="1" s="1" a="1"/>
  <c r="O530" i="1" s="1"/>
  <c r="L451" i="1"/>
  <c r="L530" i="1" s="1" a="1"/>
  <c r="L530" i="1" s="1"/>
  <c r="AA371" i="1"/>
  <c r="AA373" i="1"/>
  <c r="AA375" i="1"/>
  <c r="AA377" i="1"/>
  <c r="AA379" i="1"/>
  <c r="AA380" i="1"/>
  <c r="AA381" i="1"/>
  <c r="AA382" i="1"/>
  <c r="AA437" i="1"/>
  <c r="AA439" i="1"/>
  <c r="AA440" i="1"/>
  <c r="AA441" i="1"/>
  <c r="AA442" i="1"/>
  <c r="Y371" i="1"/>
  <c r="Y373" i="1"/>
  <c r="Y375" i="1"/>
  <c r="Y377" i="1"/>
  <c r="Y379" i="1"/>
  <c r="Y380" i="1"/>
  <c r="Y381" i="1"/>
  <c r="Y382" i="1"/>
  <c r="Y437" i="1"/>
  <c r="Y439" i="1"/>
  <c r="Y440" i="1"/>
  <c r="Y441" i="1"/>
  <c r="Y442" i="1"/>
  <c r="W371" i="1"/>
  <c r="W373" i="1"/>
  <c r="W375" i="1"/>
  <c r="W377" i="1"/>
  <c r="W379" i="1"/>
  <c r="W380" i="1"/>
  <c r="W381" i="1"/>
  <c r="W382" i="1"/>
  <c r="W437" i="1"/>
  <c r="W439" i="1"/>
  <c r="W440" i="1"/>
  <c r="W441" i="1"/>
  <c r="W442" i="1"/>
  <c r="U371" i="1"/>
  <c r="U373" i="1"/>
  <c r="U375" i="1"/>
  <c r="U377" i="1"/>
  <c r="U379" i="1"/>
  <c r="U380" i="1"/>
  <c r="U381" i="1"/>
  <c r="U382" i="1"/>
  <c r="U437" i="1"/>
  <c r="U439" i="1"/>
  <c r="U440" i="1"/>
  <c r="U441" i="1"/>
  <c r="U442" i="1"/>
  <c r="S371" i="1"/>
  <c r="S373" i="1"/>
  <c r="S375" i="1"/>
  <c r="S377" i="1"/>
  <c r="S379" i="1"/>
  <c r="S380" i="1"/>
  <c r="S381" i="1"/>
  <c r="S382" i="1"/>
  <c r="S437" i="1"/>
  <c r="S439" i="1"/>
  <c r="S440" i="1"/>
  <c r="S441" i="1"/>
  <c r="S442" i="1"/>
  <c r="Q371" i="1"/>
  <c r="Q373" i="1"/>
  <c r="Q375" i="1"/>
  <c r="Q377" i="1"/>
  <c r="Q379" i="1"/>
  <c r="Q380" i="1"/>
  <c r="Q381" i="1"/>
  <c r="Q382" i="1"/>
  <c r="Q437" i="1"/>
  <c r="Q439" i="1"/>
  <c r="Q440" i="1"/>
  <c r="Q441" i="1"/>
  <c r="Q442" i="1"/>
  <c r="O371" i="1"/>
  <c r="O373" i="1"/>
  <c r="O375" i="1"/>
  <c r="O377" i="1"/>
  <c r="O379" i="1"/>
  <c r="O380" i="1"/>
  <c r="O381" i="1"/>
  <c r="O382" i="1"/>
  <c r="O437" i="1"/>
  <c r="O439" i="1"/>
  <c r="O440" i="1"/>
  <c r="O441" i="1"/>
  <c r="O442" i="1"/>
  <c r="M371" i="1"/>
  <c r="M373" i="1"/>
  <c r="M375" i="1"/>
  <c r="M377" i="1"/>
  <c r="M379" i="1"/>
  <c r="M380" i="1"/>
  <c r="M381" i="1"/>
  <c r="M382" i="1"/>
  <c r="M437" i="1"/>
  <c r="M439" i="1"/>
  <c r="M440" i="1"/>
  <c r="M441" i="1"/>
  <c r="M442" i="1"/>
  <c r="Z442" i="1"/>
  <c r="Z441" i="1"/>
  <c r="Z440" i="1"/>
  <c r="Z439" i="1"/>
  <c r="Z437" i="1"/>
  <c r="Z382" i="1"/>
  <c r="Z381" i="1"/>
  <c r="Z380" i="1"/>
  <c r="Z379" i="1"/>
  <c r="Z377" i="1"/>
  <c r="Z375" i="1"/>
  <c r="Z373" i="1"/>
  <c r="Z371" i="1"/>
  <c r="Z360" i="1"/>
  <c r="X442" i="1"/>
  <c r="X441" i="1"/>
  <c r="X440" i="1"/>
  <c r="X439" i="1"/>
  <c r="X437" i="1"/>
  <c r="X382" i="1"/>
  <c r="X381" i="1"/>
  <c r="X380" i="1"/>
  <c r="X379" i="1"/>
  <c r="X377" i="1"/>
  <c r="X375" i="1"/>
  <c r="X373" i="1"/>
  <c r="X371" i="1"/>
  <c r="X360" i="1"/>
  <c r="V442" i="1"/>
  <c r="V441" i="1"/>
  <c r="V440" i="1"/>
  <c r="V439" i="1"/>
  <c r="V437" i="1"/>
  <c r="V382" i="1"/>
  <c r="V381" i="1"/>
  <c r="V380" i="1"/>
  <c r="V379" i="1"/>
  <c r="V377" i="1"/>
  <c r="V375" i="1"/>
  <c r="V373" i="1"/>
  <c r="V371" i="1"/>
  <c r="V360" i="1"/>
  <c r="T442" i="1"/>
  <c r="T441" i="1"/>
  <c r="T440" i="1"/>
  <c r="T439" i="1"/>
  <c r="T437" i="1"/>
  <c r="T382" i="1"/>
  <c r="T381" i="1"/>
  <c r="T380" i="1"/>
  <c r="T379" i="1"/>
  <c r="T377" i="1"/>
  <c r="T375" i="1"/>
  <c r="T373" i="1"/>
  <c r="T371" i="1"/>
  <c r="T360" i="1"/>
  <c r="R442" i="1"/>
  <c r="R441" i="1"/>
  <c r="R440" i="1"/>
  <c r="R439" i="1"/>
  <c r="R437" i="1"/>
  <c r="R382" i="1"/>
  <c r="R381" i="1"/>
  <c r="R380" i="1"/>
  <c r="R379" i="1"/>
  <c r="R377" i="1"/>
  <c r="R375" i="1"/>
  <c r="R373" i="1"/>
  <c r="R371" i="1"/>
  <c r="R360" i="1"/>
  <c r="P442" i="1"/>
  <c r="P441" i="1"/>
  <c r="P440" i="1"/>
  <c r="P439" i="1"/>
  <c r="P437" i="1"/>
  <c r="P382" i="1"/>
  <c r="P381" i="1"/>
  <c r="P380" i="1"/>
  <c r="P379" i="1"/>
  <c r="P377" i="1"/>
  <c r="P375" i="1"/>
  <c r="P373" i="1"/>
  <c r="P371" i="1"/>
  <c r="P360" i="1"/>
  <c r="N442" i="1"/>
  <c r="N441" i="1"/>
  <c r="N440" i="1"/>
  <c r="N439" i="1"/>
  <c r="N437" i="1"/>
  <c r="N382" i="1"/>
  <c r="N381" i="1"/>
  <c r="N380" i="1"/>
  <c r="N379" i="1"/>
  <c r="N377" i="1"/>
  <c r="N375" i="1"/>
  <c r="N373" i="1"/>
  <c r="N371" i="1"/>
  <c r="N360" i="1"/>
  <c r="L442" i="1"/>
  <c r="L441" i="1"/>
  <c r="L440" i="1"/>
  <c r="L439" i="1"/>
  <c r="L437" i="1"/>
  <c r="L382" i="1"/>
  <c r="L381" i="1"/>
  <c r="L380" i="1"/>
  <c r="L379" i="1"/>
  <c r="L377" i="1"/>
  <c r="L375" i="1"/>
  <c r="L373" i="1"/>
  <c r="L371" i="1"/>
  <c r="L360" i="1"/>
  <c r="J371" i="1"/>
  <c r="J373" i="1"/>
  <c r="J375" i="1"/>
  <c r="J377" i="1"/>
  <c r="J379" i="1"/>
  <c r="J380" i="1"/>
  <c r="J381" i="1"/>
  <c r="J382" i="1"/>
  <c r="J437" i="1"/>
  <c r="J439" i="1"/>
  <c r="J440" i="1"/>
  <c r="J441" i="1"/>
  <c r="J442" i="1"/>
  <c r="J360" i="1"/>
  <c r="N526" i="1" l="1" a="1"/>
  <c r="N526" i="1" s="1"/>
  <c r="N528" i="1" a="1"/>
  <c r="N528" i="1" s="1"/>
  <c r="M526" i="1" a="1"/>
  <c r="M526" i="1" s="1"/>
  <c r="M528" i="1" a="1"/>
  <c r="M528" i="1" s="1"/>
  <c r="L526" i="1" a="1"/>
  <c r="L526" i="1" s="1"/>
  <c r="L528" i="1" a="1"/>
  <c r="L528" i="1" s="1"/>
  <c r="O526" i="1" a="1"/>
  <c r="O526" i="1" s="1"/>
  <c r="O528" i="1" a="1"/>
  <c r="O528" i="1" s="1"/>
  <c r="N522" i="1" a="1"/>
  <c r="N522" i="1" s="1"/>
  <c r="N524" i="1" a="1"/>
  <c r="N524" i="1" s="1"/>
  <c r="M522" i="1" a="1"/>
  <c r="M522" i="1" s="1"/>
  <c r="M524" i="1" a="1"/>
  <c r="M524" i="1" s="1"/>
  <c r="L522" i="1" a="1"/>
  <c r="L522" i="1" s="1"/>
  <c r="L524" i="1" a="1"/>
  <c r="L524" i="1" s="1"/>
  <c r="O522" i="1" a="1"/>
  <c r="O522" i="1" s="1"/>
  <c r="O524" i="1" a="1"/>
  <c r="O524" i="1" s="1"/>
  <c r="N517" i="1" a="1"/>
  <c r="N517" i="1" s="1"/>
  <c r="N519" i="1" a="1"/>
  <c r="N519" i="1" s="1"/>
  <c r="M517" i="1" a="1"/>
  <c r="M517" i="1" s="1"/>
  <c r="M519" i="1" a="1"/>
  <c r="M519" i="1" s="1"/>
  <c r="L517" i="1" a="1"/>
  <c r="L517" i="1" s="1"/>
  <c r="L519" i="1" a="1"/>
  <c r="L519" i="1" s="1"/>
  <c r="O517" i="1" a="1"/>
  <c r="O517" i="1" s="1"/>
  <c r="O519" i="1" a="1"/>
  <c r="O519" i="1" s="1"/>
  <c r="M512" i="1" a="1"/>
  <c r="M512" i="1" s="1"/>
  <c r="M515" i="1" a="1"/>
  <c r="M515" i="1" s="1"/>
  <c r="N512" i="1" a="1"/>
  <c r="N512" i="1" s="1"/>
  <c r="N515" i="1" a="1"/>
  <c r="N515" i="1" s="1"/>
  <c r="L512" i="1" a="1"/>
  <c r="L512" i="1" s="1"/>
  <c r="L515" i="1" a="1"/>
  <c r="L515" i="1" s="1"/>
  <c r="O512" i="1" a="1"/>
  <c r="O512" i="1" s="1"/>
  <c r="O515" i="1" a="1"/>
  <c r="O515" i="1" s="1"/>
  <c r="N508" i="1" a="1"/>
  <c r="N508" i="1" s="1"/>
  <c r="N510" i="1" a="1"/>
  <c r="N510" i="1" s="1"/>
  <c r="M508" i="1" a="1"/>
  <c r="M508" i="1" s="1"/>
  <c r="M510" i="1" a="1"/>
  <c r="M510" i="1" s="1"/>
  <c r="L508" i="1" a="1"/>
  <c r="L508" i="1" s="1"/>
  <c r="L510" i="1" a="1"/>
  <c r="L510" i="1" s="1"/>
  <c r="O508" i="1" a="1"/>
  <c r="O508" i="1" s="1"/>
  <c r="O510" i="1" a="1"/>
  <c r="O510" i="1" s="1"/>
  <c r="N503" i="1" a="1"/>
  <c r="N503" i="1" s="1"/>
  <c r="N505" i="1" a="1"/>
  <c r="N505" i="1" s="1"/>
  <c r="M503" i="1" a="1"/>
  <c r="M503" i="1" s="1"/>
  <c r="M505" i="1" a="1"/>
  <c r="M505" i="1" s="1"/>
  <c r="L503" i="1" a="1"/>
  <c r="L503" i="1" s="1"/>
  <c r="L505" i="1" a="1"/>
  <c r="L505" i="1" s="1"/>
  <c r="O503" i="1" a="1"/>
  <c r="O503" i="1" s="1"/>
  <c r="O505" i="1" a="1"/>
  <c r="O505" i="1" s="1"/>
  <c r="N498" i="1" a="1"/>
  <c r="N498" i="1" s="1"/>
  <c r="N501" i="1" a="1"/>
  <c r="N501" i="1" s="1"/>
  <c r="M498" i="1" a="1"/>
  <c r="M498" i="1" s="1"/>
  <c r="M501" i="1" a="1"/>
  <c r="M501" i="1" s="1"/>
  <c r="L498" i="1" a="1"/>
  <c r="L498" i="1" s="1"/>
  <c r="L501" i="1" a="1"/>
  <c r="L501" i="1" s="1"/>
  <c r="O498" i="1" a="1"/>
  <c r="O498" i="1" s="1"/>
  <c r="O501" i="1" a="1"/>
  <c r="O501" i="1" s="1"/>
  <c r="N494" i="1" a="1"/>
  <c r="N494" i="1" s="1"/>
  <c r="N496" i="1" a="1"/>
  <c r="N496" i="1" s="1"/>
  <c r="M494" i="1" a="1"/>
  <c r="M494" i="1" s="1"/>
  <c r="M496" i="1" a="1"/>
  <c r="M496" i="1" s="1"/>
  <c r="L494" i="1" a="1"/>
  <c r="L494" i="1" s="1"/>
  <c r="L496" i="1" a="1"/>
  <c r="L496" i="1" s="1"/>
  <c r="O494" i="1" a="1"/>
  <c r="O494" i="1" s="1"/>
  <c r="O496" i="1" a="1"/>
  <c r="O496" i="1" s="1"/>
  <c r="N489" i="1" a="1"/>
  <c r="N489" i="1" s="1"/>
  <c r="N491" i="1" a="1"/>
  <c r="N491" i="1" s="1"/>
  <c r="M489" i="1" a="1"/>
  <c r="M489" i="1" s="1"/>
  <c r="M491" i="1" a="1"/>
  <c r="M491" i="1" s="1"/>
  <c r="L489" i="1" a="1"/>
  <c r="L489" i="1" s="1"/>
  <c r="L491" i="1" a="1"/>
  <c r="L491" i="1" s="1"/>
  <c r="O489" i="1" a="1"/>
  <c r="O489" i="1" s="1"/>
  <c r="O491" i="1" a="1"/>
  <c r="O491" i="1" s="1"/>
  <c r="M483" i="1" a="1"/>
  <c r="M483" i="1" s="1"/>
  <c r="M486" i="1" a="1"/>
  <c r="M486" i="1" s="1"/>
  <c r="N483" i="1" a="1"/>
  <c r="N483" i="1" s="1"/>
  <c r="N486" i="1" a="1"/>
  <c r="N486" i="1" s="1"/>
  <c r="L483" i="1" a="1"/>
  <c r="L483" i="1" s="1"/>
  <c r="L486" i="1" a="1"/>
  <c r="L486" i="1" s="1"/>
  <c r="O483" i="1" a="1"/>
  <c r="O483" i="1" s="1"/>
  <c r="O486" i="1" a="1"/>
  <c r="O486" i="1" s="1"/>
  <c r="N475" i="1" a="1"/>
  <c r="N475" i="1" s="1"/>
  <c r="N480" i="1" a="1"/>
  <c r="N480" i="1" s="1"/>
  <c r="M475" i="1" a="1"/>
  <c r="M475" i="1" s="1"/>
  <c r="M480" i="1" a="1"/>
  <c r="M480" i="1" s="1"/>
  <c r="L475" i="1" a="1"/>
  <c r="L475" i="1" s="1"/>
  <c r="L480" i="1" a="1"/>
  <c r="L480" i="1" s="1"/>
  <c r="O475" i="1" a="1"/>
  <c r="O475" i="1" s="1"/>
  <c r="O480" i="1" a="1"/>
  <c r="O480" i="1" s="1"/>
  <c r="N468" i="1" a="1"/>
  <c r="N468" i="1" s="1"/>
  <c r="N470" i="1" a="1"/>
  <c r="N470" i="1" s="1"/>
  <c r="M468" i="1" a="1"/>
  <c r="M468" i="1" s="1"/>
  <c r="M470" i="1" a="1"/>
  <c r="M470" i="1" s="1"/>
  <c r="L468" i="1" a="1"/>
  <c r="L468" i="1" s="1"/>
  <c r="L470" i="1" a="1"/>
  <c r="L470" i="1" s="1"/>
  <c r="O468" i="1" a="1"/>
  <c r="O468" i="1" s="1"/>
  <c r="O470" i="1" a="1"/>
  <c r="O470" i="1" s="1"/>
  <c r="M464" i="1" a="1"/>
  <c r="M464" i="1" s="1"/>
  <c r="M466" i="1" a="1"/>
  <c r="M466" i="1" s="1"/>
  <c r="N464" i="1" a="1"/>
  <c r="N464" i="1" s="1"/>
  <c r="N466" i="1" a="1"/>
  <c r="N466" i="1" s="1"/>
  <c r="L464" i="1" a="1"/>
  <c r="L464" i="1" s="1"/>
  <c r="L466" i="1" a="1"/>
  <c r="L466" i="1" s="1"/>
  <c r="O464" i="1" a="1"/>
  <c r="O464" i="1" s="1"/>
  <c r="O466" i="1" a="1"/>
  <c r="O466" i="1" s="1"/>
  <c r="N518" i="1" a="1"/>
  <c r="N518" i="1" s="1"/>
  <c r="N516" i="1" a="1"/>
  <c r="N516" i="1" s="1"/>
  <c r="N514" i="1" a="1"/>
  <c r="N514" i="1" s="1"/>
  <c r="N527" i="1" a="1"/>
  <c r="N527" i="1" s="1"/>
  <c r="N513" i="1" a="1"/>
  <c r="N513" i="1" s="1"/>
  <c r="N525" i="1" a="1"/>
  <c r="N525" i="1" s="1"/>
  <c r="N523" i="1" a="1"/>
  <c r="N523" i="1" s="1"/>
  <c r="N521" i="1" a="1"/>
  <c r="N521" i="1" s="1"/>
  <c r="N520" i="1" a="1"/>
  <c r="N520" i="1" s="1"/>
  <c r="N499" i="1" a="1"/>
  <c r="N499" i="1" s="1"/>
  <c r="N511" i="1" a="1"/>
  <c r="N511" i="1" s="1"/>
  <c r="N509" i="1" a="1"/>
  <c r="N509" i="1" s="1"/>
  <c r="N507" i="1" a="1"/>
  <c r="N507" i="1" s="1"/>
  <c r="N506" i="1" a="1"/>
  <c r="N506" i="1" s="1"/>
  <c r="N504" i="1" a="1"/>
  <c r="N504" i="1" s="1"/>
  <c r="N492" i="1" a="1"/>
  <c r="N492" i="1" s="1"/>
  <c r="N490" i="1" a="1"/>
  <c r="N490" i="1" s="1"/>
  <c r="N500" i="1" a="1"/>
  <c r="N500" i="1" s="1"/>
  <c r="N488" i="1" a="1"/>
  <c r="N488" i="1" s="1"/>
  <c r="N497" i="1" a="1"/>
  <c r="N497" i="1" s="1"/>
  <c r="N481" i="1" a="1"/>
  <c r="N481" i="1" s="1"/>
  <c r="N493" i="1" a="1"/>
  <c r="N493" i="1" s="1"/>
  <c r="N495" i="1" a="1"/>
  <c r="N495" i="1" s="1"/>
  <c r="N482" i="1" a="1"/>
  <c r="N482" i="1" s="1"/>
  <c r="N502" i="1" a="1"/>
  <c r="N502" i="1" s="1"/>
  <c r="N485" i="1" a="1"/>
  <c r="N485" i="1" s="1"/>
  <c r="N484" i="1" a="1"/>
  <c r="N484" i="1" s="1"/>
  <c r="N487" i="1" a="1"/>
  <c r="N487" i="1" s="1"/>
  <c r="M521" i="1" a="1"/>
  <c r="M521" i="1" s="1"/>
  <c r="M520" i="1" a="1"/>
  <c r="M520" i="1" s="1"/>
  <c r="M518" i="1" a="1"/>
  <c r="M518" i="1" s="1"/>
  <c r="M516" i="1" a="1"/>
  <c r="M516" i="1" s="1"/>
  <c r="M514" i="1" a="1"/>
  <c r="M514" i="1" s="1"/>
  <c r="M527" i="1" a="1"/>
  <c r="M527" i="1" s="1"/>
  <c r="M513" i="1" a="1"/>
  <c r="M513" i="1" s="1"/>
  <c r="M525" i="1" a="1"/>
  <c r="M525" i="1" s="1"/>
  <c r="M502" i="1" a="1"/>
  <c r="M502" i="1" s="1"/>
  <c r="M500" i="1" a="1"/>
  <c r="M500" i="1" s="1"/>
  <c r="M511" i="1" a="1"/>
  <c r="M511" i="1" s="1"/>
  <c r="M523" i="1" a="1"/>
  <c r="M523" i="1" s="1"/>
  <c r="M509" i="1" a="1"/>
  <c r="M509" i="1" s="1"/>
  <c r="M507" i="1" a="1"/>
  <c r="M507" i="1" s="1"/>
  <c r="M506" i="1" a="1"/>
  <c r="M506" i="1" s="1"/>
  <c r="M495" i="1" a="1"/>
  <c r="M495" i="1" s="1"/>
  <c r="M499" i="1" a="1"/>
  <c r="M499" i="1" s="1"/>
  <c r="M493" i="1" a="1"/>
  <c r="M493" i="1" s="1"/>
  <c r="M492" i="1" a="1"/>
  <c r="M492" i="1" s="1"/>
  <c r="M490" i="1" a="1"/>
  <c r="M490" i="1" s="1"/>
  <c r="M504" i="1" a="1"/>
  <c r="M504" i="1" s="1"/>
  <c r="M488" i="1" a="1"/>
  <c r="M488" i="1" s="1"/>
  <c r="M487" i="1" a="1"/>
  <c r="M487" i="1" s="1"/>
  <c r="M482" i="1" a="1"/>
  <c r="M482" i="1" s="1"/>
  <c r="M481" i="1" a="1"/>
  <c r="M481" i="1" s="1"/>
  <c r="M484" i="1" a="1"/>
  <c r="M484" i="1" s="1"/>
  <c r="M497" i="1" a="1"/>
  <c r="M497" i="1" s="1"/>
  <c r="M485" i="1" a="1"/>
  <c r="M485" i="1" s="1"/>
  <c r="L525" i="1" a="1"/>
  <c r="L525" i="1" s="1"/>
  <c r="L523" i="1" a="1"/>
  <c r="L523" i="1" s="1"/>
  <c r="L521" i="1" a="1"/>
  <c r="L521" i="1" s="1"/>
  <c r="L520" i="1" a="1"/>
  <c r="L520" i="1" s="1"/>
  <c r="L518" i="1" a="1"/>
  <c r="L518" i="1" s="1"/>
  <c r="L516" i="1" a="1"/>
  <c r="L516" i="1" s="1"/>
  <c r="L514" i="1" a="1"/>
  <c r="L514" i="1" s="1"/>
  <c r="L527" i="1" a="1"/>
  <c r="L527" i="1" s="1"/>
  <c r="L513" i="1" a="1"/>
  <c r="L513" i="1" s="1"/>
  <c r="L506" i="1" a="1"/>
  <c r="L506" i="1" s="1"/>
  <c r="L504" i="1" a="1"/>
  <c r="L504" i="1" s="1"/>
  <c r="L502" i="1" a="1"/>
  <c r="L502" i="1" s="1"/>
  <c r="L500" i="1" a="1"/>
  <c r="L500" i="1" s="1"/>
  <c r="L511" i="1" a="1"/>
  <c r="L511" i="1" s="1"/>
  <c r="L497" i="1" a="1"/>
  <c r="L497" i="1" s="1"/>
  <c r="L499" i="1" a="1"/>
  <c r="L499" i="1" s="1"/>
  <c r="L495" i="1" a="1"/>
  <c r="L495" i="1" s="1"/>
  <c r="L509" i="1" a="1"/>
  <c r="L509" i="1" s="1"/>
  <c r="L493" i="1" a="1"/>
  <c r="L493" i="1" s="1"/>
  <c r="L492" i="1" a="1"/>
  <c r="L492" i="1" s="1"/>
  <c r="L490" i="1" a="1"/>
  <c r="L490" i="1" s="1"/>
  <c r="L485" i="1" a="1"/>
  <c r="L485" i="1" s="1"/>
  <c r="L487" i="1" a="1"/>
  <c r="L487" i="1" s="1"/>
  <c r="L484" i="1" a="1"/>
  <c r="L484" i="1" s="1"/>
  <c r="L482" i="1" a="1"/>
  <c r="L482" i="1" s="1"/>
  <c r="L488" i="1" a="1"/>
  <c r="L488" i="1" s="1"/>
  <c r="L481" i="1" a="1"/>
  <c r="L481" i="1" s="1"/>
  <c r="L507" i="1" a="1"/>
  <c r="L507" i="1" s="1"/>
  <c r="O514" i="1" a="1"/>
  <c r="O514" i="1" s="1"/>
  <c r="O527" i="1" a="1"/>
  <c r="O527" i="1" s="1"/>
  <c r="O513" i="1" a="1"/>
  <c r="O513" i="1" s="1"/>
  <c r="O525" i="1" a="1"/>
  <c r="O525" i="1" s="1"/>
  <c r="O523" i="1" a="1"/>
  <c r="O523" i="1" s="1"/>
  <c r="O521" i="1" a="1"/>
  <c r="O521" i="1" s="1"/>
  <c r="O520" i="1" a="1"/>
  <c r="O520" i="1" s="1"/>
  <c r="O518" i="1" a="1"/>
  <c r="O518" i="1" s="1"/>
  <c r="O509" i="1" a="1"/>
  <c r="O509" i="1" s="1"/>
  <c r="O507" i="1" a="1"/>
  <c r="O507" i="1" s="1"/>
  <c r="O506" i="1" a="1"/>
  <c r="O506" i="1" s="1"/>
  <c r="O504" i="1" a="1"/>
  <c r="O504" i="1" s="1"/>
  <c r="O516" i="1" a="1"/>
  <c r="O516" i="1" s="1"/>
  <c r="O502" i="1" a="1"/>
  <c r="O502" i="1" s="1"/>
  <c r="O500" i="1" a="1"/>
  <c r="O500" i="1" s="1"/>
  <c r="O511" i="1" a="1"/>
  <c r="O511" i="1" s="1"/>
  <c r="O488" i="1" a="1"/>
  <c r="O488" i="1" s="1"/>
  <c r="O487" i="1" a="1"/>
  <c r="O487" i="1" s="1"/>
  <c r="O497" i="1" a="1"/>
  <c r="O497" i="1" s="1"/>
  <c r="O495" i="1" a="1"/>
  <c r="O495" i="1" s="1"/>
  <c r="O493" i="1" a="1"/>
  <c r="O493" i="1" s="1"/>
  <c r="O490" i="1" a="1"/>
  <c r="O490" i="1" s="1"/>
  <c r="O485" i="1" a="1"/>
  <c r="O485" i="1" s="1"/>
  <c r="O499" i="1" a="1"/>
  <c r="O499" i="1" s="1"/>
  <c r="O484" i="1" a="1"/>
  <c r="O484" i="1" s="1"/>
  <c r="O492" i="1" a="1"/>
  <c r="O492" i="1" s="1"/>
  <c r="O482" i="1" a="1"/>
  <c r="O482" i="1" s="1"/>
  <c r="O481" i="1" a="1"/>
  <c r="O481" i="1" s="1"/>
  <c r="N479" i="1" a="1"/>
  <c r="N479" i="1" s="1"/>
  <c r="N478" i="1" a="1"/>
  <c r="N478" i="1" s="1"/>
  <c r="N477" i="1" a="1"/>
  <c r="N477" i="1" s="1"/>
  <c r="N476" i="1" a="1"/>
  <c r="N476" i="1" s="1"/>
  <c r="M476" i="1" a="1"/>
  <c r="M476" i="1" s="1"/>
  <c r="M477" i="1" a="1"/>
  <c r="M477" i="1" s="1"/>
  <c r="M479" i="1" a="1"/>
  <c r="M479" i="1" s="1"/>
  <c r="M478" i="1" a="1"/>
  <c r="M478" i="1" s="1"/>
  <c r="L478" i="1" a="1"/>
  <c r="L478" i="1" s="1"/>
  <c r="L477" i="1" a="1"/>
  <c r="L477" i="1" s="1"/>
  <c r="L476" i="1" a="1"/>
  <c r="L476" i="1" s="1"/>
  <c r="L479" i="1" a="1"/>
  <c r="L479" i="1" s="1"/>
  <c r="O479" i="1" a="1"/>
  <c r="O479" i="1" s="1"/>
  <c r="O478" i="1" a="1"/>
  <c r="O478" i="1" s="1"/>
  <c r="O477" i="1" a="1"/>
  <c r="O477" i="1" s="1"/>
  <c r="O476" i="1" a="1"/>
  <c r="O476" i="1" s="1"/>
  <c r="K145" i="18"/>
  <c r="R38" i="6"/>
  <c r="N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533" i="1" a="1"/>
  <c r="L533" i="1" s="1"/>
  <c r="L454" i="1" a="1"/>
  <c r="L454" i="1" s="1"/>
  <c r="L461" i="1" a="1"/>
  <c r="L461" i="1" s="1"/>
  <c r="L456" i="1" a="1"/>
  <c r="L456" i="1" s="1"/>
  <c r="L459" i="1" a="1"/>
  <c r="L459" i="1" s="1"/>
  <c r="L453" i="1" a="1"/>
  <c r="L453" i="1" s="1"/>
  <c r="L460" i="1" a="1"/>
  <c r="L460" i="1" s="1"/>
  <c r="L455" i="1" a="1"/>
  <c r="L455" i="1" s="1"/>
  <c r="L458" i="1" a="1"/>
  <c r="L458" i="1" s="1"/>
  <c r="L457" i="1" a="1"/>
  <c r="L457" i="1" s="1"/>
  <c r="N111" i="22"/>
  <c r="N114" i="22"/>
  <c r="AN164" i="18"/>
  <c r="AN156" i="18"/>
  <c r="AN163" i="18"/>
  <c r="AN155" i="18"/>
  <c r="AN162" i="18"/>
  <c r="AN161" i="18"/>
  <c r="AN157" i="18"/>
  <c r="AN160" i="18"/>
  <c r="AN158" i="18"/>
  <c r="AN159" i="18"/>
  <c r="O454" i="1" a="1"/>
  <c r="O454" i="1" s="1"/>
  <c r="O453" i="1" a="1"/>
  <c r="O453" i="1" s="1"/>
  <c r="O457" i="1" a="1"/>
  <c r="O457" i="1" s="1"/>
  <c r="O460" i="1" a="1"/>
  <c r="O460" i="1" s="1"/>
  <c r="O455" i="1" a="1"/>
  <c r="O455" i="1" s="1"/>
  <c r="O461" i="1" a="1"/>
  <c r="O461" i="1" s="1"/>
  <c r="O456" i="1" a="1"/>
  <c r="O456" i="1" s="1"/>
  <c r="O458" i="1" a="1"/>
  <c r="O458" i="1" s="1"/>
  <c r="O459" i="1" a="1"/>
  <c r="O459" i="1" s="1"/>
  <c r="N116" i="22"/>
  <c r="N110" i="22"/>
  <c r="N462" i="1" a="1"/>
  <c r="N462" i="1" s="1"/>
  <c r="N454" i="1" a="1"/>
  <c r="N454" i="1" s="1"/>
  <c r="N459" i="1" a="1"/>
  <c r="N459" i="1" s="1"/>
  <c r="N453" i="1" a="1"/>
  <c r="N453" i="1" s="1"/>
  <c r="N457" i="1" a="1"/>
  <c r="N457" i="1" s="1"/>
  <c r="N460" i="1" a="1"/>
  <c r="N460" i="1" s="1"/>
  <c r="N458" i="1" a="1"/>
  <c r="N458" i="1" s="1"/>
  <c r="N461" i="1" a="1"/>
  <c r="N461" i="1" s="1"/>
  <c r="N455" i="1" a="1"/>
  <c r="N455" i="1" s="1"/>
  <c r="N456" i="1" a="1"/>
  <c r="N456" i="1" s="1"/>
  <c r="N112" i="22"/>
  <c r="N109" i="22"/>
  <c r="AN132" i="18"/>
  <c r="AN131" i="18"/>
  <c r="AN130" i="18"/>
  <c r="AN133" i="18"/>
  <c r="AN129" i="18"/>
  <c r="AN126" i="18"/>
  <c r="AN128" i="18"/>
  <c r="AN127" i="18"/>
  <c r="AN134" i="18"/>
  <c r="AN125" i="18"/>
  <c r="M454" i="1" a="1"/>
  <c r="M454" i="1" s="1"/>
  <c r="M456" i="1" a="1"/>
  <c r="M456" i="1" s="1"/>
  <c r="M459" i="1" a="1"/>
  <c r="M459" i="1" s="1"/>
  <c r="M453" i="1" a="1"/>
  <c r="M453" i="1" s="1"/>
  <c r="M457" i="1" a="1"/>
  <c r="M457" i="1" s="1"/>
  <c r="M455" i="1" a="1"/>
  <c r="M455" i="1" s="1"/>
  <c r="M458" i="1" a="1"/>
  <c r="M458" i="1" s="1"/>
  <c r="M461" i="1" a="1"/>
  <c r="M461" i="1" s="1"/>
  <c r="M460" i="1" a="1"/>
  <c r="M460" i="1" s="1"/>
  <c r="N113" i="22"/>
  <c r="AO104" i="18"/>
  <c r="O462" i="1" a="1"/>
  <c r="O462" i="1" s="1"/>
  <c r="M462" i="1" a="1"/>
  <c r="M462" i="1" s="1"/>
  <c r="O534" i="1" a="1"/>
  <c r="O534" i="1" s="1"/>
  <c r="O533" i="1" a="1"/>
  <c r="O533" i="1" s="1"/>
  <c r="O532" i="1" a="1"/>
  <c r="O532" i="1" s="1"/>
  <c r="AB103" i="17"/>
  <c r="L462" i="1" a="1"/>
  <c r="L462" i="1" s="1"/>
  <c r="O529" i="1" a="1"/>
  <c r="O529" i="1" s="1"/>
  <c r="AB102" i="17"/>
  <c r="L531" i="1" a="1"/>
  <c r="L531" i="1" s="1"/>
  <c r="N112" i="17"/>
  <c r="AC112" i="17" s="1"/>
  <c r="AC104" i="17"/>
  <c r="AC111" i="17"/>
  <c r="AC105" i="17"/>
  <c r="AC110" i="17"/>
  <c r="AC106" i="17"/>
  <c r="AC98" i="17"/>
  <c r="AC100" i="17"/>
  <c r="AC103" i="17"/>
  <c r="L465" i="1" a="1"/>
  <c r="L465" i="1" s="1"/>
  <c r="M532" i="1" a="1"/>
  <c r="M532" i="1" s="1"/>
  <c r="AC102" i="17"/>
  <c r="W101" i="17"/>
  <c r="H102" i="17"/>
  <c r="P451" i="1"/>
  <c r="P530" i="1" s="1" a="1"/>
  <c r="P530" i="1" s="1"/>
  <c r="O474" i="1" a="1"/>
  <c r="O474"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AA102" i="17" s="1"/>
  <c r="L103" i="17"/>
  <c r="F103" i="17"/>
  <c r="U103" i="17" s="1"/>
  <c r="U102" i="17"/>
  <c r="AB101" i="17"/>
  <c r="AC99" i="17"/>
  <c r="O21" i="17"/>
  <c r="AC29" i="17"/>
  <c r="AC28" i="17"/>
  <c r="AC30" i="17"/>
  <c r="AC26" i="17"/>
  <c r="AC21" i="17"/>
  <c r="AC27" i="17"/>
  <c r="AC22" i="17"/>
  <c r="N31" i="17"/>
  <c r="AC31" i="17" s="1"/>
  <c r="AC25" i="17"/>
  <c r="AC24" i="17"/>
  <c r="AC23" i="17"/>
  <c r="R451" i="1"/>
  <c r="R530" i="1" s="1" a="1"/>
  <c r="R530" i="1" s="1"/>
  <c r="N452" i="1" a="1"/>
  <c r="N452" i="1" s="1"/>
  <c r="N463" i="1" a="1"/>
  <c r="N463" i="1" s="1"/>
  <c r="N472" i="1" a="1"/>
  <c r="N472" i="1" s="1"/>
  <c r="N469" i="1" a="1"/>
  <c r="N469" i="1" s="1"/>
  <c r="N474" i="1" a="1"/>
  <c r="N474" i="1" s="1"/>
  <c r="N467" i="1" a="1"/>
  <c r="N467" i="1" s="1"/>
  <c r="N529" i="1" a="1"/>
  <c r="N529" i="1" s="1"/>
  <c r="N465" i="1" a="1"/>
  <c r="N465" i="1" s="1"/>
  <c r="N534" i="1" a="1"/>
  <c r="N534" i="1" s="1"/>
  <c r="N532" i="1" a="1"/>
  <c r="N532" i="1" s="1"/>
  <c r="N531" i="1" a="1"/>
  <c r="N531" i="1" s="1"/>
  <c r="N471" i="1" a="1"/>
  <c r="N471" i="1" s="1"/>
  <c r="N533" i="1" a="1"/>
  <c r="N533" i="1" s="1"/>
  <c r="Q451" i="1"/>
  <c r="Q530" i="1" s="1" a="1"/>
  <c r="Q530" i="1" s="1"/>
  <c r="M452" i="1" a="1"/>
  <c r="M452" i="1" s="1"/>
  <c r="M472" i="1" a="1"/>
  <c r="M472" i="1" s="1"/>
  <c r="M469" i="1" a="1"/>
  <c r="M469" i="1" s="1"/>
  <c r="M471" i="1" a="1"/>
  <c r="M471" i="1" s="1"/>
  <c r="M529" i="1" a="1"/>
  <c r="M529" i="1" s="1"/>
  <c r="M473" i="1" a="1"/>
  <c r="M473" i="1" s="1"/>
  <c r="M533" i="1" a="1"/>
  <c r="M533" i="1" s="1"/>
  <c r="M531" i="1" a="1"/>
  <c r="M531" i="1" s="1"/>
  <c r="M534" i="1" a="1"/>
  <c r="M534" i="1" s="1"/>
  <c r="M463" i="1" a="1"/>
  <c r="M463" i="1" s="1"/>
  <c r="M465" i="1" a="1"/>
  <c r="M465" i="1" s="1"/>
  <c r="M474" i="1" a="1"/>
  <c r="M474" i="1" s="1"/>
  <c r="M467" i="1" a="1"/>
  <c r="M467" i="1" s="1"/>
  <c r="L452" i="1" a="1"/>
  <c r="L452" i="1" s="1"/>
  <c r="L472" i="1" a="1"/>
  <c r="L472" i="1" s="1"/>
  <c r="L532" i="1" a="1"/>
  <c r="L532" i="1" s="1"/>
  <c r="L469" i="1" a="1"/>
  <c r="L469" i="1" s="1"/>
  <c r="L534" i="1" a="1"/>
  <c r="L534" i="1" s="1"/>
  <c r="L471" i="1" a="1"/>
  <c r="L471" i="1" s="1"/>
  <c r="L473" i="1" a="1"/>
  <c r="L473" i="1" s="1"/>
  <c r="L463" i="1" a="1"/>
  <c r="L463" i="1" s="1"/>
  <c r="L467" i="1" a="1"/>
  <c r="L467" i="1" s="1"/>
  <c r="L529" i="1" a="1"/>
  <c r="L529" i="1" s="1"/>
  <c r="L474" i="1" a="1"/>
  <c r="L474" i="1" s="1"/>
  <c r="N473" i="1" a="1"/>
  <c r="N473" i="1" s="1"/>
  <c r="S451" i="1"/>
  <c r="S530" i="1" s="1" a="1"/>
  <c r="S530" i="1" s="1"/>
  <c r="O452" i="1" a="1"/>
  <c r="O452" i="1" s="1"/>
  <c r="O465" i="1" a="1"/>
  <c r="O465" i="1" s="1"/>
  <c r="O471" i="1" a="1"/>
  <c r="O471" i="1" s="1"/>
  <c r="O463" i="1" a="1"/>
  <c r="O463" i="1" s="1"/>
  <c r="O472" i="1" a="1"/>
  <c r="O472" i="1" s="1"/>
  <c r="O531" i="1" a="1"/>
  <c r="O531" i="1" s="1"/>
  <c r="O467" i="1" a="1"/>
  <c r="O467" i="1" s="1"/>
  <c r="O473" i="1" a="1"/>
  <c r="O473" i="1" s="1"/>
  <c r="O469" i="1" a="1"/>
  <c r="O469" i="1" s="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343" i="1"/>
  <c r="J343" i="1"/>
  <c r="K343" i="1"/>
  <c r="L343" i="1"/>
  <c r="M343" i="1"/>
  <c r="N343" i="1"/>
  <c r="O343" i="1"/>
  <c r="P343" i="1"/>
  <c r="Q343" i="1"/>
  <c r="I345" i="1"/>
  <c r="J345" i="1"/>
  <c r="K345" i="1"/>
  <c r="L345" i="1"/>
  <c r="M345" i="1"/>
  <c r="N345" i="1"/>
  <c r="O345" i="1"/>
  <c r="P345" i="1"/>
  <c r="Q345" i="1"/>
  <c r="I346" i="1"/>
  <c r="J346" i="1"/>
  <c r="K346" i="1"/>
  <c r="L346" i="1"/>
  <c r="M346" i="1"/>
  <c r="N346" i="1"/>
  <c r="O346" i="1"/>
  <c r="P346" i="1"/>
  <c r="Q346" i="1"/>
  <c r="I347" i="1"/>
  <c r="J347" i="1"/>
  <c r="K347" i="1"/>
  <c r="L347" i="1"/>
  <c r="M347" i="1"/>
  <c r="N347" i="1"/>
  <c r="O347" i="1"/>
  <c r="P347" i="1"/>
  <c r="Q347" i="1"/>
  <c r="I348" i="1"/>
  <c r="J348" i="1"/>
  <c r="K348" i="1"/>
  <c r="L348" i="1"/>
  <c r="M348" i="1"/>
  <c r="N348" i="1"/>
  <c r="O348" i="1"/>
  <c r="P348" i="1"/>
  <c r="Q348" i="1"/>
  <c r="J277" i="1"/>
  <c r="K277" i="1"/>
  <c r="L277" i="1"/>
  <c r="M277" i="1"/>
  <c r="N277" i="1"/>
  <c r="O277" i="1"/>
  <c r="P277" i="1"/>
  <c r="Q277" i="1"/>
  <c r="I277" i="1"/>
  <c r="S526" i="1" l="1" a="1"/>
  <c r="S526" i="1" s="1"/>
  <c r="S528" i="1" a="1"/>
  <c r="S528" i="1" s="1"/>
  <c r="R526" i="1" a="1"/>
  <c r="R526" i="1" s="1"/>
  <c r="R528" i="1" a="1"/>
  <c r="R528" i="1" s="1"/>
  <c r="P526" i="1" a="1"/>
  <c r="P526" i="1" s="1"/>
  <c r="P528" i="1" a="1"/>
  <c r="P528" i="1" s="1"/>
  <c r="Q526" i="1" a="1"/>
  <c r="Q526" i="1" s="1"/>
  <c r="Q528" i="1" a="1"/>
  <c r="Q528" i="1" s="1"/>
  <c r="S522" i="1" a="1"/>
  <c r="S522" i="1" s="1"/>
  <c r="S524" i="1" a="1"/>
  <c r="S524" i="1" s="1"/>
  <c r="R522" i="1" a="1"/>
  <c r="R522" i="1" s="1"/>
  <c r="R524" i="1" a="1"/>
  <c r="R524" i="1" s="1"/>
  <c r="P522" i="1" a="1"/>
  <c r="P522" i="1" s="1"/>
  <c r="P524" i="1" a="1"/>
  <c r="P524" i="1" s="1"/>
  <c r="Q522" i="1" a="1"/>
  <c r="Q522" i="1" s="1"/>
  <c r="Q524" i="1" a="1"/>
  <c r="Q524" i="1" s="1"/>
  <c r="S517" i="1" a="1"/>
  <c r="S517" i="1" s="1"/>
  <c r="S519" i="1" a="1"/>
  <c r="S519" i="1" s="1"/>
  <c r="R517" i="1" a="1"/>
  <c r="R517" i="1" s="1"/>
  <c r="R519" i="1" a="1"/>
  <c r="R519" i="1" s="1"/>
  <c r="P517" i="1" a="1"/>
  <c r="P517" i="1" s="1"/>
  <c r="P519" i="1" a="1"/>
  <c r="P519" i="1" s="1"/>
  <c r="Q517" i="1" a="1"/>
  <c r="Q517" i="1" s="1"/>
  <c r="Q519" i="1" a="1"/>
  <c r="Q519" i="1" s="1"/>
  <c r="S512" i="1" a="1"/>
  <c r="S512" i="1" s="1"/>
  <c r="S515" i="1" a="1"/>
  <c r="S515" i="1" s="1"/>
  <c r="R512" i="1" a="1"/>
  <c r="R512" i="1" s="1"/>
  <c r="R515" i="1" a="1"/>
  <c r="R515" i="1" s="1"/>
  <c r="P512" i="1" a="1"/>
  <c r="P512" i="1" s="1"/>
  <c r="P515" i="1" a="1"/>
  <c r="P515" i="1" s="1"/>
  <c r="Q512" i="1" a="1"/>
  <c r="Q512" i="1" s="1"/>
  <c r="Q515" i="1" a="1"/>
  <c r="Q515" i="1" s="1"/>
  <c r="S508" i="1" a="1"/>
  <c r="S508" i="1" s="1"/>
  <c r="S510" i="1" a="1"/>
  <c r="S510" i="1" s="1"/>
  <c r="R508" i="1" a="1"/>
  <c r="R508" i="1" s="1"/>
  <c r="R510" i="1" a="1"/>
  <c r="R510" i="1" s="1"/>
  <c r="P508" i="1" a="1"/>
  <c r="P508" i="1" s="1"/>
  <c r="P510" i="1" a="1"/>
  <c r="P510" i="1" s="1"/>
  <c r="Q508" i="1" a="1"/>
  <c r="Q508" i="1" s="1"/>
  <c r="Q510" i="1" a="1"/>
  <c r="Q510" i="1" s="1"/>
  <c r="S503" i="1" a="1"/>
  <c r="S503" i="1" s="1"/>
  <c r="S505" i="1" a="1"/>
  <c r="S505" i="1" s="1"/>
  <c r="R503" i="1" a="1"/>
  <c r="R503" i="1" s="1"/>
  <c r="R505" i="1" a="1"/>
  <c r="R505" i="1" s="1"/>
  <c r="P503" i="1" a="1"/>
  <c r="P503" i="1" s="1"/>
  <c r="P505" i="1" a="1"/>
  <c r="P505" i="1" s="1"/>
  <c r="Q503" i="1" a="1"/>
  <c r="Q503" i="1" s="1"/>
  <c r="Q505" i="1" a="1"/>
  <c r="Q505" i="1" s="1"/>
  <c r="S498" i="1" a="1"/>
  <c r="S498" i="1" s="1"/>
  <c r="S501" i="1" a="1"/>
  <c r="S501" i="1" s="1"/>
  <c r="R498" i="1" a="1"/>
  <c r="R498" i="1" s="1"/>
  <c r="R501" i="1" a="1"/>
  <c r="R501" i="1" s="1"/>
  <c r="P498" i="1" a="1"/>
  <c r="P498" i="1" s="1"/>
  <c r="P501" i="1" a="1"/>
  <c r="P501" i="1" s="1"/>
  <c r="Q498" i="1" a="1"/>
  <c r="Q498" i="1" s="1"/>
  <c r="Q501" i="1" a="1"/>
  <c r="Q501" i="1" s="1"/>
  <c r="S494" i="1" a="1"/>
  <c r="S494" i="1" s="1"/>
  <c r="S496" i="1" a="1"/>
  <c r="S496" i="1" s="1"/>
  <c r="R494" i="1" a="1"/>
  <c r="R494" i="1" s="1"/>
  <c r="R496" i="1" a="1"/>
  <c r="R496" i="1" s="1"/>
  <c r="P494" i="1" a="1"/>
  <c r="P494" i="1" s="1"/>
  <c r="P496" i="1" a="1"/>
  <c r="P496" i="1" s="1"/>
  <c r="Q494" i="1" a="1"/>
  <c r="Q494" i="1" s="1"/>
  <c r="Q496" i="1" a="1"/>
  <c r="Q496" i="1" s="1"/>
  <c r="S489" i="1" a="1"/>
  <c r="S489" i="1" s="1"/>
  <c r="S491" i="1" a="1"/>
  <c r="S491" i="1" s="1"/>
  <c r="R489" i="1" a="1"/>
  <c r="R489" i="1" s="1"/>
  <c r="R491" i="1" a="1"/>
  <c r="R491" i="1" s="1"/>
  <c r="P489" i="1" a="1"/>
  <c r="P489" i="1" s="1"/>
  <c r="P491" i="1" a="1"/>
  <c r="P491" i="1" s="1"/>
  <c r="Q489" i="1" a="1"/>
  <c r="Q489" i="1" s="1"/>
  <c r="Q491" i="1" a="1"/>
  <c r="Q491" i="1" s="1"/>
  <c r="S483" i="1" a="1"/>
  <c r="S483" i="1" s="1"/>
  <c r="S486" i="1" a="1"/>
  <c r="S486" i="1" s="1"/>
  <c r="R483" i="1" a="1"/>
  <c r="R483" i="1" s="1"/>
  <c r="R486" i="1" a="1"/>
  <c r="R486" i="1" s="1"/>
  <c r="P483" i="1" a="1"/>
  <c r="P483" i="1" s="1"/>
  <c r="P486" i="1" a="1"/>
  <c r="P486" i="1" s="1"/>
  <c r="Q483" i="1" a="1"/>
  <c r="Q483" i="1" s="1"/>
  <c r="Q486" i="1" a="1"/>
  <c r="Q486" i="1" s="1"/>
  <c r="S475" i="1" a="1"/>
  <c r="S475" i="1" s="1"/>
  <c r="S480" i="1" a="1"/>
  <c r="S480" i="1" s="1"/>
  <c r="R475" i="1" a="1"/>
  <c r="R475" i="1" s="1"/>
  <c r="R480" i="1" a="1"/>
  <c r="R480" i="1" s="1"/>
  <c r="P475" i="1" a="1"/>
  <c r="P475" i="1" s="1"/>
  <c r="P480" i="1" a="1"/>
  <c r="P480" i="1" s="1"/>
  <c r="Q475" i="1" a="1"/>
  <c r="Q475" i="1" s="1"/>
  <c r="Q480" i="1" a="1"/>
  <c r="Q480" i="1" s="1"/>
  <c r="S468" i="1" a="1"/>
  <c r="S468" i="1" s="1"/>
  <c r="S470" i="1" a="1"/>
  <c r="S470" i="1" s="1"/>
  <c r="R468" i="1" a="1"/>
  <c r="R468" i="1" s="1"/>
  <c r="R470" i="1" a="1"/>
  <c r="R470" i="1" s="1"/>
  <c r="P468" i="1" a="1"/>
  <c r="P468" i="1" s="1"/>
  <c r="P470" i="1" a="1"/>
  <c r="P470" i="1" s="1"/>
  <c r="Q468" i="1" a="1"/>
  <c r="Q468" i="1" s="1"/>
  <c r="Q470" i="1" a="1"/>
  <c r="Q470" i="1" s="1"/>
  <c r="S464" i="1" a="1"/>
  <c r="S464" i="1" s="1"/>
  <c r="S466" i="1" a="1"/>
  <c r="S466" i="1" s="1"/>
  <c r="R464" i="1" a="1"/>
  <c r="R464" i="1" s="1"/>
  <c r="R466" i="1" a="1"/>
  <c r="R466" i="1" s="1"/>
  <c r="P464" i="1" a="1"/>
  <c r="P464" i="1" s="1"/>
  <c r="P466" i="1" a="1"/>
  <c r="P466" i="1" s="1"/>
  <c r="Q464" i="1" a="1"/>
  <c r="Q464" i="1" s="1"/>
  <c r="Q466" i="1" a="1"/>
  <c r="Q466" i="1" s="1"/>
  <c r="S514" i="1" a="1"/>
  <c r="S514" i="1" s="1"/>
  <c r="S527" i="1" a="1"/>
  <c r="S527" i="1" s="1"/>
  <c r="S513" i="1" a="1"/>
  <c r="S513" i="1" s="1"/>
  <c r="S525" i="1" a="1"/>
  <c r="S525" i="1" s="1"/>
  <c r="S523" i="1" a="1"/>
  <c r="S523" i="1" s="1"/>
  <c r="S521" i="1" a="1"/>
  <c r="S521" i="1" s="1"/>
  <c r="S520" i="1" a="1"/>
  <c r="S520" i="1" s="1"/>
  <c r="S518" i="1" a="1"/>
  <c r="S518" i="1" s="1"/>
  <c r="S509" i="1" a="1"/>
  <c r="S509" i="1" s="1"/>
  <c r="S507" i="1" a="1"/>
  <c r="S507" i="1" s="1"/>
  <c r="S506" i="1" a="1"/>
  <c r="S506" i="1" s="1"/>
  <c r="S516" i="1" a="1"/>
  <c r="S516" i="1" s="1"/>
  <c r="S504" i="1" a="1"/>
  <c r="S504" i="1" s="1"/>
  <c r="S502" i="1" a="1"/>
  <c r="S502" i="1" s="1"/>
  <c r="S500" i="1" a="1"/>
  <c r="S500" i="1" s="1"/>
  <c r="S488" i="1" a="1"/>
  <c r="S488" i="1" s="1"/>
  <c r="S487" i="1" a="1"/>
  <c r="S487" i="1" s="1"/>
  <c r="S499" i="1" a="1"/>
  <c r="S499" i="1" s="1"/>
  <c r="S497" i="1" a="1"/>
  <c r="S497" i="1" s="1"/>
  <c r="S495" i="1" a="1"/>
  <c r="S495" i="1" s="1"/>
  <c r="S493" i="1" a="1"/>
  <c r="S493" i="1" s="1"/>
  <c r="S511" i="1" a="1"/>
  <c r="S511" i="1" s="1"/>
  <c r="S492" i="1" a="1"/>
  <c r="S492" i="1" s="1"/>
  <c r="S485" i="1" a="1"/>
  <c r="S485" i="1" s="1"/>
  <c r="S484" i="1" a="1"/>
  <c r="S484" i="1" s="1"/>
  <c r="S490" i="1" a="1"/>
  <c r="S490" i="1" s="1"/>
  <c r="S482" i="1" a="1"/>
  <c r="S482" i="1" s="1"/>
  <c r="S481" i="1" a="1"/>
  <c r="S481" i="1" s="1"/>
  <c r="R518" i="1" a="1"/>
  <c r="R518" i="1" s="1"/>
  <c r="R516" i="1" a="1"/>
  <c r="R516" i="1" s="1"/>
  <c r="R514" i="1" a="1"/>
  <c r="R514" i="1" s="1"/>
  <c r="R527" i="1" a="1"/>
  <c r="R527" i="1" s="1"/>
  <c r="R513" i="1" a="1"/>
  <c r="R513" i="1" s="1"/>
  <c r="R525" i="1" a="1"/>
  <c r="R525" i="1" s="1"/>
  <c r="R523" i="1" a="1"/>
  <c r="R523" i="1" s="1"/>
  <c r="R521" i="1" a="1"/>
  <c r="R521" i="1" s="1"/>
  <c r="R499" i="1" a="1"/>
  <c r="R499" i="1" s="1"/>
  <c r="R511" i="1" a="1"/>
  <c r="R511" i="1" s="1"/>
  <c r="R509" i="1" a="1"/>
  <c r="R509" i="1" s="1"/>
  <c r="R507" i="1" a="1"/>
  <c r="R507" i="1" s="1"/>
  <c r="R506" i="1" a="1"/>
  <c r="R506" i="1" s="1"/>
  <c r="R504" i="1" a="1"/>
  <c r="R504" i="1" s="1"/>
  <c r="R500" i="1" a="1"/>
  <c r="R500" i="1" s="1"/>
  <c r="R492" i="1" a="1"/>
  <c r="R492" i="1" s="1"/>
  <c r="R490" i="1" a="1"/>
  <c r="R490" i="1" s="1"/>
  <c r="R488" i="1" a="1"/>
  <c r="R488" i="1" s="1"/>
  <c r="R502" i="1" a="1"/>
  <c r="R502" i="1" s="1"/>
  <c r="R497" i="1" a="1"/>
  <c r="R497" i="1" s="1"/>
  <c r="R493" i="1" a="1"/>
  <c r="R493" i="1" s="1"/>
  <c r="R482" i="1" a="1"/>
  <c r="R482" i="1" s="1"/>
  <c r="R487" i="1" a="1"/>
  <c r="R487" i="1" s="1"/>
  <c r="R495" i="1" a="1"/>
  <c r="R495" i="1" s="1"/>
  <c r="R485" i="1" a="1"/>
  <c r="R485" i="1" s="1"/>
  <c r="R481" i="1" a="1"/>
  <c r="R481" i="1" s="1"/>
  <c r="R484" i="1" a="1"/>
  <c r="R484" i="1" s="1"/>
  <c r="R520" i="1" a="1"/>
  <c r="R520" i="1" s="1"/>
  <c r="P525" i="1" a="1"/>
  <c r="P525" i="1" s="1"/>
  <c r="P523" i="1" a="1"/>
  <c r="P523" i="1" s="1"/>
  <c r="P521" i="1" a="1"/>
  <c r="P521" i="1" s="1"/>
  <c r="P520" i="1" a="1"/>
  <c r="P520" i="1" s="1"/>
  <c r="P518" i="1" a="1"/>
  <c r="P518" i="1" s="1"/>
  <c r="P516" i="1" a="1"/>
  <c r="P516" i="1" s="1"/>
  <c r="P514" i="1" a="1"/>
  <c r="P514" i="1" s="1"/>
  <c r="P506" i="1" a="1"/>
  <c r="P506" i="1" s="1"/>
  <c r="P504" i="1" a="1"/>
  <c r="P504" i="1" s="1"/>
  <c r="P502" i="1" a="1"/>
  <c r="P502" i="1" s="1"/>
  <c r="P500" i="1" a="1"/>
  <c r="P500" i="1" s="1"/>
  <c r="P511" i="1" a="1"/>
  <c r="P511" i="1" s="1"/>
  <c r="P527" i="1" a="1"/>
  <c r="P527" i="1" s="1"/>
  <c r="P509" i="1" a="1"/>
  <c r="P509" i="1" s="1"/>
  <c r="P497" i="1" a="1"/>
  <c r="P497" i="1" s="1"/>
  <c r="P495" i="1" a="1"/>
  <c r="P495" i="1" s="1"/>
  <c r="P513" i="1" a="1"/>
  <c r="P513" i="1" s="1"/>
  <c r="P493" i="1" a="1"/>
  <c r="P493" i="1" s="1"/>
  <c r="P507" i="1" a="1"/>
  <c r="P507" i="1" s="1"/>
  <c r="P492" i="1" a="1"/>
  <c r="P492" i="1" s="1"/>
  <c r="P490" i="1" a="1"/>
  <c r="P490" i="1" s="1"/>
  <c r="P485" i="1" a="1"/>
  <c r="P485" i="1" s="1"/>
  <c r="P488" i="1" a="1"/>
  <c r="P488" i="1" s="1"/>
  <c r="P484" i="1" a="1"/>
  <c r="P484" i="1" s="1"/>
  <c r="P499" i="1" a="1"/>
  <c r="P499" i="1" s="1"/>
  <c r="P482" i="1" a="1"/>
  <c r="P482" i="1" s="1"/>
  <c r="P481" i="1" a="1"/>
  <c r="P481" i="1" s="1"/>
  <c r="P487" i="1" a="1"/>
  <c r="P487" i="1" s="1"/>
  <c r="Q521" i="1" a="1"/>
  <c r="Q521" i="1" s="1"/>
  <c r="Q520" i="1" a="1"/>
  <c r="Q520" i="1" s="1"/>
  <c r="Q518" i="1" a="1"/>
  <c r="Q518" i="1" s="1"/>
  <c r="Q516" i="1" a="1"/>
  <c r="Q516" i="1" s="1"/>
  <c r="Q514" i="1" a="1"/>
  <c r="Q514" i="1" s="1"/>
  <c r="Q527" i="1" a="1"/>
  <c r="Q527" i="1" s="1"/>
  <c r="Q513" i="1" a="1"/>
  <c r="Q513" i="1" s="1"/>
  <c r="Q525" i="1" a="1"/>
  <c r="Q525" i="1" s="1"/>
  <c r="Q502" i="1" a="1"/>
  <c r="Q502" i="1" s="1"/>
  <c r="Q500" i="1" a="1"/>
  <c r="Q500" i="1" s="1"/>
  <c r="Q523" i="1" a="1"/>
  <c r="Q523" i="1" s="1"/>
  <c r="Q511" i="1" a="1"/>
  <c r="Q511" i="1" s="1"/>
  <c r="Q509" i="1" a="1"/>
  <c r="Q509" i="1" s="1"/>
  <c r="Q507" i="1" a="1"/>
  <c r="Q507" i="1" s="1"/>
  <c r="Q495" i="1" a="1"/>
  <c r="Q495" i="1" s="1"/>
  <c r="Q493" i="1" a="1"/>
  <c r="Q493" i="1" s="1"/>
  <c r="Q504" i="1" a="1"/>
  <c r="Q504" i="1" s="1"/>
  <c r="Q492" i="1" a="1"/>
  <c r="Q492" i="1" s="1"/>
  <c r="Q490" i="1" a="1"/>
  <c r="Q490" i="1" s="1"/>
  <c r="Q488" i="1" a="1"/>
  <c r="Q488" i="1" s="1"/>
  <c r="Q499" i="1" a="1"/>
  <c r="Q499" i="1" s="1"/>
  <c r="Q487" i="1" a="1"/>
  <c r="Q487" i="1" s="1"/>
  <c r="Q506" i="1" a="1"/>
  <c r="Q506" i="1" s="1"/>
  <c r="Q482" i="1" a="1"/>
  <c r="Q482" i="1" s="1"/>
  <c r="Q484" i="1" a="1"/>
  <c r="Q484" i="1" s="1"/>
  <c r="Q481" i="1" a="1"/>
  <c r="Q481" i="1" s="1"/>
  <c r="Q497" i="1" a="1"/>
  <c r="Q497" i="1" s="1"/>
  <c r="Q485" i="1" a="1"/>
  <c r="Q485" i="1" s="1"/>
  <c r="S479" i="1" a="1"/>
  <c r="S479" i="1" s="1"/>
  <c r="S478" i="1" a="1"/>
  <c r="S478" i="1" s="1"/>
  <c r="S477" i="1" a="1"/>
  <c r="S477" i="1" s="1"/>
  <c r="S476" i="1" a="1"/>
  <c r="S476" i="1" s="1"/>
  <c r="R479" i="1" a="1"/>
  <c r="R479" i="1" s="1"/>
  <c r="R478" i="1" a="1"/>
  <c r="R478" i="1" s="1"/>
  <c r="R477" i="1" a="1"/>
  <c r="R477" i="1" s="1"/>
  <c r="R476" i="1" a="1"/>
  <c r="R476" i="1" s="1"/>
  <c r="P478" i="1" a="1"/>
  <c r="P478" i="1" s="1"/>
  <c r="P477" i="1" a="1"/>
  <c r="P477" i="1" s="1"/>
  <c r="P476" i="1" a="1"/>
  <c r="P476" i="1" s="1"/>
  <c r="P479" i="1" a="1"/>
  <c r="P479" i="1" s="1"/>
  <c r="Q476" i="1" a="1"/>
  <c r="Q476" i="1" s="1"/>
  <c r="Q477" i="1" a="1"/>
  <c r="Q477" i="1" s="1"/>
  <c r="Q479" i="1" a="1"/>
  <c r="Q479" i="1" s="1"/>
  <c r="Q478" i="1" a="1"/>
  <c r="Q478" i="1" s="1"/>
  <c r="K155" i="18"/>
  <c r="S38" i="6"/>
  <c r="AA103" i="17"/>
  <c r="R32" i="9"/>
  <c r="R25" i="9"/>
  <c r="R24" i="9"/>
  <c r="R33" i="9"/>
  <c r="R27" i="9"/>
  <c r="R30" i="9"/>
  <c r="P474" i="1" a="1"/>
  <c r="P474" i="1" s="1"/>
  <c r="P534" i="1" a="1"/>
  <c r="P534" i="1" s="1"/>
  <c r="T451" i="1"/>
  <c r="S21" i="9"/>
  <c r="S28" i="9" s="1"/>
  <c r="S32" i="9"/>
  <c r="Q21" i="9"/>
  <c r="Q30" i="9" s="1"/>
  <c r="S27" i="9"/>
  <c r="S33" i="9"/>
  <c r="O98" i="17"/>
  <c r="AD105" i="17" s="1"/>
  <c r="R28" i="9"/>
  <c r="S24" i="9"/>
  <c r="AA100" i="17"/>
  <c r="AA111" i="17"/>
  <c r="L112" i="17"/>
  <c r="AA112" i="17" s="1"/>
  <c r="AA105" i="17"/>
  <c r="AA106" i="17"/>
  <c r="AA99" i="17"/>
  <c r="AA98" i="17"/>
  <c r="AA104" i="17"/>
  <c r="AA110" i="17"/>
  <c r="S29" i="9"/>
  <c r="P463" i="1" a="1"/>
  <c r="P463" i="1" s="1"/>
  <c r="R462" i="1" a="1"/>
  <c r="R462" i="1" s="1"/>
  <c r="R454" i="1" a="1"/>
  <c r="R454" i="1" s="1"/>
  <c r="R455" i="1" a="1"/>
  <c r="R455" i="1" s="1"/>
  <c r="R458" i="1" a="1"/>
  <c r="R458" i="1" s="1"/>
  <c r="R461" i="1" a="1"/>
  <c r="R461" i="1" s="1"/>
  <c r="R456" i="1" a="1"/>
  <c r="R456" i="1" s="1"/>
  <c r="R453" i="1" a="1"/>
  <c r="R453" i="1" s="1"/>
  <c r="R457" i="1" a="1"/>
  <c r="R457" i="1" s="1"/>
  <c r="R460" i="1" a="1"/>
  <c r="R460" i="1" s="1"/>
  <c r="R459" i="1" a="1"/>
  <c r="R459" i="1" s="1"/>
  <c r="P533" i="1" a="1"/>
  <c r="P533" i="1" s="1"/>
  <c r="P529" i="1" a="1"/>
  <c r="P529" i="1" s="1"/>
  <c r="P472" i="1" a="1"/>
  <c r="P472" i="1" s="1"/>
  <c r="P473" i="1" a="1"/>
  <c r="P473" i="1" s="1"/>
  <c r="P471" i="1" a="1"/>
  <c r="P471" i="1" s="1"/>
  <c r="P469" i="1" a="1"/>
  <c r="P469" i="1" s="1"/>
  <c r="P532" i="1" a="1"/>
  <c r="P532" i="1" s="1"/>
  <c r="P465" i="1" a="1"/>
  <c r="P465" i="1" s="1"/>
  <c r="P462" i="1" a="1"/>
  <c r="P462" i="1" s="1"/>
  <c r="P454" i="1" a="1"/>
  <c r="P454" i="1" s="1"/>
  <c r="P457" i="1" a="1"/>
  <c r="P457" i="1" s="1"/>
  <c r="P460" i="1" a="1"/>
  <c r="P460" i="1" s="1"/>
  <c r="P455" i="1" a="1"/>
  <c r="P455" i="1" s="1"/>
  <c r="P458" i="1" a="1"/>
  <c r="P458" i="1" s="1"/>
  <c r="P456" i="1" a="1"/>
  <c r="P456" i="1" s="1"/>
  <c r="P459" i="1" a="1"/>
  <c r="P459" i="1" s="1"/>
  <c r="P453" i="1" a="1"/>
  <c r="P453" i="1" s="1"/>
  <c r="P461" i="1" a="1"/>
  <c r="P461" i="1" s="1"/>
  <c r="P531" i="1" a="1"/>
  <c r="P531" i="1" s="1"/>
  <c r="P452" i="1" a="1"/>
  <c r="P452" i="1" s="1"/>
  <c r="S462" i="1" a="1"/>
  <c r="S462" i="1" s="1"/>
  <c r="S454" i="1" a="1"/>
  <c r="S454" i="1" s="1"/>
  <c r="S458" i="1" a="1"/>
  <c r="S458" i="1" s="1"/>
  <c r="S461" i="1" a="1"/>
  <c r="S461" i="1" s="1"/>
  <c r="S456" i="1" a="1"/>
  <c r="S456" i="1" s="1"/>
  <c r="S459" i="1" a="1"/>
  <c r="S459" i="1" s="1"/>
  <c r="S457" i="1" a="1"/>
  <c r="S457" i="1" s="1"/>
  <c r="S460" i="1" a="1"/>
  <c r="S460" i="1" s="1"/>
  <c r="S453" i="1" a="1"/>
  <c r="S453" i="1" s="1"/>
  <c r="S455" i="1" a="1"/>
  <c r="S455" i="1" s="1"/>
  <c r="Q462" i="1" a="1"/>
  <c r="Q462" i="1" s="1"/>
  <c r="Q454" i="1" a="1"/>
  <c r="Q454" i="1" s="1"/>
  <c r="Q460" i="1" a="1"/>
  <c r="Q460" i="1" s="1"/>
  <c r="Q455" i="1" a="1"/>
  <c r="Q455" i="1" s="1"/>
  <c r="Q458" i="1" a="1"/>
  <c r="Q458" i="1" s="1"/>
  <c r="Q461" i="1" a="1"/>
  <c r="Q461" i="1" s="1"/>
  <c r="Q459" i="1" a="1"/>
  <c r="Q459" i="1" s="1"/>
  <c r="Q453" i="1" a="1"/>
  <c r="Q453" i="1" s="1"/>
  <c r="Q457" i="1" a="1"/>
  <c r="Q457" i="1" s="1"/>
  <c r="Q456" i="1" a="1"/>
  <c r="Q456" i="1" s="1"/>
  <c r="P467" i="1" a="1"/>
  <c r="P467" i="1" s="1"/>
  <c r="AO105" i="18"/>
  <c r="I102" i="17"/>
  <c r="X101" i="17"/>
  <c r="AD111" i="17"/>
  <c r="AD103" i="17"/>
  <c r="W102" i="17"/>
  <c r="H103" i="17"/>
  <c r="W103" i="17" s="1"/>
  <c r="O31" i="17"/>
  <c r="AD31" i="17" s="1"/>
  <c r="AD21" i="17"/>
  <c r="AD28" i="17"/>
  <c r="AD24" i="17"/>
  <c r="AD23" i="17"/>
  <c r="AD27" i="17"/>
  <c r="AD25" i="17"/>
  <c r="AD30" i="17"/>
  <c r="AD29" i="17"/>
  <c r="AD22" i="17"/>
  <c r="AD26" i="17"/>
  <c r="W451" i="1"/>
  <c r="W530" i="1" s="1" a="1"/>
  <c r="W530" i="1" s="1"/>
  <c r="S469" i="1" a="1"/>
  <c r="S469" i="1" s="1"/>
  <c r="S452" i="1" a="1"/>
  <c r="S452" i="1" s="1"/>
  <c r="S467" i="1" a="1"/>
  <c r="S467" i="1" s="1"/>
  <c r="S473" i="1" a="1"/>
  <c r="S473" i="1" s="1"/>
  <c r="S463" i="1" a="1"/>
  <c r="S463" i="1" s="1"/>
  <c r="S474" i="1" a="1"/>
  <c r="S474" i="1" s="1"/>
  <c r="S531" i="1" a="1"/>
  <c r="S531" i="1" s="1"/>
  <c r="S529" i="1" a="1"/>
  <c r="S529" i="1" s="1"/>
  <c r="S533" i="1" a="1"/>
  <c r="S533" i="1" s="1"/>
  <c r="S465" i="1" a="1"/>
  <c r="S465" i="1" s="1"/>
  <c r="S532" i="1" a="1"/>
  <c r="S532" i="1" s="1"/>
  <c r="S471" i="1" a="1"/>
  <c r="S471" i="1" s="1"/>
  <c r="S534" i="1" a="1"/>
  <c r="S534" i="1" s="1"/>
  <c r="S472" i="1" a="1"/>
  <c r="S472" i="1" s="1"/>
  <c r="U451" i="1"/>
  <c r="U530" i="1" s="1" a="1"/>
  <c r="U530" i="1" s="1"/>
  <c r="Q452" i="1" a="1"/>
  <c r="Q452" i="1" s="1"/>
  <c r="Q467" i="1" a="1"/>
  <c r="Q467" i="1" s="1"/>
  <c r="Q465" i="1" a="1"/>
  <c r="Q465" i="1" s="1"/>
  <c r="Q471" i="1" a="1"/>
  <c r="Q471" i="1" s="1"/>
  <c r="Q529" i="1" a="1"/>
  <c r="Q529" i="1" s="1"/>
  <c r="Q469" i="1" a="1"/>
  <c r="Q469" i="1" s="1"/>
  <c r="Q474" i="1" a="1"/>
  <c r="Q474" i="1" s="1"/>
  <c r="Q472" i="1" a="1"/>
  <c r="Q472" i="1" s="1"/>
  <c r="Q533" i="1" a="1"/>
  <c r="Q533" i="1" s="1"/>
  <c r="Q463" i="1" a="1"/>
  <c r="Q463" i="1" s="1"/>
  <c r="Q532" i="1" a="1"/>
  <c r="Q532" i="1" s="1"/>
  <c r="Q534" i="1" a="1"/>
  <c r="Q534" i="1" s="1"/>
  <c r="Q531" i="1" a="1"/>
  <c r="Q531" i="1" s="1"/>
  <c r="Q473" i="1" a="1"/>
  <c r="Q473" i="1" s="1"/>
  <c r="X451" i="1"/>
  <c r="X530" i="1" s="1" a="1"/>
  <c r="X530" i="1" s="1"/>
  <c r="T452" i="1" a="1"/>
  <c r="T452" i="1" s="1"/>
  <c r="T472" i="1" a="1"/>
  <c r="T472" i="1" s="1"/>
  <c r="T469" i="1" a="1"/>
  <c r="T469" i="1" s="1"/>
  <c r="T467" i="1" a="1"/>
  <c r="T467" i="1" s="1"/>
  <c r="T473" i="1" a="1"/>
  <c r="T473" i="1" s="1"/>
  <c r="T463" i="1" a="1"/>
  <c r="T463" i="1" s="1"/>
  <c r="T471" i="1" a="1"/>
  <c r="T471" i="1" s="1"/>
  <c r="T474" i="1" a="1"/>
  <c r="T474" i="1" s="1"/>
  <c r="T532" i="1" a="1"/>
  <c r="T532" i="1" s="1"/>
  <c r="T529" i="1" a="1"/>
  <c r="T529" i="1" s="1"/>
  <c r="T533" i="1" a="1"/>
  <c r="T533" i="1" s="1"/>
  <c r="T465" i="1" a="1"/>
  <c r="T465" i="1" s="1"/>
  <c r="T534" i="1" a="1"/>
  <c r="T534" i="1" s="1"/>
  <c r="T531" i="1" a="1"/>
  <c r="T531" i="1" s="1"/>
  <c r="V451" i="1"/>
  <c r="V530" i="1" s="1" a="1"/>
  <c r="V530" i="1" s="1"/>
  <c r="R452" i="1" a="1"/>
  <c r="R452" i="1" s="1"/>
  <c r="R467" i="1" a="1"/>
  <c r="R467" i="1" s="1"/>
  <c r="R473" i="1" a="1"/>
  <c r="R473" i="1" s="1"/>
  <c r="R465" i="1" a="1"/>
  <c r="R465" i="1" s="1"/>
  <c r="R471" i="1" a="1"/>
  <c r="R471" i="1" s="1"/>
  <c r="R529" i="1" a="1"/>
  <c r="R529" i="1" s="1"/>
  <c r="R472" i="1" a="1"/>
  <c r="R472" i="1" s="1"/>
  <c r="R531" i="1" a="1"/>
  <c r="R531" i="1" s="1"/>
  <c r="R534" i="1" a="1"/>
  <c r="R534" i="1" s="1"/>
  <c r="R469" i="1" a="1"/>
  <c r="R469" i="1" s="1"/>
  <c r="R532" i="1" a="1"/>
  <c r="R532" i="1" s="1"/>
  <c r="R463" i="1" a="1"/>
  <c r="R463" i="1" s="1"/>
  <c r="R474" i="1" a="1"/>
  <c r="R474" i="1" s="1"/>
  <c r="R533" i="1" a="1"/>
  <c r="R533" i="1" s="1"/>
  <c r="G940" i="1"/>
  <c r="T528" i="1" l="1" a="1"/>
  <c r="T528" i="1" s="1"/>
  <c r="T530" i="1" a="1"/>
  <c r="T530" i="1" s="1"/>
  <c r="W526" i="1" a="1"/>
  <c r="W526" i="1" s="1"/>
  <c r="W528" i="1" a="1"/>
  <c r="W528" i="1" s="1"/>
  <c r="U526" i="1" a="1"/>
  <c r="U526" i="1" s="1"/>
  <c r="U528" i="1" a="1"/>
  <c r="U528" i="1" s="1"/>
  <c r="X526" i="1" a="1"/>
  <c r="X526" i="1" s="1"/>
  <c r="X528" i="1" a="1"/>
  <c r="X528" i="1" s="1"/>
  <c r="V526" i="1" a="1"/>
  <c r="V526" i="1" s="1"/>
  <c r="V528" i="1" a="1"/>
  <c r="V528" i="1" s="1"/>
  <c r="T524" i="1" a="1"/>
  <c r="T524" i="1" s="1"/>
  <c r="T526" i="1" a="1"/>
  <c r="T526" i="1" s="1"/>
  <c r="W522" i="1" a="1"/>
  <c r="W522" i="1" s="1"/>
  <c r="W524" i="1" a="1"/>
  <c r="W524" i="1" s="1"/>
  <c r="U522" i="1" a="1"/>
  <c r="U522" i="1" s="1"/>
  <c r="U524" i="1" a="1"/>
  <c r="U524" i="1" s="1"/>
  <c r="X522" i="1" a="1"/>
  <c r="X522" i="1" s="1"/>
  <c r="X524" i="1" a="1"/>
  <c r="X524" i="1" s="1"/>
  <c r="V522" i="1" a="1"/>
  <c r="V522" i="1" s="1"/>
  <c r="V524" i="1" a="1"/>
  <c r="V524" i="1" s="1"/>
  <c r="T519" i="1" a="1"/>
  <c r="T519" i="1" s="1"/>
  <c r="T522" i="1" a="1"/>
  <c r="T522" i="1" s="1"/>
  <c r="V517" i="1" a="1"/>
  <c r="V517" i="1" s="1"/>
  <c r="V519" i="1" a="1"/>
  <c r="V519" i="1" s="1"/>
  <c r="W517" i="1" a="1"/>
  <c r="W517" i="1" s="1"/>
  <c r="W519" i="1" a="1"/>
  <c r="W519" i="1" s="1"/>
  <c r="U517" i="1" a="1"/>
  <c r="U517" i="1" s="1"/>
  <c r="U519" i="1" a="1"/>
  <c r="U519" i="1" s="1"/>
  <c r="X517" i="1" a="1"/>
  <c r="X517" i="1" s="1"/>
  <c r="X519" i="1" a="1"/>
  <c r="X519" i="1" s="1"/>
  <c r="T515" i="1" a="1"/>
  <c r="T515" i="1" s="1"/>
  <c r="T517" i="1" a="1"/>
  <c r="T517" i="1" s="1"/>
  <c r="W512" i="1" a="1"/>
  <c r="W512" i="1" s="1"/>
  <c r="W515" i="1" a="1"/>
  <c r="W515" i="1" s="1"/>
  <c r="U512" i="1" a="1"/>
  <c r="U512" i="1" s="1"/>
  <c r="U515" i="1" a="1"/>
  <c r="U515" i="1" s="1"/>
  <c r="X512" i="1" a="1"/>
  <c r="X512" i="1" s="1"/>
  <c r="X515" i="1" a="1"/>
  <c r="X515" i="1" s="1"/>
  <c r="V512" i="1" a="1"/>
  <c r="V512" i="1" s="1"/>
  <c r="V515" i="1" a="1"/>
  <c r="V515" i="1" s="1"/>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5" i="1" a="1"/>
  <c r="T505" i="1" s="1"/>
  <c r="T508" i="1" a="1"/>
  <c r="T508" i="1" s="1"/>
  <c r="W503" i="1" a="1"/>
  <c r="W503" i="1" s="1"/>
  <c r="W505" i="1" a="1"/>
  <c r="W505" i="1" s="1"/>
  <c r="U503" i="1" a="1"/>
  <c r="U503" i="1" s="1"/>
  <c r="U505" i="1" a="1"/>
  <c r="U505" i="1" s="1"/>
  <c r="X503" i="1" a="1"/>
  <c r="X503" i="1" s="1"/>
  <c r="X505" i="1" a="1"/>
  <c r="X505" i="1" s="1"/>
  <c r="V503" i="1" a="1"/>
  <c r="V503" i="1" s="1"/>
  <c r="V505" i="1" a="1"/>
  <c r="V505" i="1" s="1"/>
  <c r="T501" i="1" a="1"/>
  <c r="T501" i="1" s="1"/>
  <c r="T503" i="1" a="1"/>
  <c r="T503" i="1" s="1"/>
  <c r="W498" i="1" a="1"/>
  <c r="W498" i="1" s="1"/>
  <c r="W501" i="1" a="1"/>
  <c r="W501" i="1" s="1"/>
  <c r="U498" i="1" a="1"/>
  <c r="U498" i="1" s="1"/>
  <c r="U501" i="1" a="1"/>
  <c r="U501" i="1" s="1"/>
  <c r="X498" i="1" a="1"/>
  <c r="X498" i="1" s="1"/>
  <c r="X501" i="1" a="1"/>
  <c r="X501" i="1" s="1"/>
  <c r="V498" i="1" a="1"/>
  <c r="V498" i="1" s="1"/>
  <c r="V501" i="1" a="1"/>
  <c r="V501" i="1" s="1"/>
  <c r="T496" i="1" a="1"/>
  <c r="T496" i="1" s="1"/>
  <c r="T498" i="1" a="1"/>
  <c r="T498" i="1" s="1"/>
  <c r="W494" i="1" a="1"/>
  <c r="W494" i="1" s="1"/>
  <c r="W496" i="1" a="1"/>
  <c r="W496" i="1" s="1"/>
  <c r="U494" i="1" a="1"/>
  <c r="U494" i="1" s="1"/>
  <c r="U496" i="1" a="1"/>
  <c r="U496" i="1" s="1"/>
  <c r="X494" i="1" a="1"/>
  <c r="X494" i="1" s="1"/>
  <c r="X496" i="1" a="1"/>
  <c r="X496" i="1" s="1"/>
  <c r="V494" i="1" a="1"/>
  <c r="V494" i="1" s="1"/>
  <c r="V496" i="1" a="1"/>
  <c r="V496" i="1" s="1"/>
  <c r="T491" i="1" a="1"/>
  <c r="T491" i="1" s="1"/>
  <c r="T494" i="1" a="1"/>
  <c r="T494" i="1" s="1"/>
  <c r="W489" i="1" a="1"/>
  <c r="W489" i="1" s="1"/>
  <c r="W491" i="1" a="1"/>
  <c r="W491" i="1" s="1"/>
  <c r="U489" i="1" a="1"/>
  <c r="U489" i="1" s="1"/>
  <c r="U491" i="1" a="1"/>
  <c r="U491" i="1" s="1"/>
  <c r="X489" i="1" a="1"/>
  <c r="X489" i="1" s="1"/>
  <c r="X491" i="1" a="1"/>
  <c r="X491" i="1" s="1"/>
  <c r="V489" i="1" a="1"/>
  <c r="V489" i="1" s="1"/>
  <c r="V491" i="1" a="1"/>
  <c r="V491" i="1" s="1"/>
  <c r="T486" i="1" a="1"/>
  <c r="T486" i="1" s="1"/>
  <c r="T489" i="1" a="1"/>
  <c r="T489" i="1" s="1"/>
  <c r="W483" i="1" a="1"/>
  <c r="W483" i="1" s="1"/>
  <c r="W486" i="1" a="1"/>
  <c r="W486" i="1" s="1"/>
  <c r="U483" i="1" a="1"/>
  <c r="U483" i="1" s="1"/>
  <c r="U486" i="1" a="1"/>
  <c r="U486" i="1" s="1"/>
  <c r="X483" i="1" a="1"/>
  <c r="X483" i="1" s="1"/>
  <c r="X486" i="1" a="1"/>
  <c r="X486" i="1" s="1"/>
  <c r="V483" i="1" a="1"/>
  <c r="V483" i="1" s="1"/>
  <c r="V486" i="1" a="1"/>
  <c r="V486" i="1" s="1"/>
  <c r="T480" i="1" a="1"/>
  <c r="T480" i="1" s="1"/>
  <c r="T483" i="1" a="1"/>
  <c r="T483" i="1" s="1"/>
  <c r="W475" i="1" a="1"/>
  <c r="W475" i="1" s="1"/>
  <c r="W480" i="1" a="1"/>
  <c r="W480" i="1" s="1"/>
  <c r="U475" i="1" a="1"/>
  <c r="U475" i="1" s="1"/>
  <c r="U480" i="1" a="1"/>
  <c r="U480" i="1" s="1"/>
  <c r="X475" i="1" a="1"/>
  <c r="X475" i="1" s="1"/>
  <c r="X480" i="1" a="1"/>
  <c r="X480" i="1" s="1"/>
  <c r="V475" i="1" a="1"/>
  <c r="V475" i="1" s="1"/>
  <c r="V480" i="1" a="1"/>
  <c r="V480" i="1" s="1"/>
  <c r="T470" i="1" a="1"/>
  <c r="T470" i="1" s="1"/>
  <c r="T475" i="1" a="1"/>
  <c r="T475" i="1" s="1"/>
  <c r="W468" i="1" a="1"/>
  <c r="W468" i="1" s="1"/>
  <c r="W470" i="1" a="1"/>
  <c r="W470" i="1" s="1"/>
  <c r="U468" i="1" a="1"/>
  <c r="U468" i="1" s="1"/>
  <c r="U470" i="1" a="1"/>
  <c r="U470" i="1" s="1"/>
  <c r="X468" i="1" a="1"/>
  <c r="X468" i="1" s="1"/>
  <c r="X470" i="1" a="1"/>
  <c r="X470" i="1" s="1"/>
  <c r="V468" i="1" a="1"/>
  <c r="V468" i="1" s="1"/>
  <c r="V470" i="1" a="1"/>
  <c r="V470" i="1" s="1"/>
  <c r="T466" i="1" a="1"/>
  <c r="T466" i="1" s="1"/>
  <c r="T468" i="1" a="1"/>
  <c r="T468" i="1" s="1"/>
  <c r="W464" i="1" a="1"/>
  <c r="W464" i="1" s="1"/>
  <c r="W466" i="1" a="1"/>
  <c r="W466" i="1" s="1"/>
  <c r="U464" i="1" a="1"/>
  <c r="U464" i="1" s="1"/>
  <c r="U466" i="1" a="1"/>
  <c r="U466" i="1" s="1"/>
  <c r="X464" i="1" a="1"/>
  <c r="X464" i="1" s="1"/>
  <c r="X466" i="1" a="1"/>
  <c r="X466" i="1" s="1"/>
  <c r="V464" i="1" a="1"/>
  <c r="V464" i="1" s="1"/>
  <c r="V466" i="1" a="1"/>
  <c r="V466" i="1" s="1"/>
  <c r="T459" i="1" a="1"/>
  <c r="T459" i="1" s="1"/>
  <c r="T464" i="1" a="1"/>
  <c r="T464" i="1" s="1"/>
  <c r="W514" i="1" a="1"/>
  <c r="W514" i="1" s="1"/>
  <c r="W527" i="1" a="1"/>
  <c r="W527" i="1" s="1"/>
  <c r="W513" i="1" a="1"/>
  <c r="W513" i="1" s="1"/>
  <c r="W525" i="1" a="1"/>
  <c r="W525" i="1" s="1"/>
  <c r="W523" i="1" a="1"/>
  <c r="W523" i="1" s="1"/>
  <c r="W521" i="1" a="1"/>
  <c r="W521" i="1" s="1"/>
  <c r="W520" i="1" a="1"/>
  <c r="W520" i="1" s="1"/>
  <c r="W518" i="1" a="1"/>
  <c r="W518" i="1" s="1"/>
  <c r="W509" i="1" a="1"/>
  <c r="W509" i="1" s="1"/>
  <c r="W507" i="1" a="1"/>
  <c r="W507" i="1" s="1"/>
  <c r="W516" i="1" a="1"/>
  <c r="W516" i="1" s="1"/>
  <c r="W506" i="1" a="1"/>
  <c r="W506" i="1" s="1"/>
  <c r="W504" i="1" a="1"/>
  <c r="W504" i="1" s="1"/>
  <c r="W502" i="1" a="1"/>
  <c r="W502" i="1" s="1"/>
  <c r="W500" i="1" a="1"/>
  <c r="W500" i="1" s="1"/>
  <c r="W488" i="1" a="1"/>
  <c r="W488" i="1" s="1"/>
  <c r="W487" i="1" a="1"/>
  <c r="W487" i="1" s="1"/>
  <c r="W497" i="1" a="1"/>
  <c r="W497" i="1" s="1"/>
  <c r="W511" i="1" a="1"/>
  <c r="W511" i="1" s="1"/>
  <c r="W495" i="1" a="1"/>
  <c r="W495" i="1" s="1"/>
  <c r="W493" i="1" a="1"/>
  <c r="W493" i="1" s="1"/>
  <c r="W492" i="1" a="1"/>
  <c r="W492" i="1" s="1"/>
  <c r="W499" i="1" a="1"/>
  <c r="W499" i="1" s="1"/>
  <c r="W485" i="1" a="1"/>
  <c r="W485" i="1" s="1"/>
  <c r="W484" i="1" a="1"/>
  <c r="W484" i="1" s="1"/>
  <c r="W490" i="1" a="1"/>
  <c r="W490" i="1" s="1"/>
  <c r="W482" i="1" a="1"/>
  <c r="W482" i="1" s="1"/>
  <c r="W481" i="1" a="1"/>
  <c r="W481" i="1" s="1"/>
  <c r="U521" i="1" a="1"/>
  <c r="U521" i="1" s="1"/>
  <c r="U520" i="1" a="1"/>
  <c r="U520" i="1" s="1"/>
  <c r="U518" i="1" a="1"/>
  <c r="U518" i="1" s="1"/>
  <c r="U516" i="1" a="1"/>
  <c r="U516" i="1" s="1"/>
  <c r="U514" i="1" a="1"/>
  <c r="U514" i="1" s="1"/>
  <c r="U527" i="1" a="1"/>
  <c r="U527" i="1" s="1"/>
  <c r="U513" i="1" a="1"/>
  <c r="U513" i="1" s="1"/>
  <c r="U525" i="1" a="1"/>
  <c r="U525" i="1" s="1"/>
  <c r="U502" i="1" a="1"/>
  <c r="U502" i="1" s="1"/>
  <c r="U500" i="1" a="1"/>
  <c r="U500" i="1" s="1"/>
  <c r="U523" i="1" a="1"/>
  <c r="U523" i="1" s="1"/>
  <c r="U511" i="1" a="1"/>
  <c r="U511" i="1" s="1"/>
  <c r="U509" i="1" a="1"/>
  <c r="U509" i="1" s="1"/>
  <c r="U507" i="1" a="1"/>
  <c r="U507" i="1" s="1"/>
  <c r="U504" i="1" a="1"/>
  <c r="U504" i="1" s="1"/>
  <c r="U495" i="1" a="1"/>
  <c r="U495" i="1" s="1"/>
  <c r="U499" i="1" a="1"/>
  <c r="U499" i="1" s="1"/>
  <c r="U493" i="1" a="1"/>
  <c r="U493" i="1" s="1"/>
  <c r="U492" i="1" a="1"/>
  <c r="U492" i="1" s="1"/>
  <c r="U490" i="1" a="1"/>
  <c r="U490" i="1" s="1"/>
  <c r="U506" i="1" a="1"/>
  <c r="U506" i="1" s="1"/>
  <c r="U488" i="1" a="1"/>
  <c r="U488" i="1" s="1"/>
  <c r="U487" i="1" a="1"/>
  <c r="U487" i="1" s="1"/>
  <c r="U497" i="1" a="1"/>
  <c r="U497" i="1" s="1"/>
  <c r="U482" i="1" a="1"/>
  <c r="U482" i="1" s="1"/>
  <c r="U481" i="1" a="1"/>
  <c r="U481" i="1" s="1"/>
  <c r="U485" i="1" a="1"/>
  <c r="U485" i="1" s="1"/>
  <c r="U484" i="1" a="1"/>
  <c r="U484" i="1" s="1"/>
  <c r="X525" i="1" a="1"/>
  <c r="X525" i="1" s="1"/>
  <c r="X523" i="1" a="1"/>
  <c r="X523" i="1" s="1"/>
  <c r="X521" i="1" a="1"/>
  <c r="X521" i="1" s="1"/>
  <c r="X520" i="1" a="1"/>
  <c r="X520" i="1" s="1"/>
  <c r="X518" i="1" a="1"/>
  <c r="X518" i="1" s="1"/>
  <c r="X516" i="1" a="1"/>
  <c r="X516" i="1" s="1"/>
  <c r="X514" i="1" a="1"/>
  <c r="X514" i="1" s="1"/>
  <c r="X506" i="1" a="1"/>
  <c r="X506" i="1" s="1"/>
  <c r="X504" i="1" a="1"/>
  <c r="X504" i="1" s="1"/>
  <c r="X502" i="1" a="1"/>
  <c r="X502" i="1" s="1"/>
  <c r="X500" i="1" a="1"/>
  <c r="X500" i="1" s="1"/>
  <c r="X527" i="1" a="1"/>
  <c r="X527" i="1" s="1"/>
  <c r="X513" i="1" a="1"/>
  <c r="X513" i="1" s="1"/>
  <c r="X511" i="1" a="1"/>
  <c r="X511" i="1" s="1"/>
  <c r="X507" i="1" a="1"/>
  <c r="X507" i="1" s="1"/>
  <c r="X497" i="1" a="1"/>
  <c r="X497" i="1" s="1"/>
  <c r="X495" i="1" a="1"/>
  <c r="X495" i="1" s="1"/>
  <c r="X493" i="1" a="1"/>
  <c r="X493" i="1" s="1"/>
  <c r="X492" i="1" a="1"/>
  <c r="X492" i="1" s="1"/>
  <c r="X509" i="1" a="1"/>
  <c r="X509" i="1" s="1"/>
  <c r="X490" i="1" a="1"/>
  <c r="X490" i="1" s="1"/>
  <c r="X499" i="1" a="1"/>
  <c r="X499" i="1" s="1"/>
  <c r="X485" i="1" a="1"/>
  <c r="X485" i="1" s="1"/>
  <c r="X484" i="1" a="1"/>
  <c r="X484" i="1" s="1"/>
  <c r="X482" i="1" a="1"/>
  <c r="X482" i="1" s="1"/>
  <c r="X481" i="1" a="1"/>
  <c r="X481" i="1" s="1"/>
  <c r="X487" i="1" a="1"/>
  <c r="X487" i="1" s="1"/>
  <c r="X488" i="1" a="1"/>
  <c r="X488" i="1" s="1"/>
  <c r="T525" i="1" a="1"/>
  <c r="T525" i="1" s="1"/>
  <c r="T523" i="1" a="1"/>
  <c r="T523" i="1" s="1"/>
  <c r="T521" i="1" a="1"/>
  <c r="T521" i="1" s="1"/>
  <c r="T520" i="1" a="1"/>
  <c r="T520" i="1" s="1"/>
  <c r="T518" i="1" a="1"/>
  <c r="T518" i="1" s="1"/>
  <c r="T516" i="1" a="1"/>
  <c r="T516" i="1" s="1"/>
  <c r="T514" i="1" a="1"/>
  <c r="T514" i="1" s="1"/>
  <c r="T506" i="1" a="1"/>
  <c r="T506" i="1" s="1"/>
  <c r="T504" i="1" a="1"/>
  <c r="T504" i="1" s="1"/>
  <c r="T502" i="1" a="1"/>
  <c r="T502" i="1" s="1"/>
  <c r="T500" i="1" a="1"/>
  <c r="T500" i="1" s="1"/>
  <c r="T511" i="1" a="1"/>
  <c r="T511" i="1" s="1"/>
  <c r="T527" i="1" a="1"/>
  <c r="T527" i="1" s="1"/>
  <c r="T497" i="1" a="1"/>
  <c r="T497" i="1" s="1"/>
  <c r="T513" i="1" a="1"/>
  <c r="T513" i="1" s="1"/>
  <c r="T507" i="1" a="1"/>
  <c r="T507" i="1" s="1"/>
  <c r="T499" i="1" a="1"/>
  <c r="T499" i="1" s="1"/>
  <c r="T495" i="1" a="1"/>
  <c r="T495" i="1" s="1"/>
  <c r="T493" i="1" a="1"/>
  <c r="T493" i="1" s="1"/>
  <c r="T492" i="1" a="1"/>
  <c r="T492" i="1" s="1"/>
  <c r="T490" i="1" a="1"/>
  <c r="T490" i="1" s="1"/>
  <c r="T485" i="1" a="1"/>
  <c r="T485" i="1" s="1"/>
  <c r="T487" i="1" a="1"/>
  <c r="T487" i="1" s="1"/>
  <c r="T484" i="1" a="1"/>
  <c r="T484" i="1" s="1"/>
  <c r="T482" i="1" a="1"/>
  <c r="T482" i="1" s="1"/>
  <c r="T481" i="1" a="1"/>
  <c r="T481" i="1" s="1"/>
  <c r="T509" i="1" a="1"/>
  <c r="T509" i="1" s="1"/>
  <c r="T488" i="1" a="1"/>
  <c r="T488" i="1" s="1"/>
  <c r="V518" i="1" a="1"/>
  <c r="V518" i="1" s="1"/>
  <c r="V516" i="1" a="1"/>
  <c r="V516" i="1" s="1"/>
  <c r="V514" i="1" a="1"/>
  <c r="V514" i="1" s="1"/>
  <c r="V527" i="1" a="1"/>
  <c r="V527" i="1" s="1"/>
  <c r="V513" i="1" a="1"/>
  <c r="V513" i="1" s="1"/>
  <c r="V525" i="1" a="1"/>
  <c r="V525" i="1" s="1"/>
  <c r="V523" i="1" a="1"/>
  <c r="V523" i="1" s="1"/>
  <c r="V521" i="1" a="1"/>
  <c r="V521" i="1" s="1"/>
  <c r="V499" i="1" a="1"/>
  <c r="V499" i="1" s="1"/>
  <c r="V511" i="1" a="1"/>
  <c r="V511" i="1" s="1"/>
  <c r="V509" i="1" a="1"/>
  <c r="V509" i="1" s="1"/>
  <c r="V507" i="1" a="1"/>
  <c r="V507" i="1" s="1"/>
  <c r="V506" i="1" a="1"/>
  <c r="V506" i="1" s="1"/>
  <c r="V504" i="1" a="1"/>
  <c r="V504" i="1" s="1"/>
  <c r="V492" i="1" a="1"/>
  <c r="V492" i="1" s="1"/>
  <c r="V490" i="1" a="1"/>
  <c r="V490" i="1" s="1"/>
  <c r="V502" i="1" a="1"/>
  <c r="V502" i="1" s="1"/>
  <c r="V488" i="1" a="1"/>
  <c r="V488" i="1" s="1"/>
  <c r="V487" i="1" a="1"/>
  <c r="V487" i="1" s="1"/>
  <c r="V520" i="1" a="1"/>
  <c r="V520" i="1" s="1"/>
  <c r="V497" i="1" a="1"/>
  <c r="V497" i="1" s="1"/>
  <c r="V500" i="1" a="1"/>
  <c r="V500" i="1" s="1"/>
  <c r="V495" i="1" a="1"/>
  <c r="V495" i="1" s="1"/>
  <c r="V485" i="1" a="1"/>
  <c r="V485" i="1" s="1"/>
  <c r="V482" i="1" a="1"/>
  <c r="V482" i="1" s="1"/>
  <c r="V484" i="1" a="1"/>
  <c r="V484" i="1" s="1"/>
  <c r="V493" i="1" a="1"/>
  <c r="V493" i="1" s="1"/>
  <c r="V481" i="1" a="1"/>
  <c r="V481" i="1" s="1"/>
  <c r="W479" i="1" a="1"/>
  <c r="W479" i="1" s="1"/>
  <c r="W478" i="1" a="1"/>
  <c r="W478" i="1" s="1"/>
  <c r="W477" i="1" a="1"/>
  <c r="W477" i="1" s="1"/>
  <c r="W476" i="1" a="1"/>
  <c r="W476" i="1" s="1"/>
  <c r="U476" i="1" a="1"/>
  <c r="U476" i="1" s="1"/>
  <c r="U477" i="1" a="1"/>
  <c r="U477" i="1" s="1"/>
  <c r="U479" i="1" a="1"/>
  <c r="U479" i="1" s="1"/>
  <c r="U478" i="1" a="1"/>
  <c r="U478" i="1" s="1"/>
  <c r="X478" i="1" a="1"/>
  <c r="X478" i="1" s="1"/>
  <c r="X477" i="1" a="1"/>
  <c r="X477" i="1" s="1"/>
  <c r="X476" i="1" a="1"/>
  <c r="X476" i="1" s="1"/>
  <c r="X479" i="1" a="1"/>
  <c r="X479" i="1" s="1"/>
  <c r="T454" i="1" a="1"/>
  <c r="T454" i="1" s="1"/>
  <c r="T478" i="1" a="1"/>
  <c r="T478" i="1" s="1"/>
  <c r="T477" i="1" a="1"/>
  <c r="T477" i="1" s="1"/>
  <c r="T476" i="1" a="1"/>
  <c r="T476" i="1" s="1"/>
  <c r="T479" i="1" a="1"/>
  <c r="T479" i="1" s="1"/>
  <c r="V479" i="1" a="1"/>
  <c r="V479" i="1" s="1"/>
  <c r="V478" i="1" a="1"/>
  <c r="V478" i="1" s="1"/>
  <c r="V477" i="1" a="1"/>
  <c r="V477" i="1" s="1"/>
  <c r="V476" i="1" a="1"/>
  <c r="V476" i="1" s="1"/>
  <c r="T453" i="1" a="1"/>
  <c r="T453" i="1" s="1"/>
  <c r="T460" i="1" a="1"/>
  <c r="T460" i="1" s="1"/>
  <c r="T458" i="1" a="1"/>
  <c r="T458" i="1" s="1"/>
  <c r="T455" i="1" a="1"/>
  <c r="T455" i="1" s="1"/>
  <c r="T462" i="1" a="1"/>
  <c r="T462" i="1" s="1"/>
  <c r="T461" i="1" a="1"/>
  <c r="T461" i="1" s="1"/>
  <c r="T456" i="1" a="1"/>
  <c r="T456" i="1" s="1"/>
  <c r="T457" i="1" a="1"/>
  <c r="T45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62" i="1" a="1"/>
  <c r="X462" i="1" s="1"/>
  <c r="X454" i="1" a="1"/>
  <c r="X454" i="1" s="1"/>
  <c r="X457" i="1" a="1"/>
  <c r="X457" i="1" s="1"/>
  <c r="X460" i="1" a="1"/>
  <c r="X460" i="1" s="1"/>
  <c r="X455" i="1" a="1"/>
  <c r="X455" i="1" s="1"/>
  <c r="X458" i="1" a="1"/>
  <c r="X458" i="1" s="1"/>
  <c r="X456" i="1" a="1"/>
  <c r="X456" i="1" s="1"/>
  <c r="X459" i="1" a="1"/>
  <c r="X459" i="1" s="1"/>
  <c r="X461" i="1" a="1"/>
  <c r="X461" i="1" s="1"/>
  <c r="X453" i="1" a="1"/>
  <c r="X453" i="1" s="1"/>
  <c r="V462" i="1" a="1"/>
  <c r="V462" i="1" s="1"/>
  <c r="V454" i="1" a="1"/>
  <c r="V454" i="1" s="1"/>
  <c r="V459" i="1" a="1"/>
  <c r="V459" i="1" s="1"/>
  <c r="V453" i="1" a="1"/>
  <c r="V453" i="1" s="1"/>
  <c r="V457" i="1" a="1"/>
  <c r="V457" i="1" s="1"/>
  <c r="V460" i="1" a="1"/>
  <c r="V460" i="1" s="1"/>
  <c r="V458" i="1" a="1"/>
  <c r="V458" i="1" s="1"/>
  <c r="V461" i="1" a="1"/>
  <c r="V461" i="1" s="1"/>
  <c r="V455" i="1" a="1"/>
  <c r="V455" i="1" s="1"/>
  <c r="V456" i="1" a="1"/>
  <c r="V456" i="1" s="1"/>
  <c r="U462" i="1" a="1"/>
  <c r="U462" i="1" s="1"/>
  <c r="U454" i="1" a="1"/>
  <c r="U454" i="1" s="1"/>
  <c r="U456" i="1" a="1"/>
  <c r="U456" i="1" s="1"/>
  <c r="U459" i="1" a="1"/>
  <c r="U459" i="1" s="1"/>
  <c r="U453" i="1" a="1"/>
  <c r="U453" i="1" s="1"/>
  <c r="U457" i="1" a="1"/>
  <c r="U457" i="1" s="1"/>
  <c r="U455" i="1" a="1"/>
  <c r="U455" i="1" s="1"/>
  <c r="U458" i="1" a="1"/>
  <c r="U458" i="1" s="1"/>
  <c r="U461" i="1" a="1"/>
  <c r="U461" i="1" s="1"/>
  <c r="U460" i="1" a="1"/>
  <c r="U460" i="1" s="1"/>
  <c r="W462" i="1" a="1"/>
  <c r="W462" i="1" s="1"/>
  <c r="W454" i="1" a="1"/>
  <c r="W454" i="1" s="1"/>
  <c r="W453" i="1" a="1"/>
  <c r="W453" i="1" s="1"/>
  <c r="W457" i="1" a="1"/>
  <c r="W457" i="1" s="1"/>
  <c r="W460" i="1" a="1"/>
  <c r="W460" i="1" s="1"/>
  <c r="W455" i="1" a="1"/>
  <c r="W455" i="1" s="1"/>
  <c r="W461" i="1" a="1"/>
  <c r="W461" i="1" s="1"/>
  <c r="W456" i="1" a="1"/>
  <c r="W456" i="1" s="1"/>
  <c r="W459" i="1" a="1"/>
  <c r="W459" i="1" s="1"/>
  <c r="W458" i="1" a="1"/>
  <c r="W458" i="1" s="1"/>
  <c r="AO106" i="18"/>
  <c r="X102" i="17"/>
  <c r="I103" i="17"/>
  <c r="X103" i="17" s="1"/>
  <c r="Z451" i="1"/>
  <c r="Z530" i="1" s="1" a="1"/>
  <c r="Z530" i="1" s="1"/>
  <c r="V452" i="1" a="1"/>
  <c r="V452" i="1" s="1"/>
  <c r="V463" i="1" a="1"/>
  <c r="V463" i="1" s="1"/>
  <c r="V474" i="1" a="1"/>
  <c r="V474" i="1" s="1"/>
  <c r="V472" i="1" a="1"/>
  <c r="V472" i="1" s="1"/>
  <c r="V469" i="1" a="1"/>
  <c r="V469" i="1" s="1"/>
  <c r="V534" i="1" a="1"/>
  <c r="V534" i="1" s="1"/>
  <c r="V473" i="1" a="1"/>
  <c r="V473" i="1" s="1"/>
  <c r="V529" i="1" a="1"/>
  <c r="V529" i="1" s="1"/>
  <c r="V465" i="1" a="1"/>
  <c r="V465" i="1" s="1"/>
  <c r="V467" i="1" a="1"/>
  <c r="V467" i="1" s="1"/>
  <c r="V532" i="1" a="1"/>
  <c r="V532" i="1" s="1"/>
  <c r="V533" i="1" a="1"/>
  <c r="V533" i="1" s="1"/>
  <c r="V471" i="1" a="1"/>
  <c r="V471" i="1" s="1"/>
  <c r="V531" i="1" a="1"/>
  <c r="V531" i="1" s="1"/>
  <c r="AB451" i="1"/>
  <c r="AB530" i="1" s="1" a="1"/>
  <c r="AB530" i="1" s="1"/>
  <c r="X452" i="1" a="1"/>
  <c r="X452" i="1" s="1"/>
  <c r="X465" i="1" a="1"/>
  <c r="X465" i="1" s="1"/>
  <c r="X471" i="1" a="1"/>
  <c r="X471" i="1" s="1"/>
  <c r="X529" i="1" a="1"/>
  <c r="X529" i="1" s="1"/>
  <c r="X463" i="1" a="1"/>
  <c r="X463" i="1" s="1"/>
  <c r="X469" i="1" a="1"/>
  <c r="X469" i="1" s="1"/>
  <c r="X532" i="1" a="1"/>
  <c r="X532" i="1" s="1"/>
  <c r="X531" i="1" a="1"/>
  <c r="X531" i="1" s="1"/>
  <c r="X534" i="1" a="1"/>
  <c r="X534" i="1" s="1"/>
  <c r="X473" i="1" a="1"/>
  <c r="X473" i="1" s="1"/>
  <c r="X467" i="1" a="1"/>
  <c r="X467" i="1" s="1"/>
  <c r="X533" i="1" a="1"/>
  <c r="X533" i="1" s="1"/>
  <c r="X472" i="1" a="1"/>
  <c r="X472" i="1" s="1"/>
  <c r="X474" i="1" a="1"/>
  <c r="X474" i="1" s="1"/>
  <c r="Y451" i="1"/>
  <c r="Y530" i="1" s="1" a="1"/>
  <c r="Y530" i="1" s="1"/>
  <c r="U452" i="1" a="1"/>
  <c r="U452" i="1" s="1"/>
  <c r="U463" i="1" a="1"/>
  <c r="U463" i="1" s="1"/>
  <c r="U472" i="1" a="1"/>
  <c r="U472" i="1" s="1"/>
  <c r="U469" i="1" a="1"/>
  <c r="U469" i="1" s="1"/>
  <c r="U465" i="1" a="1"/>
  <c r="U465" i="1" s="1"/>
  <c r="U471" i="1" a="1"/>
  <c r="U471" i="1" s="1"/>
  <c r="U529" i="1" a="1"/>
  <c r="U529" i="1" s="1"/>
  <c r="U533" i="1" a="1"/>
  <c r="U533" i="1" s="1"/>
  <c r="U531" i="1" a="1"/>
  <c r="U531" i="1" s="1"/>
  <c r="U467" i="1" a="1"/>
  <c r="U467" i="1" s="1"/>
  <c r="U473" i="1" a="1"/>
  <c r="U473" i="1" s="1"/>
  <c r="U532" i="1" a="1"/>
  <c r="U532" i="1" s="1"/>
  <c r="U474" i="1" a="1"/>
  <c r="U474" i="1" s="1"/>
  <c r="U534" i="1" a="1"/>
  <c r="U534" i="1" s="1"/>
  <c r="AA451" i="1"/>
  <c r="AA530" i="1" s="1" a="1"/>
  <c r="AA530" i="1" s="1"/>
  <c r="W452" i="1" a="1"/>
  <c r="W452" i="1" s="1"/>
  <c r="W465" i="1" a="1"/>
  <c r="W465" i="1" s="1"/>
  <c r="W471" i="1" a="1"/>
  <c r="W471" i="1" s="1"/>
  <c r="W463" i="1" a="1"/>
  <c r="W463" i="1" s="1"/>
  <c r="W472" i="1" a="1"/>
  <c r="W472" i="1" s="1"/>
  <c r="W474" i="1" a="1"/>
  <c r="W474" i="1" s="1"/>
  <c r="W467" i="1" a="1"/>
  <c r="W467" i="1" s="1"/>
  <c r="W473" i="1" a="1"/>
  <c r="W473" i="1" s="1"/>
  <c r="W531" i="1" a="1"/>
  <c r="W531" i="1" s="1"/>
  <c r="W529" i="1" a="1"/>
  <c r="W529" i="1" s="1"/>
  <c r="W533" i="1" a="1"/>
  <c r="W533" i="1" s="1"/>
  <c r="W469" i="1" a="1"/>
  <c r="W469" i="1" s="1"/>
  <c r="W532" i="1" a="1"/>
  <c r="W532" i="1" s="1"/>
  <c r="W534" i="1" a="1"/>
  <c r="W534" i="1" s="1"/>
  <c r="H817" i="1"/>
  <c r="H818" i="1"/>
  <c r="H819" i="1"/>
  <c r="H815" i="1"/>
  <c r="H821" i="1"/>
  <c r="H820" i="1"/>
  <c r="H816" i="1"/>
  <c r="O631" i="1"/>
  <c r="O710" i="1" s="1" a="1"/>
  <c r="O710" i="1" s="1"/>
  <c r="N631" i="1"/>
  <c r="N710" i="1" s="1" a="1"/>
  <c r="N710" i="1" s="1"/>
  <c r="M631" i="1"/>
  <c r="M710" i="1" s="1" a="1"/>
  <c r="M710" i="1" s="1"/>
  <c r="L631" i="1"/>
  <c r="L710" i="1" s="1" a="1"/>
  <c r="L710" i="1" s="1"/>
  <c r="M541" i="1"/>
  <c r="M620" i="1" s="1" a="1"/>
  <c r="M620" i="1" s="1"/>
  <c r="N541" i="1"/>
  <c r="N620" i="1" s="1" a="1"/>
  <c r="N620" i="1" s="1"/>
  <c r="O541" i="1"/>
  <c r="O620" i="1" s="1" a="1"/>
  <c r="O620" i="1" s="1"/>
  <c r="L541" i="1"/>
  <c r="L620" i="1" s="1" a="1"/>
  <c r="L620" i="1" s="1"/>
  <c r="O706" i="1" l="1" a="1"/>
  <c r="O706" i="1" s="1"/>
  <c r="O708" i="1" a="1"/>
  <c r="O708" i="1" s="1"/>
  <c r="L706" i="1" a="1"/>
  <c r="L706" i="1" s="1"/>
  <c r="L708" i="1" a="1"/>
  <c r="L708" i="1" s="1"/>
  <c r="M706" i="1" a="1"/>
  <c r="M706" i="1" s="1"/>
  <c r="M708" i="1" a="1"/>
  <c r="M708" i="1" s="1"/>
  <c r="N706" i="1" a="1"/>
  <c r="N706" i="1" s="1"/>
  <c r="N708" i="1" a="1"/>
  <c r="N708" i="1" s="1"/>
  <c r="L702" i="1" a="1"/>
  <c r="L702" i="1" s="1"/>
  <c r="L704" i="1" a="1"/>
  <c r="L704" i="1" s="1"/>
  <c r="M702" i="1" a="1"/>
  <c r="M702" i="1" s="1"/>
  <c r="M704" i="1" a="1"/>
  <c r="M704" i="1" s="1"/>
  <c r="O702" i="1" a="1"/>
  <c r="O702" i="1" s="1"/>
  <c r="O704" i="1" a="1"/>
  <c r="O704" i="1" s="1"/>
  <c r="N702" i="1" a="1"/>
  <c r="N702" i="1" s="1"/>
  <c r="N704" i="1" a="1"/>
  <c r="N704" i="1" s="1"/>
  <c r="M697" i="1" a="1"/>
  <c r="M697" i="1" s="1"/>
  <c r="M699" i="1" a="1"/>
  <c r="M699" i="1" s="1"/>
  <c r="L697" i="1" a="1"/>
  <c r="L697" i="1" s="1"/>
  <c r="L699" i="1" a="1"/>
  <c r="L699" i="1" s="1"/>
  <c r="N697" i="1" a="1"/>
  <c r="N697" i="1" s="1"/>
  <c r="N699" i="1" a="1"/>
  <c r="N699" i="1" s="1"/>
  <c r="O697" i="1" a="1"/>
  <c r="O697" i="1" s="1"/>
  <c r="O699" i="1" a="1"/>
  <c r="O699" i="1" s="1"/>
  <c r="L692" i="1" a="1"/>
  <c r="L692" i="1" s="1"/>
  <c r="L695" i="1" a="1"/>
  <c r="L695" i="1" s="1"/>
  <c r="M692" i="1" a="1"/>
  <c r="M692" i="1" s="1"/>
  <c r="M695" i="1" a="1"/>
  <c r="M695" i="1" s="1"/>
  <c r="N692" i="1" a="1"/>
  <c r="N692" i="1" s="1"/>
  <c r="N695" i="1" a="1"/>
  <c r="N695" i="1" s="1"/>
  <c r="O692" i="1" a="1"/>
  <c r="O692" i="1" s="1"/>
  <c r="O695" i="1" a="1"/>
  <c r="O695" i="1" s="1"/>
  <c r="L688" i="1" a="1"/>
  <c r="L688" i="1" s="1"/>
  <c r="L690" i="1" a="1"/>
  <c r="L690" i="1" s="1"/>
  <c r="M688" i="1" a="1"/>
  <c r="M688" i="1" s="1"/>
  <c r="M690" i="1" a="1"/>
  <c r="M690" i="1" s="1"/>
  <c r="N688" i="1" a="1"/>
  <c r="N688" i="1" s="1"/>
  <c r="N690" i="1" a="1"/>
  <c r="N690" i="1" s="1"/>
  <c r="O688" i="1" a="1"/>
  <c r="O688" i="1" s="1"/>
  <c r="O690" i="1" a="1"/>
  <c r="O690" i="1" s="1"/>
  <c r="L683" i="1" a="1"/>
  <c r="L683" i="1" s="1"/>
  <c r="L685" i="1" a="1"/>
  <c r="L685" i="1" s="1"/>
  <c r="M683" i="1" a="1"/>
  <c r="M683" i="1" s="1"/>
  <c r="M685" i="1" a="1"/>
  <c r="M685" i="1" s="1"/>
  <c r="N683" i="1" a="1"/>
  <c r="N683" i="1" s="1"/>
  <c r="N685" i="1" a="1"/>
  <c r="N685" i="1" s="1"/>
  <c r="O683" i="1" a="1"/>
  <c r="O683" i="1" s="1"/>
  <c r="O685" i="1" a="1"/>
  <c r="O685" i="1" s="1"/>
  <c r="L678" i="1" a="1"/>
  <c r="L678" i="1" s="1"/>
  <c r="L681" i="1" a="1"/>
  <c r="L681" i="1" s="1"/>
  <c r="M678" i="1" a="1"/>
  <c r="M678" i="1" s="1"/>
  <c r="M681" i="1" a="1"/>
  <c r="M681" i="1" s="1"/>
  <c r="N678" i="1" a="1"/>
  <c r="N678" i="1" s="1"/>
  <c r="N681" i="1" a="1"/>
  <c r="N681" i="1" s="1"/>
  <c r="O678" i="1" a="1"/>
  <c r="O678" i="1" s="1"/>
  <c r="O681" i="1" a="1"/>
  <c r="O681" i="1" s="1"/>
  <c r="L674" i="1" a="1"/>
  <c r="L674" i="1" s="1"/>
  <c r="L676" i="1" a="1"/>
  <c r="L676" i="1" s="1"/>
  <c r="O674" i="1" a="1"/>
  <c r="O674" i="1" s="1"/>
  <c r="O676" i="1" a="1"/>
  <c r="O676" i="1" s="1"/>
  <c r="M674" i="1" a="1"/>
  <c r="M674" i="1" s="1"/>
  <c r="M676" i="1" a="1"/>
  <c r="M676" i="1" s="1"/>
  <c r="N674" i="1" a="1"/>
  <c r="N674" i="1" s="1"/>
  <c r="N676" i="1" a="1"/>
  <c r="N676" i="1" s="1"/>
  <c r="O669" i="1" a="1"/>
  <c r="O669" i="1" s="1"/>
  <c r="O671" i="1" a="1"/>
  <c r="O671" i="1" s="1"/>
  <c r="L669" i="1" a="1"/>
  <c r="L669" i="1" s="1"/>
  <c r="L671" i="1" a="1"/>
  <c r="L671" i="1" s="1"/>
  <c r="M669" i="1" a="1"/>
  <c r="M669" i="1" s="1"/>
  <c r="M671" i="1" a="1"/>
  <c r="M671" i="1" s="1"/>
  <c r="N669" i="1" a="1"/>
  <c r="N669" i="1" s="1"/>
  <c r="N671" i="1" a="1"/>
  <c r="N671" i="1" s="1"/>
  <c r="L663" i="1" a="1"/>
  <c r="L663" i="1" s="1"/>
  <c r="L666" i="1" a="1"/>
  <c r="L666" i="1" s="1"/>
  <c r="M663" i="1" a="1"/>
  <c r="M663" i="1" s="1"/>
  <c r="M666" i="1" a="1"/>
  <c r="M666" i="1" s="1"/>
  <c r="N663" i="1" a="1"/>
  <c r="N663" i="1" s="1"/>
  <c r="N666" i="1" a="1"/>
  <c r="N666" i="1" s="1"/>
  <c r="O663" i="1" a="1"/>
  <c r="O663" i="1" s="1"/>
  <c r="O666" i="1" a="1"/>
  <c r="O666" i="1" s="1"/>
  <c r="L655" i="1" a="1"/>
  <c r="L655" i="1" s="1"/>
  <c r="L660" i="1" a="1"/>
  <c r="L660" i="1" s="1"/>
  <c r="N655" i="1" a="1"/>
  <c r="N655" i="1" s="1"/>
  <c r="N660" i="1" a="1"/>
  <c r="N660" i="1" s="1"/>
  <c r="M655" i="1" a="1"/>
  <c r="M655" i="1" s="1"/>
  <c r="M660" i="1" a="1"/>
  <c r="M660" i="1" s="1"/>
  <c r="O655" i="1" a="1"/>
  <c r="O655" i="1" s="1"/>
  <c r="O660" i="1" a="1"/>
  <c r="O660" i="1" s="1"/>
  <c r="O648" i="1" a="1"/>
  <c r="O648" i="1" s="1"/>
  <c r="O650" i="1" a="1"/>
  <c r="O650" i="1" s="1"/>
  <c r="L648" i="1" a="1"/>
  <c r="L648" i="1" s="1"/>
  <c r="L650" i="1" a="1"/>
  <c r="L650" i="1" s="1"/>
  <c r="M648" i="1" a="1"/>
  <c r="M648" i="1" s="1"/>
  <c r="M650" i="1" a="1"/>
  <c r="M650" i="1" s="1"/>
  <c r="N648" i="1" a="1"/>
  <c r="N648" i="1" s="1"/>
  <c r="N650" i="1" a="1"/>
  <c r="N650" i="1" s="1"/>
  <c r="L644" i="1" a="1"/>
  <c r="L644" i="1" s="1"/>
  <c r="L646" i="1" a="1"/>
  <c r="L646" i="1" s="1"/>
  <c r="M644" i="1" a="1"/>
  <c r="M644" i="1" s="1"/>
  <c r="M646" i="1" a="1"/>
  <c r="M646" i="1" s="1"/>
  <c r="N644" i="1" a="1"/>
  <c r="N644" i="1" s="1"/>
  <c r="N646" i="1" a="1"/>
  <c r="N646" i="1" s="1"/>
  <c r="O644" i="1" a="1"/>
  <c r="O644" i="1" s="1"/>
  <c r="O646" i="1" a="1"/>
  <c r="O646" i="1" s="1"/>
  <c r="M616" i="1" a="1"/>
  <c r="M616" i="1" s="1"/>
  <c r="M618" i="1" a="1"/>
  <c r="M618" i="1" s="1"/>
  <c r="N616" i="1" a="1"/>
  <c r="N616" i="1" s="1"/>
  <c r="N618" i="1" a="1"/>
  <c r="N618" i="1" s="1"/>
  <c r="L616" i="1" a="1"/>
  <c r="L616" i="1" s="1"/>
  <c r="L618" i="1" a="1"/>
  <c r="L618" i="1" s="1"/>
  <c r="O616" i="1" a="1"/>
  <c r="O616" i="1" s="1"/>
  <c r="O618" i="1" a="1"/>
  <c r="O618" i="1" s="1"/>
  <c r="M612" i="1" a="1"/>
  <c r="M612" i="1" s="1"/>
  <c r="M614" i="1" a="1"/>
  <c r="M614" i="1" s="1"/>
  <c r="O612" i="1" a="1"/>
  <c r="O612" i="1" s="1"/>
  <c r="O614" i="1" a="1"/>
  <c r="O614" i="1" s="1"/>
  <c r="N612" i="1" a="1"/>
  <c r="N612" i="1" s="1"/>
  <c r="N614" i="1" a="1"/>
  <c r="N614" i="1" s="1"/>
  <c r="L612" i="1" a="1"/>
  <c r="L612" i="1" s="1"/>
  <c r="L614" i="1" a="1"/>
  <c r="L614" i="1" s="1"/>
  <c r="O607" i="1" a="1"/>
  <c r="O607" i="1" s="1"/>
  <c r="O609" i="1" a="1"/>
  <c r="O609" i="1" s="1"/>
  <c r="N607" i="1" a="1"/>
  <c r="N607" i="1" s="1"/>
  <c r="N609" i="1" a="1"/>
  <c r="N609" i="1" s="1"/>
  <c r="M607" i="1" a="1"/>
  <c r="M607" i="1" s="1"/>
  <c r="M609" i="1" a="1"/>
  <c r="M609" i="1" s="1"/>
  <c r="L607" i="1" a="1"/>
  <c r="L607" i="1" s="1"/>
  <c r="L609" i="1" a="1"/>
  <c r="L609" i="1" s="1"/>
  <c r="N602" i="1" a="1"/>
  <c r="N602" i="1" s="1"/>
  <c r="N605" i="1" a="1"/>
  <c r="N605" i="1" s="1"/>
  <c r="M602" i="1" a="1"/>
  <c r="M602" i="1" s="1"/>
  <c r="M605" i="1" a="1"/>
  <c r="M605" i="1" s="1"/>
  <c r="L602" i="1" a="1"/>
  <c r="L602" i="1" s="1"/>
  <c r="L605" i="1" a="1"/>
  <c r="L605" i="1" s="1"/>
  <c r="O602" i="1" a="1"/>
  <c r="O602" i="1" s="1"/>
  <c r="O605" i="1" a="1"/>
  <c r="O605" i="1" s="1"/>
  <c r="L598" i="1" a="1"/>
  <c r="L598" i="1" s="1"/>
  <c r="L600" i="1" a="1"/>
  <c r="L600" i="1" s="1"/>
  <c r="N598" i="1" a="1"/>
  <c r="N598" i="1" s="1"/>
  <c r="N600" i="1" a="1"/>
  <c r="N600" i="1" s="1"/>
  <c r="M598" i="1" a="1"/>
  <c r="M598" i="1" s="1"/>
  <c r="M600" i="1" a="1"/>
  <c r="M600" i="1" s="1"/>
  <c r="O598" i="1" a="1"/>
  <c r="O598" i="1" s="1"/>
  <c r="O600" i="1" a="1"/>
  <c r="O600" i="1" s="1"/>
  <c r="M593" i="1" a="1"/>
  <c r="M593" i="1" s="1"/>
  <c r="M595" i="1" a="1"/>
  <c r="M595" i="1" s="1"/>
  <c r="N593" i="1" a="1"/>
  <c r="N593" i="1" s="1"/>
  <c r="N595" i="1" a="1"/>
  <c r="N595" i="1" s="1"/>
  <c r="L593" i="1" a="1"/>
  <c r="L593" i="1" s="1"/>
  <c r="L595" i="1" a="1"/>
  <c r="L595" i="1" s="1"/>
  <c r="O593" i="1" a="1"/>
  <c r="O593" i="1" s="1"/>
  <c r="O595" i="1" a="1"/>
  <c r="O595" i="1" s="1"/>
  <c r="O588" i="1" a="1"/>
  <c r="O588" i="1" s="1"/>
  <c r="O591" i="1" a="1"/>
  <c r="O591" i="1" s="1"/>
  <c r="M588" i="1" a="1"/>
  <c r="M588" i="1" s="1"/>
  <c r="M591" i="1" a="1"/>
  <c r="M591" i="1" s="1"/>
  <c r="N588" i="1" a="1"/>
  <c r="N588" i="1" s="1"/>
  <c r="N591" i="1" a="1"/>
  <c r="N591" i="1" s="1"/>
  <c r="L588" i="1" a="1"/>
  <c r="L588" i="1" s="1"/>
  <c r="L591" i="1" a="1"/>
  <c r="L591" i="1" s="1"/>
  <c r="O584" i="1" a="1"/>
  <c r="O584" i="1" s="1"/>
  <c r="O586" i="1" a="1"/>
  <c r="O586" i="1" s="1"/>
  <c r="N584" i="1" a="1"/>
  <c r="N584" i="1" s="1"/>
  <c r="N586" i="1" a="1"/>
  <c r="N586" i="1" s="1"/>
  <c r="M584" i="1" a="1"/>
  <c r="M584" i="1" s="1"/>
  <c r="M586" i="1" a="1"/>
  <c r="M586" i="1" s="1"/>
  <c r="L584" i="1" a="1"/>
  <c r="L584" i="1" s="1"/>
  <c r="L586" i="1" a="1"/>
  <c r="L586" i="1" s="1"/>
  <c r="M579" i="1" a="1"/>
  <c r="M579" i="1" s="1"/>
  <c r="M581" i="1" a="1"/>
  <c r="M581" i="1" s="1"/>
  <c r="N579" i="1" a="1"/>
  <c r="N579" i="1" s="1"/>
  <c r="N581" i="1" a="1"/>
  <c r="N581" i="1" s="1"/>
  <c r="L579" i="1" a="1"/>
  <c r="L579" i="1" s="1"/>
  <c r="L581" i="1" a="1"/>
  <c r="L581" i="1" s="1"/>
  <c r="O579" i="1" a="1"/>
  <c r="O579" i="1" s="1"/>
  <c r="O581" i="1" a="1"/>
  <c r="O581" i="1" s="1"/>
  <c r="N573" i="1" a="1"/>
  <c r="N573" i="1" s="1"/>
  <c r="N576" i="1" a="1"/>
  <c r="N576" i="1" s="1"/>
  <c r="M573" i="1" a="1"/>
  <c r="M573" i="1" s="1"/>
  <c r="M576" i="1" a="1"/>
  <c r="M576" i="1" s="1"/>
  <c r="L573" i="1" a="1"/>
  <c r="L573" i="1" s="1"/>
  <c r="L576" i="1" a="1"/>
  <c r="L576" i="1" s="1"/>
  <c r="O573" i="1" a="1"/>
  <c r="O573" i="1" s="1"/>
  <c r="O576" i="1" a="1"/>
  <c r="O576" i="1" s="1"/>
  <c r="M565" i="1" a="1"/>
  <c r="M565" i="1" s="1"/>
  <c r="M570" i="1" a="1"/>
  <c r="M570" i="1" s="1"/>
  <c r="L565" i="1" a="1"/>
  <c r="L565" i="1" s="1"/>
  <c r="L570" i="1" a="1"/>
  <c r="L570" i="1" s="1"/>
  <c r="N565" i="1" a="1"/>
  <c r="N565" i="1" s="1"/>
  <c r="N570" i="1" a="1"/>
  <c r="N570" i="1" s="1"/>
  <c r="O565" i="1" a="1"/>
  <c r="O565" i="1" s="1"/>
  <c r="O570" i="1" a="1"/>
  <c r="O570" i="1" s="1"/>
  <c r="L558" i="1" a="1"/>
  <c r="L558" i="1" s="1"/>
  <c r="L560" i="1" a="1"/>
  <c r="L560" i="1" s="1"/>
  <c r="N558" i="1" a="1"/>
  <c r="N558" i="1" s="1"/>
  <c r="N560" i="1" a="1"/>
  <c r="N560" i="1" s="1"/>
  <c r="M558" i="1" a="1"/>
  <c r="M558" i="1" s="1"/>
  <c r="M560" i="1" a="1"/>
  <c r="M560" i="1" s="1"/>
  <c r="O558" i="1" a="1"/>
  <c r="O558" i="1" s="1"/>
  <c r="O560" i="1" a="1"/>
  <c r="O560" i="1" s="1"/>
  <c r="M554" i="1" a="1"/>
  <c r="M554" i="1" s="1"/>
  <c r="M556" i="1" a="1"/>
  <c r="M556" i="1" s="1"/>
  <c r="O554" i="1" a="1"/>
  <c r="O554" i="1" s="1"/>
  <c r="O556" i="1" a="1"/>
  <c r="O556" i="1" s="1"/>
  <c r="N554" i="1" a="1"/>
  <c r="N554" i="1" s="1"/>
  <c r="N556" i="1" a="1"/>
  <c r="N556" i="1" s="1"/>
  <c r="L554" i="1" a="1"/>
  <c r="L554" i="1" s="1"/>
  <c r="L556" i="1" a="1"/>
  <c r="L556" i="1" s="1"/>
  <c r="Z526" i="1" a="1"/>
  <c r="Z526" i="1" s="1"/>
  <c r="Z528" i="1" a="1"/>
  <c r="Z528" i="1" s="1"/>
  <c r="AB526" i="1" a="1"/>
  <c r="AB526" i="1" s="1"/>
  <c r="AB528" i="1" a="1"/>
  <c r="AB528" i="1" s="1"/>
  <c r="Y526" i="1" a="1"/>
  <c r="Y526" i="1" s="1"/>
  <c r="Y528" i="1" a="1"/>
  <c r="Y528" i="1" s="1"/>
  <c r="AA526" i="1" a="1"/>
  <c r="AA526" i="1" s="1"/>
  <c r="AA528" i="1" a="1"/>
  <c r="AA528" i="1" s="1"/>
  <c r="Z522" i="1" a="1"/>
  <c r="Z522" i="1" s="1"/>
  <c r="Z524" i="1" a="1"/>
  <c r="Z524" i="1" s="1"/>
  <c r="AB522" i="1" a="1"/>
  <c r="AB522" i="1" s="1"/>
  <c r="AB524" i="1" a="1"/>
  <c r="AB524" i="1" s="1"/>
  <c r="Y522" i="1" a="1"/>
  <c r="Y522" i="1" s="1"/>
  <c r="Y524" i="1" a="1"/>
  <c r="Y524" i="1" s="1"/>
  <c r="AA522" i="1" a="1"/>
  <c r="AA522" i="1" s="1"/>
  <c r="AA524" i="1" a="1"/>
  <c r="AA524" i="1" s="1"/>
  <c r="Y517" i="1" a="1"/>
  <c r="Y517" i="1" s="1"/>
  <c r="Y519" i="1" a="1"/>
  <c r="Y519" i="1" s="1"/>
  <c r="AA517" i="1" a="1"/>
  <c r="AA517" i="1" s="1"/>
  <c r="AA519" i="1" a="1"/>
  <c r="AA519" i="1" s="1"/>
  <c r="Z517" i="1" a="1"/>
  <c r="Z517" i="1" s="1"/>
  <c r="Z519" i="1" a="1"/>
  <c r="Z519" i="1" s="1"/>
  <c r="AB517" i="1" a="1"/>
  <c r="AB517" i="1" s="1"/>
  <c r="AB519" i="1" a="1"/>
  <c r="AB519" i="1" s="1"/>
  <c r="Z512" i="1" a="1"/>
  <c r="Z512" i="1" s="1"/>
  <c r="Z515" i="1" a="1"/>
  <c r="Z515" i="1" s="1"/>
  <c r="AB512" i="1" a="1"/>
  <c r="AB512" i="1" s="1"/>
  <c r="AB515" i="1" a="1"/>
  <c r="AB515" i="1" s="1"/>
  <c r="Y512" i="1" a="1"/>
  <c r="Y512" i="1" s="1"/>
  <c r="Y515" i="1" a="1"/>
  <c r="Y515" i="1" s="1"/>
  <c r="AA512" i="1" a="1"/>
  <c r="AA512" i="1" s="1"/>
  <c r="AA515" i="1" a="1"/>
  <c r="AA515" i="1" s="1"/>
  <c r="Z508" i="1" a="1"/>
  <c r="Z508" i="1" s="1"/>
  <c r="Z510" i="1" a="1"/>
  <c r="Z510" i="1" s="1"/>
  <c r="AB508" i="1" a="1"/>
  <c r="AB508" i="1" s="1"/>
  <c r="AB510" i="1" a="1"/>
  <c r="AB510" i="1" s="1"/>
  <c r="Y508" i="1" a="1"/>
  <c r="Y508" i="1" s="1"/>
  <c r="Y510" i="1" a="1"/>
  <c r="Y510" i="1" s="1"/>
  <c r="AA508" i="1" a="1"/>
  <c r="AA508" i="1" s="1"/>
  <c r="AA510" i="1" a="1"/>
  <c r="AA510" i="1" s="1"/>
  <c r="Z503" i="1" a="1"/>
  <c r="Z503" i="1" s="1"/>
  <c r="Z505" i="1" a="1"/>
  <c r="Z505" i="1" s="1"/>
  <c r="AB503" i="1" a="1"/>
  <c r="AB503" i="1" s="1"/>
  <c r="AB505" i="1" a="1"/>
  <c r="AB505" i="1" s="1"/>
  <c r="Y503" i="1" a="1"/>
  <c r="Y503" i="1" s="1"/>
  <c r="Y505" i="1" a="1"/>
  <c r="Y505" i="1" s="1"/>
  <c r="AA503" i="1" a="1"/>
  <c r="AA503" i="1" s="1"/>
  <c r="AA505" i="1" a="1"/>
  <c r="AA505" i="1" s="1"/>
  <c r="Y498" i="1" a="1"/>
  <c r="Y498" i="1" s="1"/>
  <c r="Y501" i="1" a="1"/>
  <c r="Y501" i="1" s="1"/>
  <c r="AA498" i="1" a="1"/>
  <c r="AA498" i="1" s="1"/>
  <c r="AA501" i="1" a="1"/>
  <c r="AA501" i="1" s="1"/>
  <c r="Z498" i="1" a="1"/>
  <c r="Z498" i="1" s="1"/>
  <c r="Z501" i="1" a="1"/>
  <c r="Z501" i="1" s="1"/>
  <c r="AB498" i="1" a="1"/>
  <c r="AB498" i="1" s="1"/>
  <c r="AB501" i="1" a="1"/>
  <c r="AB501" i="1" s="1"/>
  <c r="Z494" i="1" a="1"/>
  <c r="Z494" i="1" s="1"/>
  <c r="Z496" i="1" a="1"/>
  <c r="Z496" i="1" s="1"/>
  <c r="AB494" i="1" a="1"/>
  <c r="AB494" i="1" s="1"/>
  <c r="AB496" i="1" a="1"/>
  <c r="AB496" i="1" s="1"/>
  <c r="Y494" i="1" a="1"/>
  <c r="Y494" i="1" s="1"/>
  <c r="Y496" i="1" a="1"/>
  <c r="Y496" i="1" s="1"/>
  <c r="AA494" i="1" a="1"/>
  <c r="AA494" i="1" s="1"/>
  <c r="AA496" i="1" a="1"/>
  <c r="AA496" i="1" s="1"/>
  <c r="Z489" i="1" a="1"/>
  <c r="Z489" i="1" s="1"/>
  <c r="Z491" i="1" a="1"/>
  <c r="Z491" i="1" s="1"/>
  <c r="AB489" i="1" a="1"/>
  <c r="AB489" i="1" s="1"/>
  <c r="AB491" i="1" a="1"/>
  <c r="AB491" i="1" s="1"/>
  <c r="Y489" i="1" a="1"/>
  <c r="Y489" i="1" s="1"/>
  <c r="Y491" i="1" a="1"/>
  <c r="Y491" i="1" s="1"/>
  <c r="AA489" i="1" a="1"/>
  <c r="AA489" i="1" s="1"/>
  <c r="AA491" i="1" a="1"/>
  <c r="AA491" i="1" s="1"/>
  <c r="Z483" i="1" a="1"/>
  <c r="Z483" i="1" s="1"/>
  <c r="Z486" i="1" a="1"/>
  <c r="Z486" i="1" s="1"/>
  <c r="AB483" i="1" a="1"/>
  <c r="AB483" i="1" s="1"/>
  <c r="AB486" i="1" a="1"/>
  <c r="AB486" i="1" s="1"/>
  <c r="Y483" i="1" a="1"/>
  <c r="Y483" i="1" s="1"/>
  <c r="Y486" i="1" a="1"/>
  <c r="Y486" i="1" s="1"/>
  <c r="AA483" i="1" a="1"/>
  <c r="AA483" i="1" s="1"/>
  <c r="AA486" i="1" a="1"/>
  <c r="AA486" i="1" s="1"/>
  <c r="Y475" i="1" a="1"/>
  <c r="Y475" i="1" s="1"/>
  <c r="Y480" i="1" a="1"/>
  <c r="Y480" i="1" s="1"/>
  <c r="AA475" i="1" a="1"/>
  <c r="AA475" i="1" s="1"/>
  <c r="AA480" i="1" a="1"/>
  <c r="AA480" i="1" s="1"/>
  <c r="Z475" i="1" a="1"/>
  <c r="Z475" i="1" s="1"/>
  <c r="Z480" i="1" a="1"/>
  <c r="Z480" i="1" s="1"/>
  <c r="AB475" i="1" a="1"/>
  <c r="AB475" i="1" s="1"/>
  <c r="AB480" i="1" a="1"/>
  <c r="AB480" i="1" s="1"/>
  <c r="Z468" i="1" a="1"/>
  <c r="Z468" i="1" s="1"/>
  <c r="Z470" i="1" a="1"/>
  <c r="Z470" i="1" s="1"/>
  <c r="AB468" i="1" a="1"/>
  <c r="AB468" i="1" s="1"/>
  <c r="AB470" i="1" a="1"/>
  <c r="AB470" i="1" s="1"/>
  <c r="Y468" i="1" a="1"/>
  <c r="Y468" i="1" s="1"/>
  <c r="Y470" i="1" a="1"/>
  <c r="Y470" i="1" s="1"/>
  <c r="AA468" i="1" a="1"/>
  <c r="AA468" i="1" s="1"/>
  <c r="AA470" i="1" a="1"/>
  <c r="AA470" i="1" s="1"/>
  <c r="Z464" i="1" a="1"/>
  <c r="Z464" i="1" s="1"/>
  <c r="Z466" i="1" a="1"/>
  <c r="Z466" i="1" s="1"/>
  <c r="AB464" i="1" a="1"/>
  <c r="AB464" i="1" s="1"/>
  <c r="AB466" i="1" a="1"/>
  <c r="AB466" i="1" s="1"/>
  <c r="Y464" i="1" a="1"/>
  <c r="Y464" i="1" s="1"/>
  <c r="Y466" i="1" a="1"/>
  <c r="Y466" i="1" s="1"/>
  <c r="AA464" i="1" a="1"/>
  <c r="AA464" i="1" s="1"/>
  <c r="AA466" i="1" a="1"/>
  <c r="AA466" i="1" s="1"/>
  <c r="N698" i="1" a="1"/>
  <c r="N698" i="1" s="1"/>
  <c r="N694" i="1" a="1"/>
  <c r="N694" i="1" s="1"/>
  <c r="N707" i="1" a="1"/>
  <c r="N707" i="1" s="1"/>
  <c r="N705" i="1" a="1"/>
  <c r="N705" i="1" s="1"/>
  <c r="N703" i="1" a="1"/>
  <c r="N703" i="1" s="1"/>
  <c r="N689" i="1" a="1"/>
  <c r="N689" i="1" s="1"/>
  <c r="N700" i="1" a="1"/>
  <c r="N700" i="1" s="1"/>
  <c r="N687" i="1" a="1"/>
  <c r="N687" i="1" s="1"/>
  <c r="N696" i="1" a="1"/>
  <c r="N696" i="1" s="1"/>
  <c r="N686" i="1" a="1"/>
  <c r="N686" i="1" s="1"/>
  <c r="N684" i="1" a="1"/>
  <c r="N684" i="1" s="1"/>
  <c r="N680" i="1" a="1"/>
  <c r="N680" i="1" s="1"/>
  <c r="N679" i="1" a="1"/>
  <c r="N679" i="1" s="1"/>
  <c r="N701" i="1" a="1"/>
  <c r="N701" i="1" s="1"/>
  <c r="N677" i="1" a="1"/>
  <c r="N677" i="1" s="1"/>
  <c r="N673" i="1" a="1"/>
  <c r="N673" i="1" s="1"/>
  <c r="N670" i="1" a="1"/>
  <c r="N670" i="1" s="1"/>
  <c r="N664" i="1" a="1"/>
  <c r="N664" i="1" s="1"/>
  <c r="N662" i="1" a="1"/>
  <c r="N662" i="1" s="1"/>
  <c r="N682" i="1" a="1"/>
  <c r="N682" i="1" s="1"/>
  <c r="N667" i="1" a="1"/>
  <c r="N667" i="1" s="1"/>
  <c r="N672" i="1" a="1"/>
  <c r="N672" i="1" s="1"/>
  <c r="N675" i="1" a="1"/>
  <c r="N675" i="1" s="1"/>
  <c r="N668" i="1" a="1"/>
  <c r="N668" i="1" s="1"/>
  <c r="N691" i="1" a="1"/>
  <c r="N691" i="1" s="1"/>
  <c r="N661" i="1" a="1"/>
  <c r="N661" i="1" s="1"/>
  <c r="N665" i="1" a="1"/>
  <c r="N665" i="1" s="1"/>
  <c r="N693" i="1" a="1"/>
  <c r="N693" i="1" s="1"/>
  <c r="O694" i="1" a="1"/>
  <c r="O694" i="1" s="1"/>
  <c r="O707" i="1" a="1"/>
  <c r="O707" i="1" s="1"/>
  <c r="O705" i="1" a="1"/>
  <c r="O705" i="1" s="1"/>
  <c r="O703" i="1" a="1"/>
  <c r="O703" i="1" s="1"/>
  <c r="O701" i="1" a="1"/>
  <c r="O701" i="1" s="1"/>
  <c r="O700" i="1" a="1"/>
  <c r="O700" i="1" s="1"/>
  <c r="O686" i="1" a="1"/>
  <c r="O686" i="1" s="1"/>
  <c r="O696" i="1" a="1"/>
  <c r="O696" i="1" s="1"/>
  <c r="O684" i="1" a="1"/>
  <c r="O684" i="1" s="1"/>
  <c r="O682" i="1" a="1"/>
  <c r="O682" i="1" s="1"/>
  <c r="O693" i="1" a="1"/>
  <c r="O693" i="1" s="1"/>
  <c r="O689" i="1" a="1"/>
  <c r="O689" i="1" s="1"/>
  <c r="O679" i="1" a="1"/>
  <c r="O679" i="1" s="1"/>
  <c r="O677" i="1" a="1"/>
  <c r="O677" i="1" s="1"/>
  <c r="O675" i="1" a="1"/>
  <c r="O675" i="1" s="1"/>
  <c r="O698" i="1" a="1"/>
  <c r="O698" i="1" s="1"/>
  <c r="O673" i="1" a="1"/>
  <c r="O673" i="1" s="1"/>
  <c r="O687" i="1" a="1"/>
  <c r="O687" i="1" s="1"/>
  <c r="O680" i="1" a="1"/>
  <c r="O680" i="1" s="1"/>
  <c r="O665" i="1" a="1"/>
  <c r="O665" i="1" s="1"/>
  <c r="O661" i="1" a="1"/>
  <c r="O661" i="1" s="1"/>
  <c r="O667" i="1" a="1"/>
  <c r="O667" i="1" s="1"/>
  <c r="O662" i="1" a="1"/>
  <c r="O662" i="1" s="1"/>
  <c r="O691" i="1" a="1"/>
  <c r="O691" i="1" s="1"/>
  <c r="O672" i="1" a="1"/>
  <c r="O672" i="1" s="1"/>
  <c r="O670" i="1" a="1"/>
  <c r="O670" i="1" s="1"/>
  <c r="O664" i="1" a="1"/>
  <c r="O664" i="1" s="1"/>
  <c r="O668" i="1" a="1"/>
  <c r="O668" i="1" s="1"/>
  <c r="L705" i="1" a="1"/>
  <c r="L705" i="1" s="1"/>
  <c r="L703" i="1" a="1"/>
  <c r="L703" i="1" s="1"/>
  <c r="L701" i="1" a="1"/>
  <c r="L701" i="1" s="1"/>
  <c r="L700" i="1" a="1"/>
  <c r="L700" i="1" s="1"/>
  <c r="L698" i="1" a="1"/>
  <c r="L698" i="1" s="1"/>
  <c r="L696" i="1" a="1"/>
  <c r="L696" i="1" s="1"/>
  <c r="L707" i="1" a="1"/>
  <c r="L707" i="1" s="1"/>
  <c r="L691" i="1" a="1"/>
  <c r="L691" i="1" s="1"/>
  <c r="L694" i="1" a="1"/>
  <c r="L694" i="1" s="1"/>
  <c r="L693" i="1" a="1"/>
  <c r="L693" i="1" s="1"/>
  <c r="L686" i="1" a="1"/>
  <c r="L686" i="1" s="1"/>
  <c r="L675" i="1" a="1"/>
  <c r="L675" i="1" s="1"/>
  <c r="L682" i="1" a="1"/>
  <c r="L682" i="1" s="1"/>
  <c r="L673" i="1" a="1"/>
  <c r="L673" i="1" s="1"/>
  <c r="L672" i="1" a="1"/>
  <c r="L672" i="1" s="1"/>
  <c r="L689" i="1" a="1"/>
  <c r="L689" i="1" s="1"/>
  <c r="L680" i="1" a="1"/>
  <c r="L680" i="1" s="1"/>
  <c r="L687" i="1" a="1"/>
  <c r="L687" i="1" s="1"/>
  <c r="L668" i="1" a="1"/>
  <c r="L668" i="1" s="1"/>
  <c r="L664" i="1" a="1"/>
  <c r="L664" i="1" s="1"/>
  <c r="L665" i="1" a="1"/>
  <c r="L665" i="1" s="1"/>
  <c r="L677" i="1" a="1"/>
  <c r="L677" i="1" s="1"/>
  <c r="L667" i="1" a="1"/>
  <c r="L667" i="1" s="1"/>
  <c r="L662" i="1" a="1"/>
  <c r="L662" i="1" s="1"/>
  <c r="L661" i="1" a="1"/>
  <c r="L661" i="1" s="1"/>
  <c r="L684" i="1" a="1"/>
  <c r="L684" i="1" s="1"/>
  <c r="L670" i="1" a="1"/>
  <c r="L670" i="1" s="1"/>
  <c r="M701" i="1" a="1"/>
  <c r="M701" i="1" s="1"/>
  <c r="M698" i="1" a="1"/>
  <c r="M698" i="1" s="1"/>
  <c r="M696" i="1" a="1"/>
  <c r="M696" i="1" s="1"/>
  <c r="M694" i="1" a="1"/>
  <c r="M694" i="1" s="1"/>
  <c r="M707" i="1" a="1"/>
  <c r="M707" i="1" s="1"/>
  <c r="M693" i="1" a="1"/>
  <c r="M693" i="1" s="1"/>
  <c r="M691" i="1" a="1"/>
  <c r="M691" i="1" s="1"/>
  <c r="M700" i="1" a="1"/>
  <c r="M700" i="1" s="1"/>
  <c r="M689" i="1" a="1"/>
  <c r="M689" i="1" s="1"/>
  <c r="M705" i="1" a="1"/>
  <c r="M705" i="1" s="1"/>
  <c r="M687" i="1" a="1"/>
  <c r="M687" i="1" s="1"/>
  <c r="M682" i="1" a="1"/>
  <c r="M682" i="1" s="1"/>
  <c r="M703" i="1" a="1"/>
  <c r="M703" i="1" s="1"/>
  <c r="M672" i="1" a="1"/>
  <c r="M672" i="1" s="1"/>
  <c r="M686" i="1" a="1"/>
  <c r="M686" i="1" s="1"/>
  <c r="M680" i="1" a="1"/>
  <c r="M680" i="1" s="1"/>
  <c r="M677" i="1" a="1"/>
  <c r="M677" i="1" s="1"/>
  <c r="M667" i="1" a="1"/>
  <c r="M667" i="1" s="1"/>
  <c r="M670" i="1" a="1"/>
  <c r="M670" i="1" s="1"/>
  <c r="M665" i="1" a="1"/>
  <c r="M665" i="1" s="1"/>
  <c r="M673" i="1" a="1"/>
  <c r="M673" i="1" s="1"/>
  <c r="M675" i="1" a="1"/>
  <c r="M675" i="1" s="1"/>
  <c r="M661" i="1" a="1"/>
  <c r="M661" i="1" s="1"/>
  <c r="M668" i="1" a="1"/>
  <c r="M668" i="1" s="1"/>
  <c r="M662" i="1" a="1"/>
  <c r="M662" i="1" s="1"/>
  <c r="M684" i="1" a="1"/>
  <c r="M684" i="1" s="1"/>
  <c r="M664" i="1" a="1"/>
  <c r="M664" i="1" s="1"/>
  <c r="M679" i="1" a="1"/>
  <c r="M679" i="1" s="1"/>
  <c r="L615" i="1" a="1"/>
  <c r="L615" i="1" s="1"/>
  <c r="L613" i="1" a="1"/>
  <c r="L613" i="1" s="1"/>
  <c r="L611" i="1" a="1"/>
  <c r="L611" i="1" s="1"/>
  <c r="L610" i="1" a="1"/>
  <c r="L610" i="1" s="1"/>
  <c r="L608" i="1" a="1"/>
  <c r="L608" i="1" s="1"/>
  <c r="L606" i="1" a="1"/>
  <c r="L606" i="1" s="1"/>
  <c r="L604" i="1" a="1"/>
  <c r="L604" i="1" s="1"/>
  <c r="L617" i="1" a="1"/>
  <c r="L617" i="1" s="1"/>
  <c r="L592" i="1" a="1"/>
  <c r="L592" i="1" s="1"/>
  <c r="L590" i="1" a="1"/>
  <c r="L590" i="1" s="1"/>
  <c r="L603" i="1" a="1"/>
  <c r="L603" i="1" s="1"/>
  <c r="L601" i="1" a="1"/>
  <c r="L601" i="1" s="1"/>
  <c r="L599" i="1" a="1"/>
  <c r="L599" i="1" s="1"/>
  <c r="L596" i="1" a="1"/>
  <c r="L596" i="1" s="1"/>
  <c r="L587" i="1" a="1"/>
  <c r="L587" i="1" s="1"/>
  <c r="L585" i="1" a="1"/>
  <c r="L585" i="1" s="1"/>
  <c r="L594" i="1" a="1"/>
  <c r="L594" i="1" s="1"/>
  <c r="L583" i="1" a="1"/>
  <c r="L583" i="1" s="1"/>
  <c r="L582" i="1" a="1"/>
  <c r="L582" i="1" s="1"/>
  <c r="L578" i="1" a="1"/>
  <c r="L578" i="1" s="1"/>
  <c r="L574" i="1" a="1"/>
  <c r="L574" i="1" s="1"/>
  <c r="L575" i="1" a="1"/>
  <c r="L575" i="1" s="1"/>
  <c r="L572" i="1" a="1"/>
  <c r="L572" i="1" s="1"/>
  <c r="L577" i="1" a="1"/>
  <c r="L577" i="1" s="1"/>
  <c r="L571" i="1" a="1"/>
  <c r="L571" i="1" s="1"/>
  <c r="L597" i="1" a="1"/>
  <c r="L597" i="1" s="1"/>
  <c r="L580" i="1" a="1"/>
  <c r="L580" i="1" s="1"/>
  <c r="N608" i="1" a="1"/>
  <c r="N608" i="1" s="1"/>
  <c r="N606" i="1" a="1"/>
  <c r="N606" i="1" s="1"/>
  <c r="N604" i="1" a="1"/>
  <c r="N604" i="1" s="1"/>
  <c r="N617" i="1" a="1"/>
  <c r="N617" i="1" s="1"/>
  <c r="N615" i="1" a="1"/>
  <c r="N615" i="1" s="1"/>
  <c r="N613" i="1" a="1"/>
  <c r="N613" i="1" s="1"/>
  <c r="N611" i="1" a="1"/>
  <c r="N611" i="1" s="1"/>
  <c r="N610" i="1" a="1"/>
  <c r="N610" i="1" s="1"/>
  <c r="N599" i="1" a="1"/>
  <c r="N599" i="1" s="1"/>
  <c r="N603" i="1" a="1"/>
  <c r="N603" i="1" s="1"/>
  <c r="N597" i="1" a="1"/>
  <c r="N597" i="1" s="1"/>
  <c r="N596" i="1" a="1"/>
  <c r="N596" i="1" s="1"/>
  <c r="N594" i="1" a="1"/>
  <c r="N594" i="1" s="1"/>
  <c r="N592" i="1" a="1"/>
  <c r="N592" i="1" s="1"/>
  <c r="N601" i="1" a="1"/>
  <c r="N601" i="1" s="1"/>
  <c r="N583" i="1" a="1"/>
  <c r="N583" i="1" s="1"/>
  <c r="N590" i="1" a="1"/>
  <c r="N590" i="1" s="1"/>
  <c r="N582" i="1" a="1"/>
  <c r="N582" i="1" s="1"/>
  <c r="N580" i="1" a="1"/>
  <c r="N580" i="1" s="1"/>
  <c r="N578" i="1" a="1"/>
  <c r="N578" i="1" s="1"/>
  <c r="N589" i="1" a="1"/>
  <c r="N589" i="1" s="1"/>
  <c r="N587" i="1" a="1"/>
  <c r="N587" i="1" s="1"/>
  <c r="N577" i="1" a="1"/>
  <c r="N577" i="1" s="1"/>
  <c r="N575" i="1" a="1"/>
  <c r="N575" i="1" s="1"/>
  <c r="N571" i="1" a="1"/>
  <c r="N571" i="1" s="1"/>
  <c r="N585" i="1" a="1"/>
  <c r="N585" i="1" s="1"/>
  <c r="N574" i="1" a="1"/>
  <c r="N574" i="1" s="1"/>
  <c r="N572" i="1" a="1"/>
  <c r="N572" i="1" s="1"/>
  <c r="M611" i="1" a="1"/>
  <c r="M611" i="1" s="1"/>
  <c r="M610" i="1" a="1"/>
  <c r="M610" i="1" s="1"/>
  <c r="M608" i="1" a="1"/>
  <c r="M608" i="1" s="1"/>
  <c r="M606" i="1" a="1"/>
  <c r="M606" i="1" s="1"/>
  <c r="M604" i="1" a="1"/>
  <c r="M604" i="1" s="1"/>
  <c r="M617" i="1" a="1"/>
  <c r="M617" i="1" s="1"/>
  <c r="M603" i="1" a="1"/>
  <c r="M603" i="1" s="1"/>
  <c r="M615" i="1" a="1"/>
  <c r="M615" i="1" s="1"/>
  <c r="M589" i="1" a="1"/>
  <c r="M589" i="1" s="1"/>
  <c r="M601" i="1" a="1"/>
  <c r="M601" i="1" s="1"/>
  <c r="M599" i="1" a="1"/>
  <c r="M599" i="1" s="1"/>
  <c r="M597" i="1" a="1"/>
  <c r="M597" i="1" s="1"/>
  <c r="M613" i="1" a="1"/>
  <c r="M613" i="1" s="1"/>
  <c r="M596" i="1" a="1"/>
  <c r="M596" i="1" s="1"/>
  <c r="M592" i="1" a="1"/>
  <c r="M592" i="1" s="1"/>
  <c r="M587" i="1" a="1"/>
  <c r="M587" i="1" s="1"/>
  <c r="M585" i="1" a="1"/>
  <c r="M585" i="1" s="1"/>
  <c r="M590" i="1" a="1"/>
  <c r="M590" i="1" s="1"/>
  <c r="M583" i="1" a="1"/>
  <c r="M583" i="1" s="1"/>
  <c r="M594" i="1" a="1"/>
  <c r="M594" i="1" s="1"/>
  <c r="M582" i="1" a="1"/>
  <c r="M582" i="1" s="1"/>
  <c r="M580" i="1" a="1"/>
  <c r="M580" i="1" s="1"/>
  <c r="M578" i="1" a="1"/>
  <c r="M578" i="1" s="1"/>
  <c r="M577" i="1" a="1"/>
  <c r="M577" i="1" s="1"/>
  <c r="M571" i="1" a="1"/>
  <c r="M571" i="1" s="1"/>
  <c r="M574" i="1" a="1"/>
  <c r="M574" i="1" s="1"/>
  <c r="M572" i="1" a="1"/>
  <c r="M572" i="1" s="1"/>
  <c r="M575" i="1" a="1"/>
  <c r="M575" i="1" s="1"/>
  <c r="O604" i="1" a="1"/>
  <c r="O604" i="1" s="1"/>
  <c r="O617" i="1" a="1"/>
  <c r="O617" i="1" s="1"/>
  <c r="O603" i="1" a="1"/>
  <c r="O603" i="1" s="1"/>
  <c r="O615" i="1" a="1"/>
  <c r="O615" i="1" s="1"/>
  <c r="O613" i="1" a="1"/>
  <c r="O613" i="1" s="1"/>
  <c r="O611" i="1" a="1"/>
  <c r="O611" i="1" s="1"/>
  <c r="O610" i="1" a="1"/>
  <c r="O610" i="1" s="1"/>
  <c r="O608" i="1" a="1"/>
  <c r="O608" i="1" s="1"/>
  <c r="O596" i="1" a="1"/>
  <c r="O596" i="1" s="1"/>
  <c r="O594" i="1" a="1"/>
  <c r="O594" i="1" s="1"/>
  <c r="O592" i="1" a="1"/>
  <c r="O592" i="1" s="1"/>
  <c r="O590" i="1" a="1"/>
  <c r="O590" i="1" s="1"/>
  <c r="O606" i="1" a="1"/>
  <c r="O606" i="1" s="1"/>
  <c r="O589" i="1" a="1"/>
  <c r="O589" i="1" s="1"/>
  <c r="O599" i="1" a="1"/>
  <c r="O599" i="1" s="1"/>
  <c r="O580" i="1" a="1"/>
  <c r="O580" i="1" s="1"/>
  <c r="O578" i="1" a="1"/>
  <c r="O578" i="1" s="1"/>
  <c r="O577" i="1" a="1"/>
  <c r="O577" i="1" s="1"/>
  <c r="O587" i="1" a="1"/>
  <c r="O587" i="1" s="1"/>
  <c r="O597" i="1" a="1"/>
  <c r="O597" i="1" s="1"/>
  <c r="O585" i="1" a="1"/>
  <c r="O585" i="1" s="1"/>
  <c r="O601" i="1" a="1"/>
  <c r="O601" i="1" s="1"/>
  <c r="O575" i="1" a="1"/>
  <c r="O575" i="1" s="1"/>
  <c r="O582" i="1" a="1"/>
  <c r="O582" i="1" s="1"/>
  <c r="O574" i="1" a="1"/>
  <c r="O574" i="1" s="1"/>
  <c r="O572" i="1" a="1"/>
  <c r="O572" i="1" s="1"/>
  <c r="O583" i="1" a="1"/>
  <c r="O583" i="1" s="1"/>
  <c r="O571" i="1" a="1"/>
  <c r="O571" i="1" s="1"/>
  <c r="Z518" i="1" a="1"/>
  <c r="Z518" i="1" s="1"/>
  <c r="Z516" i="1" a="1"/>
  <c r="Z516" i="1" s="1"/>
  <c r="Z514" i="1" a="1"/>
  <c r="Z514" i="1" s="1"/>
  <c r="Z527" i="1" a="1"/>
  <c r="Z527" i="1" s="1"/>
  <c r="Z513" i="1" a="1"/>
  <c r="Z513" i="1" s="1"/>
  <c r="Z525" i="1" a="1"/>
  <c r="Z525" i="1" s="1"/>
  <c r="Z523" i="1" a="1"/>
  <c r="Z523" i="1" s="1"/>
  <c r="Z521" i="1" a="1"/>
  <c r="Z521" i="1" s="1"/>
  <c r="Z499" i="1" a="1"/>
  <c r="Z499" i="1" s="1"/>
  <c r="Z511" i="1" a="1"/>
  <c r="Z511" i="1" s="1"/>
  <c r="Z509" i="1" a="1"/>
  <c r="Z509" i="1" s="1"/>
  <c r="Z507" i="1" a="1"/>
  <c r="Z507" i="1" s="1"/>
  <c r="Z506" i="1" a="1"/>
  <c r="Z506" i="1" s="1"/>
  <c r="Z520" i="1" a="1"/>
  <c r="Z520" i="1" s="1"/>
  <c r="Z504" i="1" a="1"/>
  <c r="Z504" i="1" s="1"/>
  <c r="Z502" i="1" a="1"/>
  <c r="Z502" i="1" s="1"/>
  <c r="Z492" i="1" a="1"/>
  <c r="Z492" i="1" s="1"/>
  <c r="Z490" i="1" a="1"/>
  <c r="Z490" i="1" s="1"/>
  <c r="Z488" i="1" a="1"/>
  <c r="Z488" i="1" s="1"/>
  <c r="Z487" i="1" a="1"/>
  <c r="Z487" i="1" s="1"/>
  <c r="Z500" i="1" a="1"/>
  <c r="Z500" i="1" s="1"/>
  <c r="Z497" i="1" a="1"/>
  <c r="Z497" i="1" s="1"/>
  <c r="Z495" i="1" a="1"/>
  <c r="Z495" i="1" s="1"/>
  <c r="Z481" i="1" a="1"/>
  <c r="Z481" i="1" s="1"/>
  <c r="Z493" i="1" a="1"/>
  <c r="Z493" i="1" s="1"/>
  <c r="Z485" i="1" a="1"/>
  <c r="Z485" i="1" s="1"/>
  <c r="Z484" i="1" a="1"/>
  <c r="Z484" i="1" s="1"/>
  <c r="Z482" i="1" a="1"/>
  <c r="Z482" i="1" s="1"/>
  <c r="AB525" i="1" a="1"/>
  <c r="AB525" i="1" s="1"/>
  <c r="AB523" i="1" a="1"/>
  <c r="AB523" i="1" s="1"/>
  <c r="AB521" i="1" a="1"/>
  <c r="AB521" i="1" s="1"/>
  <c r="AB520" i="1" a="1"/>
  <c r="AB520" i="1" s="1"/>
  <c r="AB518" i="1" a="1"/>
  <c r="AB518" i="1" s="1"/>
  <c r="AB516" i="1" a="1"/>
  <c r="AB516" i="1" s="1"/>
  <c r="AB514" i="1" a="1"/>
  <c r="AB514" i="1" s="1"/>
  <c r="AB506" i="1" a="1"/>
  <c r="AB506" i="1" s="1"/>
  <c r="AB504" i="1" a="1"/>
  <c r="AB504" i="1" s="1"/>
  <c r="AB502" i="1" a="1"/>
  <c r="AB502" i="1" s="1"/>
  <c r="AB500" i="1" a="1"/>
  <c r="AB500" i="1" s="1"/>
  <c r="AB527" i="1" a="1"/>
  <c r="AB527" i="1" s="1"/>
  <c r="AB513" i="1" a="1"/>
  <c r="AB513" i="1" s="1"/>
  <c r="AB511" i="1" a="1"/>
  <c r="AB511" i="1" s="1"/>
  <c r="AB497" i="1" a="1"/>
  <c r="AB497" i="1" s="1"/>
  <c r="AB499" i="1" a="1"/>
  <c r="AB499" i="1" s="1"/>
  <c r="AB495" i="1" a="1"/>
  <c r="AB495" i="1" s="1"/>
  <c r="AB509" i="1" a="1"/>
  <c r="AB509" i="1" s="1"/>
  <c r="AB493" i="1" a="1"/>
  <c r="AB493" i="1" s="1"/>
  <c r="AB492" i="1" a="1"/>
  <c r="AB492" i="1" s="1"/>
  <c r="AB490" i="1" a="1"/>
  <c r="AB490" i="1" s="1"/>
  <c r="AB485" i="1" a="1"/>
  <c r="AB485" i="1" s="1"/>
  <c r="AB484" i="1" a="1"/>
  <c r="AB484" i="1" s="1"/>
  <c r="AB507" i="1" a="1"/>
  <c r="AB507" i="1" s="1"/>
  <c r="AB482" i="1" a="1"/>
  <c r="AB482" i="1" s="1"/>
  <c r="AB488" i="1" a="1"/>
  <c r="AB488" i="1" s="1"/>
  <c r="AB487" i="1" a="1"/>
  <c r="AB487" i="1" s="1"/>
  <c r="AB481" i="1" a="1"/>
  <c r="AB481" i="1" s="1"/>
  <c r="Y521" i="1" a="1"/>
  <c r="Y521" i="1" s="1"/>
  <c r="Y520" i="1" a="1"/>
  <c r="Y520" i="1" s="1"/>
  <c r="Y518" i="1" a="1"/>
  <c r="Y518" i="1" s="1"/>
  <c r="Y516" i="1" a="1"/>
  <c r="Y516" i="1" s="1"/>
  <c r="Y514" i="1" a="1"/>
  <c r="Y514" i="1" s="1"/>
  <c r="Y527" i="1" a="1"/>
  <c r="Y527" i="1" s="1"/>
  <c r="Y513" i="1" a="1"/>
  <c r="Y513" i="1" s="1"/>
  <c r="Y525" i="1" a="1"/>
  <c r="Y525" i="1" s="1"/>
  <c r="Y502" i="1" a="1"/>
  <c r="Y502" i="1" s="1"/>
  <c r="Y523" i="1" a="1"/>
  <c r="Y523" i="1" s="1"/>
  <c r="Y500" i="1" a="1"/>
  <c r="Y500" i="1" s="1"/>
  <c r="Y511" i="1" a="1"/>
  <c r="Y511" i="1" s="1"/>
  <c r="Y509" i="1" a="1"/>
  <c r="Y509" i="1" s="1"/>
  <c r="Y507" i="1" a="1"/>
  <c r="Y507" i="1" s="1"/>
  <c r="Y495" i="1" a="1"/>
  <c r="Y495" i="1" s="1"/>
  <c r="Y493" i="1" a="1"/>
  <c r="Y493" i="1" s="1"/>
  <c r="Y506" i="1" a="1"/>
  <c r="Y506" i="1" s="1"/>
  <c r="Y492" i="1" a="1"/>
  <c r="Y492" i="1" s="1"/>
  <c r="Y490" i="1" a="1"/>
  <c r="Y490" i="1" s="1"/>
  <c r="Y488" i="1" a="1"/>
  <c r="Y488" i="1" s="1"/>
  <c r="Y499" i="1" a="1"/>
  <c r="Y499" i="1" s="1"/>
  <c r="Y487" i="1" a="1"/>
  <c r="Y487" i="1" s="1"/>
  <c r="Y482" i="1" a="1"/>
  <c r="Y482" i="1" s="1"/>
  <c r="Y481" i="1" a="1"/>
  <c r="Y481" i="1" s="1"/>
  <c r="Y484" i="1" a="1"/>
  <c r="Y484" i="1" s="1"/>
  <c r="Y504" i="1" a="1"/>
  <c r="Y504" i="1" s="1"/>
  <c r="Y497" i="1" a="1"/>
  <c r="Y497" i="1" s="1"/>
  <c r="Y485" i="1" a="1"/>
  <c r="Y485" i="1" s="1"/>
  <c r="AA514" i="1" a="1"/>
  <c r="AA514" i="1" s="1"/>
  <c r="AA527" i="1" a="1"/>
  <c r="AA527" i="1" s="1"/>
  <c r="AA513" i="1" a="1"/>
  <c r="AA513" i="1" s="1"/>
  <c r="AA525" i="1" a="1"/>
  <c r="AA525" i="1" s="1"/>
  <c r="AA523" i="1" a="1"/>
  <c r="AA523" i="1" s="1"/>
  <c r="AA521" i="1" a="1"/>
  <c r="AA521" i="1" s="1"/>
  <c r="AA520" i="1" a="1"/>
  <c r="AA520" i="1" s="1"/>
  <c r="AA518" i="1" a="1"/>
  <c r="AA518" i="1" s="1"/>
  <c r="AA509" i="1" a="1"/>
  <c r="AA509" i="1" s="1"/>
  <c r="AA516" i="1" a="1"/>
  <c r="AA516" i="1" s="1"/>
  <c r="AA507" i="1" a="1"/>
  <c r="AA507" i="1" s="1"/>
  <c r="AA506" i="1" a="1"/>
  <c r="AA506" i="1" s="1"/>
  <c r="AA504" i="1" a="1"/>
  <c r="AA504" i="1" s="1"/>
  <c r="AA502" i="1" a="1"/>
  <c r="AA502" i="1" s="1"/>
  <c r="AA500" i="1" a="1"/>
  <c r="AA500" i="1" s="1"/>
  <c r="AA488" i="1" a="1"/>
  <c r="AA488" i="1" s="1"/>
  <c r="AA487" i="1" a="1"/>
  <c r="AA487" i="1" s="1"/>
  <c r="AA511" i="1" a="1"/>
  <c r="AA511" i="1" s="1"/>
  <c r="AA499" i="1" a="1"/>
  <c r="AA499" i="1" s="1"/>
  <c r="AA497" i="1" a="1"/>
  <c r="AA497" i="1" s="1"/>
  <c r="AA495" i="1" a="1"/>
  <c r="AA495" i="1" s="1"/>
  <c r="AA493" i="1" a="1"/>
  <c r="AA493" i="1" s="1"/>
  <c r="AA490" i="1" a="1"/>
  <c r="AA490" i="1" s="1"/>
  <c r="AA485" i="1" a="1"/>
  <c r="AA485" i="1" s="1"/>
  <c r="AA492" i="1" a="1"/>
  <c r="AA492" i="1" s="1"/>
  <c r="AA484" i="1" a="1"/>
  <c r="AA484" i="1" s="1"/>
  <c r="AA482" i="1" a="1"/>
  <c r="AA482" i="1" s="1"/>
  <c r="AA481" i="1" a="1"/>
  <c r="AA481" i="1" s="1"/>
  <c r="N658" i="1" a="1"/>
  <c r="N658" i="1" s="1"/>
  <c r="N656" i="1" a="1"/>
  <c r="N656" i="1" s="1"/>
  <c r="N659" i="1" a="1"/>
  <c r="N659" i="1" s="1"/>
  <c r="N657" i="1" a="1"/>
  <c r="N657" i="1" s="1"/>
  <c r="O656" i="1" a="1"/>
  <c r="O656" i="1" s="1"/>
  <c r="O659" i="1" a="1"/>
  <c r="O659" i="1" s="1"/>
  <c r="O657" i="1" a="1"/>
  <c r="O657" i="1" s="1"/>
  <c r="O658" i="1" a="1"/>
  <c r="O658" i="1" s="1"/>
  <c r="L657" i="1" a="1"/>
  <c r="L657" i="1" s="1"/>
  <c r="L658" i="1" a="1"/>
  <c r="L658" i="1" s="1"/>
  <c r="L659" i="1" a="1"/>
  <c r="L659" i="1" s="1"/>
  <c r="L656" i="1" a="1"/>
  <c r="L656" i="1" s="1"/>
  <c r="M658" i="1" a="1"/>
  <c r="M658" i="1" s="1"/>
  <c r="M656" i="1" a="1"/>
  <c r="M656" i="1" s="1"/>
  <c r="M659" i="1" a="1"/>
  <c r="M659" i="1" s="1"/>
  <c r="M657" i="1" a="1"/>
  <c r="M657" i="1" s="1"/>
  <c r="L568" i="1" a="1"/>
  <c r="L568" i="1" s="1"/>
  <c r="L567" i="1" a="1"/>
  <c r="L567" i="1" s="1"/>
  <c r="L566" i="1" a="1"/>
  <c r="L566" i="1" s="1"/>
  <c r="L569" i="1" a="1"/>
  <c r="L569" i="1" s="1"/>
  <c r="M566" i="1" a="1"/>
  <c r="M566" i="1" s="1"/>
  <c r="M569" i="1" a="1"/>
  <c r="M569" i="1" s="1"/>
  <c r="M568" i="1" a="1"/>
  <c r="M568" i="1" s="1"/>
  <c r="M567" i="1" a="1"/>
  <c r="M567" i="1" s="1"/>
  <c r="O569" i="1" a="1"/>
  <c r="O569" i="1" s="1"/>
  <c r="O568" i="1" a="1"/>
  <c r="O568" i="1" s="1"/>
  <c r="O567" i="1" a="1"/>
  <c r="O567" i="1" s="1"/>
  <c r="O566" i="1" a="1"/>
  <c r="O566" i="1" s="1"/>
  <c r="N569" i="1" a="1"/>
  <c r="N569" i="1" s="1"/>
  <c r="N568" i="1" a="1"/>
  <c r="N568" i="1" s="1"/>
  <c r="N567" i="1" a="1"/>
  <c r="N567" i="1" s="1"/>
  <c r="N566" i="1" a="1"/>
  <c r="N566" i="1" s="1"/>
  <c r="Z479" i="1" a="1"/>
  <c r="Z479" i="1" s="1"/>
  <c r="Z478" i="1" a="1"/>
  <c r="Z478" i="1" s="1"/>
  <c r="Z477" i="1" a="1"/>
  <c r="Z477" i="1" s="1"/>
  <c r="Z476" i="1" a="1"/>
  <c r="Z476" i="1" s="1"/>
  <c r="AB478" i="1" a="1"/>
  <c r="AB478" i="1" s="1"/>
  <c r="AB477" i="1" a="1"/>
  <c r="AB477" i="1" s="1"/>
  <c r="AB479" i="1" a="1"/>
  <c r="AB479" i="1" s="1"/>
  <c r="AB476" i="1" a="1"/>
  <c r="AB476" i="1" s="1"/>
  <c r="Y476" i="1" a="1"/>
  <c r="Y476" i="1" s="1"/>
  <c r="Y479" i="1" a="1"/>
  <c r="Y479" i="1" s="1"/>
  <c r="Y477" i="1" a="1"/>
  <c r="Y477" i="1" s="1"/>
  <c r="Y478" i="1" a="1"/>
  <c r="Y478" i="1" s="1"/>
  <c r="AA479" i="1" a="1"/>
  <c r="AA479" i="1" s="1"/>
  <c r="AA478" i="1" a="1"/>
  <c r="AA478" i="1" s="1"/>
  <c r="AA477" i="1" a="1"/>
  <c r="AA477" i="1" s="1"/>
  <c r="AA476" i="1" a="1"/>
  <c r="AA476" i="1" s="1"/>
  <c r="T27" i="9"/>
  <c r="T31" i="9"/>
  <c r="T26" i="9"/>
  <c r="T33" i="9"/>
  <c r="T29" i="9"/>
  <c r="T30" i="9"/>
  <c r="T28" i="9"/>
  <c r="T32" i="9"/>
  <c r="T24" i="9"/>
  <c r="L552" i="1" a="1"/>
  <c r="L552" i="1" s="1"/>
  <c r="L544" i="1" a="1"/>
  <c r="L544" i="1" s="1"/>
  <c r="L551" i="1" a="1"/>
  <c r="L551" i="1" s="1"/>
  <c r="L546" i="1" a="1"/>
  <c r="L546" i="1" s="1"/>
  <c r="L549" i="1" a="1"/>
  <c r="L549" i="1" s="1"/>
  <c r="L543" i="1" a="1"/>
  <c r="L543" i="1" s="1"/>
  <c r="L550" i="1" a="1"/>
  <c r="L550" i="1" s="1"/>
  <c r="L548" i="1" a="1"/>
  <c r="L548" i="1" s="1"/>
  <c r="L545" i="1" a="1"/>
  <c r="L545" i="1" s="1"/>
  <c r="L547" i="1" a="1"/>
  <c r="L547" i="1" s="1"/>
  <c r="Z462" i="1" a="1"/>
  <c r="Z462" i="1" s="1"/>
  <c r="Z454" i="1" a="1"/>
  <c r="Z454" i="1" s="1"/>
  <c r="Z455" i="1" a="1"/>
  <c r="Z455" i="1" s="1"/>
  <c r="Z458" i="1" a="1"/>
  <c r="Z458" i="1" s="1"/>
  <c r="Z461" i="1" a="1"/>
  <c r="Z461" i="1" s="1"/>
  <c r="Z456" i="1" a="1"/>
  <c r="Z456" i="1" s="1"/>
  <c r="Z453" i="1" a="1"/>
  <c r="Z453" i="1" s="1"/>
  <c r="Z457" i="1" a="1"/>
  <c r="Z457" i="1" s="1"/>
  <c r="Z460" i="1" a="1"/>
  <c r="Z460" i="1" s="1"/>
  <c r="Z459" i="1" a="1"/>
  <c r="Z459" i="1" s="1"/>
  <c r="N552" i="1" a="1"/>
  <c r="N552" i="1" s="1"/>
  <c r="N544" i="1" a="1"/>
  <c r="N544" i="1" s="1"/>
  <c r="N549" i="1" a="1"/>
  <c r="N549" i="1" s="1"/>
  <c r="N543" i="1" a="1"/>
  <c r="N543" i="1" s="1"/>
  <c r="N547" i="1" a="1"/>
  <c r="N547" i="1" s="1"/>
  <c r="N550" i="1" a="1"/>
  <c r="N550" i="1" s="1"/>
  <c r="N548" i="1" a="1"/>
  <c r="N548" i="1" s="1"/>
  <c r="N546" i="1" a="1"/>
  <c r="N546" i="1" s="1"/>
  <c r="N551" i="1" a="1"/>
  <c r="N551" i="1" s="1"/>
  <c r="N545" i="1" a="1"/>
  <c r="N545" i="1" s="1"/>
  <c r="AA462" i="1" a="1"/>
  <c r="AA462" i="1" s="1"/>
  <c r="AA454" i="1" a="1"/>
  <c r="AA454" i="1" s="1"/>
  <c r="AA458" i="1" a="1"/>
  <c r="AA458" i="1" s="1"/>
  <c r="AA461" i="1" a="1"/>
  <c r="AA461" i="1" s="1"/>
  <c r="AA456" i="1" a="1"/>
  <c r="AA456" i="1" s="1"/>
  <c r="AA459" i="1" a="1"/>
  <c r="AA459" i="1" s="1"/>
  <c r="AA457" i="1" a="1"/>
  <c r="AA457" i="1" s="1"/>
  <c r="AA460" i="1" a="1"/>
  <c r="AA460" i="1" s="1"/>
  <c r="AA453" i="1" a="1"/>
  <c r="AA453" i="1" s="1"/>
  <c r="AA455" i="1" a="1"/>
  <c r="AA455" i="1" s="1"/>
  <c r="O552" i="1" a="1"/>
  <c r="O552" i="1" s="1"/>
  <c r="O544" i="1" a="1"/>
  <c r="O544" i="1" s="1"/>
  <c r="O543" i="1" a="1"/>
  <c r="O543" i="1" s="1"/>
  <c r="O547" i="1" a="1"/>
  <c r="O547" i="1" s="1"/>
  <c r="O550" i="1" a="1"/>
  <c r="O550" i="1" s="1"/>
  <c r="O545" i="1" a="1"/>
  <c r="O545" i="1" s="1"/>
  <c r="O551" i="1" a="1"/>
  <c r="O551" i="1" s="1"/>
  <c r="O549" i="1" a="1"/>
  <c r="O549" i="1" s="1"/>
  <c r="O546" i="1" a="1"/>
  <c r="O546" i="1" s="1"/>
  <c r="O548" i="1" a="1"/>
  <c r="O548" i="1" s="1"/>
  <c r="M552" i="1" a="1"/>
  <c r="M552" i="1" s="1"/>
  <c r="M544" i="1" a="1"/>
  <c r="M544" i="1" s="1"/>
  <c r="M546" i="1" a="1"/>
  <c r="M546" i="1" s="1"/>
  <c r="M549" i="1" a="1"/>
  <c r="M549" i="1" s="1"/>
  <c r="M543" i="1" a="1"/>
  <c r="M543" i="1" s="1"/>
  <c r="M547" i="1" a="1"/>
  <c r="M547" i="1" s="1"/>
  <c r="M545" i="1" a="1"/>
  <c r="M545" i="1" s="1"/>
  <c r="M548" i="1" a="1"/>
  <c r="M548" i="1" s="1"/>
  <c r="M551" i="1" a="1"/>
  <c r="M551" i="1" s="1"/>
  <c r="M550" i="1" a="1"/>
  <c r="M550" i="1" s="1"/>
  <c r="L642" i="1" a="1"/>
  <c r="L642" i="1" s="1"/>
  <c r="L634" i="1" a="1"/>
  <c r="L634" i="1" s="1"/>
  <c r="L641" i="1" a="1"/>
  <c r="L641" i="1" s="1"/>
  <c r="L640" i="1" a="1"/>
  <c r="L640" i="1" s="1"/>
  <c r="L636" i="1" a="1"/>
  <c r="L636" i="1" s="1"/>
  <c r="L639" i="1" a="1"/>
  <c r="L639" i="1" s="1"/>
  <c r="L635" i="1" a="1"/>
  <c r="L635" i="1" s="1"/>
  <c r="L633" i="1" a="1"/>
  <c r="L633" i="1" s="1"/>
  <c r="L637" i="1" a="1"/>
  <c r="L637" i="1" s="1"/>
  <c r="L638" i="1" a="1"/>
  <c r="L638" i="1" s="1"/>
  <c r="Y462" i="1" a="1"/>
  <c r="Y462" i="1" s="1"/>
  <c r="Y454" i="1" a="1"/>
  <c r="Y454" i="1" s="1"/>
  <c r="Y460" i="1" a="1"/>
  <c r="Y460" i="1" s="1"/>
  <c r="Y455" i="1" a="1"/>
  <c r="Y455" i="1" s="1"/>
  <c r="Y458" i="1" a="1"/>
  <c r="Y458" i="1" s="1"/>
  <c r="Y461" i="1" a="1"/>
  <c r="Y461" i="1" s="1"/>
  <c r="Y459" i="1" a="1"/>
  <c r="Y459" i="1" s="1"/>
  <c r="Y453" i="1" a="1"/>
  <c r="Y453" i="1" s="1"/>
  <c r="Y457" i="1" a="1"/>
  <c r="Y457" i="1" s="1"/>
  <c r="Y456" i="1" a="1"/>
  <c r="Y456" i="1" s="1"/>
  <c r="O642" i="1" a="1"/>
  <c r="O642" i="1" s="1"/>
  <c r="O634" i="1" a="1"/>
  <c r="O634" i="1" s="1"/>
  <c r="O640" i="1" a="1"/>
  <c r="O640" i="1" s="1"/>
  <c r="O641" i="1" a="1"/>
  <c r="O641" i="1" s="1"/>
  <c r="O633" i="1" a="1"/>
  <c r="O633" i="1" s="1"/>
  <c r="O637" i="1" a="1"/>
  <c r="O637" i="1" s="1"/>
  <c r="O635" i="1" a="1"/>
  <c r="O635" i="1" s="1"/>
  <c r="O638" i="1" a="1"/>
  <c r="O638" i="1" s="1"/>
  <c r="O636" i="1" a="1"/>
  <c r="O636" i="1" s="1"/>
  <c r="O639" i="1" a="1"/>
  <c r="O639" i="1" s="1"/>
  <c r="M642" i="1" a="1"/>
  <c r="M642" i="1" s="1"/>
  <c r="M634" i="1" a="1"/>
  <c r="M634" i="1" s="1"/>
  <c r="M636" i="1" a="1"/>
  <c r="M636" i="1" s="1"/>
  <c r="M633" i="1" a="1"/>
  <c r="M633" i="1" s="1"/>
  <c r="M641" i="1" a="1"/>
  <c r="M641" i="1" s="1"/>
  <c r="M639" i="1" a="1"/>
  <c r="M639" i="1" s="1"/>
  <c r="M635" i="1" a="1"/>
  <c r="M635" i="1" s="1"/>
  <c r="M638" i="1" a="1"/>
  <c r="M638" i="1" s="1"/>
  <c r="M637" i="1" a="1"/>
  <c r="M637" i="1" s="1"/>
  <c r="M640" i="1" a="1"/>
  <c r="M640" i="1" s="1"/>
  <c r="N642" i="1" a="1"/>
  <c r="N642" i="1" s="1"/>
  <c r="N634" i="1" a="1"/>
  <c r="N634" i="1" s="1"/>
  <c r="N640" i="1" a="1"/>
  <c r="N640" i="1" s="1"/>
  <c r="N641" i="1" a="1"/>
  <c r="N641" i="1" s="1"/>
  <c r="N639" i="1" a="1"/>
  <c r="N639" i="1" s="1"/>
  <c r="N638" i="1" a="1"/>
  <c r="N638" i="1" s="1"/>
  <c r="N633" i="1" a="1"/>
  <c r="N633" i="1" s="1"/>
  <c r="N637" i="1" a="1"/>
  <c r="N637" i="1" s="1"/>
  <c r="N635" i="1" a="1"/>
  <c r="N635" i="1" s="1"/>
  <c r="N636" i="1" a="1"/>
  <c r="N636" i="1" s="1"/>
  <c r="AB462" i="1" a="1"/>
  <c r="AB462" i="1" s="1"/>
  <c r="AB454" i="1" a="1"/>
  <c r="AB454" i="1" s="1"/>
  <c r="AB461" i="1" a="1"/>
  <c r="AB461" i="1" s="1"/>
  <c r="AB456" i="1" a="1"/>
  <c r="AB456" i="1" s="1"/>
  <c r="AB459" i="1" a="1"/>
  <c r="AB459" i="1" s="1"/>
  <c r="AB453" i="1" a="1"/>
  <c r="AB453" i="1" s="1"/>
  <c r="AB460" i="1" a="1"/>
  <c r="AB460" i="1" s="1"/>
  <c r="AB455" i="1" a="1"/>
  <c r="AB455" i="1" s="1"/>
  <c r="AB457" i="1" a="1"/>
  <c r="AB457" i="1" s="1"/>
  <c r="AB458" i="1" a="1"/>
  <c r="AB458" i="1" s="1"/>
  <c r="AO107" i="18"/>
  <c r="AE451" i="1"/>
  <c r="AE530" i="1" s="1" a="1"/>
  <c r="AE530" i="1" s="1"/>
  <c r="AA469" i="1" a="1"/>
  <c r="AA469" i="1" s="1"/>
  <c r="AA474" i="1" a="1"/>
  <c r="AA474" i="1" s="1"/>
  <c r="AA473" i="1" a="1"/>
  <c r="AA473" i="1" s="1"/>
  <c r="AA467" i="1" a="1"/>
  <c r="AA467" i="1" s="1"/>
  <c r="AA463" i="1" a="1"/>
  <c r="AA463" i="1" s="1"/>
  <c r="AA465" i="1" a="1"/>
  <c r="AA465" i="1" s="1"/>
  <c r="AA472" i="1" a="1"/>
  <c r="AA472" i="1" s="1"/>
  <c r="AA529" i="1" a="1"/>
  <c r="AA529" i="1" s="1"/>
  <c r="AA531" i="1" a="1"/>
  <c r="AA531" i="1" s="1"/>
  <c r="AA471" i="1" a="1"/>
  <c r="AA471" i="1" s="1"/>
  <c r="AA452" i="1" a="1"/>
  <c r="AA452" i="1" s="1"/>
  <c r="AA532" i="1" a="1"/>
  <c r="AA532" i="1" s="1"/>
  <c r="AA533" i="1" a="1"/>
  <c r="AA533" i="1" s="1"/>
  <c r="AA534" i="1" a="1"/>
  <c r="AA534" i="1" s="1"/>
  <c r="M632" i="1" a="1"/>
  <c r="M632" i="1" s="1"/>
  <c r="L632" i="1" a="1"/>
  <c r="L632" i="1" s="1"/>
  <c r="R631" i="1"/>
  <c r="R710" i="1" s="1" a="1"/>
  <c r="R710" i="1" s="1"/>
  <c r="N632" i="1" a="1"/>
  <c r="N632" i="1" s="1"/>
  <c r="AC451" i="1"/>
  <c r="AC530" i="1" s="1" a="1"/>
  <c r="AC530" i="1" s="1"/>
  <c r="Y467" i="1" a="1"/>
  <c r="Y467" i="1" s="1"/>
  <c r="Y465" i="1" a="1"/>
  <c r="Y465" i="1" s="1"/>
  <c r="Y471" i="1" a="1"/>
  <c r="Y471" i="1" s="1"/>
  <c r="Y529" i="1" a="1"/>
  <c r="Y529" i="1" s="1"/>
  <c r="Y452" i="1" a="1"/>
  <c r="Y452" i="1" s="1"/>
  <c r="Y533" i="1" a="1"/>
  <c r="Y533" i="1" s="1"/>
  <c r="Y472" i="1" a="1"/>
  <c r="Y472" i="1" s="1"/>
  <c r="Y474" i="1" a="1"/>
  <c r="Y474" i="1" s="1"/>
  <c r="Y531" i="1" a="1"/>
  <c r="Y531" i="1" s="1"/>
  <c r="Y473" i="1" a="1"/>
  <c r="Y473" i="1" s="1"/>
  <c r="Y463" i="1" a="1"/>
  <c r="Y463" i="1" s="1"/>
  <c r="Y534" i="1" a="1"/>
  <c r="Y534" i="1" s="1"/>
  <c r="Y469" i="1" a="1"/>
  <c r="Y469" i="1" s="1"/>
  <c r="Y532" i="1" a="1"/>
  <c r="Y532" i="1" s="1"/>
  <c r="S631" i="1"/>
  <c r="S710" i="1" s="1" a="1"/>
  <c r="S710" i="1" s="1"/>
  <c r="O632" i="1" a="1"/>
  <c r="O632" i="1" s="1"/>
  <c r="L562" i="1" a="1"/>
  <c r="L562" i="1" s="1"/>
  <c r="L563" i="1" a="1"/>
  <c r="L563" i="1" s="1"/>
  <c r="L557" i="1" a="1"/>
  <c r="L557" i="1" s="1"/>
  <c r="L564" i="1" a="1"/>
  <c r="L564" i="1" s="1"/>
  <c r="L619" i="1" a="1"/>
  <c r="L619" i="1" s="1"/>
  <c r="L621" i="1" a="1"/>
  <c r="L621" i="1" s="1"/>
  <c r="L553" i="1" a="1"/>
  <c r="L553" i="1" s="1"/>
  <c r="L559" i="1" a="1"/>
  <c r="L559" i="1" s="1"/>
  <c r="L622" i="1" a="1"/>
  <c r="L622" i="1" s="1"/>
  <c r="L555" i="1" a="1"/>
  <c r="L555" i="1" s="1"/>
  <c r="L623" i="1" a="1"/>
  <c r="L623" i="1" s="1"/>
  <c r="L542" i="1" a="1"/>
  <c r="L542" i="1" s="1"/>
  <c r="L561" i="1" a="1"/>
  <c r="L561" i="1" s="1"/>
  <c r="L624" i="1" a="1"/>
  <c r="L624" i="1" s="1"/>
  <c r="P541" i="1"/>
  <c r="P620" i="1" s="1" a="1"/>
  <c r="P620" i="1" s="1"/>
  <c r="P631" i="1"/>
  <c r="P710" i="1" s="1" a="1"/>
  <c r="P710" i="1" s="1"/>
  <c r="AF451" i="1"/>
  <c r="AF530" i="1" s="1" a="1"/>
  <c r="AF530" i="1" s="1"/>
  <c r="AB452" i="1" a="1"/>
  <c r="AB452" i="1" s="1"/>
  <c r="AB472" i="1" a="1"/>
  <c r="AB472" i="1" s="1"/>
  <c r="AB469" i="1" a="1"/>
  <c r="AB469" i="1" s="1"/>
  <c r="AB474" i="1" a="1"/>
  <c r="AB474" i="1" s="1"/>
  <c r="AB473" i="1" a="1"/>
  <c r="AB473" i="1" s="1"/>
  <c r="AB532" i="1" a="1"/>
  <c r="AB532" i="1" s="1"/>
  <c r="AB471" i="1" a="1"/>
  <c r="AB471" i="1" s="1"/>
  <c r="AB531" i="1" a="1"/>
  <c r="AB531" i="1" s="1"/>
  <c r="AB534" i="1" a="1"/>
  <c r="AB534" i="1" s="1"/>
  <c r="AB529" i="1" a="1"/>
  <c r="AB529" i="1" s="1"/>
  <c r="AB463" i="1" a="1"/>
  <c r="AB463" i="1" s="1"/>
  <c r="AB467" i="1" a="1"/>
  <c r="AB467" i="1" s="1"/>
  <c r="AB465" i="1" a="1"/>
  <c r="AB465" i="1" s="1"/>
  <c r="AB533" i="1" a="1"/>
  <c r="AB533" i="1" s="1"/>
  <c r="S541" i="1"/>
  <c r="S620" i="1" s="1" a="1"/>
  <c r="S620" i="1" s="1"/>
  <c r="O555" i="1" a="1"/>
  <c r="O555" i="1" s="1"/>
  <c r="O619" i="1" a="1"/>
  <c r="O619" i="1" s="1"/>
  <c r="O564" i="1" a="1"/>
  <c r="O564" i="1" s="1"/>
  <c r="O622" i="1" a="1"/>
  <c r="O622" i="1" s="1"/>
  <c r="O559" i="1" a="1"/>
  <c r="O559" i="1" s="1"/>
  <c r="O553" i="1" a="1"/>
  <c r="O553" i="1" s="1"/>
  <c r="O561" i="1" a="1"/>
  <c r="O561" i="1" s="1"/>
  <c r="O624" i="1" a="1"/>
  <c r="O624" i="1" s="1"/>
  <c r="O542" i="1" a="1"/>
  <c r="O542" i="1" s="1"/>
  <c r="O557" i="1" a="1"/>
  <c r="O557" i="1" s="1"/>
  <c r="O563" i="1" a="1"/>
  <c r="O563" i="1" s="1"/>
  <c r="O621" i="1" a="1"/>
  <c r="O621" i="1" s="1"/>
  <c r="O623" i="1" a="1"/>
  <c r="O623" i="1" s="1"/>
  <c r="O562" i="1" a="1"/>
  <c r="O562" i="1" s="1"/>
  <c r="Q541" i="1"/>
  <c r="Q620" i="1" s="1" a="1"/>
  <c r="Q620" i="1" s="1"/>
  <c r="M542" i="1" a="1"/>
  <c r="M542" i="1" s="1"/>
  <c r="M564" i="1" a="1"/>
  <c r="M564" i="1" s="1"/>
  <c r="M553" i="1" a="1"/>
  <c r="M553" i="1" s="1"/>
  <c r="M561" i="1" a="1"/>
  <c r="M561" i="1" s="1"/>
  <c r="M624" i="1" a="1"/>
  <c r="M624" i="1" s="1"/>
  <c r="M557" i="1" a="1"/>
  <c r="M557" i="1" s="1"/>
  <c r="M563" i="1" a="1"/>
  <c r="M563" i="1" s="1"/>
  <c r="M621" i="1" a="1"/>
  <c r="M621" i="1" s="1"/>
  <c r="M623" i="1" a="1"/>
  <c r="M623" i="1" s="1"/>
  <c r="M555" i="1" a="1"/>
  <c r="M555" i="1" s="1"/>
  <c r="M559" i="1" a="1"/>
  <c r="M559" i="1" s="1"/>
  <c r="M562" i="1" a="1"/>
  <c r="M562" i="1" s="1"/>
  <c r="M619" i="1" a="1"/>
  <c r="M619" i="1" s="1"/>
  <c r="M622" i="1" a="1"/>
  <c r="M622" i="1" s="1"/>
  <c r="Q631" i="1"/>
  <c r="Q710" i="1" s="1" a="1"/>
  <c r="Q710" i="1" s="1"/>
  <c r="R541" i="1"/>
  <c r="R620" i="1" s="1" a="1"/>
  <c r="R620" i="1" s="1"/>
  <c r="N542" i="1" a="1"/>
  <c r="N542" i="1" s="1"/>
  <c r="N564" i="1" a="1"/>
  <c r="N564" i="1" s="1"/>
  <c r="N622" i="1" a="1"/>
  <c r="N622" i="1" s="1"/>
  <c r="N619" i="1" a="1"/>
  <c r="N619" i="1" s="1"/>
  <c r="N553" i="1" a="1"/>
  <c r="N553" i="1" s="1"/>
  <c r="N561" i="1" a="1"/>
  <c r="N561" i="1" s="1"/>
  <c r="N624" i="1" a="1"/>
  <c r="N624" i="1" s="1"/>
  <c r="N557" i="1" a="1"/>
  <c r="N557" i="1" s="1"/>
  <c r="N563" i="1" a="1"/>
  <c r="N563" i="1" s="1"/>
  <c r="N621" i="1" a="1"/>
  <c r="N621" i="1" s="1"/>
  <c r="N623" i="1" a="1"/>
  <c r="N623" i="1" s="1"/>
  <c r="N562" i="1" a="1"/>
  <c r="N562" i="1" s="1"/>
  <c r="N555" i="1" a="1"/>
  <c r="N555" i="1" s="1"/>
  <c r="N559" i="1" a="1"/>
  <c r="N559" i="1" s="1"/>
  <c r="AD451" i="1"/>
  <c r="AD530" i="1" s="1" a="1"/>
  <c r="AD530" i="1" s="1"/>
  <c r="Z469" i="1" a="1"/>
  <c r="Z469" i="1" s="1"/>
  <c r="Z467" i="1" a="1"/>
  <c r="Z467" i="1" s="1"/>
  <c r="Z473" i="1" a="1"/>
  <c r="Z473" i="1" s="1"/>
  <c r="Z465" i="1" a="1"/>
  <c r="Z465" i="1" s="1"/>
  <c r="Z471" i="1" a="1"/>
  <c r="Z471" i="1" s="1"/>
  <c r="Z529" i="1" a="1"/>
  <c r="Z529" i="1" s="1"/>
  <c r="Z472" i="1" a="1"/>
  <c r="Z472" i="1" s="1"/>
  <c r="Z452" i="1" a="1"/>
  <c r="Z452" i="1" s="1"/>
  <c r="Z534" i="1" a="1"/>
  <c r="Z534" i="1" s="1"/>
  <c r="Z463" i="1" a="1"/>
  <c r="Z463" i="1" s="1"/>
  <c r="Z532" i="1" a="1"/>
  <c r="Z532" i="1" s="1"/>
  <c r="Z474" i="1" a="1"/>
  <c r="Z474" i="1" s="1"/>
  <c r="Z531" i="1" a="1"/>
  <c r="Z531" i="1" s="1"/>
  <c r="Z533" i="1" a="1"/>
  <c r="Z533" i="1" s="1"/>
  <c r="P706" i="1" l="1" a="1"/>
  <c r="P706" i="1" s="1"/>
  <c r="P708" i="1" a="1"/>
  <c r="P708" i="1" s="1"/>
  <c r="S706" i="1" a="1"/>
  <c r="S706" i="1" s="1"/>
  <c r="S708" i="1" a="1"/>
  <c r="S708" i="1" s="1"/>
  <c r="Q706" i="1" a="1"/>
  <c r="Q706" i="1" s="1"/>
  <c r="Q708" i="1" a="1"/>
  <c r="Q708" i="1" s="1"/>
  <c r="R706" i="1" a="1"/>
  <c r="R706" i="1" s="1"/>
  <c r="R708" i="1" a="1"/>
  <c r="R708" i="1" s="1"/>
  <c r="P702" i="1" a="1"/>
  <c r="P702" i="1" s="1"/>
  <c r="P704" i="1" a="1"/>
  <c r="P704" i="1" s="1"/>
  <c r="S702" i="1" a="1"/>
  <c r="S702" i="1" s="1"/>
  <c r="S704" i="1" a="1"/>
  <c r="S704" i="1" s="1"/>
  <c r="Q702" i="1" a="1"/>
  <c r="Q702" i="1" s="1"/>
  <c r="Q704" i="1" a="1"/>
  <c r="Q704" i="1" s="1"/>
  <c r="R702" i="1" a="1"/>
  <c r="R702" i="1" s="1"/>
  <c r="R704" i="1" a="1"/>
  <c r="R704" i="1" s="1"/>
  <c r="P697" i="1" a="1"/>
  <c r="P697" i="1" s="1"/>
  <c r="P699" i="1" a="1"/>
  <c r="P699" i="1" s="1"/>
  <c r="S697" i="1" a="1"/>
  <c r="S697" i="1" s="1"/>
  <c r="S699" i="1" a="1"/>
  <c r="S699" i="1" s="1"/>
  <c r="R697" i="1" a="1"/>
  <c r="R697" i="1" s="1"/>
  <c r="R699" i="1" a="1"/>
  <c r="R699" i="1" s="1"/>
  <c r="Q697" i="1" a="1"/>
  <c r="Q697" i="1" s="1"/>
  <c r="Q699" i="1" a="1"/>
  <c r="Q699" i="1" s="1"/>
  <c r="P692" i="1" a="1"/>
  <c r="P692" i="1" s="1"/>
  <c r="P695" i="1" a="1"/>
  <c r="P695" i="1" s="1"/>
  <c r="S692" i="1" a="1"/>
  <c r="S692" i="1" s="1"/>
  <c r="S695" i="1" a="1"/>
  <c r="S695" i="1" s="1"/>
  <c r="Q692" i="1" a="1"/>
  <c r="Q692" i="1" s="1"/>
  <c r="Q695" i="1" a="1"/>
  <c r="Q695" i="1" s="1"/>
  <c r="R692" i="1" a="1"/>
  <c r="R692" i="1" s="1"/>
  <c r="R695" i="1" a="1"/>
  <c r="R695" i="1" s="1"/>
  <c r="P688" i="1" a="1"/>
  <c r="P688" i="1" s="1"/>
  <c r="P690" i="1" a="1"/>
  <c r="P690" i="1" s="1"/>
  <c r="S688" i="1" a="1"/>
  <c r="S688" i="1" s="1"/>
  <c r="S690" i="1" a="1"/>
  <c r="S690" i="1" s="1"/>
  <c r="Q688" i="1" a="1"/>
  <c r="Q688" i="1" s="1"/>
  <c r="Q690" i="1" a="1"/>
  <c r="Q690" i="1" s="1"/>
  <c r="R688" i="1" a="1"/>
  <c r="R688" i="1" s="1"/>
  <c r="R690" i="1" a="1"/>
  <c r="R690" i="1" s="1"/>
  <c r="P683" i="1" a="1"/>
  <c r="P683" i="1" s="1"/>
  <c r="P685" i="1" a="1"/>
  <c r="P685" i="1" s="1"/>
  <c r="S683" i="1" a="1"/>
  <c r="S683" i="1" s="1"/>
  <c r="S685" i="1" a="1"/>
  <c r="S685" i="1" s="1"/>
  <c r="Q683" i="1" a="1"/>
  <c r="Q683" i="1" s="1"/>
  <c r="Q685" i="1" a="1"/>
  <c r="Q685" i="1" s="1"/>
  <c r="R683" i="1" a="1"/>
  <c r="R683" i="1" s="1"/>
  <c r="R685" i="1" a="1"/>
  <c r="R685" i="1" s="1"/>
  <c r="P678" i="1" a="1"/>
  <c r="P678" i="1" s="1"/>
  <c r="P681" i="1" a="1"/>
  <c r="P681" i="1" s="1"/>
  <c r="S678" i="1" a="1"/>
  <c r="S678" i="1" s="1"/>
  <c r="S681" i="1" a="1"/>
  <c r="S681" i="1" s="1"/>
  <c r="Q678" i="1" a="1"/>
  <c r="Q678" i="1" s="1"/>
  <c r="Q681" i="1" a="1"/>
  <c r="Q681" i="1" s="1"/>
  <c r="R678" i="1" a="1"/>
  <c r="R678" i="1" s="1"/>
  <c r="R681" i="1" a="1"/>
  <c r="R681" i="1" s="1"/>
  <c r="P674" i="1" a="1"/>
  <c r="P674" i="1" s="1"/>
  <c r="P676" i="1" a="1"/>
  <c r="P676" i="1" s="1"/>
  <c r="S674" i="1" a="1"/>
  <c r="S674" i="1" s="1"/>
  <c r="S676" i="1" a="1"/>
  <c r="S676" i="1" s="1"/>
  <c r="Q674" i="1" a="1"/>
  <c r="Q674" i="1" s="1"/>
  <c r="Q676" i="1" a="1"/>
  <c r="Q676" i="1" s="1"/>
  <c r="R674" i="1" a="1"/>
  <c r="R674" i="1" s="1"/>
  <c r="R676" i="1" a="1"/>
  <c r="R676" i="1" s="1"/>
  <c r="P669" i="1" a="1"/>
  <c r="P669" i="1" s="1"/>
  <c r="P671" i="1" a="1"/>
  <c r="P671" i="1" s="1"/>
  <c r="S669" i="1" a="1"/>
  <c r="S669" i="1" s="1"/>
  <c r="S671" i="1" a="1"/>
  <c r="S671" i="1" s="1"/>
  <c r="Q669" i="1" a="1"/>
  <c r="Q669" i="1" s="1"/>
  <c r="Q671" i="1" a="1"/>
  <c r="Q671" i="1" s="1"/>
  <c r="R669" i="1" a="1"/>
  <c r="R669" i="1" s="1"/>
  <c r="R671" i="1" a="1"/>
  <c r="R671" i="1" s="1"/>
  <c r="P663" i="1" a="1"/>
  <c r="P663" i="1" s="1"/>
  <c r="P666" i="1" a="1"/>
  <c r="P666" i="1" s="1"/>
  <c r="S663" i="1" a="1"/>
  <c r="S663" i="1" s="1"/>
  <c r="S666" i="1" a="1"/>
  <c r="S666" i="1" s="1"/>
  <c r="Q663" i="1" a="1"/>
  <c r="Q663" i="1" s="1"/>
  <c r="Q666" i="1" a="1"/>
  <c r="Q666" i="1" s="1"/>
  <c r="R663" i="1" a="1"/>
  <c r="R663" i="1" s="1"/>
  <c r="R666" i="1" a="1"/>
  <c r="R666" i="1" s="1"/>
  <c r="P655" i="1" a="1"/>
  <c r="P655" i="1" s="1"/>
  <c r="P660" i="1" a="1"/>
  <c r="P660" i="1" s="1"/>
  <c r="S655" i="1" a="1"/>
  <c r="S655" i="1" s="1"/>
  <c r="S660" i="1" a="1"/>
  <c r="S660" i="1" s="1"/>
  <c r="Q655" i="1" a="1"/>
  <c r="Q655" i="1" s="1"/>
  <c r="Q660" i="1" a="1"/>
  <c r="Q660" i="1" s="1"/>
  <c r="R655" i="1" a="1"/>
  <c r="R655" i="1" s="1"/>
  <c r="R660" i="1" a="1"/>
  <c r="R660" i="1" s="1"/>
  <c r="P648" i="1" a="1"/>
  <c r="P648" i="1" s="1"/>
  <c r="P650" i="1" a="1"/>
  <c r="P650" i="1" s="1"/>
  <c r="S648" i="1" a="1"/>
  <c r="S648" i="1" s="1"/>
  <c r="S650" i="1" a="1"/>
  <c r="S650" i="1" s="1"/>
  <c r="Q648" i="1" a="1"/>
  <c r="Q648" i="1" s="1"/>
  <c r="Q650" i="1" a="1"/>
  <c r="Q650" i="1" s="1"/>
  <c r="R648" i="1" a="1"/>
  <c r="R648" i="1" s="1"/>
  <c r="R650" i="1" a="1"/>
  <c r="R650" i="1" s="1"/>
  <c r="P644" i="1" a="1"/>
  <c r="P644" i="1" s="1"/>
  <c r="P646" i="1" a="1"/>
  <c r="P646" i="1" s="1"/>
  <c r="S644" i="1" a="1"/>
  <c r="S644" i="1" s="1"/>
  <c r="S646" i="1" a="1"/>
  <c r="S646" i="1" s="1"/>
  <c r="Q644" i="1" a="1"/>
  <c r="Q644" i="1" s="1"/>
  <c r="Q646" i="1" a="1"/>
  <c r="Q646" i="1" s="1"/>
  <c r="R644" i="1" a="1"/>
  <c r="R644" i="1" s="1"/>
  <c r="R646" i="1" a="1"/>
  <c r="R646" i="1" s="1"/>
  <c r="S616" i="1" a="1"/>
  <c r="S616" i="1" s="1"/>
  <c r="S618" i="1" a="1"/>
  <c r="S618" i="1" s="1"/>
  <c r="R616" i="1" a="1"/>
  <c r="R616" i="1" s="1"/>
  <c r="R618" i="1" a="1"/>
  <c r="R618" i="1" s="1"/>
  <c r="Q616" i="1" a="1"/>
  <c r="Q616" i="1" s="1"/>
  <c r="Q618" i="1" a="1"/>
  <c r="Q618" i="1" s="1"/>
  <c r="P616" i="1" a="1"/>
  <c r="P616" i="1" s="1"/>
  <c r="P618" i="1" a="1"/>
  <c r="P618" i="1" s="1"/>
  <c r="S612" i="1" a="1"/>
  <c r="S612" i="1" s="1"/>
  <c r="S614" i="1" a="1"/>
  <c r="S614" i="1" s="1"/>
  <c r="R612" i="1" a="1"/>
  <c r="R612" i="1" s="1"/>
  <c r="R614" i="1" a="1"/>
  <c r="R614" i="1" s="1"/>
  <c r="Q612" i="1" a="1"/>
  <c r="Q612" i="1" s="1"/>
  <c r="Q614" i="1" a="1"/>
  <c r="Q614" i="1" s="1"/>
  <c r="P612" i="1" a="1"/>
  <c r="P612" i="1" s="1"/>
  <c r="P614" i="1" a="1"/>
  <c r="P614" i="1" s="1"/>
  <c r="S607" i="1" a="1"/>
  <c r="S607" i="1" s="1"/>
  <c r="S609" i="1" a="1"/>
  <c r="S609" i="1" s="1"/>
  <c r="R607" i="1" a="1"/>
  <c r="R607" i="1" s="1"/>
  <c r="R609" i="1" a="1"/>
  <c r="R609" i="1" s="1"/>
  <c r="Q607" i="1" a="1"/>
  <c r="Q607" i="1" s="1"/>
  <c r="Q609" i="1" a="1"/>
  <c r="Q609" i="1" s="1"/>
  <c r="P607" i="1" a="1"/>
  <c r="P607" i="1" s="1"/>
  <c r="P609" i="1" a="1"/>
  <c r="P609" i="1" s="1"/>
  <c r="S602" i="1" a="1"/>
  <c r="S602" i="1" s="1"/>
  <c r="S605" i="1" a="1"/>
  <c r="S605" i="1" s="1"/>
  <c r="R602" i="1" a="1"/>
  <c r="R602" i="1" s="1"/>
  <c r="R605" i="1" a="1"/>
  <c r="R605" i="1" s="1"/>
  <c r="Q602" i="1" a="1"/>
  <c r="Q602" i="1" s="1"/>
  <c r="Q605" i="1" a="1"/>
  <c r="Q605" i="1" s="1"/>
  <c r="P602" i="1" a="1"/>
  <c r="P602" i="1" s="1"/>
  <c r="P605" i="1" a="1"/>
  <c r="P605" i="1" s="1"/>
  <c r="S598" i="1" a="1"/>
  <c r="S598" i="1" s="1"/>
  <c r="S600" i="1" a="1"/>
  <c r="S600" i="1" s="1"/>
  <c r="R598" i="1" a="1"/>
  <c r="R598" i="1" s="1"/>
  <c r="R600" i="1" a="1"/>
  <c r="R600" i="1" s="1"/>
  <c r="Q598" i="1" a="1"/>
  <c r="Q598" i="1" s="1"/>
  <c r="Q600" i="1" a="1"/>
  <c r="Q600" i="1" s="1"/>
  <c r="P598" i="1" a="1"/>
  <c r="P598" i="1" s="1"/>
  <c r="P600" i="1" a="1"/>
  <c r="P600" i="1" s="1"/>
  <c r="S593" i="1" a="1"/>
  <c r="S593" i="1" s="1"/>
  <c r="S595" i="1" a="1"/>
  <c r="S595" i="1" s="1"/>
  <c r="R593" i="1" a="1"/>
  <c r="R593" i="1" s="1"/>
  <c r="R595" i="1" a="1"/>
  <c r="R595" i="1" s="1"/>
  <c r="Q593" i="1" a="1"/>
  <c r="Q593" i="1" s="1"/>
  <c r="Q595" i="1" a="1"/>
  <c r="Q595" i="1" s="1"/>
  <c r="P593" i="1" a="1"/>
  <c r="P593" i="1" s="1"/>
  <c r="P595" i="1" a="1"/>
  <c r="P595" i="1" s="1"/>
  <c r="S588" i="1" a="1"/>
  <c r="S588" i="1" s="1"/>
  <c r="S591" i="1" a="1"/>
  <c r="S591" i="1" s="1"/>
  <c r="R588" i="1" a="1"/>
  <c r="R588" i="1" s="1"/>
  <c r="R591" i="1" a="1"/>
  <c r="R591" i="1" s="1"/>
  <c r="Q588" i="1" a="1"/>
  <c r="Q588" i="1" s="1"/>
  <c r="Q591" i="1" a="1"/>
  <c r="Q591" i="1" s="1"/>
  <c r="P588" i="1" a="1"/>
  <c r="P588" i="1" s="1"/>
  <c r="P591" i="1" a="1"/>
  <c r="P591" i="1" s="1"/>
  <c r="S584" i="1" a="1"/>
  <c r="S584" i="1" s="1"/>
  <c r="S586" i="1" a="1"/>
  <c r="S586" i="1" s="1"/>
  <c r="R584" i="1" a="1"/>
  <c r="R584" i="1" s="1"/>
  <c r="R586" i="1" a="1"/>
  <c r="R586" i="1" s="1"/>
  <c r="Q584" i="1" a="1"/>
  <c r="Q584" i="1" s="1"/>
  <c r="Q586" i="1" a="1"/>
  <c r="Q586" i="1" s="1"/>
  <c r="P584" i="1" a="1"/>
  <c r="P584" i="1" s="1"/>
  <c r="P586" i="1" a="1"/>
  <c r="P586" i="1" s="1"/>
  <c r="S579" i="1" a="1"/>
  <c r="S579" i="1" s="1"/>
  <c r="S581" i="1" a="1"/>
  <c r="S581" i="1" s="1"/>
  <c r="R579" i="1" a="1"/>
  <c r="R579" i="1" s="1"/>
  <c r="R581" i="1" a="1"/>
  <c r="R581" i="1" s="1"/>
  <c r="Q579" i="1" a="1"/>
  <c r="Q579" i="1" s="1"/>
  <c r="Q581" i="1" a="1"/>
  <c r="Q581" i="1" s="1"/>
  <c r="P579" i="1" a="1"/>
  <c r="P579" i="1" s="1"/>
  <c r="P581" i="1" a="1"/>
  <c r="P581" i="1" s="1"/>
  <c r="S573" i="1" a="1"/>
  <c r="S573" i="1" s="1"/>
  <c r="S576" i="1" a="1"/>
  <c r="S576" i="1" s="1"/>
  <c r="R573" i="1" a="1"/>
  <c r="R573" i="1" s="1"/>
  <c r="R576" i="1" a="1"/>
  <c r="R576" i="1" s="1"/>
  <c r="Q573" i="1" a="1"/>
  <c r="Q573" i="1" s="1"/>
  <c r="Q576" i="1" a="1"/>
  <c r="Q576" i="1" s="1"/>
  <c r="P573" i="1" a="1"/>
  <c r="P573" i="1" s="1"/>
  <c r="P576" i="1" a="1"/>
  <c r="P576" i="1" s="1"/>
  <c r="S565" i="1" a="1"/>
  <c r="S565" i="1" s="1"/>
  <c r="S570" i="1" a="1"/>
  <c r="S570" i="1" s="1"/>
  <c r="R565" i="1" a="1"/>
  <c r="R565" i="1" s="1"/>
  <c r="R570" i="1" a="1"/>
  <c r="R570" i="1" s="1"/>
  <c r="Q565" i="1" a="1"/>
  <c r="Q565" i="1" s="1"/>
  <c r="Q570" i="1" a="1"/>
  <c r="Q570" i="1" s="1"/>
  <c r="P565" i="1" a="1"/>
  <c r="P565" i="1" s="1"/>
  <c r="P570" i="1" a="1"/>
  <c r="P570" i="1" s="1"/>
  <c r="S558" i="1" a="1"/>
  <c r="S558" i="1" s="1"/>
  <c r="S560" i="1" a="1"/>
  <c r="S560" i="1" s="1"/>
  <c r="R558" i="1" a="1"/>
  <c r="R558" i="1" s="1"/>
  <c r="R560" i="1" a="1"/>
  <c r="R560" i="1" s="1"/>
  <c r="Q558" i="1" a="1"/>
  <c r="Q558" i="1" s="1"/>
  <c r="Q560" i="1" a="1"/>
  <c r="Q560" i="1" s="1"/>
  <c r="P558" i="1" a="1"/>
  <c r="P558" i="1" s="1"/>
  <c r="P560" i="1" a="1"/>
  <c r="P560" i="1" s="1"/>
  <c r="S554" i="1" a="1"/>
  <c r="S554" i="1" s="1"/>
  <c r="S556" i="1" a="1"/>
  <c r="S556" i="1" s="1"/>
  <c r="R554" i="1" a="1"/>
  <c r="R554" i="1" s="1"/>
  <c r="R556" i="1" a="1"/>
  <c r="R556" i="1" s="1"/>
  <c r="Q554" i="1" a="1"/>
  <c r="Q554" i="1" s="1"/>
  <c r="Q556" i="1" a="1"/>
  <c r="Q556" i="1" s="1"/>
  <c r="P554" i="1" a="1"/>
  <c r="P554" i="1" s="1"/>
  <c r="P556" i="1" a="1"/>
  <c r="P556" i="1" s="1"/>
  <c r="AF526" i="1" a="1"/>
  <c r="AF526" i="1" s="1"/>
  <c r="AF528" i="1" a="1"/>
  <c r="AF528" i="1" s="1"/>
  <c r="AC526" i="1" a="1"/>
  <c r="AC526" i="1" s="1"/>
  <c r="AC528" i="1" a="1"/>
  <c r="AC528" i="1" s="1"/>
  <c r="AD526" i="1" a="1"/>
  <c r="AD526" i="1" s="1"/>
  <c r="AD528" i="1" a="1"/>
  <c r="AD528" i="1" s="1"/>
  <c r="AE526" i="1" a="1"/>
  <c r="AE526" i="1" s="1"/>
  <c r="AE528" i="1" a="1"/>
  <c r="AE528" i="1" s="1"/>
  <c r="AF522" i="1" a="1"/>
  <c r="AF522" i="1" s="1"/>
  <c r="AF524" i="1" a="1"/>
  <c r="AF524" i="1" s="1"/>
  <c r="AC522" i="1" a="1"/>
  <c r="AC522" i="1" s="1"/>
  <c r="AC524" i="1" a="1"/>
  <c r="AC524" i="1" s="1"/>
  <c r="AD522" i="1" a="1"/>
  <c r="AD522" i="1" s="1"/>
  <c r="AD524" i="1" a="1"/>
  <c r="AD524" i="1" s="1"/>
  <c r="AE522" i="1" a="1"/>
  <c r="AE522" i="1" s="1"/>
  <c r="AE524" i="1" a="1"/>
  <c r="AE524" i="1" s="1"/>
  <c r="AF517" i="1" a="1"/>
  <c r="AF517" i="1" s="1"/>
  <c r="AF519" i="1" a="1"/>
  <c r="AF519" i="1" s="1"/>
  <c r="AC517" i="1" a="1"/>
  <c r="AC517" i="1" s="1"/>
  <c r="AC519" i="1" a="1"/>
  <c r="AC519" i="1" s="1"/>
  <c r="AD517" i="1" a="1"/>
  <c r="AD517" i="1" s="1"/>
  <c r="AD519" i="1" a="1"/>
  <c r="AD519" i="1" s="1"/>
  <c r="AE517" i="1" a="1"/>
  <c r="AE517" i="1" s="1"/>
  <c r="AE519" i="1" a="1"/>
  <c r="AE519" i="1" s="1"/>
  <c r="AF512" i="1" a="1"/>
  <c r="AF512" i="1" s="1"/>
  <c r="AF515" i="1" a="1"/>
  <c r="AF515" i="1" s="1"/>
  <c r="AC512" i="1" a="1"/>
  <c r="AC512" i="1" s="1"/>
  <c r="AC515" i="1" a="1"/>
  <c r="AC515" i="1" s="1"/>
  <c r="AD512" i="1" a="1"/>
  <c r="AD512" i="1" s="1"/>
  <c r="AD515" i="1" a="1"/>
  <c r="AD515" i="1" s="1"/>
  <c r="AE512" i="1" a="1"/>
  <c r="AE512" i="1" s="1"/>
  <c r="AE515" i="1" a="1"/>
  <c r="AE515" i="1" s="1"/>
  <c r="AF508" i="1" a="1"/>
  <c r="AF508" i="1" s="1"/>
  <c r="AF510" i="1" a="1"/>
  <c r="AF510" i="1" s="1"/>
  <c r="AC508" i="1" a="1"/>
  <c r="AC508" i="1" s="1"/>
  <c r="AC510" i="1" a="1"/>
  <c r="AC510" i="1" s="1"/>
  <c r="AD508" i="1" a="1"/>
  <c r="AD508" i="1" s="1"/>
  <c r="AD510" i="1" a="1"/>
  <c r="AD510" i="1" s="1"/>
  <c r="AE508" i="1" a="1"/>
  <c r="AE508" i="1" s="1"/>
  <c r="AE510" i="1" a="1"/>
  <c r="AE510" i="1" s="1"/>
  <c r="AF503" i="1" a="1"/>
  <c r="AF503" i="1" s="1"/>
  <c r="AF505" i="1" a="1"/>
  <c r="AF505" i="1" s="1"/>
  <c r="AC503" i="1" a="1"/>
  <c r="AC503" i="1" s="1"/>
  <c r="AC505" i="1" a="1"/>
  <c r="AC505" i="1" s="1"/>
  <c r="AD503" i="1" a="1"/>
  <c r="AD503" i="1" s="1"/>
  <c r="AD505" i="1" a="1"/>
  <c r="AD505" i="1" s="1"/>
  <c r="AE503" i="1" a="1"/>
  <c r="AE503" i="1" s="1"/>
  <c r="AE505" i="1" a="1"/>
  <c r="AE505" i="1" s="1"/>
  <c r="AF498" i="1" a="1"/>
  <c r="AF498" i="1" s="1"/>
  <c r="AF501" i="1" a="1"/>
  <c r="AF501" i="1" s="1"/>
  <c r="AC498" i="1" a="1"/>
  <c r="AC498" i="1" s="1"/>
  <c r="AC501" i="1" a="1"/>
  <c r="AC501" i="1" s="1"/>
  <c r="AD498" i="1" a="1"/>
  <c r="AD498" i="1" s="1"/>
  <c r="AD501" i="1" a="1"/>
  <c r="AD501" i="1" s="1"/>
  <c r="AE498" i="1" a="1"/>
  <c r="AE498" i="1" s="1"/>
  <c r="AE501" i="1" a="1"/>
  <c r="AE501" i="1" s="1"/>
  <c r="AF494" i="1" a="1"/>
  <c r="AF494" i="1" s="1"/>
  <c r="AF496" i="1" a="1"/>
  <c r="AF496" i="1" s="1"/>
  <c r="AC494" i="1" a="1"/>
  <c r="AC494" i="1" s="1"/>
  <c r="AC496" i="1" a="1"/>
  <c r="AC496" i="1" s="1"/>
  <c r="AD494" i="1" a="1"/>
  <c r="AD494" i="1" s="1"/>
  <c r="AD496" i="1" a="1"/>
  <c r="AD496" i="1" s="1"/>
  <c r="AE494" i="1" a="1"/>
  <c r="AE494" i="1" s="1"/>
  <c r="AE496" i="1" a="1"/>
  <c r="AE496" i="1" s="1"/>
  <c r="AF489" i="1" a="1"/>
  <c r="AF489" i="1" s="1"/>
  <c r="AF491" i="1" a="1"/>
  <c r="AF491" i="1" s="1"/>
  <c r="AC489" i="1" a="1"/>
  <c r="AC489" i="1" s="1"/>
  <c r="AC491" i="1" a="1"/>
  <c r="AC491" i="1" s="1"/>
  <c r="AD489" i="1" a="1"/>
  <c r="AD489" i="1" s="1"/>
  <c r="AD491" i="1" a="1"/>
  <c r="AD491" i="1" s="1"/>
  <c r="AE489" i="1" a="1"/>
  <c r="AE489" i="1" s="1"/>
  <c r="AE491" i="1" a="1"/>
  <c r="AE491" i="1" s="1"/>
  <c r="AF483" i="1" a="1"/>
  <c r="AF483" i="1" s="1"/>
  <c r="AF486" i="1" a="1"/>
  <c r="AF486" i="1" s="1"/>
  <c r="AC483" i="1" a="1"/>
  <c r="AC483" i="1" s="1"/>
  <c r="AC486" i="1" a="1"/>
  <c r="AC486" i="1" s="1"/>
  <c r="AD483" i="1" a="1"/>
  <c r="AD483" i="1" s="1"/>
  <c r="AD486" i="1" a="1"/>
  <c r="AD486" i="1" s="1"/>
  <c r="AE483" i="1" a="1"/>
  <c r="AE483" i="1" s="1"/>
  <c r="AE486" i="1" a="1"/>
  <c r="AE486" i="1" s="1"/>
  <c r="AF475" i="1" a="1"/>
  <c r="AF475" i="1" s="1"/>
  <c r="AF480" i="1" a="1"/>
  <c r="AF480" i="1" s="1"/>
  <c r="AC475" i="1" a="1"/>
  <c r="AC475" i="1" s="1"/>
  <c r="AC480" i="1" a="1"/>
  <c r="AC480" i="1" s="1"/>
  <c r="AD475" i="1" a="1"/>
  <c r="AD475" i="1" s="1"/>
  <c r="AD480" i="1" a="1"/>
  <c r="AD480" i="1" s="1"/>
  <c r="AE475" i="1" a="1"/>
  <c r="AE475" i="1" s="1"/>
  <c r="AE480" i="1" a="1"/>
  <c r="AE480" i="1" s="1"/>
  <c r="AF468" i="1" a="1"/>
  <c r="AF468" i="1" s="1"/>
  <c r="AF470" i="1" a="1"/>
  <c r="AF470" i="1" s="1"/>
  <c r="AC468" i="1" a="1"/>
  <c r="AC468" i="1" s="1"/>
  <c r="AC470" i="1" a="1"/>
  <c r="AC470" i="1" s="1"/>
  <c r="AD468" i="1" a="1"/>
  <c r="AD468" i="1" s="1"/>
  <c r="AD470" i="1" a="1"/>
  <c r="AD470" i="1" s="1"/>
  <c r="AE468" i="1" a="1"/>
  <c r="AE468" i="1" s="1"/>
  <c r="AE470" i="1" a="1"/>
  <c r="AE470" i="1" s="1"/>
  <c r="AF464" i="1" a="1"/>
  <c r="AF464" i="1" s="1"/>
  <c r="AF466" i="1" a="1"/>
  <c r="AF466" i="1" s="1"/>
  <c r="AC464" i="1" a="1"/>
  <c r="AC464" i="1" s="1"/>
  <c r="AC466" i="1" a="1"/>
  <c r="AC466" i="1" s="1"/>
  <c r="AD464" i="1" a="1"/>
  <c r="AD464" i="1" s="1"/>
  <c r="AD466" i="1" a="1"/>
  <c r="AD466" i="1" s="1"/>
  <c r="AE464" i="1" a="1"/>
  <c r="AE464" i="1" s="1"/>
  <c r="AE466" i="1" a="1"/>
  <c r="AE466" i="1" s="1"/>
  <c r="P705" i="1" a="1"/>
  <c r="P705" i="1" s="1"/>
  <c r="P703" i="1" a="1"/>
  <c r="P703" i="1" s="1"/>
  <c r="P701" i="1" a="1"/>
  <c r="P701" i="1" s="1"/>
  <c r="P700" i="1" a="1"/>
  <c r="P700" i="1" s="1"/>
  <c r="P698" i="1" a="1"/>
  <c r="P698" i="1" s="1"/>
  <c r="P696" i="1" a="1"/>
  <c r="P696" i="1" s="1"/>
  <c r="P693" i="1" a="1"/>
  <c r="P693" i="1" s="1"/>
  <c r="P694" i="1" a="1"/>
  <c r="P694" i="1" s="1"/>
  <c r="P691" i="1" a="1"/>
  <c r="P691" i="1" s="1"/>
  <c r="P686" i="1" a="1"/>
  <c r="P686" i="1" s="1"/>
  <c r="P707" i="1" a="1"/>
  <c r="P707" i="1" s="1"/>
  <c r="P689" i="1" a="1"/>
  <c r="P689" i="1" s="1"/>
  <c r="P675" i="1" a="1"/>
  <c r="P675" i="1" s="1"/>
  <c r="P673" i="1" a="1"/>
  <c r="P673" i="1" s="1"/>
  <c r="P672" i="1" a="1"/>
  <c r="P672" i="1" s="1"/>
  <c r="P677" i="1" a="1"/>
  <c r="P677" i="1" s="1"/>
  <c r="P680" i="1" a="1"/>
  <c r="P680" i="1" s="1"/>
  <c r="P668" i="1" a="1"/>
  <c r="P668" i="1" s="1"/>
  <c r="P661" i="1" a="1"/>
  <c r="P661" i="1" s="1"/>
  <c r="P662" i="1" a="1"/>
  <c r="P662" i="1" s="1"/>
  <c r="P684" i="1" a="1"/>
  <c r="P684" i="1" s="1"/>
  <c r="P670" i="1" a="1"/>
  <c r="P670" i="1" s="1"/>
  <c r="P664" i="1" a="1"/>
  <c r="P664" i="1" s="1"/>
  <c r="P665" i="1" a="1"/>
  <c r="P665" i="1" s="1"/>
  <c r="P687" i="1" a="1"/>
  <c r="P687" i="1" s="1"/>
  <c r="P667" i="1" a="1"/>
  <c r="P667" i="1" s="1"/>
  <c r="P682" i="1" a="1"/>
  <c r="P682" i="1" s="1"/>
  <c r="S694" i="1" a="1"/>
  <c r="S694" i="1" s="1"/>
  <c r="S707" i="1" a="1"/>
  <c r="S707" i="1" s="1"/>
  <c r="S705" i="1" a="1"/>
  <c r="S705" i="1" s="1"/>
  <c r="S703" i="1" a="1"/>
  <c r="S703" i="1" s="1"/>
  <c r="S701" i="1" a="1"/>
  <c r="S701" i="1" s="1"/>
  <c r="S700" i="1" a="1"/>
  <c r="S700" i="1" s="1"/>
  <c r="S686" i="1" a="1"/>
  <c r="S686" i="1" s="1"/>
  <c r="S698" i="1" a="1"/>
  <c r="S698" i="1" s="1"/>
  <c r="S684" i="1" a="1"/>
  <c r="S684" i="1" s="1"/>
  <c r="S682" i="1" a="1"/>
  <c r="S682" i="1" s="1"/>
  <c r="S696" i="1" a="1"/>
  <c r="S696" i="1" s="1"/>
  <c r="S689" i="1" a="1"/>
  <c r="S689" i="1" s="1"/>
  <c r="S693" i="1" a="1"/>
  <c r="S693" i="1" s="1"/>
  <c r="S680" i="1" a="1"/>
  <c r="S680" i="1" s="1"/>
  <c r="S679" i="1" a="1"/>
  <c r="S679" i="1" s="1"/>
  <c r="S677" i="1" a="1"/>
  <c r="S677" i="1" s="1"/>
  <c r="S687" i="1" a="1"/>
  <c r="S687" i="1" s="1"/>
  <c r="S675" i="1" a="1"/>
  <c r="S675" i="1" s="1"/>
  <c r="S691" i="1" a="1"/>
  <c r="S691" i="1" s="1"/>
  <c r="S673" i="1" a="1"/>
  <c r="S673" i="1" s="1"/>
  <c r="S661" i="1" a="1"/>
  <c r="S661" i="1" s="1"/>
  <c r="S667" i="1" a="1"/>
  <c r="S667" i="1" s="1"/>
  <c r="S662" i="1" a="1"/>
  <c r="S662" i="1" s="1"/>
  <c r="S672" i="1" a="1"/>
  <c r="S672" i="1" s="1"/>
  <c r="S668" i="1" a="1"/>
  <c r="S668" i="1" s="1"/>
  <c r="S664" i="1" a="1"/>
  <c r="S664" i="1" s="1"/>
  <c r="S665" i="1" a="1"/>
  <c r="S665" i="1" s="1"/>
  <c r="S670" i="1" a="1"/>
  <c r="S670" i="1" s="1"/>
  <c r="Q701" i="1" a="1"/>
  <c r="Q701" i="1" s="1"/>
  <c r="Q698" i="1" a="1"/>
  <c r="Q698" i="1" s="1"/>
  <c r="Q696" i="1" a="1"/>
  <c r="Q696" i="1" s="1"/>
  <c r="Q694" i="1" a="1"/>
  <c r="Q694" i="1" s="1"/>
  <c r="Q707" i="1" a="1"/>
  <c r="Q707" i="1" s="1"/>
  <c r="Q693" i="1" a="1"/>
  <c r="Q693" i="1" s="1"/>
  <c r="Q705" i="1" a="1"/>
  <c r="Q705" i="1" s="1"/>
  <c r="Q691" i="1" a="1"/>
  <c r="Q691" i="1" s="1"/>
  <c r="Q689" i="1" a="1"/>
  <c r="Q689" i="1" s="1"/>
  <c r="Q687" i="1" a="1"/>
  <c r="Q687" i="1" s="1"/>
  <c r="Q682" i="1" a="1"/>
  <c r="Q682" i="1" s="1"/>
  <c r="Q700" i="1" a="1"/>
  <c r="Q700" i="1" s="1"/>
  <c r="Q672" i="1" a="1"/>
  <c r="Q672" i="1" s="1"/>
  <c r="Q684" i="1" a="1"/>
  <c r="Q684" i="1" s="1"/>
  <c r="Q703" i="1" a="1"/>
  <c r="Q703" i="1" s="1"/>
  <c r="Q677" i="1" a="1"/>
  <c r="Q677" i="1" s="1"/>
  <c r="Q680" i="1" a="1"/>
  <c r="Q680" i="1" s="1"/>
  <c r="Q673" i="1" a="1"/>
  <c r="Q673" i="1" s="1"/>
  <c r="Q667" i="1" a="1"/>
  <c r="Q667" i="1" s="1"/>
  <c r="Q665" i="1" a="1"/>
  <c r="Q665" i="1" s="1"/>
  <c r="Q670" i="1" a="1"/>
  <c r="Q670" i="1" s="1"/>
  <c r="Q664" i="1" a="1"/>
  <c r="Q664" i="1" s="1"/>
  <c r="Q668" i="1" a="1"/>
  <c r="Q668" i="1" s="1"/>
  <c r="Q679" i="1" a="1"/>
  <c r="Q679" i="1" s="1"/>
  <c r="Q686" i="1" a="1"/>
  <c r="Q686" i="1" s="1"/>
  <c r="Q661" i="1" a="1"/>
  <c r="Q661" i="1" s="1"/>
  <c r="Q675" i="1" a="1"/>
  <c r="Q675" i="1" s="1"/>
  <c r="Q662" i="1" a="1"/>
  <c r="Q662" i="1" s="1"/>
  <c r="R698" i="1" a="1"/>
  <c r="R698" i="1" s="1"/>
  <c r="R694" i="1" a="1"/>
  <c r="R694" i="1" s="1"/>
  <c r="R707" i="1" a="1"/>
  <c r="R707" i="1" s="1"/>
  <c r="R705" i="1" a="1"/>
  <c r="R705" i="1" s="1"/>
  <c r="R703" i="1" a="1"/>
  <c r="R703" i="1" s="1"/>
  <c r="R693" i="1" a="1"/>
  <c r="R693" i="1" s="1"/>
  <c r="R689" i="1" a="1"/>
  <c r="R689" i="1" s="1"/>
  <c r="R701" i="1" a="1"/>
  <c r="R701" i="1" s="1"/>
  <c r="R687" i="1" a="1"/>
  <c r="R687" i="1" s="1"/>
  <c r="R686" i="1" a="1"/>
  <c r="R686" i="1" s="1"/>
  <c r="R684" i="1" a="1"/>
  <c r="R684" i="1" s="1"/>
  <c r="R700" i="1" a="1"/>
  <c r="R700" i="1" s="1"/>
  <c r="R696" i="1" a="1"/>
  <c r="R696" i="1" s="1"/>
  <c r="R682" i="1" a="1"/>
  <c r="R682" i="1" s="1"/>
  <c r="R680" i="1" a="1"/>
  <c r="R680" i="1" s="1"/>
  <c r="R679" i="1" a="1"/>
  <c r="R679" i="1" s="1"/>
  <c r="R677" i="1" a="1"/>
  <c r="R677" i="1" s="1"/>
  <c r="R673" i="1" a="1"/>
  <c r="R673" i="1" s="1"/>
  <c r="R664" i="1" a="1"/>
  <c r="R664" i="1" s="1"/>
  <c r="R691" i="1" a="1"/>
  <c r="R691" i="1" s="1"/>
  <c r="R670" i="1" a="1"/>
  <c r="R670" i="1" s="1"/>
  <c r="R662" i="1" a="1"/>
  <c r="R662" i="1" s="1"/>
  <c r="R675" i="1" a="1"/>
  <c r="R675" i="1" s="1"/>
  <c r="R665" i="1" a="1"/>
  <c r="R665" i="1" s="1"/>
  <c r="R672" i="1" a="1"/>
  <c r="R672" i="1" s="1"/>
  <c r="R667" i="1" a="1"/>
  <c r="R667" i="1" s="1"/>
  <c r="R668" i="1" a="1"/>
  <c r="R668" i="1" s="1"/>
  <c r="R661" i="1" a="1"/>
  <c r="R661" i="1" s="1"/>
  <c r="S604" i="1" a="1"/>
  <c r="S604" i="1" s="1"/>
  <c r="S617" i="1" a="1"/>
  <c r="S617" i="1" s="1"/>
  <c r="S603" i="1" a="1"/>
  <c r="S603" i="1" s="1"/>
  <c r="S615" i="1" a="1"/>
  <c r="S615" i="1" s="1"/>
  <c r="S613" i="1" a="1"/>
  <c r="S613" i="1" s="1"/>
  <c r="S611" i="1" a="1"/>
  <c r="S611" i="1" s="1"/>
  <c r="S610" i="1" a="1"/>
  <c r="S610" i="1" s="1"/>
  <c r="S608" i="1" a="1"/>
  <c r="S608" i="1" s="1"/>
  <c r="S596" i="1" a="1"/>
  <c r="S596" i="1" s="1"/>
  <c r="S594" i="1" a="1"/>
  <c r="S594" i="1" s="1"/>
  <c r="S592" i="1" a="1"/>
  <c r="S592" i="1" s="1"/>
  <c r="S606" i="1" a="1"/>
  <c r="S606" i="1" s="1"/>
  <c r="S590" i="1" a="1"/>
  <c r="S590" i="1" s="1"/>
  <c r="S589" i="1" a="1"/>
  <c r="S589" i="1" s="1"/>
  <c r="S599" i="1" a="1"/>
  <c r="S599" i="1" s="1"/>
  <c r="S580" i="1" a="1"/>
  <c r="S580" i="1" s="1"/>
  <c r="S578" i="1" a="1"/>
  <c r="S578" i="1" s="1"/>
  <c r="S577" i="1" a="1"/>
  <c r="S577" i="1" s="1"/>
  <c r="S597" i="1" a="1"/>
  <c r="S597" i="1" s="1"/>
  <c r="S587" i="1" a="1"/>
  <c r="S587" i="1" s="1"/>
  <c r="S601" i="1" a="1"/>
  <c r="S601" i="1" s="1"/>
  <c r="S585" i="1" a="1"/>
  <c r="S585" i="1" s="1"/>
  <c r="S582" i="1" a="1"/>
  <c r="S582" i="1" s="1"/>
  <c r="S575" i="1" a="1"/>
  <c r="S575" i="1" s="1"/>
  <c r="S574" i="1" a="1"/>
  <c r="S574" i="1" s="1"/>
  <c r="S572" i="1" a="1"/>
  <c r="S572" i="1" s="1"/>
  <c r="S583" i="1" a="1"/>
  <c r="S583" i="1" s="1"/>
  <c r="S571" i="1" a="1"/>
  <c r="S571" i="1" s="1"/>
  <c r="R608" i="1" a="1"/>
  <c r="R608" i="1" s="1"/>
  <c r="R606" i="1" a="1"/>
  <c r="R606" i="1" s="1"/>
  <c r="R604" i="1" a="1"/>
  <c r="R604" i="1" s="1"/>
  <c r="R617" i="1" a="1"/>
  <c r="R617" i="1" s="1"/>
  <c r="R615" i="1" a="1"/>
  <c r="R615" i="1" s="1"/>
  <c r="R613" i="1" a="1"/>
  <c r="R613" i="1" s="1"/>
  <c r="R611" i="1" a="1"/>
  <c r="R611" i="1" s="1"/>
  <c r="R599" i="1" a="1"/>
  <c r="R599" i="1" s="1"/>
  <c r="R597" i="1" a="1"/>
  <c r="R597" i="1" s="1"/>
  <c r="R596" i="1" a="1"/>
  <c r="R596" i="1" s="1"/>
  <c r="R594" i="1" a="1"/>
  <c r="R594" i="1" s="1"/>
  <c r="R592" i="1" a="1"/>
  <c r="R592" i="1" s="1"/>
  <c r="R583" i="1" a="1"/>
  <c r="R583" i="1" s="1"/>
  <c r="R603" i="1" a="1"/>
  <c r="R603" i="1" s="1"/>
  <c r="R582" i="1" a="1"/>
  <c r="R582" i="1" s="1"/>
  <c r="R580" i="1" a="1"/>
  <c r="R580" i="1" s="1"/>
  <c r="R589" i="1" a="1"/>
  <c r="R589" i="1" s="1"/>
  <c r="R578" i="1" a="1"/>
  <c r="R578" i="1" s="1"/>
  <c r="R610" i="1" a="1"/>
  <c r="R610" i="1" s="1"/>
  <c r="R590" i="1" a="1"/>
  <c r="R590" i="1" s="1"/>
  <c r="R585" i="1" a="1"/>
  <c r="R585" i="1" s="1"/>
  <c r="R577" i="1" a="1"/>
  <c r="R577" i="1" s="1"/>
  <c r="R575" i="1" a="1"/>
  <c r="R575" i="1" s="1"/>
  <c r="R587" i="1" a="1"/>
  <c r="R587" i="1" s="1"/>
  <c r="R574" i="1" a="1"/>
  <c r="R574" i="1" s="1"/>
  <c r="R601" i="1" a="1"/>
  <c r="R601" i="1" s="1"/>
  <c r="R572" i="1" a="1"/>
  <c r="R572" i="1" s="1"/>
  <c r="R571" i="1" a="1"/>
  <c r="R571" i="1" s="1"/>
  <c r="Q611" i="1" a="1"/>
  <c r="Q611" i="1" s="1"/>
  <c r="Q610" i="1" a="1"/>
  <c r="Q610" i="1" s="1"/>
  <c r="Q608" i="1" a="1"/>
  <c r="Q608" i="1" s="1"/>
  <c r="Q606" i="1" a="1"/>
  <c r="Q606" i="1" s="1"/>
  <c r="Q604" i="1" a="1"/>
  <c r="Q604" i="1" s="1"/>
  <c r="Q617" i="1" a="1"/>
  <c r="Q617" i="1" s="1"/>
  <c r="Q603" i="1" a="1"/>
  <c r="Q603" i="1" s="1"/>
  <c r="Q615" i="1" a="1"/>
  <c r="Q615" i="1" s="1"/>
  <c r="Q589" i="1" a="1"/>
  <c r="Q589" i="1" s="1"/>
  <c r="Q601" i="1" a="1"/>
  <c r="Q601" i="1" s="1"/>
  <c r="Q599" i="1" a="1"/>
  <c r="Q599" i="1" s="1"/>
  <c r="Q613" i="1" a="1"/>
  <c r="Q613" i="1" s="1"/>
  <c r="Q597" i="1" a="1"/>
  <c r="Q597" i="1" s="1"/>
  <c r="Q596" i="1" a="1"/>
  <c r="Q596" i="1" s="1"/>
  <c r="Q592" i="1" a="1"/>
  <c r="Q592" i="1" s="1"/>
  <c r="Q590" i="1" a="1"/>
  <c r="Q590" i="1" s="1"/>
  <c r="Q587" i="1" a="1"/>
  <c r="Q587" i="1" s="1"/>
  <c r="Q594" i="1" a="1"/>
  <c r="Q594" i="1" s="1"/>
  <c r="Q585" i="1" a="1"/>
  <c r="Q585" i="1" s="1"/>
  <c r="Q583" i="1" a="1"/>
  <c r="Q583" i="1" s="1"/>
  <c r="Q582" i="1" a="1"/>
  <c r="Q582" i="1" s="1"/>
  <c r="Q580" i="1" a="1"/>
  <c r="Q580" i="1" s="1"/>
  <c r="Q578" i="1" a="1"/>
  <c r="Q578" i="1" s="1"/>
  <c r="Q571" i="1" a="1"/>
  <c r="Q571" i="1" s="1"/>
  <c r="Q574" i="1" a="1"/>
  <c r="Q574" i="1" s="1"/>
  <c r="Q577" i="1" a="1"/>
  <c r="Q577" i="1" s="1"/>
  <c r="Q572" i="1" a="1"/>
  <c r="Q572" i="1" s="1"/>
  <c r="Q575" i="1" a="1"/>
  <c r="Q575" i="1" s="1"/>
  <c r="P615" i="1" a="1"/>
  <c r="P615" i="1" s="1"/>
  <c r="P613" i="1" a="1"/>
  <c r="P613" i="1" s="1"/>
  <c r="P611" i="1" a="1"/>
  <c r="P611" i="1" s="1"/>
  <c r="P610" i="1" a="1"/>
  <c r="P610" i="1" s="1"/>
  <c r="P608" i="1" a="1"/>
  <c r="P608" i="1" s="1"/>
  <c r="P606" i="1" a="1"/>
  <c r="P606" i="1" s="1"/>
  <c r="P604" i="1" a="1"/>
  <c r="P604" i="1" s="1"/>
  <c r="P603" i="1" a="1"/>
  <c r="P603" i="1" s="1"/>
  <c r="P592" i="1" a="1"/>
  <c r="P592" i="1" s="1"/>
  <c r="P590" i="1" a="1"/>
  <c r="P590" i="1" s="1"/>
  <c r="P601" i="1" a="1"/>
  <c r="P601" i="1" s="1"/>
  <c r="P599" i="1" a="1"/>
  <c r="P599" i="1" s="1"/>
  <c r="P596" i="1" a="1"/>
  <c r="P596" i="1" s="1"/>
  <c r="P617" i="1" a="1"/>
  <c r="P617" i="1" s="1"/>
  <c r="P594" i="1" a="1"/>
  <c r="P594" i="1" s="1"/>
  <c r="P587" i="1" a="1"/>
  <c r="P587" i="1" s="1"/>
  <c r="P585" i="1" a="1"/>
  <c r="P585" i="1" s="1"/>
  <c r="P597" i="1" a="1"/>
  <c r="P597" i="1" s="1"/>
  <c r="P583" i="1" a="1"/>
  <c r="P583" i="1" s="1"/>
  <c r="P582" i="1" a="1"/>
  <c r="P582" i="1" s="1"/>
  <c r="P574" i="1" a="1"/>
  <c r="P574" i="1" s="1"/>
  <c r="P572" i="1" a="1"/>
  <c r="P572" i="1" s="1"/>
  <c r="P575" i="1" a="1"/>
  <c r="P575" i="1" s="1"/>
  <c r="P571" i="1" a="1"/>
  <c r="P571" i="1" s="1"/>
  <c r="P580" i="1" a="1"/>
  <c r="P580" i="1" s="1"/>
  <c r="P577" i="1" a="1"/>
  <c r="P577" i="1" s="1"/>
  <c r="P578" i="1" a="1"/>
  <c r="P578" i="1" s="1"/>
  <c r="AF525" i="1" a="1"/>
  <c r="AF525" i="1" s="1"/>
  <c r="AF523" i="1" a="1"/>
  <c r="AF523" i="1" s="1"/>
  <c r="AF521" i="1" a="1"/>
  <c r="AF521" i="1" s="1"/>
  <c r="AF520" i="1" a="1"/>
  <c r="AF520" i="1" s="1"/>
  <c r="AF518" i="1" a="1"/>
  <c r="AF518" i="1" s="1"/>
  <c r="AF516" i="1" a="1"/>
  <c r="AF516" i="1" s="1"/>
  <c r="AF514" i="1" a="1"/>
  <c r="AF514" i="1" s="1"/>
  <c r="AF506" i="1" a="1"/>
  <c r="AF506" i="1" s="1"/>
  <c r="AF504" i="1" a="1"/>
  <c r="AF504" i="1" s="1"/>
  <c r="AF502" i="1" a="1"/>
  <c r="AF502" i="1" s="1"/>
  <c r="AF527" i="1" a="1"/>
  <c r="AF527" i="1" s="1"/>
  <c r="AF513" i="1" a="1"/>
  <c r="AF513" i="1" s="1"/>
  <c r="AF500" i="1" a="1"/>
  <c r="AF500" i="1" s="1"/>
  <c r="AF511" i="1" a="1"/>
  <c r="AF511" i="1" s="1"/>
  <c r="AF509" i="1" a="1"/>
  <c r="AF509" i="1" s="1"/>
  <c r="AF497" i="1" a="1"/>
  <c r="AF497" i="1" s="1"/>
  <c r="AF495" i="1" a="1"/>
  <c r="AF495" i="1" s="1"/>
  <c r="AF493" i="1" a="1"/>
  <c r="AF493" i="1" s="1"/>
  <c r="AF507" i="1" a="1"/>
  <c r="AF507" i="1" s="1"/>
  <c r="AF492" i="1" a="1"/>
  <c r="AF492" i="1" s="1"/>
  <c r="AF490" i="1" a="1"/>
  <c r="AF490" i="1" s="1"/>
  <c r="AF487" i="1" a="1"/>
  <c r="AF487" i="1" s="1"/>
  <c r="AF485" i="1" a="1"/>
  <c r="AF485" i="1" s="1"/>
  <c r="AF488" i="1" a="1"/>
  <c r="AF488" i="1" s="1"/>
  <c r="AF484" i="1" a="1"/>
  <c r="AF484" i="1" s="1"/>
  <c r="AF482" i="1" a="1"/>
  <c r="AF482" i="1" s="1"/>
  <c r="AF481" i="1" a="1"/>
  <c r="AF481" i="1" s="1"/>
  <c r="AF499" i="1" a="1"/>
  <c r="AF499" i="1" s="1"/>
  <c r="AC521" i="1" a="1"/>
  <c r="AC521" i="1" s="1"/>
  <c r="AC520" i="1" a="1"/>
  <c r="AC520" i="1" s="1"/>
  <c r="AC518" i="1" a="1"/>
  <c r="AC518" i="1" s="1"/>
  <c r="AC516" i="1" a="1"/>
  <c r="AC516" i="1" s="1"/>
  <c r="AC514" i="1" a="1"/>
  <c r="AC514" i="1" s="1"/>
  <c r="AC527" i="1" a="1"/>
  <c r="AC527" i="1" s="1"/>
  <c r="AC513" i="1" a="1"/>
  <c r="AC513" i="1" s="1"/>
  <c r="AC525" i="1" a="1"/>
  <c r="AC525" i="1" s="1"/>
  <c r="AC523" i="1" a="1"/>
  <c r="AC523" i="1" s="1"/>
  <c r="AC502" i="1" a="1"/>
  <c r="AC502" i="1" s="1"/>
  <c r="AC500" i="1" a="1"/>
  <c r="AC500" i="1" s="1"/>
  <c r="AC499" i="1" a="1"/>
  <c r="AC499" i="1" s="1"/>
  <c r="AC511" i="1" a="1"/>
  <c r="AC511" i="1" s="1"/>
  <c r="AC509" i="1" a="1"/>
  <c r="AC509" i="1" s="1"/>
  <c r="AC507" i="1" a="1"/>
  <c r="AC507" i="1" s="1"/>
  <c r="AC506" i="1" a="1"/>
  <c r="AC506" i="1" s="1"/>
  <c r="AC495" i="1" a="1"/>
  <c r="AC495" i="1" s="1"/>
  <c r="AC493" i="1" a="1"/>
  <c r="AC493" i="1" s="1"/>
  <c r="AC492" i="1" a="1"/>
  <c r="AC492" i="1" s="1"/>
  <c r="AC490" i="1" a="1"/>
  <c r="AC490" i="1" s="1"/>
  <c r="AC504" i="1" a="1"/>
  <c r="AC504" i="1" s="1"/>
  <c r="AC488" i="1" a="1"/>
  <c r="AC488" i="1" s="1"/>
  <c r="AC487" i="1" a="1"/>
  <c r="AC487" i="1" s="1"/>
  <c r="AC482" i="1" a="1"/>
  <c r="AC482" i="1" s="1"/>
  <c r="AC481" i="1" a="1"/>
  <c r="AC481" i="1" s="1"/>
  <c r="AC485" i="1" a="1"/>
  <c r="AC485" i="1" s="1"/>
  <c r="AC497" i="1" a="1"/>
  <c r="AC497" i="1" s="1"/>
  <c r="AC484" i="1" a="1"/>
  <c r="AC484" i="1" s="1"/>
  <c r="AD518" i="1" a="1"/>
  <c r="AD518" i="1" s="1"/>
  <c r="AD516" i="1" a="1"/>
  <c r="AD516" i="1" s="1"/>
  <c r="AD514" i="1" a="1"/>
  <c r="AD514" i="1" s="1"/>
  <c r="AD527" i="1" a="1"/>
  <c r="AD527" i="1" s="1"/>
  <c r="AD513" i="1" a="1"/>
  <c r="AD513" i="1" s="1"/>
  <c r="AD525" i="1" a="1"/>
  <c r="AD525" i="1" s="1"/>
  <c r="AD523" i="1" a="1"/>
  <c r="AD523" i="1" s="1"/>
  <c r="AD521" i="1" a="1"/>
  <c r="AD521" i="1" s="1"/>
  <c r="AD499" i="1" a="1"/>
  <c r="AD499" i="1" s="1"/>
  <c r="AD511" i="1" a="1"/>
  <c r="AD511" i="1" s="1"/>
  <c r="AD509" i="1" a="1"/>
  <c r="AD509" i="1" s="1"/>
  <c r="AD507" i="1" a="1"/>
  <c r="AD507" i="1" s="1"/>
  <c r="AD520" i="1" a="1"/>
  <c r="AD520" i="1" s="1"/>
  <c r="AD506" i="1" a="1"/>
  <c r="AD506" i="1" s="1"/>
  <c r="AD504" i="1" a="1"/>
  <c r="AD504" i="1" s="1"/>
  <c r="AD492" i="1" a="1"/>
  <c r="AD492" i="1" s="1"/>
  <c r="AD490" i="1" a="1"/>
  <c r="AD490" i="1" s="1"/>
  <c r="AD500" i="1" a="1"/>
  <c r="AD500" i="1" s="1"/>
  <c r="AD488" i="1" a="1"/>
  <c r="AD488" i="1" s="1"/>
  <c r="AD487" i="1" a="1"/>
  <c r="AD487" i="1" s="1"/>
  <c r="AD497" i="1" a="1"/>
  <c r="AD497" i="1" s="1"/>
  <c r="AD502" i="1" a="1"/>
  <c r="AD502" i="1" s="1"/>
  <c r="AD493" i="1" a="1"/>
  <c r="AD493" i="1" s="1"/>
  <c r="AD495" i="1" a="1"/>
  <c r="AD495" i="1" s="1"/>
  <c r="AD482" i="1" a="1"/>
  <c r="AD482" i="1" s="1"/>
  <c r="AD481" i="1" a="1"/>
  <c r="AD481" i="1" s="1"/>
  <c r="AD485" i="1" a="1"/>
  <c r="AD485" i="1" s="1"/>
  <c r="AD484" i="1" a="1"/>
  <c r="AD484" i="1" s="1"/>
  <c r="AE514" i="1" a="1"/>
  <c r="AE514" i="1" s="1"/>
  <c r="AE527" i="1" a="1"/>
  <c r="AE527" i="1" s="1"/>
  <c r="AE513" i="1" a="1"/>
  <c r="AE513" i="1" s="1"/>
  <c r="AE525" i="1" a="1"/>
  <c r="AE525" i="1" s="1"/>
  <c r="AE523" i="1" a="1"/>
  <c r="AE523" i="1" s="1"/>
  <c r="AE521" i="1" a="1"/>
  <c r="AE521" i="1" s="1"/>
  <c r="AE520" i="1" a="1"/>
  <c r="AE520" i="1" s="1"/>
  <c r="AE518" i="1" a="1"/>
  <c r="AE518" i="1" s="1"/>
  <c r="AE516" i="1" a="1"/>
  <c r="AE516" i="1" s="1"/>
  <c r="AE509" i="1" a="1"/>
  <c r="AE509" i="1" s="1"/>
  <c r="AE507" i="1" a="1"/>
  <c r="AE507" i="1" s="1"/>
  <c r="AE506" i="1" a="1"/>
  <c r="AE506" i="1" s="1"/>
  <c r="AE504" i="1" a="1"/>
  <c r="AE504" i="1" s="1"/>
  <c r="AE502" i="1" a="1"/>
  <c r="AE502" i="1" s="1"/>
  <c r="AE500" i="1" a="1"/>
  <c r="AE500" i="1" s="1"/>
  <c r="AE511" i="1" a="1"/>
  <c r="AE511" i="1" s="1"/>
  <c r="AE499" i="1" a="1"/>
  <c r="AE499" i="1" s="1"/>
  <c r="AE488" i="1" a="1"/>
  <c r="AE488" i="1" s="1"/>
  <c r="AE487" i="1" a="1"/>
  <c r="AE487" i="1" s="1"/>
  <c r="AE497" i="1" a="1"/>
  <c r="AE497" i="1" s="1"/>
  <c r="AE495" i="1" a="1"/>
  <c r="AE495" i="1" s="1"/>
  <c r="AE493" i="1" a="1"/>
  <c r="AE493" i="1" s="1"/>
  <c r="AE490" i="1" a="1"/>
  <c r="AE490" i="1" s="1"/>
  <c r="AE485" i="1" a="1"/>
  <c r="AE485" i="1" s="1"/>
  <c r="AE484" i="1" a="1"/>
  <c r="AE484" i="1" s="1"/>
  <c r="AE492" i="1" a="1"/>
  <c r="AE492" i="1" s="1"/>
  <c r="AE482" i="1" a="1"/>
  <c r="AE482" i="1" s="1"/>
  <c r="AE481" i="1" a="1"/>
  <c r="AE481" i="1" s="1"/>
  <c r="P657" i="1" a="1"/>
  <c r="P657" i="1" s="1"/>
  <c r="P658" i="1" a="1"/>
  <c r="P658" i="1" s="1"/>
  <c r="P656" i="1" a="1"/>
  <c r="P656" i="1" s="1"/>
  <c r="P659" i="1" a="1"/>
  <c r="P659" i="1" s="1"/>
  <c r="S656" i="1" a="1"/>
  <c r="S656" i="1" s="1"/>
  <c r="S659" i="1" a="1"/>
  <c r="S659" i="1" s="1"/>
  <c r="S657" i="1" a="1"/>
  <c r="S657" i="1" s="1"/>
  <c r="S658" i="1" a="1"/>
  <c r="S658" i="1" s="1"/>
  <c r="Q658" i="1" a="1"/>
  <c r="Q658" i="1" s="1"/>
  <c r="Q656" i="1" a="1"/>
  <c r="Q656" i="1" s="1"/>
  <c r="Q657" i="1" a="1"/>
  <c r="Q657" i="1" s="1"/>
  <c r="Q659" i="1" a="1"/>
  <c r="Q659" i="1" s="1"/>
  <c r="R658" i="1" a="1"/>
  <c r="R658" i="1" s="1"/>
  <c r="R656" i="1" a="1"/>
  <c r="R656" i="1" s="1"/>
  <c r="R659" i="1" a="1"/>
  <c r="R659" i="1" s="1"/>
  <c r="R657" i="1" a="1"/>
  <c r="R657" i="1" s="1"/>
  <c r="S569" i="1" a="1"/>
  <c r="S569" i="1" s="1"/>
  <c r="S568" i="1" a="1"/>
  <c r="S568" i="1" s="1"/>
  <c r="S567" i="1" a="1"/>
  <c r="S567" i="1" s="1"/>
  <c r="S566" i="1" a="1"/>
  <c r="S566" i="1" s="1"/>
  <c r="R569" i="1" a="1"/>
  <c r="R569" i="1" s="1"/>
  <c r="R568" i="1" a="1"/>
  <c r="R568" i="1" s="1"/>
  <c r="R567" i="1" a="1"/>
  <c r="R567" i="1" s="1"/>
  <c r="R566" i="1" a="1"/>
  <c r="R566" i="1" s="1"/>
  <c r="Q566" i="1" a="1"/>
  <c r="Q566" i="1" s="1"/>
  <c r="Q569" i="1" a="1"/>
  <c r="Q569" i="1" s="1"/>
  <c r="Q567" i="1" a="1"/>
  <c r="Q567" i="1" s="1"/>
  <c r="Q568" i="1" a="1"/>
  <c r="Q568" i="1" s="1"/>
  <c r="P568" i="1" a="1"/>
  <c r="P568" i="1" s="1"/>
  <c r="P567" i="1" a="1"/>
  <c r="P567" i="1" s="1"/>
  <c r="P566" i="1" a="1"/>
  <c r="P566" i="1" s="1"/>
  <c r="P569" i="1" a="1"/>
  <c r="P569" i="1" s="1"/>
  <c r="AF478" i="1" a="1"/>
  <c r="AF478" i="1" s="1"/>
  <c r="AF479" i="1" a="1"/>
  <c r="AF479" i="1" s="1"/>
  <c r="AF477" i="1" a="1"/>
  <c r="AF477" i="1" s="1"/>
  <c r="AF476" i="1" a="1"/>
  <c r="AF476" i="1" s="1"/>
  <c r="AC476" i="1" a="1"/>
  <c r="AC476" i="1" s="1"/>
  <c r="AC477" i="1" a="1"/>
  <c r="AC477" i="1" s="1"/>
  <c r="AC479" i="1" a="1"/>
  <c r="AC479" i="1" s="1"/>
  <c r="AC478" i="1" a="1"/>
  <c r="AC478" i="1" s="1"/>
  <c r="AD479" i="1" a="1"/>
  <c r="AD479" i="1" s="1"/>
  <c r="AD478" i="1" a="1"/>
  <c r="AD478" i="1" s="1"/>
  <c r="AD477" i="1" a="1"/>
  <c r="AD477" i="1" s="1"/>
  <c r="AD476" i="1" a="1"/>
  <c r="AD476" i="1" s="1"/>
  <c r="AE479" i="1" a="1"/>
  <c r="AE479" i="1" s="1"/>
  <c r="AE478" i="1" a="1"/>
  <c r="AE478" i="1" s="1"/>
  <c r="AE477" i="1" a="1"/>
  <c r="AE477" i="1" s="1"/>
  <c r="AE476" i="1" a="1"/>
  <c r="AE476" i="1" s="1"/>
  <c r="AD462" i="1" a="1"/>
  <c r="AD462" i="1" s="1"/>
  <c r="AD454" i="1" a="1"/>
  <c r="AD454" i="1" s="1"/>
  <c r="AD459" i="1" a="1"/>
  <c r="AD459" i="1" s="1"/>
  <c r="AD453" i="1" a="1"/>
  <c r="AD453" i="1" s="1"/>
  <c r="AD457" i="1" a="1"/>
  <c r="AD457" i="1" s="1"/>
  <c r="AD460" i="1" a="1"/>
  <c r="AD460" i="1" s="1"/>
  <c r="AD458" i="1" a="1"/>
  <c r="AD458" i="1" s="1"/>
  <c r="AD461" i="1" a="1"/>
  <c r="AD461" i="1" s="1"/>
  <c r="AD456" i="1" a="1"/>
  <c r="AD456" i="1" s="1"/>
  <c r="AD455" i="1" a="1"/>
  <c r="AD455" i="1" s="1"/>
  <c r="R642" i="1" a="1"/>
  <c r="R642" i="1" s="1"/>
  <c r="R634" i="1" a="1"/>
  <c r="R634" i="1" s="1"/>
  <c r="R641" i="1" a="1"/>
  <c r="R641" i="1" s="1"/>
  <c r="R635" i="1" a="1"/>
  <c r="R635" i="1" s="1"/>
  <c r="R633" i="1" a="1"/>
  <c r="R633" i="1" s="1"/>
  <c r="R638" i="1" a="1"/>
  <c r="R638" i="1" s="1"/>
  <c r="R640" i="1" a="1"/>
  <c r="R640" i="1" s="1"/>
  <c r="R636" i="1" a="1"/>
  <c r="R636" i="1" s="1"/>
  <c r="R639" i="1" a="1"/>
  <c r="R639" i="1" s="1"/>
  <c r="R637" i="1" a="1"/>
  <c r="R637" i="1" s="1"/>
  <c r="AF462" i="1" a="1"/>
  <c r="AF462" i="1" s="1"/>
  <c r="AF454" i="1" a="1"/>
  <c r="AF454" i="1" s="1"/>
  <c r="AF457" i="1" a="1"/>
  <c r="AF457" i="1" s="1"/>
  <c r="AF460" i="1" a="1"/>
  <c r="AF460" i="1" s="1"/>
  <c r="AF455" i="1" a="1"/>
  <c r="AF455" i="1" s="1"/>
  <c r="AF458" i="1" a="1"/>
  <c r="AF458" i="1" s="1"/>
  <c r="AF456" i="1" a="1"/>
  <c r="AF456" i="1" s="1"/>
  <c r="AF459" i="1" a="1"/>
  <c r="AF459" i="1" s="1"/>
  <c r="AF453" i="1" a="1"/>
  <c r="AF453" i="1" s="1"/>
  <c r="AF461" i="1" a="1"/>
  <c r="AF461" i="1" s="1"/>
  <c r="S642" i="1" a="1"/>
  <c r="S642" i="1" s="1"/>
  <c r="S634" i="1" a="1"/>
  <c r="S634" i="1" s="1"/>
  <c r="S641" i="1" a="1"/>
  <c r="S641" i="1" s="1"/>
  <c r="S638" i="1" a="1"/>
  <c r="S638" i="1" s="1"/>
  <c r="S637" i="1" a="1"/>
  <c r="S637" i="1" s="1"/>
  <c r="S636" i="1" a="1"/>
  <c r="S636" i="1" s="1"/>
  <c r="S639" i="1" a="1"/>
  <c r="S639" i="1" s="1"/>
  <c r="S633" i="1" a="1"/>
  <c r="S633" i="1" s="1"/>
  <c r="S635" i="1" a="1"/>
  <c r="S635" i="1" s="1"/>
  <c r="S640" i="1" a="1"/>
  <c r="S640" i="1" s="1"/>
  <c r="AE462" i="1" a="1"/>
  <c r="AE462" i="1" s="1"/>
  <c r="AE454" i="1" a="1"/>
  <c r="AE454" i="1" s="1"/>
  <c r="AE453" i="1" a="1"/>
  <c r="AE453" i="1" s="1"/>
  <c r="AE457" i="1" a="1"/>
  <c r="AE457" i="1" s="1"/>
  <c r="AE460" i="1" a="1"/>
  <c r="AE460" i="1" s="1"/>
  <c r="AE455" i="1" a="1"/>
  <c r="AE455" i="1" s="1"/>
  <c r="AE461" i="1" a="1"/>
  <c r="AE461" i="1" s="1"/>
  <c r="AE456" i="1" a="1"/>
  <c r="AE456" i="1" s="1"/>
  <c r="AE459" i="1" a="1"/>
  <c r="AE459" i="1" s="1"/>
  <c r="AE458" i="1" a="1"/>
  <c r="AE458" i="1" s="1"/>
  <c r="Q642" i="1" a="1"/>
  <c r="Q642" i="1" s="1"/>
  <c r="Q634" i="1" a="1"/>
  <c r="Q634" i="1" s="1"/>
  <c r="Q640" i="1" a="1"/>
  <c r="Q640" i="1" s="1"/>
  <c r="Q641" i="1" a="1"/>
  <c r="Q641" i="1" s="1"/>
  <c r="Q635" i="1" a="1"/>
  <c r="Q635" i="1" s="1"/>
  <c r="Q639" i="1" a="1"/>
  <c r="Q639" i="1" s="1"/>
  <c r="Q638" i="1" a="1"/>
  <c r="Q638" i="1" s="1"/>
  <c r="Q633" i="1" a="1"/>
  <c r="Q633" i="1" s="1"/>
  <c r="Q636" i="1" a="1"/>
  <c r="Q636" i="1" s="1"/>
  <c r="Q637" i="1" a="1"/>
  <c r="Q637" i="1" s="1"/>
  <c r="P552" i="1" a="1"/>
  <c r="P552" i="1" s="1"/>
  <c r="P544" i="1" a="1"/>
  <c r="P544" i="1" s="1"/>
  <c r="P547" i="1" a="1"/>
  <c r="P547" i="1" s="1"/>
  <c r="P550" i="1" a="1"/>
  <c r="P550" i="1" s="1"/>
  <c r="P545" i="1" a="1"/>
  <c r="P545" i="1" s="1"/>
  <c r="P548" i="1" a="1"/>
  <c r="P548" i="1" s="1"/>
  <c r="P546" i="1" a="1"/>
  <c r="P546" i="1" s="1"/>
  <c r="P549" i="1" a="1"/>
  <c r="P549" i="1" s="1"/>
  <c r="P543" i="1" a="1"/>
  <c r="P543" i="1" s="1"/>
  <c r="P551" i="1" a="1"/>
  <c r="P551" i="1" s="1"/>
  <c r="AC462" i="1" a="1"/>
  <c r="AC462" i="1" s="1"/>
  <c r="AC454" i="1" a="1"/>
  <c r="AC454" i="1" s="1"/>
  <c r="AC456" i="1" a="1"/>
  <c r="AC456" i="1" s="1"/>
  <c r="AC459" i="1" a="1"/>
  <c r="AC459" i="1" s="1"/>
  <c r="AC453" i="1" a="1"/>
  <c r="AC453" i="1" s="1"/>
  <c r="AC457" i="1" a="1"/>
  <c r="AC457" i="1" s="1"/>
  <c r="AC455" i="1" a="1"/>
  <c r="AC455" i="1" s="1"/>
  <c r="AC458" i="1" a="1"/>
  <c r="AC458" i="1" s="1"/>
  <c r="AC460" i="1" a="1"/>
  <c r="AC460" i="1" s="1"/>
  <c r="AC461" i="1" a="1"/>
  <c r="AC461" i="1" s="1"/>
  <c r="S552" i="1" a="1"/>
  <c r="S552" i="1" s="1"/>
  <c r="S544" i="1" a="1"/>
  <c r="S544" i="1" s="1"/>
  <c r="S548" i="1" a="1"/>
  <c r="S548" i="1" s="1"/>
  <c r="S551" i="1" a="1"/>
  <c r="S551" i="1" s="1"/>
  <c r="S546" i="1" a="1"/>
  <c r="S546" i="1" s="1"/>
  <c r="S549" i="1" a="1"/>
  <c r="S549" i="1" s="1"/>
  <c r="S547" i="1" a="1"/>
  <c r="S547" i="1" s="1"/>
  <c r="S543" i="1" a="1"/>
  <c r="S543" i="1" s="1"/>
  <c r="S550" i="1" a="1"/>
  <c r="S550" i="1" s="1"/>
  <c r="S545" i="1" a="1"/>
  <c r="S545" i="1" s="1"/>
  <c r="P642" i="1" a="1"/>
  <c r="P642" i="1" s="1"/>
  <c r="P634" i="1" a="1"/>
  <c r="P634" i="1" s="1"/>
  <c r="P640" i="1" a="1"/>
  <c r="P640" i="1" s="1"/>
  <c r="P637" i="1" a="1"/>
  <c r="P637" i="1" s="1"/>
  <c r="P636" i="1" a="1"/>
  <c r="P636" i="1" s="1"/>
  <c r="P635" i="1" a="1"/>
  <c r="P635" i="1" s="1"/>
  <c r="P638" i="1" a="1"/>
  <c r="P638" i="1" s="1"/>
  <c r="P633" i="1" a="1"/>
  <c r="P633" i="1" s="1"/>
  <c r="P639" i="1" a="1"/>
  <c r="P639" i="1" s="1"/>
  <c r="P641" i="1" a="1"/>
  <c r="P641" i="1" s="1"/>
  <c r="R552" i="1" a="1"/>
  <c r="R552" i="1" s="1"/>
  <c r="R544" i="1" a="1"/>
  <c r="R544" i="1" s="1"/>
  <c r="R545" i="1" a="1"/>
  <c r="R545" i="1" s="1"/>
  <c r="R548" i="1" a="1"/>
  <c r="R548" i="1" s="1"/>
  <c r="R551" i="1" a="1"/>
  <c r="R551" i="1" s="1"/>
  <c r="R546" i="1" a="1"/>
  <c r="R546" i="1" s="1"/>
  <c r="R543" i="1" a="1"/>
  <c r="R543" i="1" s="1"/>
  <c r="R550" i="1" a="1"/>
  <c r="R550" i="1" s="1"/>
  <c r="R547" i="1" a="1"/>
  <c r="R547" i="1" s="1"/>
  <c r="R549" i="1" a="1"/>
  <c r="R549" i="1" s="1"/>
  <c r="Q552" i="1" a="1"/>
  <c r="Q552" i="1" s="1"/>
  <c r="Q544" i="1" a="1"/>
  <c r="Q544" i="1" s="1"/>
  <c r="Q550" i="1" a="1"/>
  <c r="Q550" i="1" s="1"/>
  <c r="Q545" i="1" a="1"/>
  <c r="Q545" i="1" s="1"/>
  <c r="Q548" i="1" a="1"/>
  <c r="Q548" i="1" s="1"/>
  <c r="Q551" i="1" a="1"/>
  <c r="Q551" i="1" s="1"/>
  <c r="Q549" i="1" a="1"/>
  <c r="Q549" i="1" s="1"/>
  <c r="Q547" i="1" a="1"/>
  <c r="Q547" i="1" s="1"/>
  <c r="Q543" i="1" a="1"/>
  <c r="Q543" i="1" s="1"/>
  <c r="Q546" i="1" a="1"/>
  <c r="Q546" i="1" s="1"/>
  <c r="AO108" i="18"/>
  <c r="AH451" i="1"/>
  <c r="AH530" i="1" s="1" a="1"/>
  <c r="AH530" i="1" s="1"/>
  <c r="AD452" i="1" a="1"/>
  <c r="AD452" i="1" s="1"/>
  <c r="AD465" i="1" a="1"/>
  <c r="AD465" i="1" s="1"/>
  <c r="AD463" i="1" a="1"/>
  <c r="AD463" i="1" s="1"/>
  <c r="AD472" i="1" a="1"/>
  <c r="AD472" i="1" s="1"/>
  <c r="AD467" i="1" a="1"/>
  <c r="AD467" i="1" s="1"/>
  <c r="AD474" i="1" a="1"/>
  <c r="AD474" i="1" s="1"/>
  <c r="AD529" i="1" a="1"/>
  <c r="AD529" i="1" s="1"/>
  <c r="AD471" i="1" a="1"/>
  <c r="AD471" i="1" s="1"/>
  <c r="AD534" i="1" a="1"/>
  <c r="AD534" i="1" s="1"/>
  <c r="AD469" i="1" a="1"/>
  <c r="AD469" i="1" s="1"/>
  <c r="AD532" i="1" a="1"/>
  <c r="AD532" i="1" s="1"/>
  <c r="AD533" i="1" a="1"/>
  <c r="AD533" i="1" s="1"/>
  <c r="AD473" i="1" a="1"/>
  <c r="AD473" i="1" s="1"/>
  <c r="AD531" i="1" a="1"/>
  <c r="AD531" i="1" s="1"/>
  <c r="AG451" i="1"/>
  <c r="AG530" i="1" s="1" a="1"/>
  <c r="AG530" i="1" s="1"/>
  <c r="AC452" i="1" a="1"/>
  <c r="AC452" i="1" s="1"/>
  <c r="AC463" i="1" a="1"/>
  <c r="AC463" i="1" s="1"/>
  <c r="AC472" i="1" a="1"/>
  <c r="AC472" i="1" s="1"/>
  <c r="AC469" i="1" a="1"/>
  <c r="AC469" i="1" s="1"/>
  <c r="AC474" i="1" a="1"/>
  <c r="AC474" i="1" s="1"/>
  <c r="AC465" i="1" a="1"/>
  <c r="AC465" i="1" s="1"/>
  <c r="AC471" i="1" a="1"/>
  <c r="AC471" i="1" s="1"/>
  <c r="AC529" i="1" a="1"/>
  <c r="AC529" i="1" s="1"/>
  <c r="AC467" i="1" a="1"/>
  <c r="AC467" i="1" s="1"/>
  <c r="AC473" i="1" a="1"/>
  <c r="AC473" i="1" s="1"/>
  <c r="AC533" i="1" a="1"/>
  <c r="AC533" i="1" s="1"/>
  <c r="AC531" i="1" a="1"/>
  <c r="AC531" i="1" s="1"/>
  <c r="AC534" i="1" a="1"/>
  <c r="AC534" i="1" s="1"/>
  <c r="AC532" i="1" a="1"/>
  <c r="AC532" i="1" s="1"/>
  <c r="AJ451" i="1"/>
  <c r="AJ530" i="1" s="1" a="1"/>
  <c r="AJ530" i="1" s="1"/>
  <c r="AF467" i="1" a="1"/>
  <c r="AF467" i="1" s="1"/>
  <c r="AF471" i="1" a="1"/>
  <c r="AF471" i="1" s="1"/>
  <c r="AF529" i="1" a="1"/>
  <c r="AF529" i="1" s="1"/>
  <c r="AF465" i="1" a="1"/>
  <c r="AF465" i="1" s="1"/>
  <c r="AF463" i="1" a="1"/>
  <c r="AF463" i="1" s="1"/>
  <c r="AF452" i="1" a="1"/>
  <c r="AF452" i="1" s="1"/>
  <c r="AF469" i="1" a="1"/>
  <c r="AF469" i="1" s="1"/>
  <c r="AF474" i="1" a="1"/>
  <c r="AF474" i="1" s="1"/>
  <c r="AF532" i="1" a="1"/>
  <c r="AF532" i="1" s="1"/>
  <c r="AF473" i="1" a="1"/>
  <c r="AF473" i="1" s="1"/>
  <c r="AF472" i="1" a="1"/>
  <c r="AF472" i="1" s="1"/>
  <c r="AF531" i="1" a="1"/>
  <c r="AF531" i="1" s="1"/>
  <c r="AF534" i="1" a="1"/>
  <c r="AF534" i="1" s="1"/>
  <c r="AF533" i="1" a="1"/>
  <c r="AF533" i="1" s="1"/>
  <c r="V541" i="1"/>
  <c r="V620" i="1" s="1" a="1"/>
  <c r="V620" i="1" s="1"/>
  <c r="R542" i="1" a="1"/>
  <c r="R542" i="1" s="1"/>
  <c r="R621" i="1" a="1"/>
  <c r="R621" i="1" s="1"/>
  <c r="R623" i="1" a="1"/>
  <c r="R623" i="1" s="1"/>
  <c r="R557" i="1" a="1"/>
  <c r="R557" i="1" s="1"/>
  <c r="R559" i="1" a="1"/>
  <c r="R559" i="1" s="1"/>
  <c r="R562" i="1" a="1"/>
  <c r="R562" i="1" s="1"/>
  <c r="R555" i="1" a="1"/>
  <c r="R555" i="1" s="1"/>
  <c r="R619" i="1" a="1"/>
  <c r="R619" i="1" s="1"/>
  <c r="R563" i="1" a="1"/>
  <c r="R563" i="1" s="1"/>
  <c r="R564" i="1" a="1"/>
  <c r="R564" i="1" s="1"/>
  <c r="R622" i="1" a="1"/>
  <c r="R622" i="1" s="1"/>
  <c r="R553" i="1" a="1"/>
  <c r="R553" i="1" s="1"/>
  <c r="R624" i="1" a="1"/>
  <c r="R624" i="1" s="1"/>
  <c r="R561" i="1" a="1"/>
  <c r="R561" i="1" s="1"/>
  <c r="T631" i="1"/>
  <c r="T710" i="1" s="1" a="1"/>
  <c r="T710" i="1" s="1"/>
  <c r="P632" i="1" a="1"/>
  <c r="P632" i="1" s="1"/>
  <c r="V631" i="1"/>
  <c r="V710" i="1" s="1" a="1"/>
  <c r="V710" i="1" s="1"/>
  <c r="R632" i="1" a="1"/>
  <c r="R632" i="1" s="1"/>
  <c r="T541" i="1"/>
  <c r="T620" i="1" s="1" a="1"/>
  <c r="T620" i="1" s="1"/>
  <c r="P542" i="1" a="1"/>
  <c r="P542" i="1" s="1"/>
  <c r="P559" i="1" a="1"/>
  <c r="P559" i="1" s="1"/>
  <c r="P562" i="1" a="1"/>
  <c r="P562" i="1" s="1"/>
  <c r="P555" i="1" a="1"/>
  <c r="P555" i="1" s="1"/>
  <c r="P619" i="1" a="1"/>
  <c r="P619" i="1" s="1"/>
  <c r="P564" i="1" a="1"/>
  <c r="P564" i="1" s="1"/>
  <c r="P622" i="1" a="1"/>
  <c r="P622" i="1" s="1"/>
  <c r="P553" i="1" a="1"/>
  <c r="P553" i="1" s="1"/>
  <c r="P561" i="1" a="1"/>
  <c r="P561" i="1" s="1"/>
  <c r="P624" i="1" a="1"/>
  <c r="P624" i="1" s="1"/>
  <c r="P557" i="1" a="1"/>
  <c r="P557" i="1" s="1"/>
  <c r="P563" i="1" a="1"/>
  <c r="P563" i="1" s="1"/>
  <c r="P621" i="1" a="1"/>
  <c r="P621" i="1" s="1"/>
  <c r="P623" i="1" a="1"/>
  <c r="P623" i="1" s="1"/>
  <c r="U631" i="1"/>
  <c r="U710" i="1" s="1" a="1"/>
  <c r="U710" i="1" s="1"/>
  <c r="Q632" i="1" a="1"/>
  <c r="Q632" i="1" s="1"/>
  <c r="W541" i="1"/>
  <c r="W620" i="1" s="1" a="1"/>
  <c r="W620" i="1" s="1"/>
  <c r="S557" i="1" a="1"/>
  <c r="S557" i="1" s="1"/>
  <c r="S563" i="1" a="1"/>
  <c r="S563" i="1" s="1"/>
  <c r="S553" i="1" a="1"/>
  <c r="S553" i="1" s="1"/>
  <c r="S621" i="1" a="1"/>
  <c r="S621" i="1" s="1"/>
  <c r="S623" i="1" a="1"/>
  <c r="S623" i="1" s="1"/>
  <c r="S561" i="1" a="1"/>
  <c r="S561" i="1" s="1"/>
  <c r="S559" i="1" a="1"/>
  <c r="S559" i="1" s="1"/>
  <c r="S562" i="1" a="1"/>
  <c r="S562" i="1" s="1"/>
  <c r="S555" i="1" a="1"/>
  <c r="S555" i="1" s="1"/>
  <c r="S619" i="1" a="1"/>
  <c r="S619" i="1" s="1"/>
  <c r="S542" i="1" a="1"/>
  <c r="S542" i="1" s="1"/>
  <c r="S564" i="1" a="1"/>
  <c r="S564" i="1" s="1"/>
  <c r="S622" i="1" a="1"/>
  <c r="S622" i="1" s="1"/>
  <c r="S624" i="1" a="1"/>
  <c r="S624" i="1" s="1"/>
  <c r="U541" i="1"/>
  <c r="U620" i="1" s="1" a="1"/>
  <c r="U620" i="1" s="1"/>
  <c r="Q542" i="1" a="1"/>
  <c r="Q542" i="1" s="1"/>
  <c r="Q559" i="1" a="1"/>
  <c r="Q559" i="1" s="1"/>
  <c r="Q562" i="1" a="1"/>
  <c r="Q562" i="1" s="1"/>
  <c r="Q621" i="1" a="1"/>
  <c r="Q621" i="1" s="1"/>
  <c r="Q555" i="1" a="1"/>
  <c r="Q555" i="1" s="1"/>
  <c r="Q619" i="1" a="1"/>
  <c r="Q619" i="1" s="1"/>
  <c r="Q564" i="1" a="1"/>
  <c r="Q564" i="1" s="1"/>
  <c r="Q622" i="1" a="1"/>
  <c r="Q622" i="1" s="1"/>
  <c r="Q553" i="1" a="1"/>
  <c r="Q553" i="1" s="1"/>
  <c r="Q561" i="1" a="1"/>
  <c r="Q561" i="1" s="1"/>
  <c r="Q624" i="1" a="1"/>
  <c r="Q624" i="1" s="1"/>
  <c r="Q563" i="1" a="1"/>
  <c r="Q563" i="1" s="1"/>
  <c r="Q557" i="1" a="1"/>
  <c r="Q557" i="1" s="1"/>
  <c r="Q623" i="1" a="1"/>
  <c r="Q623" i="1" s="1"/>
  <c r="W631" i="1"/>
  <c r="W710" i="1" s="1" a="1"/>
  <c r="W710" i="1" s="1"/>
  <c r="S632" i="1" a="1"/>
  <c r="S632" i="1" s="1"/>
  <c r="AI451" i="1"/>
  <c r="AI530" i="1" s="1" a="1"/>
  <c r="AI530" i="1" s="1"/>
  <c r="AE452" i="1" a="1"/>
  <c r="AE452" i="1" s="1"/>
  <c r="AE471" i="1" a="1"/>
  <c r="AE471" i="1" s="1"/>
  <c r="AE465" i="1" a="1"/>
  <c r="AE465" i="1" s="1"/>
  <c r="AE463" i="1" a="1"/>
  <c r="AE463" i="1" s="1"/>
  <c r="AE472" i="1" a="1"/>
  <c r="AE472" i="1" s="1"/>
  <c r="AE473" i="1" a="1"/>
  <c r="AE473" i="1" s="1"/>
  <c r="AE531" i="1" a="1"/>
  <c r="AE531" i="1" s="1"/>
  <c r="AE467" i="1" a="1"/>
  <c r="AE467" i="1" s="1"/>
  <c r="AE469" i="1" a="1"/>
  <c r="AE469" i="1" s="1"/>
  <c r="AE474" i="1" a="1"/>
  <c r="AE474" i="1" s="1"/>
  <c r="AE532" i="1" a="1"/>
  <c r="AE532" i="1" s="1"/>
  <c r="AE533" i="1" a="1"/>
  <c r="AE533" i="1" s="1"/>
  <c r="AE529" i="1" a="1"/>
  <c r="AE529" i="1" s="1"/>
  <c r="AE534" i="1" a="1"/>
  <c r="AE534"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5" i="9"/>
  <c r="M925" i="9" s="1"/>
  <c r="M935" i="9" s="1"/>
  <c r="M945" i="9" s="1"/>
  <c r="M955" i="9" s="1"/>
  <c r="M965" i="9" s="1"/>
  <c r="M975" i="9" s="1"/>
  <c r="M985"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706" i="1" l="1" a="1"/>
  <c r="W706" i="1" s="1"/>
  <c r="W708" i="1" a="1"/>
  <c r="W708" i="1" s="1"/>
  <c r="U706" i="1" a="1"/>
  <c r="U706" i="1" s="1"/>
  <c r="U708" i="1" a="1"/>
  <c r="U708" i="1" s="1"/>
  <c r="V706" i="1" a="1"/>
  <c r="V706" i="1" s="1"/>
  <c r="V708" i="1" a="1"/>
  <c r="V708" i="1" s="1"/>
  <c r="T706" i="1" a="1"/>
  <c r="T706" i="1" s="1"/>
  <c r="T708" i="1" a="1"/>
  <c r="T708" i="1" s="1"/>
  <c r="W702" i="1" a="1"/>
  <c r="W702" i="1" s="1"/>
  <c r="W704" i="1" a="1"/>
  <c r="W704" i="1" s="1"/>
  <c r="U702" i="1" a="1"/>
  <c r="U702" i="1" s="1"/>
  <c r="U704" i="1" a="1"/>
  <c r="U704" i="1" s="1"/>
  <c r="V702" i="1" a="1"/>
  <c r="V702" i="1" s="1"/>
  <c r="V704" i="1" a="1"/>
  <c r="V704" i="1" s="1"/>
  <c r="T702" i="1" a="1"/>
  <c r="T702" i="1" s="1"/>
  <c r="T704" i="1" a="1"/>
  <c r="T704" i="1" s="1"/>
  <c r="W697" i="1" a="1"/>
  <c r="W697" i="1" s="1"/>
  <c r="W699" i="1" a="1"/>
  <c r="W699" i="1" s="1"/>
  <c r="U697" i="1" a="1"/>
  <c r="U697" i="1" s="1"/>
  <c r="U699" i="1" a="1"/>
  <c r="U699" i="1" s="1"/>
  <c r="V697" i="1" a="1"/>
  <c r="V697" i="1" s="1"/>
  <c r="V699" i="1" a="1"/>
  <c r="V699" i="1" s="1"/>
  <c r="T697" i="1" a="1"/>
  <c r="T697" i="1" s="1"/>
  <c r="T699" i="1" a="1"/>
  <c r="T699" i="1" s="1"/>
  <c r="W692" i="1" a="1"/>
  <c r="W692" i="1" s="1"/>
  <c r="W695" i="1" a="1"/>
  <c r="W695" i="1" s="1"/>
  <c r="U692" i="1" a="1"/>
  <c r="U692" i="1" s="1"/>
  <c r="U695" i="1" a="1"/>
  <c r="U695" i="1" s="1"/>
  <c r="V692" i="1" a="1"/>
  <c r="V692" i="1" s="1"/>
  <c r="V695" i="1" a="1"/>
  <c r="V695" i="1" s="1"/>
  <c r="T692" i="1" a="1"/>
  <c r="T692" i="1" s="1"/>
  <c r="T695" i="1" a="1"/>
  <c r="T695" i="1" s="1"/>
  <c r="W688" i="1" a="1"/>
  <c r="W688" i="1" s="1"/>
  <c r="W690" i="1" a="1"/>
  <c r="W690" i="1" s="1"/>
  <c r="U688" i="1" a="1"/>
  <c r="U688" i="1" s="1"/>
  <c r="U690" i="1" a="1"/>
  <c r="U690" i="1" s="1"/>
  <c r="V688" i="1" a="1"/>
  <c r="V688" i="1" s="1"/>
  <c r="V690" i="1" a="1"/>
  <c r="V690" i="1" s="1"/>
  <c r="T688" i="1" a="1"/>
  <c r="T688" i="1" s="1"/>
  <c r="T690" i="1" a="1"/>
  <c r="T690" i="1" s="1"/>
  <c r="W683" i="1" a="1"/>
  <c r="W683" i="1" s="1"/>
  <c r="W685" i="1" a="1"/>
  <c r="W685" i="1" s="1"/>
  <c r="U683" i="1" a="1"/>
  <c r="U683" i="1" s="1"/>
  <c r="U685" i="1" a="1"/>
  <c r="U685" i="1" s="1"/>
  <c r="V683" i="1" a="1"/>
  <c r="V683" i="1" s="1"/>
  <c r="V685" i="1" a="1"/>
  <c r="V685" i="1" s="1"/>
  <c r="T683" i="1" a="1"/>
  <c r="T683" i="1" s="1"/>
  <c r="T685" i="1" a="1"/>
  <c r="T685" i="1" s="1"/>
  <c r="W678" i="1" a="1"/>
  <c r="W678" i="1" s="1"/>
  <c r="W681" i="1" a="1"/>
  <c r="W681" i="1" s="1"/>
  <c r="U678" i="1" a="1"/>
  <c r="U678" i="1" s="1"/>
  <c r="U681" i="1" a="1"/>
  <c r="U681" i="1" s="1"/>
  <c r="V678" i="1" a="1"/>
  <c r="V678" i="1" s="1"/>
  <c r="V681" i="1" a="1"/>
  <c r="V681" i="1" s="1"/>
  <c r="T678" i="1" a="1"/>
  <c r="T678" i="1" s="1"/>
  <c r="T681" i="1" a="1"/>
  <c r="T681" i="1" s="1"/>
  <c r="W674" i="1" a="1"/>
  <c r="W674" i="1" s="1"/>
  <c r="W676" i="1" a="1"/>
  <c r="W676" i="1" s="1"/>
  <c r="U674" i="1" a="1"/>
  <c r="U674" i="1" s="1"/>
  <c r="U676" i="1" a="1"/>
  <c r="U676" i="1" s="1"/>
  <c r="V674" i="1" a="1"/>
  <c r="V674" i="1" s="1"/>
  <c r="V676" i="1" a="1"/>
  <c r="V676" i="1" s="1"/>
  <c r="T674" i="1" a="1"/>
  <c r="T674" i="1" s="1"/>
  <c r="T676" i="1" a="1"/>
  <c r="T676" i="1" s="1"/>
  <c r="W669" i="1" a="1"/>
  <c r="W669" i="1" s="1"/>
  <c r="W671" i="1" a="1"/>
  <c r="W671" i="1" s="1"/>
  <c r="U669" i="1" a="1"/>
  <c r="U669" i="1" s="1"/>
  <c r="U671" i="1" a="1"/>
  <c r="U671" i="1" s="1"/>
  <c r="V669" i="1" a="1"/>
  <c r="V669" i="1" s="1"/>
  <c r="V671" i="1" a="1"/>
  <c r="V671" i="1" s="1"/>
  <c r="T669" i="1" a="1"/>
  <c r="T669" i="1" s="1"/>
  <c r="T671" i="1" a="1"/>
  <c r="T671" i="1" s="1"/>
  <c r="W663" i="1" a="1"/>
  <c r="W663" i="1" s="1"/>
  <c r="W666" i="1" a="1"/>
  <c r="W666" i="1" s="1"/>
  <c r="U663" i="1" a="1"/>
  <c r="U663" i="1" s="1"/>
  <c r="U666" i="1" a="1"/>
  <c r="U666" i="1" s="1"/>
  <c r="V663" i="1" a="1"/>
  <c r="V663" i="1" s="1"/>
  <c r="V666" i="1" a="1"/>
  <c r="V666" i="1" s="1"/>
  <c r="T663" i="1" a="1"/>
  <c r="T663" i="1" s="1"/>
  <c r="T666" i="1" a="1"/>
  <c r="T666" i="1" s="1"/>
  <c r="W655" i="1" a="1"/>
  <c r="W655" i="1" s="1"/>
  <c r="W660" i="1" a="1"/>
  <c r="W660" i="1" s="1"/>
  <c r="U655" i="1" a="1"/>
  <c r="U655" i="1" s="1"/>
  <c r="U660" i="1" a="1"/>
  <c r="U660" i="1" s="1"/>
  <c r="V655" i="1" a="1"/>
  <c r="V655" i="1" s="1"/>
  <c r="V660" i="1" a="1"/>
  <c r="V660" i="1" s="1"/>
  <c r="T655" i="1" a="1"/>
  <c r="T655" i="1" s="1"/>
  <c r="T660" i="1" a="1"/>
  <c r="T660" i="1" s="1"/>
  <c r="W648" i="1" a="1"/>
  <c r="W648" i="1" s="1"/>
  <c r="W650" i="1" a="1"/>
  <c r="W650" i="1" s="1"/>
  <c r="U648" i="1" a="1"/>
  <c r="U648" i="1" s="1"/>
  <c r="U650" i="1" a="1"/>
  <c r="U650" i="1" s="1"/>
  <c r="V648" i="1" a="1"/>
  <c r="V648" i="1" s="1"/>
  <c r="V650" i="1" a="1"/>
  <c r="V650" i="1" s="1"/>
  <c r="T648" i="1" a="1"/>
  <c r="T648" i="1" s="1"/>
  <c r="T650" i="1" a="1"/>
  <c r="T650" i="1" s="1"/>
  <c r="W644" i="1" a="1"/>
  <c r="W644" i="1" s="1"/>
  <c r="W646" i="1" a="1"/>
  <c r="W646" i="1" s="1"/>
  <c r="U644" i="1" a="1"/>
  <c r="U644" i="1" s="1"/>
  <c r="U646" i="1" a="1"/>
  <c r="U646" i="1" s="1"/>
  <c r="V644" i="1" a="1"/>
  <c r="V644" i="1" s="1"/>
  <c r="V646" i="1" a="1"/>
  <c r="V646" i="1" s="1"/>
  <c r="T644" i="1" a="1"/>
  <c r="T644" i="1" s="1"/>
  <c r="T646" i="1" a="1"/>
  <c r="T646" i="1" s="1"/>
  <c r="U616" i="1" a="1"/>
  <c r="U616" i="1" s="1"/>
  <c r="U618" i="1" a="1"/>
  <c r="U618" i="1" s="1"/>
  <c r="T616" i="1" a="1"/>
  <c r="T616" i="1" s="1"/>
  <c r="T618" i="1" a="1"/>
  <c r="T618" i="1" s="1"/>
  <c r="V616" i="1" a="1"/>
  <c r="V616" i="1" s="1"/>
  <c r="V618" i="1" a="1"/>
  <c r="V618" i="1" s="1"/>
  <c r="W616" i="1" a="1"/>
  <c r="W616" i="1" s="1"/>
  <c r="W618" i="1" a="1"/>
  <c r="W618" i="1" s="1"/>
  <c r="U612" i="1" a="1"/>
  <c r="U612" i="1" s="1"/>
  <c r="U614" i="1" a="1"/>
  <c r="U614" i="1" s="1"/>
  <c r="T612" i="1" a="1"/>
  <c r="T612" i="1" s="1"/>
  <c r="T614" i="1" a="1"/>
  <c r="T614" i="1" s="1"/>
  <c r="V612" i="1" a="1"/>
  <c r="V612" i="1" s="1"/>
  <c r="V614" i="1" a="1"/>
  <c r="V614" i="1" s="1"/>
  <c r="W612" i="1" a="1"/>
  <c r="W612" i="1" s="1"/>
  <c r="W614" i="1" a="1"/>
  <c r="W614" i="1" s="1"/>
  <c r="U607" i="1" a="1"/>
  <c r="U607" i="1" s="1"/>
  <c r="U609" i="1" a="1"/>
  <c r="U609" i="1" s="1"/>
  <c r="T607" i="1" a="1"/>
  <c r="T607" i="1" s="1"/>
  <c r="T609" i="1" a="1"/>
  <c r="T609" i="1" s="1"/>
  <c r="V607" i="1" a="1"/>
  <c r="V607" i="1" s="1"/>
  <c r="V609" i="1" a="1"/>
  <c r="V609" i="1" s="1"/>
  <c r="W607" i="1" a="1"/>
  <c r="W607" i="1" s="1"/>
  <c r="W609" i="1" a="1"/>
  <c r="W609" i="1" s="1"/>
  <c r="T602" i="1" a="1"/>
  <c r="T602" i="1" s="1"/>
  <c r="T605" i="1" a="1"/>
  <c r="T605" i="1" s="1"/>
  <c r="V602" i="1" a="1"/>
  <c r="V602" i="1" s="1"/>
  <c r="V605" i="1" a="1"/>
  <c r="V605" i="1" s="1"/>
  <c r="U602" i="1" a="1"/>
  <c r="U602" i="1" s="1"/>
  <c r="U605" i="1" a="1"/>
  <c r="U605" i="1" s="1"/>
  <c r="W602" i="1" a="1"/>
  <c r="W602" i="1" s="1"/>
  <c r="W605" i="1" a="1"/>
  <c r="W605" i="1" s="1"/>
  <c r="U598" i="1" a="1"/>
  <c r="U598" i="1" s="1"/>
  <c r="U600" i="1" a="1"/>
  <c r="U600" i="1" s="1"/>
  <c r="T598" i="1" a="1"/>
  <c r="T598" i="1" s="1"/>
  <c r="T600" i="1" a="1"/>
  <c r="T600" i="1" s="1"/>
  <c r="V598" i="1" a="1"/>
  <c r="V598" i="1" s="1"/>
  <c r="V600" i="1" a="1"/>
  <c r="V600" i="1" s="1"/>
  <c r="W598" i="1" a="1"/>
  <c r="W598" i="1" s="1"/>
  <c r="W600" i="1" a="1"/>
  <c r="W600" i="1" s="1"/>
  <c r="U593" i="1" a="1"/>
  <c r="U593" i="1" s="1"/>
  <c r="U595" i="1" a="1"/>
  <c r="U595" i="1" s="1"/>
  <c r="T593" i="1" a="1"/>
  <c r="T593" i="1" s="1"/>
  <c r="T595" i="1" a="1"/>
  <c r="T595" i="1" s="1"/>
  <c r="V593" i="1" a="1"/>
  <c r="V593" i="1" s="1"/>
  <c r="V595" i="1" a="1"/>
  <c r="V595" i="1" s="1"/>
  <c r="W593" i="1" a="1"/>
  <c r="W593" i="1" s="1"/>
  <c r="W595" i="1" a="1"/>
  <c r="W595" i="1" s="1"/>
  <c r="U588" i="1" a="1"/>
  <c r="U588" i="1" s="1"/>
  <c r="U591" i="1" a="1"/>
  <c r="U591" i="1" s="1"/>
  <c r="T588" i="1" a="1"/>
  <c r="T588" i="1" s="1"/>
  <c r="T591" i="1" a="1"/>
  <c r="T591" i="1" s="1"/>
  <c r="V588" i="1" a="1"/>
  <c r="V588" i="1" s="1"/>
  <c r="V591" i="1" a="1"/>
  <c r="V591" i="1" s="1"/>
  <c r="W588" i="1" a="1"/>
  <c r="W588" i="1" s="1"/>
  <c r="W591" i="1" a="1"/>
  <c r="W591" i="1" s="1"/>
  <c r="U584" i="1" a="1"/>
  <c r="U584" i="1" s="1"/>
  <c r="U586" i="1" a="1"/>
  <c r="U586" i="1" s="1"/>
  <c r="T584" i="1" a="1"/>
  <c r="T584" i="1" s="1"/>
  <c r="T586" i="1" a="1"/>
  <c r="T586" i="1" s="1"/>
  <c r="V584" i="1" a="1"/>
  <c r="V584" i="1" s="1"/>
  <c r="V586" i="1" a="1"/>
  <c r="V586" i="1" s="1"/>
  <c r="W584" i="1" a="1"/>
  <c r="W584" i="1" s="1"/>
  <c r="W586" i="1" a="1"/>
  <c r="W586" i="1" s="1"/>
  <c r="V579" i="1" a="1"/>
  <c r="V579" i="1" s="1"/>
  <c r="V581" i="1" a="1"/>
  <c r="V581" i="1" s="1"/>
  <c r="T579" i="1" a="1"/>
  <c r="T579" i="1" s="1"/>
  <c r="T581" i="1" a="1"/>
  <c r="T581" i="1" s="1"/>
  <c r="U579" i="1" a="1"/>
  <c r="U579" i="1" s="1"/>
  <c r="U581" i="1" a="1"/>
  <c r="U581" i="1" s="1"/>
  <c r="W579" i="1" a="1"/>
  <c r="W579" i="1" s="1"/>
  <c r="W581" i="1" a="1"/>
  <c r="W581" i="1" s="1"/>
  <c r="U573" i="1" a="1"/>
  <c r="U573" i="1" s="1"/>
  <c r="U576" i="1" a="1"/>
  <c r="U576" i="1" s="1"/>
  <c r="T573" i="1" a="1"/>
  <c r="T573" i="1" s="1"/>
  <c r="T576" i="1" a="1"/>
  <c r="T576" i="1" s="1"/>
  <c r="V573" i="1" a="1"/>
  <c r="V573" i="1" s="1"/>
  <c r="V576" i="1" a="1"/>
  <c r="V576" i="1" s="1"/>
  <c r="W573" i="1" a="1"/>
  <c r="W573" i="1" s="1"/>
  <c r="W576" i="1" a="1"/>
  <c r="W576" i="1" s="1"/>
  <c r="V565" i="1" a="1"/>
  <c r="V565" i="1" s="1"/>
  <c r="V570" i="1" a="1"/>
  <c r="V570" i="1" s="1"/>
  <c r="U565" i="1" a="1"/>
  <c r="U565" i="1" s="1"/>
  <c r="U570" i="1" a="1"/>
  <c r="U570" i="1" s="1"/>
  <c r="T565" i="1" a="1"/>
  <c r="T565" i="1" s="1"/>
  <c r="T570" i="1" a="1"/>
  <c r="T570" i="1" s="1"/>
  <c r="W565" i="1" a="1"/>
  <c r="W565" i="1" s="1"/>
  <c r="W570" i="1" a="1"/>
  <c r="W570" i="1" s="1"/>
  <c r="U558" i="1" a="1"/>
  <c r="U558" i="1" s="1"/>
  <c r="U560" i="1" a="1"/>
  <c r="U560" i="1" s="1"/>
  <c r="T558" i="1" a="1"/>
  <c r="T558" i="1" s="1"/>
  <c r="T560" i="1" a="1"/>
  <c r="T560" i="1" s="1"/>
  <c r="V558" i="1" a="1"/>
  <c r="V558" i="1" s="1"/>
  <c r="V560" i="1" a="1"/>
  <c r="V560" i="1" s="1"/>
  <c r="W558" i="1" a="1"/>
  <c r="W558" i="1" s="1"/>
  <c r="W560" i="1" a="1"/>
  <c r="W560" i="1" s="1"/>
  <c r="U554" i="1" a="1"/>
  <c r="U554" i="1" s="1"/>
  <c r="U556" i="1" a="1"/>
  <c r="U556" i="1" s="1"/>
  <c r="T554" i="1" a="1"/>
  <c r="T554" i="1" s="1"/>
  <c r="T556" i="1" a="1"/>
  <c r="T556" i="1" s="1"/>
  <c r="V554" i="1" a="1"/>
  <c r="V554" i="1" s="1"/>
  <c r="V556" i="1" a="1"/>
  <c r="V556" i="1" s="1"/>
  <c r="W554" i="1" a="1"/>
  <c r="W554" i="1" s="1"/>
  <c r="W556" i="1" a="1"/>
  <c r="W556" i="1" s="1"/>
  <c r="AH526" i="1" a="1"/>
  <c r="AH526" i="1" s="1"/>
  <c r="AH528" i="1" a="1"/>
  <c r="AH528" i="1" s="1"/>
  <c r="AG526" i="1" a="1"/>
  <c r="AG526" i="1" s="1"/>
  <c r="AG528" i="1" a="1"/>
  <c r="AG528" i="1" s="1"/>
  <c r="AJ526" i="1" a="1"/>
  <c r="AJ526" i="1" s="1"/>
  <c r="AJ528" i="1" a="1"/>
  <c r="AJ528" i="1" s="1"/>
  <c r="AI526" i="1" a="1"/>
  <c r="AI526" i="1" s="1"/>
  <c r="AI528" i="1" a="1"/>
  <c r="AI528" i="1" s="1"/>
  <c r="AH522" i="1" a="1"/>
  <c r="AH522" i="1" s="1"/>
  <c r="AH524" i="1" a="1"/>
  <c r="AH524" i="1" s="1"/>
  <c r="AG522" i="1" a="1"/>
  <c r="AG522" i="1" s="1"/>
  <c r="AG524" i="1" a="1"/>
  <c r="AG524" i="1" s="1"/>
  <c r="AJ522" i="1" a="1"/>
  <c r="AJ522" i="1" s="1"/>
  <c r="AJ524" i="1" a="1"/>
  <c r="AJ524" i="1" s="1"/>
  <c r="AI522" i="1" a="1"/>
  <c r="AI522" i="1" s="1"/>
  <c r="AI524" i="1" a="1"/>
  <c r="AI524" i="1" s="1"/>
  <c r="AG517" i="1" a="1"/>
  <c r="AG517" i="1" s="1"/>
  <c r="AG519" i="1" a="1"/>
  <c r="AG519" i="1" s="1"/>
  <c r="AJ517" i="1" a="1"/>
  <c r="AJ517" i="1" s="1"/>
  <c r="AJ519" i="1" a="1"/>
  <c r="AJ519" i="1" s="1"/>
  <c r="AH517" i="1" a="1"/>
  <c r="AH517" i="1" s="1"/>
  <c r="AH519" i="1" a="1"/>
  <c r="AH519" i="1" s="1"/>
  <c r="AI517" i="1" a="1"/>
  <c r="AI517" i="1" s="1"/>
  <c r="AI519" i="1" a="1"/>
  <c r="AI519" i="1" s="1"/>
  <c r="AG512" i="1" a="1"/>
  <c r="AG512" i="1" s="1"/>
  <c r="AG515" i="1" a="1"/>
  <c r="AG515" i="1" s="1"/>
  <c r="AJ512" i="1" a="1"/>
  <c r="AJ512" i="1" s="1"/>
  <c r="AJ515" i="1" a="1"/>
  <c r="AJ515" i="1" s="1"/>
  <c r="AH512" i="1" a="1"/>
  <c r="AH512" i="1" s="1"/>
  <c r="AH515" i="1" a="1"/>
  <c r="AH515" i="1" s="1"/>
  <c r="AI512" i="1" a="1"/>
  <c r="AI512" i="1" s="1"/>
  <c r="AI515" i="1" a="1"/>
  <c r="AI515" i="1" s="1"/>
  <c r="AG508" i="1" a="1"/>
  <c r="AG508" i="1" s="1"/>
  <c r="AG510" i="1" a="1"/>
  <c r="AG510" i="1" s="1"/>
  <c r="AJ508" i="1" a="1"/>
  <c r="AJ508" i="1" s="1"/>
  <c r="AJ510" i="1" a="1"/>
  <c r="AJ510" i="1" s="1"/>
  <c r="AH508" i="1" a="1"/>
  <c r="AH508" i="1" s="1"/>
  <c r="AH510" i="1" a="1"/>
  <c r="AH510" i="1" s="1"/>
  <c r="AI508" i="1" a="1"/>
  <c r="AI508" i="1" s="1"/>
  <c r="AI510" i="1" a="1"/>
  <c r="AI510" i="1" s="1"/>
  <c r="AH503" i="1" a="1"/>
  <c r="AH503" i="1" s="1"/>
  <c r="AH505" i="1" a="1"/>
  <c r="AH505" i="1" s="1"/>
  <c r="AG503" i="1" a="1"/>
  <c r="AG503" i="1" s="1"/>
  <c r="AG505" i="1" a="1"/>
  <c r="AG505" i="1" s="1"/>
  <c r="AJ503" i="1" a="1"/>
  <c r="AJ503" i="1" s="1"/>
  <c r="AJ505" i="1" a="1"/>
  <c r="AJ505" i="1" s="1"/>
  <c r="AI503" i="1" a="1"/>
  <c r="AI503" i="1" s="1"/>
  <c r="AI505" i="1" a="1"/>
  <c r="AI505" i="1" s="1"/>
  <c r="AH498" i="1" a="1"/>
  <c r="AH498" i="1" s="1"/>
  <c r="AH501" i="1" a="1"/>
  <c r="AH501" i="1" s="1"/>
  <c r="AG498" i="1" a="1"/>
  <c r="AG498" i="1" s="1"/>
  <c r="AG501" i="1" a="1"/>
  <c r="AG501" i="1" s="1"/>
  <c r="AJ498" i="1" a="1"/>
  <c r="AJ498" i="1" s="1"/>
  <c r="AJ501" i="1" a="1"/>
  <c r="AJ501" i="1" s="1"/>
  <c r="AI498" i="1" a="1"/>
  <c r="AI498" i="1" s="1"/>
  <c r="AI501" i="1" a="1"/>
  <c r="AI501" i="1" s="1"/>
  <c r="AH494" i="1" a="1"/>
  <c r="AH494" i="1" s="1"/>
  <c r="AH496" i="1" a="1"/>
  <c r="AH496" i="1" s="1"/>
  <c r="AG494" i="1" a="1"/>
  <c r="AG494" i="1" s="1"/>
  <c r="AG496" i="1" a="1"/>
  <c r="AG496" i="1" s="1"/>
  <c r="AJ494" i="1" a="1"/>
  <c r="AJ494" i="1" s="1"/>
  <c r="AJ496" i="1" a="1"/>
  <c r="AJ496" i="1" s="1"/>
  <c r="AI494" i="1" a="1"/>
  <c r="AI494" i="1" s="1"/>
  <c r="AI496" i="1" a="1"/>
  <c r="AI496" i="1" s="1"/>
  <c r="AH489" i="1" a="1"/>
  <c r="AH489" i="1" s="1"/>
  <c r="AH491" i="1" a="1"/>
  <c r="AH491" i="1" s="1"/>
  <c r="AG489" i="1" a="1"/>
  <c r="AG489" i="1" s="1"/>
  <c r="AG491" i="1" a="1"/>
  <c r="AG491" i="1" s="1"/>
  <c r="AJ489" i="1" a="1"/>
  <c r="AJ489" i="1" s="1"/>
  <c r="AJ491" i="1" a="1"/>
  <c r="AJ491" i="1" s="1"/>
  <c r="AI489" i="1" a="1"/>
  <c r="AI489" i="1" s="1"/>
  <c r="AI491" i="1" a="1"/>
  <c r="AI491" i="1" s="1"/>
  <c r="AH483" i="1" a="1"/>
  <c r="AH483" i="1" s="1"/>
  <c r="AH486" i="1" a="1"/>
  <c r="AH486" i="1" s="1"/>
  <c r="AG483" i="1" a="1"/>
  <c r="AG483" i="1" s="1"/>
  <c r="AG486" i="1" a="1"/>
  <c r="AG486" i="1" s="1"/>
  <c r="AJ483" i="1" a="1"/>
  <c r="AJ483" i="1" s="1"/>
  <c r="AJ486" i="1" a="1"/>
  <c r="AJ486" i="1" s="1"/>
  <c r="AI483" i="1" a="1"/>
  <c r="AI483" i="1" s="1"/>
  <c r="AI486" i="1" a="1"/>
  <c r="AI486" i="1" s="1"/>
  <c r="AH475" i="1" a="1"/>
  <c r="AH475" i="1" s="1"/>
  <c r="AH480" i="1" a="1"/>
  <c r="AH480" i="1" s="1"/>
  <c r="AG475" i="1" a="1"/>
  <c r="AG475" i="1" s="1"/>
  <c r="AG480" i="1" a="1"/>
  <c r="AG480" i="1" s="1"/>
  <c r="AJ475" i="1" a="1"/>
  <c r="AJ475" i="1" s="1"/>
  <c r="AJ480" i="1" a="1"/>
  <c r="AJ480" i="1" s="1"/>
  <c r="AI475" i="1" a="1"/>
  <c r="AI475" i="1" s="1"/>
  <c r="AI480" i="1" a="1"/>
  <c r="AI480" i="1" s="1"/>
  <c r="AH468" i="1" a="1"/>
  <c r="AH468" i="1" s="1"/>
  <c r="AH470" i="1" a="1"/>
  <c r="AH470" i="1" s="1"/>
  <c r="AG468" i="1" a="1"/>
  <c r="AG468" i="1" s="1"/>
  <c r="AG470" i="1" a="1"/>
  <c r="AG470" i="1" s="1"/>
  <c r="AJ468" i="1" a="1"/>
  <c r="AJ468" i="1" s="1"/>
  <c r="AJ470" i="1" a="1"/>
  <c r="AJ470" i="1" s="1"/>
  <c r="AI468" i="1" a="1"/>
  <c r="AI468" i="1" s="1"/>
  <c r="AI470" i="1" a="1"/>
  <c r="AI470" i="1" s="1"/>
  <c r="AG464" i="1" a="1"/>
  <c r="AG464" i="1" s="1"/>
  <c r="AG466" i="1" a="1"/>
  <c r="AG466" i="1" s="1"/>
  <c r="AJ464" i="1" a="1"/>
  <c r="AJ464" i="1" s="1"/>
  <c r="AJ466" i="1" a="1"/>
  <c r="AJ466" i="1" s="1"/>
  <c r="AH464" i="1" a="1"/>
  <c r="AH464" i="1" s="1"/>
  <c r="AH466" i="1" a="1"/>
  <c r="AH466" i="1" s="1"/>
  <c r="AI464" i="1" a="1"/>
  <c r="AI464" i="1" s="1"/>
  <c r="AI466" i="1" a="1"/>
  <c r="AI466" i="1" s="1"/>
  <c r="V698" i="1" a="1"/>
  <c r="V698" i="1" s="1"/>
  <c r="V694" i="1" a="1"/>
  <c r="V694" i="1" s="1"/>
  <c r="V707" i="1" a="1"/>
  <c r="V707" i="1" s="1"/>
  <c r="V705" i="1" a="1"/>
  <c r="V705" i="1" s="1"/>
  <c r="V703" i="1" a="1"/>
  <c r="V703" i="1" s="1"/>
  <c r="V689" i="1" a="1"/>
  <c r="V689" i="1" s="1"/>
  <c r="V687" i="1" a="1"/>
  <c r="V687" i="1" s="1"/>
  <c r="V686" i="1" a="1"/>
  <c r="V686" i="1" s="1"/>
  <c r="V700" i="1" a="1"/>
  <c r="V700" i="1" s="1"/>
  <c r="V684" i="1" a="1"/>
  <c r="V684" i="1" s="1"/>
  <c r="V701" i="1" a="1"/>
  <c r="V701" i="1" s="1"/>
  <c r="V691" i="1" a="1"/>
  <c r="V691" i="1" s="1"/>
  <c r="V696" i="1" a="1"/>
  <c r="V696" i="1" s="1"/>
  <c r="V693" i="1" a="1"/>
  <c r="V693" i="1" s="1"/>
  <c r="V679" i="1" a="1"/>
  <c r="V679" i="1" s="1"/>
  <c r="V680" i="1" a="1"/>
  <c r="V680" i="1" s="1"/>
  <c r="V677" i="1" a="1"/>
  <c r="V677" i="1" s="1"/>
  <c r="V673" i="1" a="1"/>
  <c r="V673" i="1" s="1"/>
  <c r="V672" i="1" a="1"/>
  <c r="V672" i="1" s="1"/>
  <c r="V664" i="1" a="1"/>
  <c r="V664" i="1" s="1"/>
  <c r="V662" i="1" a="1"/>
  <c r="V662" i="1" s="1"/>
  <c r="V668" i="1" a="1"/>
  <c r="V668" i="1" s="1"/>
  <c r="V670" i="1" a="1"/>
  <c r="V670" i="1" s="1"/>
  <c r="V665" i="1" a="1"/>
  <c r="V665" i="1" s="1"/>
  <c r="V667" i="1" a="1"/>
  <c r="V667" i="1" s="1"/>
  <c r="V675" i="1" a="1"/>
  <c r="V675" i="1" s="1"/>
  <c r="V682" i="1" a="1"/>
  <c r="V682" i="1" s="1"/>
  <c r="V661" i="1" a="1"/>
  <c r="V661" i="1" s="1"/>
  <c r="T705" i="1" a="1"/>
  <c r="T705" i="1" s="1"/>
  <c r="T703" i="1" a="1"/>
  <c r="T703" i="1" s="1"/>
  <c r="T701" i="1" a="1"/>
  <c r="T701" i="1" s="1"/>
  <c r="T700" i="1" a="1"/>
  <c r="T700" i="1" s="1"/>
  <c r="T698" i="1" a="1"/>
  <c r="T698" i="1" s="1"/>
  <c r="T696" i="1" a="1"/>
  <c r="T696" i="1" s="1"/>
  <c r="T694" i="1" a="1"/>
  <c r="T694" i="1" s="1"/>
  <c r="T691" i="1" a="1"/>
  <c r="T691" i="1" s="1"/>
  <c r="T693" i="1" a="1"/>
  <c r="T693" i="1" s="1"/>
  <c r="T686" i="1" a="1"/>
  <c r="T686" i="1" s="1"/>
  <c r="T675" i="1" a="1"/>
  <c r="T675" i="1" s="1"/>
  <c r="T687" i="1" a="1"/>
  <c r="T687" i="1" s="1"/>
  <c r="T684" i="1" a="1"/>
  <c r="T684" i="1" s="1"/>
  <c r="T673" i="1" a="1"/>
  <c r="T673" i="1" s="1"/>
  <c r="T707" i="1" a="1"/>
  <c r="T707" i="1" s="1"/>
  <c r="T672" i="1" a="1"/>
  <c r="T672" i="1" s="1"/>
  <c r="T689" i="1" a="1"/>
  <c r="T689" i="1" s="1"/>
  <c r="T682" i="1" a="1"/>
  <c r="T682" i="1" s="1"/>
  <c r="T668" i="1" a="1"/>
  <c r="T668" i="1" s="1"/>
  <c r="T680" i="1" a="1"/>
  <c r="T680" i="1" s="1"/>
  <c r="T677" i="1" a="1"/>
  <c r="T677" i="1" s="1"/>
  <c r="T670" i="1" a="1"/>
  <c r="T670" i="1" s="1"/>
  <c r="T661" i="1" a="1"/>
  <c r="T661" i="1" s="1"/>
  <c r="T662" i="1" a="1"/>
  <c r="T662" i="1" s="1"/>
  <c r="T667" i="1" a="1"/>
  <c r="T667" i="1" s="1"/>
  <c r="T664" i="1" a="1"/>
  <c r="T664" i="1" s="1"/>
  <c r="T665" i="1" a="1"/>
  <c r="T665" i="1" s="1"/>
  <c r="W694" i="1" a="1"/>
  <c r="W694" i="1" s="1"/>
  <c r="W707" i="1" a="1"/>
  <c r="W707" i="1" s="1"/>
  <c r="W705" i="1" a="1"/>
  <c r="W705" i="1" s="1"/>
  <c r="W703" i="1" a="1"/>
  <c r="W703" i="1" s="1"/>
  <c r="W701" i="1" a="1"/>
  <c r="W701" i="1" s="1"/>
  <c r="W700" i="1" a="1"/>
  <c r="W700" i="1" s="1"/>
  <c r="W686" i="1" a="1"/>
  <c r="W686" i="1" s="1"/>
  <c r="W684" i="1" a="1"/>
  <c r="W684" i="1" s="1"/>
  <c r="W682" i="1" a="1"/>
  <c r="W682" i="1" s="1"/>
  <c r="W696" i="1" a="1"/>
  <c r="W696" i="1" s="1"/>
  <c r="W693" i="1" a="1"/>
  <c r="W693" i="1" s="1"/>
  <c r="W698" i="1" a="1"/>
  <c r="W698" i="1" s="1"/>
  <c r="W689" i="1" a="1"/>
  <c r="W689" i="1" s="1"/>
  <c r="W691" i="1" a="1"/>
  <c r="W691" i="1" s="1"/>
  <c r="W679" i="1" a="1"/>
  <c r="W679" i="1" s="1"/>
  <c r="W680" i="1" a="1"/>
  <c r="W680" i="1" s="1"/>
  <c r="W677" i="1" a="1"/>
  <c r="W677" i="1" s="1"/>
  <c r="W675" i="1" a="1"/>
  <c r="W675" i="1" s="1"/>
  <c r="W673" i="1" a="1"/>
  <c r="W673" i="1" s="1"/>
  <c r="W670" i="1" a="1"/>
  <c r="W670" i="1" s="1"/>
  <c r="W661" i="1" a="1"/>
  <c r="W661" i="1" s="1"/>
  <c r="W672" i="1" a="1"/>
  <c r="W672" i="1" s="1"/>
  <c r="W664" i="1" a="1"/>
  <c r="W664" i="1" s="1"/>
  <c r="W665" i="1" a="1"/>
  <c r="W665" i="1" s="1"/>
  <c r="W667" i="1" a="1"/>
  <c r="W667" i="1" s="1"/>
  <c r="W668" i="1" a="1"/>
  <c r="W668" i="1" s="1"/>
  <c r="W687" i="1" a="1"/>
  <c r="W687" i="1" s="1"/>
  <c r="W662" i="1" a="1"/>
  <c r="W662" i="1" s="1"/>
  <c r="U701" i="1" a="1"/>
  <c r="U701" i="1" s="1"/>
  <c r="U698" i="1" a="1"/>
  <c r="U698" i="1" s="1"/>
  <c r="U696" i="1" a="1"/>
  <c r="U696" i="1" s="1"/>
  <c r="U694" i="1" a="1"/>
  <c r="U694" i="1" s="1"/>
  <c r="U707" i="1" a="1"/>
  <c r="U707" i="1" s="1"/>
  <c r="U693" i="1" a="1"/>
  <c r="U693" i="1" s="1"/>
  <c r="U691" i="1" a="1"/>
  <c r="U691" i="1" s="1"/>
  <c r="U689" i="1" a="1"/>
  <c r="U689" i="1" s="1"/>
  <c r="U703" i="1" a="1"/>
  <c r="U703" i="1" s="1"/>
  <c r="U687" i="1" a="1"/>
  <c r="U687" i="1" s="1"/>
  <c r="U682" i="1" a="1"/>
  <c r="U682" i="1" s="1"/>
  <c r="U705" i="1" a="1"/>
  <c r="U705" i="1" s="1"/>
  <c r="U684" i="1" a="1"/>
  <c r="U684" i="1" s="1"/>
  <c r="U672" i="1" a="1"/>
  <c r="U672" i="1" s="1"/>
  <c r="U670" i="1" a="1"/>
  <c r="U670" i="1" s="1"/>
  <c r="U700" i="1" a="1"/>
  <c r="U700" i="1" s="1"/>
  <c r="U680" i="1" a="1"/>
  <c r="U680" i="1" s="1"/>
  <c r="U677" i="1" a="1"/>
  <c r="U677" i="1" s="1"/>
  <c r="U679" i="1" a="1"/>
  <c r="U679" i="1" s="1"/>
  <c r="U675" i="1" a="1"/>
  <c r="U675" i="1" s="1"/>
  <c r="U667" i="1" a="1"/>
  <c r="U667" i="1" s="1"/>
  <c r="U686" i="1" a="1"/>
  <c r="U686" i="1" s="1"/>
  <c r="U665" i="1" a="1"/>
  <c r="U665" i="1" s="1"/>
  <c r="U661" i="1" a="1"/>
  <c r="U661" i="1" s="1"/>
  <c r="U662" i="1" a="1"/>
  <c r="U662" i="1" s="1"/>
  <c r="U664" i="1" a="1"/>
  <c r="U664" i="1" s="1"/>
  <c r="U673" i="1" a="1"/>
  <c r="U673" i="1" s="1"/>
  <c r="U668" i="1" a="1"/>
  <c r="U668" i="1" s="1"/>
  <c r="V608" i="1" a="1"/>
  <c r="V608" i="1" s="1"/>
  <c r="V606" i="1" a="1"/>
  <c r="V606" i="1" s="1"/>
  <c r="V604" i="1" a="1"/>
  <c r="V604" i="1" s="1"/>
  <c r="V617" i="1" a="1"/>
  <c r="V617" i="1" s="1"/>
  <c r="V603" i="1" a="1"/>
  <c r="V603" i="1" s="1"/>
  <c r="V615" i="1" a="1"/>
  <c r="V615" i="1" s="1"/>
  <c r="V613" i="1" a="1"/>
  <c r="V613" i="1" s="1"/>
  <c r="V611" i="1" a="1"/>
  <c r="V611" i="1" s="1"/>
  <c r="V599" i="1" a="1"/>
  <c r="V599" i="1" s="1"/>
  <c r="V597" i="1" a="1"/>
  <c r="V597" i="1" s="1"/>
  <c r="V596" i="1" a="1"/>
  <c r="V596" i="1" s="1"/>
  <c r="V594" i="1" a="1"/>
  <c r="V594" i="1" s="1"/>
  <c r="V592" i="1" a="1"/>
  <c r="V592" i="1" s="1"/>
  <c r="V610" i="1" a="1"/>
  <c r="V610" i="1" s="1"/>
  <c r="V589" i="1" a="1"/>
  <c r="V589" i="1" s="1"/>
  <c r="V583" i="1" a="1"/>
  <c r="V583" i="1" s="1"/>
  <c r="V582" i="1" a="1"/>
  <c r="V582" i="1" s="1"/>
  <c r="V580" i="1" a="1"/>
  <c r="V580" i="1" s="1"/>
  <c r="V578" i="1" a="1"/>
  <c r="V578" i="1" s="1"/>
  <c r="V601" i="1" a="1"/>
  <c r="V601" i="1" s="1"/>
  <c r="V577" i="1" a="1"/>
  <c r="V577" i="1" s="1"/>
  <c r="V590" i="1" a="1"/>
  <c r="V590" i="1" s="1"/>
  <c r="V585" i="1" a="1"/>
  <c r="V585" i="1" s="1"/>
  <c r="V571" i="1" a="1"/>
  <c r="V571" i="1" s="1"/>
  <c r="V575" i="1" a="1"/>
  <c r="V575" i="1" s="1"/>
  <c r="V587" i="1" a="1"/>
  <c r="V587" i="1" s="1"/>
  <c r="V574" i="1" a="1"/>
  <c r="V574" i="1" s="1"/>
  <c r="V572" i="1" a="1"/>
  <c r="V572" i="1" s="1"/>
  <c r="W604" i="1" a="1"/>
  <c r="W604" i="1" s="1"/>
  <c r="W617" i="1" a="1"/>
  <c r="W617" i="1" s="1"/>
  <c r="W603" i="1" a="1"/>
  <c r="W603" i="1" s="1"/>
  <c r="W615" i="1" a="1"/>
  <c r="W615" i="1" s="1"/>
  <c r="W613" i="1" a="1"/>
  <c r="W613" i="1" s="1"/>
  <c r="W611" i="1" a="1"/>
  <c r="W611" i="1" s="1"/>
  <c r="W610" i="1" a="1"/>
  <c r="W610" i="1" s="1"/>
  <c r="W608" i="1" a="1"/>
  <c r="W608" i="1" s="1"/>
  <c r="W596" i="1" a="1"/>
  <c r="W596" i="1" s="1"/>
  <c r="W594" i="1" a="1"/>
  <c r="W594" i="1" s="1"/>
  <c r="W606" i="1" a="1"/>
  <c r="W606" i="1" s="1"/>
  <c r="W592" i="1" a="1"/>
  <c r="W592" i="1" s="1"/>
  <c r="W590" i="1" a="1"/>
  <c r="W590" i="1" s="1"/>
  <c r="W589" i="1" a="1"/>
  <c r="W589" i="1" s="1"/>
  <c r="W599" i="1" a="1"/>
  <c r="W599" i="1" s="1"/>
  <c r="W580" i="1" a="1"/>
  <c r="W580" i="1" s="1"/>
  <c r="W597" i="1" a="1"/>
  <c r="W597" i="1" s="1"/>
  <c r="W578" i="1" a="1"/>
  <c r="W578" i="1" s="1"/>
  <c r="W577" i="1" a="1"/>
  <c r="W577" i="1" s="1"/>
  <c r="W601" i="1" a="1"/>
  <c r="W601" i="1" s="1"/>
  <c r="W587" i="1" a="1"/>
  <c r="W587" i="1" s="1"/>
  <c r="W585" i="1" a="1"/>
  <c r="W585" i="1" s="1"/>
  <c r="W575" i="1" a="1"/>
  <c r="W575" i="1" s="1"/>
  <c r="W582" i="1" a="1"/>
  <c r="W582" i="1" s="1"/>
  <c r="W583" i="1" a="1"/>
  <c r="W583" i="1" s="1"/>
  <c r="W574" i="1" a="1"/>
  <c r="W574" i="1" s="1"/>
  <c r="W572" i="1" a="1"/>
  <c r="W572" i="1" s="1"/>
  <c r="W571" i="1" a="1"/>
  <c r="W571" i="1" s="1"/>
  <c r="U611" i="1" a="1"/>
  <c r="U611" i="1" s="1"/>
  <c r="U610" i="1" a="1"/>
  <c r="U610" i="1" s="1"/>
  <c r="U608" i="1" a="1"/>
  <c r="U608" i="1" s="1"/>
  <c r="U606" i="1" a="1"/>
  <c r="U606" i="1" s="1"/>
  <c r="U604" i="1" a="1"/>
  <c r="U604" i="1" s="1"/>
  <c r="U617" i="1" a="1"/>
  <c r="U617" i="1" s="1"/>
  <c r="U603" i="1" a="1"/>
  <c r="U603" i="1" s="1"/>
  <c r="U615" i="1" a="1"/>
  <c r="U615" i="1" s="1"/>
  <c r="U589" i="1" a="1"/>
  <c r="U589" i="1" s="1"/>
  <c r="U601" i="1" a="1"/>
  <c r="U601" i="1" s="1"/>
  <c r="U613" i="1" a="1"/>
  <c r="U613" i="1" s="1"/>
  <c r="U599" i="1" a="1"/>
  <c r="U599" i="1" s="1"/>
  <c r="U597" i="1" a="1"/>
  <c r="U597" i="1" s="1"/>
  <c r="U596" i="1" a="1"/>
  <c r="U596" i="1" s="1"/>
  <c r="U592" i="1" a="1"/>
  <c r="U592" i="1" s="1"/>
  <c r="U587" i="1" a="1"/>
  <c r="U587" i="1" s="1"/>
  <c r="U585" i="1" a="1"/>
  <c r="U585" i="1" s="1"/>
  <c r="U583" i="1" a="1"/>
  <c r="U583" i="1" s="1"/>
  <c r="U582" i="1" a="1"/>
  <c r="U582" i="1" s="1"/>
  <c r="U580" i="1" a="1"/>
  <c r="U580" i="1" s="1"/>
  <c r="U578" i="1" a="1"/>
  <c r="U578" i="1" s="1"/>
  <c r="U590" i="1" a="1"/>
  <c r="U590" i="1" s="1"/>
  <c r="U571" i="1" a="1"/>
  <c r="U571" i="1" s="1"/>
  <c r="U572" i="1" a="1"/>
  <c r="U572" i="1" s="1"/>
  <c r="U577" i="1" a="1"/>
  <c r="U577" i="1" s="1"/>
  <c r="U594" i="1" a="1"/>
  <c r="U594" i="1" s="1"/>
  <c r="U575" i="1" a="1"/>
  <c r="U575" i="1" s="1"/>
  <c r="U574" i="1" a="1"/>
  <c r="U574" i="1" s="1"/>
  <c r="T615" i="1" a="1"/>
  <c r="T615" i="1" s="1"/>
  <c r="T613" i="1" a="1"/>
  <c r="T613" i="1" s="1"/>
  <c r="T611" i="1" a="1"/>
  <c r="T611" i="1" s="1"/>
  <c r="T610" i="1" a="1"/>
  <c r="T610" i="1" s="1"/>
  <c r="T608" i="1" a="1"/>
  <c r="T608" i="1" s="1"/>
  <c r="T606" i="1" a="1"/>
  <c r="T606" i="1" s="1"/>
  <c r="T604" i="1" a="1"/>
  <c r="T604" i="1" s="1"/>
  <c r="T592" i="1" a="1"/>
  <c r="T592" i="1" s="1"/>
  <c r="T590" i="1" a="1"/>
  <c r="T590" i="1" s="1"/>
  <c r="T601" i="1" a="1"/>
  <c r="T601" i="1" s="1"/>
  <c r="T599" i="1" a="1"/>
  <c r="T599" i="1" s="1"/>
  <c r="T617" i="1" a="1"/>
  <c r="T617" i="1" s="1"/>
  <c r="T603" i="1" a="1"/>
  <c r="T603" i="1" s="1"/>
  <c r="T596" i="1" a="1"/>
  <c r="T596" i="1" s="1"/>
  <c r="T594" i="1" a="1"/>
  <c r="T594" i="1" s="1"/>
  <c r="T597" i="1" a="1"/>
  <c r="T597" i="1" s="1"/>
  <c r="T587" i="1" a="1"/>
  <c r="T587" i="1" s="1"/>
  <c r="T585" i="1" a="1"/>
  <c r="T585" i="1" s="1"/>
  <c r="T583" i="1" a="1"/>
  <c r="T583" i="1" s="1"/>
  <c r="T582" i="1" a="1"/>
  <c r="T582" i="1" s="1"/>
  <c r="T574" i="1" a="1"/>
  <c r="T574" i="1" s="1"/>
  <c r="T580" i="1" a="1"/>
  <c r="T580" i="1" s="1"/>
  <c r="T577" i="1" a="1"/>
  <c r="T577" i="1" s="1"/>
  <c r="T572" i="1" a="1"/>
  <c r="T572" i="1" s="1"/>
  <c r="T571" i="1" a="1"/>
  <c r="T571" i="1" s="1"/>
  <c r="T575" i="1" a="1"/>
  <c r="T575" i="1" s="1"/>
  <c r="T578" i="1" a="1"/>
  <c r="T578" i="1" s="1"/>
  <c r="AJ525" i="1" a="1"/>
  <c r="AJ525" i="1" s="1"/>
  <c r="AJ523" i="1" a="1"/>
  <c r="AJ523" i="1" s="1"/>
  <c r="AJ521" i="1" a="1"/>
  <c r="AJ521" i="1" s="1"/>
  <c r="AJ520" i="1" a="1"/>
  <c r="AJ520" i="1" s="1"/>
  <c r="AJ518" i="1" a="1"/>
  <c r="AJ518" i="1" s="1"/>
  <c r="AJ516" i="1" a="1"/>
  <c r="AJ516" i="1" s="1"/>
  <c r="AJ514" i="1" a="1"/>
  <c r="AJ514" i="1" s="1"/>
  <c r="AJ506" i="1" a="1"/>
  <c r="AJ506" i="1" s="1"/>
  <c r="AJ511" i="1" a="1"/>
  <c r="AJ511" i="1" s="1"/>
  <c r="AJ504" i="1" a="1"/>
  <c r="AJ504" i="1" s="1"/>
  <c r="AJ527" i="1" a="1"/>
  <c r="AJ527" i="1" s="1"/>
  <c r="AJ513" i="1" a="1"/>
  <c r="AJ513" i="1" s="1"/>
  <c r="AJ502" i="1" a="1"/>
  <c r="AJ502" i="1" s="1"/>
  <c r="AJ500" i="1" a="1"/>
  <c r="AJ500" i="1" s="1"/>
  <c r="AJ507" i="1" a="1"/>
  <c r="AJ507" i="1" s="1"/>
  <c r="AJ497" i="1" a="1"/>
  <c r="AJ497" i="1" s="1"/>
  <c r="AJ495" i="1" a="1"/>
  <c r="AJ495" i="1" s="1"/>
  <c r="AJ493" i="1" a="1"/>
  <c r="AJ493" i="1" s="1"/>
  <c r="AJ499" i="1" a="1"/>
  <c r="AJ499" i="1" s="1"/>
  <c r="AJ492" i="1" a="1"/>
  <c r="AJ492" i="1" s="1"/>
  <c r="AJ490" i="1" a="1"/>
  <c r="AJ490" i="1" s="1"/>
  <c r="AJ485" i="1" a="1"/>
  <c r="AJ485" i="1" s="1"/>
  <c r="AJ484" i="1" a="1"/>
  <c r="AJ484" i="1" s="1"/>
  <c r="AJ482" i="1" a="1"/>
  <c r="AJ482" i="1" s="1"/>
  <c r="AJ481" i="1" a="1"/>
  <c r="AJ481" i="1" s="1"/>
  <c r="AJ509" i="1" a="1"/>
  <c r="AJ509" i="1" s="1"/>
  <c r="AJ488" i="1" a="1"/>
  <c r="AJ488" i="1" s="1"/>
  <c r="AJ487" i="1" a="1"/>
  <c r="AJ487" i="1" s="1"/>
  <c r="AI514" i="1" a="1"/>
  <c r="AI514" i="1" s="1"/>
  <c r="AI527" i="1" a="1"/>
  <c r="AI527" i="1" s="1"/>
  <c r="AI513" i="1" a="1"/>
  <c r="AI513" i="1" s="1"/>
  <c r="AI525" i="1" a="1"/>
  <c r="AI525" i="1" s="1"/>
  <c r="AI523" i="1" a="1"/>
  <c r="AI523" i="1" s="1"/>
  <c r="AI521" i="1" a="1"/>
  <c r="AI521" i="1" s="1"/>
  <c r="AI520" i="1" a="1"/>
  <c r="AI520" i="1" s="1"/>
  <c r="AI518" i="1" a="1"/>
  <c r="AI518" i="1" s="1"/>
  <c r="AI509" i="1" a="1"/>
  <c r="AI509" i="1" s="1"/>
  <c r="AI507" i="1" a="1"/>
  <c r="AI507" i="1" s="1"/>
  <c r="AI511" i="1" a="1"/>
  <c r="AI511" i="1" s="1"/>
  <c r="AI506" i="1" a="1"/>
  <c r="AI506" i="1" s="1"/>
  <c r="AI504" i="1" a="1"/>
  <c r="AI504" i="1" s="1"/>
  <c r="AI502" i="1" a="1"/>
  <c r="AI502" i="1" s="1"/>
  <c r="AI500" i="1" a="1"/>
  <c r="AI500" i="1" s="1"/>
  <c r="AI488" i="1" a="1"/>
  <c r="AI488" i="1" s="1"/>
  <c r="AI487" i="1" a="1"/>
  <c r="AI487" i="1" s="1"/>
  <c r="AI516" i="1" a="1"/>
  <c r="AI516" i="1" s="1"/>
  <c r="AI497" i="1" a="1"/>
  <c r="AI497" i="1" s="1"/>
  <c r="AI495" i="1" a="1"/>
  <c r="AI495" i="1" s="1"/>
  <c r="AI499" i="1" a="1"/>
  <c r="AI499" i="1" s="1"/>
  <c r="AI493" i="1" a="1"/>
  <c r="AI493" i="1" s="1"/>
  <c r="AI492" i="1" a="1"/>
  <c r="AI492" i="1" s="1"/>
  <c r="AI485" i="1" a="1"/>
  <c r="AI485" i="1" s="1"/>
  <c r="AI484" i="1" a="1"/>
  <c r="AI484" i="1" s="1"/>
  <c r="AI482" i="1" a="1"/>
  <c r="AI482" i="1" s="1"/>
  <c r="AI481" i="1" a="1"/>
  <c r="AI481" i="1" s="1"/>
  <c r="AI490" i="1" a="1"/>
  <c r="AI490" i="1" s="1"/>
  <c r="AH518" i="1" a="1"/>
  <c r="AH518" i="1" s="1"/>
  <c r="AH516" i="1" a="1"/>
  <c r="AH516" i="1" s="1"/>
  <c r="AH514" i="1" a="1"/>
  <c r="AH514" i="1" s="1"/>
  <c r="AH527" i="1" a="1"/>
  <c r="AH527" i="1" s="1"/>
  <c r="AH513" i="1" a="1"/>
  <c r="AH513" i="1" s="1"/>
  <c r="AH525" i="1" a="1"/>
  <c r="AH525" i="1" s="1"/>
  <c r="AH511" i="1" a="1"/>
  <c r="AH511" i="1" s="1"/>
  <c r="AH523" i="1" a="1"/>
  <c r="AH523" i="1" s="1"/>
  <c r="AH521" i="1" a="1"/>
  <c r="AH521" i="1" s="1"/>
  <c r="AH499" i="1" a="1"/>
  <c r="AH499" i="1" s="1"/>
  <c r="AH509" i="1" a="1"/>
  <c r="AH509" i="1" s="1"/>
  <c r="AH520" i="1" a="1"/>
  <c r="AH520" i="1" s="1"/>
  <c r="AH507" i="1" a="1"/>
  <c r="AH507" i="1" s="1"/>
  <c r="AH506" i="1" a="1"/>
  <c r="AH506" i="1" s="1"/>
  <c r="AH504" i="1" a="1"/>
  <c r="AH504" i="1" s="1"/>
  <c r="AH500" i="1" a="1"/>
  <c r="AH500" i="1" s="1"/>
  <c r="AH492" i="1" a="1"/>
  <c r="AH492" i="1" s="1"/>
  <c r="AH490" i="1" a="1"/>
  <c r="AH490" i="1" s="1"/>
  <c r="AH488" i="1" a="1"/>
  <c r="AH488" i="1" s="1"/>
  <c r="AH487" i="1" a="1"/>
  <c r="AH487" i="1" s="1"/>
  <c r="AH502" i="1" a="1"/>
  <c r="AH502" i="1" s="1"/>
  <c r="AH497" i="1" a="1"/>
  <c r="AH497" i="1" s="1"/>
  <c r="AH493" i="1" a="1"/>
  <c r="AH493" i="1" s="1"/>
  <c r="AH481" i="1" a="1"/>
  <c r="AH481" i="1" s="1"/>
  <c r="AH482" i="1" a="1"/>
  <c r="AH482" i="1" s="1"/>
  <c r="AH495" i="1" a="1"/>
  <c r="AH495" i="1" s="1"/>
  <c r="AH485" i="1" a="1"/>
  <c r="AH485" i="1" s="1"/>
  <c r="AH484" i="1" a="1"/>
  <c r="AH484" i="1" s="1"/>
  <c r="AG521" i="1" a="1"/>
  <c r="AG521" i="1" s="1"/>
  <c r="AG520" i="1" a="1"/>
  <c r="AG520" i="1" s="1"/>
  <c r="AG518" i="1" a="1"/>
  <c r="AG518" i="1" s="1"/>
  <c r="AG516" i="1" a="1"/>
  <c r="AG516" i="1" s="1"/>
  <c r="AG514" i="1" a="1"/>
  <c r="AG514" i="1" s="1"/>
  <c r="AG527" i="1" a="1"/>
  <c r="AG527" i="1" s="1"/>
  <c r="AG513" i="1" a="1"/>
  <c r="AG513" i="1" s="1"/>
  <c r="AG525" i="1" a="1"/>
  <c r="AG525" i="1" s="1"/>
  <c r="AG511" i="1" a="1"/>
  <c r="AG511" i="1" s="1"/>
  <c r="AG502" i="1" a="1"/>
  <c r="AG502" i="1" s="1"/>
  <c r="AG500" i="1" a="1"/>
  <c r="AG500" i="1" s="1"/>
  <c r="AG499" i="1" a="1"/>
  <c r="AG499" i="1" s="1"/>
  <c r="AG509" i="1" a="1"/>
  <c r="AG509" i="1" s="1"/>
  <c r="AG507" i="1" a="1"/>
  <c r="AG507" i="1" s="1"/>
  <c r="AG495" i="1" a="1"/>
  <c r="AG495" i="1" s="1"/>
  <c r="AG493" i="1" a="1"/>
  <c r="AG493" i="1" s="1"/>
  <c r="AG504" i="1" a="1"/>
  <c r="AG504" i="1" s="1"/>
  <c r="AG492" i="1" a="1"/>
  <c r="AG492" i="1" s="1"/>
  <c r="AG490" i="1" a="1"/>
  <c r="AG490" i="1" s="1"/>
  <c r="AG488" i="1" a="1"/>
  <c r="AG488" i="1" s="1"/>
  <c r="AG487" i="1" a="1"/>
  <c r="AG487" i="1" s="1"/>
  <c r="AG482" i="1" a="1"/>
  <c r="AG482" i="1" s="1"/>
  <c r="AG481" i="1" a="1"/>
  <c r="AG481" i="1" s="1"/>
  <c r="AG497" i="1" a="1"/>
  <c r="AG497" i="1" s="1"/>
  <c r="AG506" i="1" a="1"/>
  <c r="AG506" i="1" s="1"/>
  <c r="AG523" i="1" a="1"/>
  <c r="AG523" i="1" s="1"/>
  <c r="AG485" i="1" a="1"/>
  <c r="AG485" i="1" s="1"/>
  <c r="AG484" i="1" a="1"/>
  <c r="AG484" i="1" s="1"/>
  <c r="V658" i="1" a="1"/>
  <c r="V658" i="1" s="1"/>
  <c r="V656" i="1" a="1"/>
  <c r="V656" i="1" s="1"/>
  <c r="V659" i="1" a="1"/>
  <c r="V659" i="1" s="1"/>
  <c r="V657" i="1" a="1"/>
  <c r="V657" i="1" s="1"/>
  <c r="T657" i="1" a="1"/>
  <c r="T657" i="1" s="1"/>
  <c r="T658" i="1" a="1"/>
  <c r="T658" i="1" s="1"/>
  <c r="T659" i="1" a="1"/>
  <c r="T659" i="1" s="1"/>
  <c r="T656" i="1" a="1"/>
  <c r="T656" i="1" s="1"/>
  <c r="W656" i="1" a="1"/>
  <c r="W656" i="1" s="1"/>
  <c r="W659" i="1" a="1"/>
  <c r="W659" i="1" s="1"/>
  <c r="W657" i="1" a="1"/>
  <c r="W657" i="1" s="1"/>
  <c r="W658" i="1" a="1"/>
  <c r="W658" i="1" s="1"/>
  <c r="U658" i="1" a="1"/>
  <c r="U658" i="1" s="1"/>
  <c r="U656" i="1" a="1"/>
  <c r="U656" i="1" s="1"/>
  <c r="U659" i="1" a="1"/>
  <c r="U659" i="1" s="1"/>
  <c r="U657" i="1" a="1"/>
  <c r="U657" i="1" s="1"/>
  <c r="V569" i="1" a="1"/>
  <c r="V569" i="1" s="1"/>
  <c r="V568" i="1" a="1"/>
  <c r="V568" i="1" s="1"/>
  <c r="V567" i="1" a="1"/>
  <c r="V567" i="1" s="1"/>
  <c r="V566" i="1" a="1"/>
  <c r="V566" i="1" s="1"/>
  <c r="W569" i="1" a="1"/>
  <c r="W569" i="1" s="1"/>
  <c r="W568" i="1" a="1"/>
  <c r="W568" i="1" s="1"/>
  <c r="W567" i="1" a="1"/>
  <c r="W567" i="1" s="1"/>
  <c r="W566" i="1" a="1"/>
  <c r="W566" i="1" s="1"/>
  <c r="U566" i="1" a="1"/>
  <c r="U566" i="1" s="1"/>
  <c r="U569" i="1" a="1"/>
  <c r="U569" i="1" s="1"/>
  <c r="U568" i="1" a="1"/>
  <c r="U568" i="1" s="1"/>
  <c r="U567" i="1" a="1"/>
  <c r="U567" i="1" s="1"/>
  <c r="T568" i="1" a="1"/>
  <c r="T568" i="1" s="1"/>
  <c r="T567" i="1" a="1"/>
  <c r="T567" i="1" s="1"/>
  <c r="T566" i="1" a="1"/>
  <c r="T566" i="1" s="1"/>
  <c r="T569" i="1" a="1"/>
  <c r="T569" i="1" s="1"/>
  <c r="AJ478" i="1" a="1"/>
  <c r="AJ478" i="1" s="1"/>
  <c r="AJ477" i="1" a="1"/>
  <c r="AJ477" i="1" s="1"/>
  <c r="AJ476" i="1" a="1"/>
  <c r="AJ476" i="1" s="1"/>
  <c r="AJ479" i="1" a="1"/>
  <c r="AJ479" i="1" s="1"/>
  <c r="AI479" i="1" a="1"/>
  <c r="AI479" i="1" s="1"/>
  <c r="AI478" i="1" a="1"/>
  <c r="AI478" i="1" s="1"/>
  <c r="AI477" i="1" a="1"/>
  <c r="AI477" i="1" s="1"/>
  <c r="AI476" i="1" a="1"/>
  <c r="AI476" i="1" s="1"/>
  <c r="AH479" i="1" a="1"/>
  <c r="AH479" i="1" s="1"/>
  <c r="AH478" i="1" a="1"/>
  <c r="AH478" i="1" s="1"/>
  <c r="AH477" i="1" a="1"/>
  <c r="AH477" i="1" s="1"/>
  <c r="AH476" i="1" a="1"/>
  <c r="AH476" i="1" s="1"/>
  <c r="AG476" i="1" a="1"/>
  <c r="AG476" i="1" s="1"/>
  <c r="AG479" i="1" a="1"/>
  <c r="AG479" i="1" s="1"/>
  <c r="AG478" i="1" a="1"/>
  <c r="AG478" i="1" s="1"/>
  <c r="AG477" i="1" a="1"/>
  <c r="AG477" i="1" s="1"/>
  <c r="AI462" i="1" a="1"/>
  <c r="AI462" i="1" s="1"/>
  <c r="AI454" i="1" a="1"/>
  <c r="AI454" i="1" s="1"/>
  <c r="AI458" i="1" a="1"/>
  <c r="AI458" i="1" s="1"/>
  <c r="AI461" i="1" a="1"/>
  <c r="AI461" i="1" s="1"/>
  <c r="AI456" i="1" a="1"/>
  <c r="AI456" i="1" s="1"/>
  <c r="AI459" i="1" a="1"/>
  <c r="AI459" i="1" s="1"/>
  <c r="AI457" i="1" a="1"/>
  <c r="AI457" i="1" s="1"/>
  <c r="AI460" i="1" a="1"/>
  <c r="AI460" i="1" s="1"/>
  <c r="AI455" i="1" a="1"/>
  <c r="AI455" i="1" s="1"/>
  <c r="AI453" i="1" a="1"/>
  <c r="AI453" i="1" s="1"/>
  <c r="T552" i="1" a="1"/>
  <c r="T552" i="1" s="1"/>
  <c r="T544" i="1" a="1"/>
  <c r="T544" i="1" s="1"/>
  <c r="T551" i="1" a="1"/>
  <c r="T551" i="1" s="1"/>
  <c r="T546" i="1" a="1"/>
  <c r="T546" i="1" s="1"/>
  <c r="T549" i="1" a="1"/>
  <c r="T549" i="1" s="1"/>
  <c r="T543" i="1" a="1"/>
  <c r="T543" i="1" s="1"/>
  <c r="T550" i="1" a="1"/>
  <c r="T550" i="1" s="1"/>
  <c r="T545" i="1" a="1"/>
  <c r="T545" i="1" s="1"/>
  <c r="T547" i="1" a="1"/>
  <c r="T547" i="1" s="1"/>
  <c r="T548" i="1" a="1"/>
  <c r="T548" i="1" s="1"/>
  <c r="AG462" i="1" a="1"/>
  <c r="AG462" i="1" s="1"/>
  <c r="AG454" i="1" a="1"/>
  <c r="AG454" i="1" s="1"/>
  <c r="AG460" i="1" a="1"/>
  <c r="AG460" i="1" s="1"/>
  <c r="AG455" i="1" a="1"/>
  <c r="AG455" i="1" s="1"/>
  <c r="AG458" i="1" a="1"/>
  <c r="AG458" i="1" s="1"/>
  <c r="AG461" i="1" a="1"/>
  <c r="AG461" i="1" s="1"/>
  <c r="AG459" i="1" a="1"/>
  <c r="AG459" i="1" s="1"/>
  <c r="AG453" i="1" a="1"/>
  <c r="AG453" i="1" s="1"/>
  <c r="AG456" i="1" a="1"/>
  <c r="AG456" i="1" s="1"/>
  <c r="AG457" i="1" a="1"/>
  <c r="AG457" i="1" s="1"/>
  <c r="W552" i="1" a="1"/>
  <c r="W552" i="1" s="1"/>
  <c r="W544" i="1" a="1"/>
  <c r="W544" i="1" s="1"/>
  <c r="W543" i="1" a="1"/>
  <c r="W543" i="1" s="1"/>
  <c r="W547" i="1" a="1"/>
  <c r="W547" i="1" s="1"/>
  <c r="W550" i="1" a="1"/>
  <c r="W550" i="1" s="1"/>
  <c r="W545" i="1" a="1"/>
  <c r="W545" i="1" s="1"/>
  <c r="W551" i="1" a="1"/>
  <c r="W551" i="1" s="1"/>
  <c r="W546" i="1" a="1"/>
  <c r="W546" i="1" s="1"/>
  <c r="W548" i="1" a="1"/>
  <c r="W548" i="1" s="1"/>
  <c r="W549" i="1" a="1"/>
  <c r="W549" i="1" s="1"/>
  <c r="T642" i="1" a="1"/>
  <c r="T642" i="1" s="1"/>
  <c r="T634" i="1" a="1"/>
  <c r="T634" i="1" s="1"/>
  <c r="T641" i="1" a="1"/>
  <c r="T641" i="1" s="1"/>
  <c r="T640" i="1" a="1"/>
  <c r="T640" i="1" s="1"/>
  <c r="T636" i="1" a="1"/>
  <c r="T636" i="1" s="1"/>
  <c r="T639" i="1" a="1"/>
  <c r="T639" i="1" s="1"/>
  <c r="T633" i="1" a="1"/>
  <c r="T633" i="1" s="1"/>
  <c r="T637" i="1" a="1"/>
  <c r="T637" i="1" s="1"/>
  <c r="T638" i="1" a="1"/>
  <c r="T638" i="1" s="1"/>
  <c r="T635" i="1" a="1"/>
  <c r="T635" i="1" s="1"/>
  <c r="AH462" i="1" a="1"/>
  <c r="AH462" i="1" s="1"/>
  <c r="AH454" i="1" a="1"/>
  <c r="AH454" i="1" s="1"/>
  <c r="AH455" i="1" a="1"/>
  <c r="AH455" i="1" s="1"/>
  <c r="AH458" i="1" a="1"/>
  <c r="AH458" i="1" s="1"/>
  <c r="AH461" i="1" a="1"/>
  <c r="AH461" i="1" s="1"/>
  <c r="AH456" i="1" a="1"/>
  <c r="AH456" i="1" s="1"/>
  <c r="AH453" i="1" a="1"/>
  <c r="AH453" i="1" s="1"/>
  <c r="AH457" i="1" a="1"/>
  <c r="AH457" i="1" s="1"/>
  <c r="AH460" i="1" a="1"/>
  <c r="AH460" i="1" s="1"/>
  <c r="AH459" i="1" a="1"/>
  <c r="AH459" i="1" s="1"/>
  <c r="V552" i="1" a="1"/>
  <c r="V552" i="1" s="1"/>
  <c r="V544" i="1" a="1"/>
  <c r="V544" i="1" s="1"/>
  <c r="V549" i="1" a="1"/>
  <c r="V549" i="1" s="1"/>
  <c r="V543" i="1" a="1"/>
  <c r="V543" i="1" s="1"/>
  <c r="V547" i="1" a="1"/>
  <c r="V547" i="1" s="1"/>
  <c r="V550" i="1" a="1"/>
  <c r="V550" i="1" s="1"/>
  <c r="V548" i="1" a="1"/>
  <c r="V548" i="1" s="1"/>
  <c r="V551" i="1" a="1"/>
  <c r="V551" i="1" s="1"/>
  <c r="V545" i="1" a="1"/>
  <c r="V545" i="1" s="1"/>
  <c r="V546" i="1" a="1"/>
  <c r="V546" i="1" s="1"/>
  <c r="U552" i="1" a="1"/>
  <c r="U552" i="1" s="1"/>
  <c r="U544" i="1" a="1"/>
  <c r="U544" i="1" s="1"/>
  <c r="U546" i="1" a="1"/>
  <c r="U546" i="1" s="1"/>
  <c r="U549" i="1" a="1"/>
  <c r="U549" i="1" s="1"/>
  <c r="U543" i="1" a="1"/>
  <c r="U543" i="1" s="1"/>
  <c r="U547" i="1" a="1"/>
  <c r="U547" i="1" s="1"/>
  <c r="U545" i="1" a="1"/>
  <c r="U545" i="1" s="1"/>
  <c r="U550" i="1" a="1"/>
  <c r="U550" i="1" s="1"/>
  <c r="U548" i="1" a="1"/>
  <c r="U548" i="1" s="1"/>
  <c r="U551" i="1" a="1"/>
  <c r="U551" i="1" s="1"/>
  <c r="W642" i="1" a="1"/>
  <c r="W642" i="1" s="1"/>
  <c r="W634" i="1" a="1"/>
  <c r="W634" i="1" s="1"/>
  <c r="W640" i="1" a="1"/>
  <c r="W640" i="1" s="1"/>
  <c r="W641" i="1" a="1"/>
  <c r="W641" i="1" s="1"/>
  <c r="W633" i="1" a="1"/>
  <c r="W633" i="1" s="1"/>
  <c r="W637" i="1" a="1"/>
  <c r="W637" i="1" s="1"/>
  <c r="W639" i="1" a="1"/>
  <c r="W639" i="1" s="1"/>
  <c r="W635" i="1" a="1"/>
  <c r="W635" i="1" s="1"/>
  <c r="W638" i="1" a="1"/>
  <c r="W638" i="1" s="1"/>
  <c r="W636" i="1" a="1"/>
  <c r="W636" i="1" s="1"/>
  <c r="V642" i="1" a="1"/>
  <c r="V642" i="1" s="1"/>
  <c r="V634" i="1" a="1"/>
  <c r="V634" i="1" s="1"/>
  <c r="V640" i="1" a="1"/>
  <c r="V640" i="1" s="1"/>
  <c r="V639" i="1" a="1"/>
  <c r="V639" i="1" s="1"/>
  <c r="V633" i="1" a="1"/>
  <c r="V633" i="1" s="1"/>
  <c r="V637" i="1" a="1"/>
  <c r="V637" i="1" s="1"/>
  <c r="V641" i="1" a="1"/>
  <c r="V641" i="1" s="1"/>
  <c r="V635" i="1" a="1"/>
  <c r="V635" i="1" s="1"/>
  <c r="V636" i="1" a="1"/>
  <c r="V636" i="1" s="1"/>
  <c r="V638" i="1" a="1"/>
  <c r="V638" i="1" s="1"/>
  <c r="U642" i="1" a="1"/>
  <c r="U642" i="1" s="1"/>
  <c r="U634" i="1" a="1"/>
  <c r="U634" i="1" s="1"/>
  <c r="U636" i="1" a="1"/>
  <c r="U636" i="1" s="1"/>
  <c r="U639" i="1" a="1"/>
  <c r="U639" i="1" s="1"/>
  <c r="U633" i="1" a="1"/>
  <c r="U633" i="1" s="1"/>
  <c r="U637" i="1" a="1"/>
  <c r="U637" i="1" s="1"/>
  <c r="U640" i="1" a="1"/>
  <c r="U640" i="1" s="1"/>
  <c r="U635" i="1" a="1"/>
  <c r="U635" i="1" s="1"/>
  <c r="U641" i="1" a="1"/>
  <c r="U641" i="1" s="1"/>
  <c r="U638" i="1" a="1"/>
  <c r="U638" i="1" s="1"/>
  <c r="AJ462" i="1" a="1"/>
  <c r="AJ462" i="1" s="1"/>
  <c r="AJ454" i="1" a="1"/>
  <c r="AJ454" i="1" s="1"/>
  <c r="AJ461" i="1" a="1"/>
  <c r="AJ461" i="1" s="1"/>
  <c r="AJ456" i="1" a="1"/>
  <c r="AJ456" i="1" s="1"/>
  <c r="AJ459" i="1" a="1"/>
  <c r="AJ459" i="1" s="1"/>
  <c r="AJ453" i="1" a="1"/>
  <c r="AJ453" i="1" s="1"/>
  <c r="AJ460" i="1" a="1"/>
  <c r="AJ460" i="1" s="1"/>
  <c r="AJ455" i="1" a="1"/>
  <c r="AJ455" i="1" s="1"/>
  <c r="AJ458" i="1" a="1"/>
  <c r="AJ458" i="1" s="1"/>
  <c r="AJ457" i="1" a="1"/>
  <c r="AJ457" i="1" s="1"/>
  <c r="AO109" i="18"/>
  <c r="AM451" i="1"/>
  <c r="AM530" i="1" s="1" a="1"/>
  <c r="AM530" i="1" s="1"/>
  <c r="AI452" i="1" a="1"/>
  <c r="AI452" i="1" s="1"/>
  <c r="AI469" i="1" a="1"/>
  <c r="AI469" i="1" s="1"/>
  <c r="AI474" i="1" a="1"/>
  <c r="AI474" i="1" s="1"/>
  <c r="AI531" i="1" a="1"/>
  <c r="AI531" i="1" s="1"/>
  <c r="AI467" i="1" a="1"/>
  <c r="AI467" i="1" s="1"/>
  <c r="AI465" i="1" a="1"/>
  <c r="AI465" i="1" s="1"/>
  <c r="AI473" i="1" a="1"/>
  <c r="AI473" i="1" s="1"/>
  <c r="AI529" i="1" a="1"/>
  <c r="AI529" i="1" s="1"/>
  <c r="AI534" i="1" a="1"/>
  <c r="AI534" i="1" s="1"/>
  <c r="AI471" i="1" a="1"/>
  <c r="AI471" i="1" s="1"/>
  <c r="AI472" i="1" a="1"/>
  <c r="AI472" i="1" s="1"/>
  <c r="AI532" i="1" a="1"/>
  <c r="AI532" i="1" s="1"/>
  <c r="AI463" i="1" a="1"/>
  <c r="AI463" i="1" s="1"/>
  <c r="AI533" i="1" a="1"/>
  <c r="AI533" i="1" s="1"/>
  <c r="Y631" i="1"/>
  <c r="Y710" i="1" s="1" a="1"/>
  <c r="Y710" i="1" s="1"/>
  <c r="U632" i="1" a="1"/>
  <c r="U632" i="1" s="1"/>
  <c r="Z541" i="1"/>
  <c r="Z620" i="1" s="1" a="1"/>
  <c r="Z620" i="1" s="1"/>
  <c r="V542" i="1" a="1"/>
  <c r="V542" i="1" s="1"/>
  <c r="V564" i="1" a="1"/>
  <c r="V564" i="1" s="1"/>
  <c r="V622" i="1" a="1"/>
  <c r="V622" i="1" s="1"/>
  <c r="V553" i="1" a="1"/>
  <c r="V553" i="1" s="1"/>
  <c r="V624" i="1" a="1"/>
  <c r="V624" i="1" s="1"/>
  <c r="V557" i="1" a="1"/>
  <c r="V557" i="1" s="1"/>
  <c r="V561" i="1" a="1"/>
  <c r="V561" i="1" s="1"/>
  <c r="V563" i="1" a="1"/>
  <c r="V563" i="1" s="1"/>
  <c r="V562" i="1" a="1"/>
  <c r="V562" i="1" s="1"/>
  <c r="V555" i="1" a="1"/>
  <c r="V555" i="1" s="1"/>
  <c r="V621" i="1" a="1"/>
  <c r="V621" i="1" s="1"/>
  <c r="V559" i="1" a="1"/>
  <c r="V559" i="1" s="1"/>
  <c r="V623" i="1" a="1"/>
  <c r="V623" i="1" s="1"/>
  <c r="V619" i="1" a="1"/>
  <c r="V619" i="1" s="1"/>
  <c r="AA631" i="1"/>
  <c r="AA710" i="1" s="1" a="1"/>
  <c r="AA710" i="1" s="1"/>
  <c r="W632" i="1" a="1"/>
  <c r="W632" i="1" s="1"/>
  <c r="X541" i="1"/>
  <c r="X620" i="1" s="1" a="1"/>
  <c r="X620" i="1" s="1"/>
  <c r="T542" i="1" a="1"/>
  <c r="T542" i="1" s="1"/>
  <c r="T553" i="1" a="1"/>
  <c r="T553" i="1" s="1"/>
  <c r="T561" i="1" a="1"/>
  <c r="T561" i="1" s="1"/>
  <c r="T624" i="1" a="1"/>
  <c r="T624" i="1" s="1"/>
  <c r="T557" i="1" a="1"/>
  <c r="T557" i="1" s="1"/>
  <c r="T563" i="1" a="1"/>
  <c r="T563" i="1" s="1"/>
  <c r="T621" i="1" a="1"/>
  <c r="T621" i="1" s="1"/>
  <c r="T623" i="1" a="1"/>
  <c r="T623" i="1" s="1"/>
  <c r="T559" i="1" a="1"/>
  <c r="T559" i="1" s="1"/>
  <c r="T562" i="1" a="1"/>
  <c r="T562" i="1" s="1"/>
  <c r="T555" i="1" a="1"/>
  <c r="T555" i="1" s="1"/>
  <c r="T619" i="1" a="1"/>
  <c r="T619" i="1" s="1"/>
  <c r="T622" i="1" a="1"/>
  <c r="T622" i="1" s="1"/>
  <c r="T564" i="1" a="1"/>
  <c r="T564" i="1" s="1"/>
  <c r="AN451" i="1"/>
  <c r="AN530" i="1" s="1" a="1"/>
  <c r="AN530" i="1" s="1"/>
  <c r="AJ452" i="1" a="1"/>
  <c r="AJ452" i="1" s="1"/>
  <c r="AJ463" i="1" a="1"/>
  <c r="AJ463" i="1" s="1"/>
  <c r="AJ472" i="1" a="1"/>
  <c r="AJ472" i="1" s="1"/>
  <c r="AJ469" i="1" a="1"/>
  <c r="AJ469" i="1" s="1"/>
  <c r="AJ474" i="1" a="1"/>
  <c r="AJ474" i="1" s="1"/>
  <c r="AJ465" i="1" a="1"/>
  <c r="AJ465" i="1" s="1"/>
  <c r="AJ473" i="1" a="1"/>
  <c r="AJ473" i="1" s="1"/>
  <c r="AJ532" i="1" a="1"/>
  <c r="AJ532" i="1" s="1"/>
  <c r="AJ531" i="1" a="1"/>
  <c r="AJ531" i="1" s="1"/>
  <c r="AJ467" i="1" a="1"/>
  <c r="AJ467" i="1" s="1"/>
  <c r="AJ471" i="1" a="1"/>
  <c r="AJ471" i="1" s="1"/>
  <c r="AJ529" i="1" a="1"/>
  <c r="AJ529" i="1" s="1"/>
  <c r="AJ534" i="1" a="1"/>
  <c r="AJ534" i="1" s="1"/>
  <c r="AJ533" i="1" a="1"/>
  <c r="AJ533" i="1" s="1"/>
  <c r="Y541" i="1"/>
  <c r="Y620" i="1" s="1" a="1"/>
  <c r="Y620" i="1" s="1"/>
  <c r="U542" i="1" a="1"/>
  <c r="U542" i="1" s="1"/>
  <c r="U553" i="1" a="1"/>
  <c r="U553" i="1" s="1"/>
  <c r="U561" i="1" a="1"/>
  <c r="U561" i="1" s="1"/>
  <c r="U624" i="1" a="1"/>
  <c r="U624" i="1" s="1"/>
  <c r="U557" i="1" a="1"/>
  <c r="U557" i="1" s="1"/>
  <c r="U563" i="1" a="1"/>
  <c r="U563" i="1" s="1"/>
  <c r="U621" i="1" a="1"/>
  <c r="U621" i="1" s="1"/>
  <c r="U623" i="1" a="1"/>
  <c r="U623" i="1" s="1"/>
  <c r="U619" i="1" a="1"/>
  <c r="U619" i="1" s="1"/>
  <c r="U562" i="1" a="1"/>
  <c r="U562" i="1" s="1"/>
  <c r="U559" i="1" a="1"/>
  <c r="U559" i="1" s="1"/>
  <c r="U564" i="1" a="1"/>
  <c r="U564" i="1" s="1"/>
  <c r="U555" i="1" a="1"/>
  <c r="U555" i="1" s="1"/>
  <c r="U622" i="1" a="1"/>
  <c r="U622" i="1" s="1"/>
  <c r="Z631" i="1"/>
  <c r="Z710" i="1" s="1" a="1"/>
  <c r="Z710" i="1" s="1"/>
  <c r="V632" i="1" a="1"/>
  <c r="V632" i="1" s="1"/>
  <c r="AK451" i="1"/>
  <c r="AK530" i="1" s="1" a="1"/>
  <c r="AK530" i="1" s="1"/>
  <c r="AG467" i="1" a="1"/>
  <c r="AG467" i="1" s="1"/>
  <c r="AG471" i="1" a="1"/>
  <c r="AG471" i="1" s="1"/>
  <c r="AG529" i="1" a="1"/>
  <c r="AG529" i="1" s="1"/>
  <c r="AG465" i="1" a="1"/>
  <c r="AG465" i="1" s="1"/>
  <c r="AG469" i="1" a="1"/>
  <c r="AG469" i="1" s="1"/>
  <c r="AG452" i="1" a="1"/>
  <c r="AG452" i="1" s="1"/>
  <c r="AG472" i="1" a="1"/>
  <c r="AG472" i="1" s="1"/>
  <c r="AG474" i="1" a="1"/>
  <c r="AG474" i="1" s="1"/>
  <c r="AG533" i="1" a="1"/>
  <c r="AG533" i="1" s="1"/>
  <c r="AG473" i="1" a="1"/>
  <c r="AG473" i="1" s="1"/>
  <c r="AG532" i="1" a="1"/>
  <c r="AG532" i="1" s="1"/>
  <c r="AG534" i="1" a="1"/>
  <c r="AG534" i="1" s="1"/>
  <c r="AG463" i="1" a="1"/>
  <c r="AG463" i="1" s="1"/>
  <c r="AG531" i="1" a="1"/>
  <c r="AG531" i="1" s="1"/>
  <c r="AA541" i="1"/>
  <c r="AA620" i="1" s="1" a="1"/>
  <c r="AA620" i="1" s="1"/>
  <c r="W542" i="1" a="1"/>
  <c r="W542" i="1" s="1"/>
  <c r="W555" i="1" a="1"/>
  <c r="W555" i="1" s="1"/>
  <c r="W559" i="1" a="1"/>
  <c r="W559" i="1" s="1"/>
  <c r="W619" i="1" a="1"/>
  <c r="W619" i="1" s="1"/>
  <c r="W562" i="1" a="1"/>
  <c r="W562" i="1" s="1"/>
  <c r="W564" i="1" a="1"/>
  <c r="W564" i="1" s="1"/>
  <c r="W622" i="1" a="1"/>
  <c r="W622" i="1" s="1"/>
  <c r="W553" i="1" a="1"/>
  <c r="W553" i="1" s="1"/>
  <c r="W624" i="1" a="1"/>
  <c r="W624" i="1" s="1"/>
  <c r="W557" i="1" a="1"/>
  <c r="W557" i="1" s="1"/>
  <c r="W561" i="1" a="1"/>
  <c r="W561" i="1" s="1"/>
  <c r="W563" i="1" a="1"/>
  <c r="W563" i="1" s="1"/>
  <c r="W621" i="1" a="1"/>
  <c r="W621" i="1" s="1"/>
  <c r="W623" i="1" a="1"/>
  <c r="W623" i="1" s="1"/>
  <c r="X631" i="1"/>
  <c r="X710" i="1" s="1" a="1"/>
  <c r="X710" i="1" s="1"/>
  <c r="T632" i="1" a="1"/>
  <c r="T632" i="1" s="1"/>
  <c r="AL451" i="1"/>
  <c r="AL530" i="1" s="1" a="1"/>
  <c r="AL530" i="1" s="1"/>
  <c r="AH452" i="1" a="1"/>
  <c r="AH452" i="1" s="1"/>
  <c r="AH469" i="1" a="1"/>
  <c r="AH469" i="1" s="1"/>
  <c r="AH467" i="1" a="1"/>
  <c r="AH467" i="1" s="1"/>
  <c r="AH473" i="1" a="1"/>
  <c r="AH473" i="1" s="1"/>
  <c r="AH471" i="1" a="1"/>
  <c r="AH471" i="1" s="1"/>
  <c r="AH529" i="1" a="1"/>
  <c r="AH529" i="1" s="1"/>
  <c r="AH463" i="1" a="1"/>
  <c r="AH463" i="1" s="1"/>
  <c r="AH472" i="1" a="1"/>
  <c r="AH472" i="1" s="1"/>
  <c r="AH534" i="1" a="1"/>
  <c r="AH534" i="1" s="1"/>
  <c r="AH532" i="1" a="1"/>
  <c r="AH532" i="1" s="1"/>
  <c r="AH474" i="1" a="1"/>
  <c r="AH474" i="1" s="1"/>
  <c r="AH533" i="1" a="1"/>
  <c r="AH533" i="1" s="1"/>
  <c r="AH465" i="1" a="1"/>
  <c r="AH465" i="1" s="1"/>
  <c r="AH531" i="1" a="1"/>
  <c r="AH531" i="1" s="1"/>
  <c r="K108" i="22"/>
  <c r="AA706" i="1" l="1" a="1"/>
  <c r="AA706" i="1" s="1"/>
  <c r="AA708" i="1" a="1"/>
  <c r="AA708" i="1" s="1"/>
  <c r="X706" i="1" a="1"/>
  <c r="X706" i="1" s="1"/>
  <c r="X708" i="1" a="1"/>
  <c r="X708" i="1" s="1"/>
  <c r="Z706" i="1" a="1"/>
  <c r="Z706" i="1" s="1"/>
  <c r="Z708" i="1" a="1"/>
  <c r="Z708" i="1" s="1"/>
  <c r="Y706" i="1" a="1"/>
  <c r="Y706" i="1" s="1"/>
  <c r="Y708" i="1" a="1"/>
  <c r="Y708" i="1" s="1"/>
  <c r="AA702" i="1" a="1"/>
  <c r="AA702" i="1" s="1"/>
  <c r="AA704" i="1" a="1"/>
  <c r="AA704" i="1" s="1"/>
  <c r="X702" i="1" a="1"/>
  <c r="X702" i="1" s="1"/>
  <c r="X704" i="1" a="1"/>
  <c r="X704" i="1" s="1"/>
  <c r="Z702" i="1" a="1"/>
  <c r="Z702" i="1" s="1"/>
  <c r="Z704" i="1" a="1"/>
  <c r="Z704" i="1" s="1"/>
  <c r="Y702" i="1" a="1"/>
  <c r="Y702" i="1" s="1"/>
  <c r="Y704" i="1" a="1"/>
  <c r="Y704" i="1" s="1"/>
  <c r="AA697" i="1" a="1"/>
  <c r="AA697" i="1" s="1"/>
  <c r="AA699" i="1" a="1"/>
  <c r="AA699" i="1" s="1"/>
  <c r="Z697" i="1" a="1"/>
  <c r="Z697" i="1" s="1"/>
  <c r="Z699" i="1" a="1"/>
  <c r="Z699" i="1" s="1"/>
  <c r="Y697" i="1" a="1"/>
  <c r="Y697" i="1" s="1"/>
  <c r="Y699" i="1" a="1"/>
  <c r="Y699" i="1" s="1"/>
  <c r="X697" i="1" a="1"/>
  <c r="X697" i="1" s="1"/>
  <c r="X699" i="1" a="1"/>
  <c r="X699" i="1" s="1"/>
  <c r="AA692" i="1" a="1"/>
  <c r="AA692" i="1" s="1"/>
  <c r="AA695" i="1" a="1"/>
  <c r="AA695" i="1" s="1"/>
  <c r="X692" i="1" a="1"/>
  <c r="X692" i="1" s="1"/>
  <c r="X695" i="1" a="1"/>
  <c r="X695" i="1" s="1"/>
  <c r="Z692" i="1" a="1"/>
  <c r="Z692" i="1" s="1"/>
  <c r="Z695" i="1" a="1"/>
  <c r="Z695" i="1" s="1"/>
  <c r="Y692" i="1" a="1"/>
  <c r="Y692" i="1" s="1"/>
  <c r="Y695" i="1" a="1"/>
  <c r="Y695" i="1" s="1"/>
  <c r="AA688" i="1" a="1"/>
  <c r="AA688" i="1" s="1"/>
  <c r="AA690" i="1" a="1"/>
  <c r="AA690" i="1" s="1"/>
  <c r="X688" i="1" a="1"/>
  <c r="X688" i="1" s="1"/>
  <c r="X690" i="1" a="1"/>
  <c r="X690" i="1" s="1"/>
  <c r="Z688" i="1" a="1"/>
  <c r="Z688" i="1" s="1"/>
  <c r="Z690" i="1" a="1"/>
  <c r="Z690" i="1" s="1"/>
  <c r="Y688" i="1" a="1"/>
  <c r="Y688" i="1" s="1"/>
  <c r="Y690" i="1" a="1"/>
  <c r="Y690" i="1" s="1"/>
  <c r="AA683" i="1" a="1"/>
  <c r="AA683" i="1" s="1"/>
  <c r="AA685" i="1" a="1"/>
  <c r="AA685" i="1" s="1"/>
  <c r="X683" i="1" a="1"/>
  <c r="X683" i="1" s="1"/>
  <c r="X685" i="1" a="1"/>
  <c r="X685" i="1" s="1"/>
  <c r="Z683" i="1" a="1"/>
  <c r="Z683" i="1" s="1"/>
  <c r="Z685" i="1" a="1"/>
  <c r="Z685" i="1" s="1"/>
  <c r="Y683" i="1" a="1"/>
  <c r="Y683" i="1" s="1"/>
  <c r="Y685" i="1" a="1"/>
  <c r="Y685" i="1" s="1"/>
  <c r="AA678" i="1" a="1"/>
  <c r="AA678" i="1" s="1"/>
  <c r="AA681" i="1" a="1"/>
  <c r="AA681" i="1" s="1"/>
  <c r="Y678" i="1" a="1"/>
  <c r="Y678" i="1" s="1"/>
  <c r="Y681" i="1" a="1"/>
  <c r="Y681" i="1" s="1"/>
  <c r="X678" i="1" a="1"/>
  <c r="X678" i="1" s="1"/>
  <c r="X681" i="1" a="1"/>
  <c r="X681" i="1" s="1"/>
  <c r="Z678" i="1" a="1"/>
  <c r="Z678" i="1" s="1"/>
  <c r="Z681" i="1" a="1"/>
  <c r="Z681" i="1" s="1"/>
  <c r="AA674" i="1" a="1"/>
  <c r="AA674" i="1" s="1"/>
  <c r="AA676" i="1" a="1"/>
  <c r="AA676" i="1" s="1"/>
  <c r="X674" i="1" a="1"/>
  <c r="X674" i="1" s="1"/>
  <c r="X676" i="1" a="1"/>
  <c r="X676" i="1" s="1"/>
  <c r="Z674" i="1" a="1"/>
  <c r="Z674" i="1" s="1"/>
  <c r="Z676" i="1" a="1"/>
  <c r="Z676" i="1" s="1"/>
  <c r="Y674" i="1" a="1"/>
  <c r="Y674" i="1" s="1"/>
  <c r="Y676" i="1" a="1"/>
  <c r="Y676" i="1" s="1"/>
  <c r="AA669" i="1" a="1"/>
  <c r="AA669" i="1" s="1"/>
  <c r="AA671" i="1" a="1"/>
  <c r="AA671" i="1" s="1"/>
  <c r="X669" i="1" a="1"/>
  <c r="X669" i="1" s="1"/>
  <c r="X671" i="1" a="1"/>
  <c r="X671" i="1" s="1"/>
  <c r="Z669" i="1" a="1"/>
  <c r="Z669" i="1" s="1"/>
  <c r="Z671" i="1" a="1"/>
  <c r="Z671" i="1" s="1"/>
  <c r="Y669" i="1" a="1"/>
  <c r="Y669" i="1" s="1"/>
  <c r="Y671" i="1" a="1"/>
  <c r="Y671" i="1" s="1"/>
  <c r="AA663" i="1" a="1"/>
  <c r="AA663" i="1" s="1"/>
  <c r="AA666" i="1" a="1"/>
  <c r="AA666" i="1" s="1"/>
  <c r="X663" i="1" a="1"/>
  <c r="X663" i="1" s="1"/>
  <c r="X666" i="1" a="1"/>
  <c r="X666" i="1" s="1"/>
  <c r="Z663" i="1" a="1"/>
  <c r="Z663" i="1" s="1"/>
  <c r="Z666" i="1" a="1"/>
  <c r="Z666" i="1" s="1"/>
  <c r="Y663" i="1" a="1"/>
  <c r="Y663" i="1" s="1"/>
  <c r="Y666" i="1" a="1"/>
  <c r="Y666" i="1" s="1"/>
  <c r="AA655" i="1" a="1"/>
  <c r="AA655" i="1" s="1"/>
  <c r="AA660" i="1" a="1"/>
  <c r="AA660" i="1" s="1"/>
  <c r="X655" i="1" a="1"/>
  <c r="X655" i="1" s="1"/>
  <c r="X660" i="1" a="1"/>
  <c r="X660" i="1" s="1"/>
  <c r="Z655" i="1" a="1"/>
  <c r="Z655" i="1" s="1"/>
  <c r="Z660" i="1" a="1"/>
  <c r="Z660" i="1" s="1"/>
  <c r="Y655" i="1" a="1"/>
  <c r="Y655" i="1" s="1"/>
  <c r="Y660" i="1" a="1"/>
  <c r="Y660" i="1" s="1"/>
  <c r="AA648" i="1" a="1"/>
  <c r="AA648" i="1" s="1"/>
  <c r="AA650" i="1" a="1"/>
  <c r="AA650" i="1" s="1"/>
  <c r="X648" i="1" a="1"/>
  <c r="X648" i="1" s="1"/>
  <c r="X650" i="1" a="1"/>
  <c r="X650" i="1" s="1"/>
  <c r="Z648" i="1" a="1"/>
  <c r="Z648" i="1" s="1"/>
  <c r="Z650" i="1" a="1"/>
  <c r="Z650" i="1" s="1"/>
  <c r="Y648" i="1" a="1"/>
  <c r="Y648" i="1" s="1"/>
  <c r="Y650" i="1" a="1"/>
  <c r="Y650" i="1" s="1"/>
  <c r="AA644" i="1" a="1"/>
  <c r="AA644" i="1" s="1"/>
  <c r="AA646" i="1" a="1"/>
  <c r="AA646" i="1" s="1"/>
  <c r="X644" i="1" a="1"/>
  <c r="X644" i="1" s="1"/>
  <c r="X646" i="1" a="1"/>
  <c r="X646" i="1" s="1"/>
  <c r="Z644" i="1" a="1"/>
  <c r="Z644" i="1" s="1"/>
  <c r="Z646" i="1" a="1"/>
  <c r="Z646" i="1" s="1"/>
  <c r="Y644" i="1" a="1"/>
  <c r="Y644" i="1" s="1"/>
  <c r="Y646" i="1" a="1"/>
  <c r="Y646" i="1" s="1"/>
  <c r="AA616" i="1" a="1"/>
  <c r="AA616" i="1" s="1"/>
  <c r="AA618" i="1" a="1"/>
  <c r="AA618" i="1" s="1"/>
  <c r="Y616" i="1" a="1"/>
  <c r="Y616" i="1" s="1"/>
  <c r="Y618" i="1" a="1"/>
  <c r="Y618" i="1" s="1"/>
  <c r="X616" i="1" a="1"/>
  <c r="X616" i="1" s="1"/>
  <c r="X618" i="1" a="1"/>
  <c r="X618" i="1" s="1"/>
  <c r="Z616" i="1" a="1"/>
  <c r="Z616" i="1" s="1"/>
  <c r="Z618" i="1" a="1"/>
  <c r="Z618" i="1" s="1"/>
  <c r="AA612" i="1" a="1"/>
  <c r="AA612" i="1" s="1"/>
  <c r="AA614" i="1" a="1"/>
  <c r="AA614" i="1" s="1"/>
  <c r="Y612" i="1" a="1"/>
  <c r="Y612" i="1" s="1"/>
  <c r="Y614" i="1" a="1"/>
  <c r="Y614" i="1" s="1"/>
  <c r="X612" i="1" a="1"/>
  <c r="X612" i="1" s="1"/>
  <c r="X614" i="1" a="1"/>
  <c r="X614" i="1" s="1"/>
  <c r="Z612" i="1" a="1"/>
  <c r="Z612" i="1" s="1"/>
  <c r="Z614" i="1" a="1"/>
  <c r="Z614" i="1" s="1"/>
  <c r="AA607" i="1" a="1"/>
  <c r="AA607" i="1" s="1"/>
  <c r="AA609" i="1" a="1"/>
  <c r="AA609" i="1" s="1"/>
  <c r="Y607" i="1" a="1"/>
  <c r="Y607" i="1" s="1"/>
  <c r="Y609" i="1" a="1"/>
  <c r="Y609" i="1" s="1"/>
  <c r="X607" i="1" a="1"/>
  <c r="X607" i="1" s="1"/>
  <c r="X609" i="1" a="1"/>
  <c r="X609" i="1" s="1"/>
  <c r="Z607" i="1" a="1"/>
  <c r="Z607" i="1" s="1"/>
  <c r="Z609" i="1" a="1"/>
  <c r="Z609" i="1" s="1"/>
  <c r="Y602" i="1" a="1"/>
  <c r="Y602" i="1" s="1"/>
  <c r="Y605" i="1" a="1"/>
  <c r="Y605" i="1" s="1"/>
  <c r="AA602" i="1" a="1"/>
  <c r="AA602" i="1" s="1"/>
  <c r="AA605" i="1" a="1"/>
  <c r="AA605" i="1" s="1"/>
  <c r="X602" i="1" a="1"/>
  <c r="X602" i="1" s="1"/>
  <c r="X605" i="1" a="1"/>
  <c r="X605" i="1" s="1"/>
  <c r="Z602" i="1" a="1"/>
  <c r="Z602" i="1" s="1"/>
  <c r="Z605" i="1" a="1"/>
  <c r="Z605" i="1" s="1"/>
  <c r="AA598" i="1" a="1"/>
  <c r="AA598" i="1" s="1"/>
  <c r="AA600" i="1" a="1"/>
  <c r="AA600" i="1" s="1"/>
  <c r="Y598" i="1" a="1"/>
  <c r="Y598" i="1" s="1"/>
  <c r="Y600" i="1" a="1"/>
  <c r="Y600" i="1" s="1"/>
  <c r="X598" i="1" a="1"/>
  <c r="X598" i="1" s="1"/>
  <c r="X600" i="1" a="1"/>
  <c r="X600" i="1" s="1"/>
  <c r="Z598" i="1" a="1"/>
  <c r="Z598" i="1" s="1"/>
  <c r="Z600" i="1" a="1"/>
  <c r="Z600" i="1" s="1"/>
  <c r="AA593" i="1" a="1"/>
  <c r="AA593" i="1" s="1"/>
  <c r="AA595" i="1" a="1"/>
  <c r="AA595" i="1" s="1"/>
  <c r="Y593" i="1" a="1"/>
  <c r="Y593" i="1" s="1"/>
  <c r="Y595" i="1" a="1"/>
  <c r="Y595" i="1" s="1"/>
  <c r="X593" i="1" a="1"/>
  <c r="X593" i="1" s="1"/>
  <c r="X595" i="1" a="1"/>
  <c r="X595" i="1" s="1"/>
  <c r="Z593" i="1" a="1"/>
  <c r="Z593" i="1" s="1"/>
  <c r="Z595" i="1" a="1"/>
  <c r="Z595" i="1" s="1"/>
  <c r="AA588" i="1" a="1"/>
  <c r="AA588" i="1" s="1"/>
  <c r="AA591" i="1" a="1"/>
  <c r="AA591" i="1" s="1"/>
  <c r="Y588" i="1" a="1"/>
  <c r="Y588" i="1" s="1"/>
  <c r="Y591" i="1" a="1"/>
  <c r="Y591" i="1" s="1"/>
  <c r="X588" i="1" a="1"/>
  <c r="X588" i="1" s="1"/>
  <c r="X591" i="1" a="1"/>
  <c r="X591" i="1" s="1"/>
  <c r="Z588" i="1" a="1"/>
  <c r="Z588" i="1" s="1"/>
  <c r="Z591" i="1" a="1"/>
  <c r="Z591" i="1" s="1"/>
  <c r="AA584" i="1" a="1"/>
  <c r="AA584" i="1" s="1"/>
  <c r="AA586" i="1" a="1"/>
  <c r="AA586" i="1" s="1"/>
  <c r="Y584" i="1" a="1"/>
  <c r="Y584" i="1" s="1"/>
  <c r="Y586" i="1" a="1"/>
  <c r="Y586" i="1" s="1"/>
  <c r="X584" i="1" a="1"/>
  <c r="X584" i="1" s="1"/>
  <c r="X586" i="1" a="1"/>
  <c r="X586" i="1" s="1"/>
  <c r="Z584" i="1" a="1"/>
  <c r="Z584" i="1" s="1"/>
  <c r="Z586" i="1" a="1"/>
  <c r="Z586" i="1" s="1"/>
  <c r="AA579" i="1" a="1"/>
  <c r="AA579" i="1" s="1"/>
  <c r="AA581" i="1" a="1"/>
  <c r="AA581" i="1" s="1"/>
  <c r="Y579" i="1" a="1"/>
  <c r="Y579" i="1" s="1"/>
  <c r="Y581" i="1" a="1"/>
  <c r="Y581" i="1" s="1"/>
  <c r="X579" i="1" a="1"/>
  <c r="X579" i="1" s="1"/>
  <c r="X581" i="1" a="1"/>
  <c r="X581" i="1" s="1"/>
  <c r="Z579" i="1" a="1"/>
  <c r="Z579" i="1" s="1"/>
  <c r="Z581" i="1" a="1"/>
  <c r="Z581" i="1" s="1"/>
  <c r="AA573" i="1" a="1"/>
  <c r="AA573" i="1" s="1"/>
  <c r="AA576" i="1" a="1"/>
  <c r="AA576" i="1" s="1"/>
  <c r="Y573" i="1" a="1"/>
  <c r="Y573" i="1" s="1"/>
  <c r="Y576" i="1" a="1"/>
  <c r="Y576" i="1" s="1"/>
  <c r="X573" i="1" a="1"/>
  <c r="X573" i="1" s="1"/>
  <c r="X576" i="1" a="1"/>
  <c r="X576" i="1" s="1"/>
  <c r="Z573" i="1" a="1"/>
  <c r="Z573" i="1" s="1"/>
  <c r="Z576" i="1" a="1"/>
  <c r="Z576" i="1" s="1"/>
  <c r="AA565" i="1" a="1"/>
  <c r="AA565" i="1" s="1"/>
  <c r="AA570" i="1" a="1"/>
  <c r="AA570" i="1" s="1"/>
  <c r="Y565" i="1" a="1"/>
  <c r="Y565" i="1" s="1"/>
  <c r="Y570" i="1" a="1"/>
  <c r="Y570" i="1" s="1"/>
  <c r="X565" i="1" a="1"/>
  <c r="X565" i="1" s="1"/>
  <c r="X570" i="1" a="1"/>
  <c r="X570" i="1" s="1"/>
  <c r="Z565" i="1" a="1"/>
  <c r="Z565" i="1" s="1"/>
  <c r="Z570" i="1" a="1"/>
  <c r="Z570" i="1" s="1"/>
  <c r="AA558" i="1" a="1"/>
  <c r="AA558" i="1" s="1"/>
  <c r="AA560" i="1" a="1"/>
  <c r="AA560" i="1" s="1"/>
  <c r="Y558" i="1" a="1"/>
  <c r="Y558" i="1" s="1"/>
  <c r="Y560" i="1" a="1"/>
  <c r="Y560" i="1" s="1"/>
  <c r="X558" i="1" a="1"/>
  <c r="X558" i="1" s="1"/>
  <c r="X560" i="1" a="1"/>
  <c r="X560" i="1" s="1"/>
  <c r="Z558" i="1" a="1"/>
  <c r="Z558" i="1" s="1"/>
  <c r="Z560" i="1" a="1"/>
  <c r="Z560" i="1" s="1"/>
  <c r="AA554" i="1" a="1"/>
  <c r="AA554" i="1" s="1"/>
  <c r="AA556" i="1" a="1"/>
  <c r="AA556" i="1" s="1"/>
  <c r="Y554" i="1" a="1"/>
  <c r="Y554" i="1" s="1"/>
  <c r="Y556" i="1" a="1"/>
  <c r="Y556" i="1" s="1"/>
  <c r="X554" i="1" a="1"/>
  <c r="X554" i="1" s="1"/>
  <c r="X556" i="1" a="1"/>
  <c r="X556" i="1" s="1"/>
  <c r="Z554" i="1" a="1"/>
  <c r="Z554" i="1" s="1"/>
  <c r="Z556" i="1" a="1"/>
  <c r="Z556" i="1" s="1"/>
  <c r="AM526" i="1" a="1"/>
  <c r="AM526" i="1" s="1"/>
  <c r="AM528" i="1" a="1"/>
  <c r="AM528" i="1" s="1"/>
  <c r="AL526" i="1" a="1"/>
  <c r="AL526" i="1" s="1"/>
  <c r="AL528" i="1" a="1"/>
  <c r="AL528" i="1" s="1"/>
  <c r="AK526" i="1" a="1"/>
  <c r="AK526" i="1" s="1"/>
  <c r="AK528" i="1" a="1"/>
  <c r="AK528" i="1" s="1"/>
  <c r="AN526" i="1" a="1"/>
  <c r="AN526" i="1" s="1"/>
  <c r="AN528" i="1" a="1"/>
  <c r="AN528" i="1" s="1"/>
  <c r="AL522" i="1" a="1"/>
  <c r="AL522" i="1" s="1"/>
  <c r="AL524" i="1" a="1"/>
  <c r="AL524" i="1" s="1"/>
  <c r="AM522" i="1" a="1"/>
  <c r="AM522" i="1" s="1"/>
  <c r="AM524" i="1" a="1"/>
  <c r="AM524" i="1" s="1"/>
  <c r="AK522" i="1" a="1"/>
  <c r="AK522" i="1" s="1"/>
  <c r="AK524" i="1" a="1"/>
  <c r="AK524" i="1" s="1"/>
  <c r="AN522" i="1" a="1"/>
  <c r="AN522" i="1" s="1"/>
  <c r="AN524" i="1" a="1"/>
  <c r="AN524" i="1" s="1"/>
  <c r="AM517" i="1" a="1"/>
  <c r="AM517" i="1" s="1"/>
  <c r="AM519" i="1" a="1"/>
  <c r="AM519" i="1" s="1"/>
  <c r="AL517" i="1" a="1"/>
  <c r="AL517" i="1" s="1"/>
  <c r="AL519" i="1" a="1"/>
  <c r="AL519" i="1" s="1"/>
  <c r="AK517" i="1" a="1"/>
  <c r="AK517" i="1" s="1"/>
  <c r="AK519" i="1" a="1"/>
  <c r="AK519" i="1" s="1"/>
  <c r="AN517" i="1" a="1"/>
  <c r="AN517" i="1" s="1"/>
  <c r="AN519" i="1" a="1"/>
  <c r="AN519" i="1" s="1"/>
  <c r="AM512" i="1" a="1"/>
  <c r="AM512" i="1" s="1"/>
  <c r="AM515" i="1" a="1"/>
  <c r="AM515" i="1" s="1"/>
  <c r="AL512" i="1" a="1"/>
  <c r="AL512" i="1" s="1"/>
  <c r="AL515" i="1" a="1"/>
  <c r="AL515" i="1" s="1"/>
  <c r="AK512" i="1" a="1"/>
  <c r="AK512" i="1" s="1"/>
  <c r="AK515" i="1" a="1"/>
  <c r="AK515" i="1" s="1"/>
  <c r="AN512" i="1" a="1"/>
  <c r="AN512" i="1" s="1"/>
  <c r="AN515" i="1" a="1"/>
  <c r="AN515" i="1" s="1"/>
  <c r="AM508" i="1" a="1"/>
  <c r="AM508" i="1" s="1"/>
  <c r="AM510" i="1" a="1"/>
  <c r="AM510" i="1" s="1"/>
  <c r="AL508" i="1" a="1"/>
  <c r="AL508" i="1" s="1"/>
  <c r="AL510" i="1" a="1"/>
  <c r="AL510" i="1" s="1"/>
  <c r="AK508" i="1" a="1"/>
  <c r="AK508" i="1" s="1"/>
  <c r="AK510" i="1" a="1"/>
  <c r="AK510" i="1" s="1"/>
  <c r="AN508" i="1" a="1"/>
  <c r="AN508" i="1" s="1"/>
  <c r="AN510" i="1" a="1"/>
  <c r="AN510" i="1" s="1"/>
  <c r="AM503" i="1" a="1"/>
  <c r="AM503" i="1" s="1"/>
  <c r="AM505" i="1" a="1"/>
  <c r="AM505" i="1" s="1"/>
  <c r="AL503" i="1" a="1"/>
  <c r="AL503" i="1" s="1"/>
  <c r="AL505" i="1" a="1"/>
  <c r="AL505" i="1" s="1"/>
  <c r="AK503" i="1" a="1"/>
  <c r="AK503" i="1" s="1"/>
  <c r="AK505" i="1" a="1"/>
  <c r="AK505" i="1" s="1"/>
  <c r="AN503" i="1" a="1"/>
  <c r="AN503" i="1" s="1"/>
  <c r="AN505" i="1" a="1"/>
  <c r="AN505" i="1" s="1"/>
  <c r="AM498" i="1" a="1"/>
  <c r="AM498" i="1" s="1"/>
  <c r="AM501" i="1" a="1"/>
  <c r="AM501" i="1" s="1"/>
  <c r="AL498" i="1" a="1"/>
  <c r="AL498" i="1" s="1"/>
  <c r="AL501" i="1" a="1"/>
  <c r="AL501" i="1" s="1"/>
  <c r="AK498" i="1" a="1"/>
  <c r="AK498" i="1" s="1"/>
  <c r="AK501" i="1" a="1"/>
  <c r="AK501" i="1" s="1"/>
  <c r="AN498" i="1" a="1"/>
  <c r="AN498" i="1" s="1"/>
  <c r="AN501" i="1" a="1"/>
  <c r="AN501" i="1" s="1"/>
  <c r="AM494" i="1" a="1"/>
  <c r="AM494" i="1" s="1"/>
  <c r="AM496" i="1" a="1"/>
  <c r="AM496" i="1" s="1"/>
  <c r="AL494" i="1" a="1"/>
  <c r="AL494" i="1" s="1"/>
  <c r="AL496" i="1" a="1"/>
  <c r="AL496" i="1" s="1"/>
  <c r="AK494" i="1" a="1"/>
  <c r="AK494" i="1" s="1"/>
  <c r="AK496" i="1" a="1"/>
  <c r="AK496" i="1" s="1"/>
  <c r="AN494" i="1" a="1"/>
  <c r="AN494" i="1" s="1"/>
  <c r="AN496" i="1" a="1"/>
  <c r="AN496" i="1" s="1"/>
  <c r="AM489" i="1" a="1"/>
  <c r="AM489" i="1" s="1"/>
  <c r="AM491" i="1" a="1"/>
  <c r="AM491" i="1" s="1"/>
  <c r="AL489" i="1" a="1"/>
  <c r="AL489" i="1" s="1"/>
  <c r="AL491" i="1" a="1"/>
  <c r="AL491" i="1" s="1"/>
  <c r="AK489" i="1" a="1"/>
  <c r="AK489" i="1" s="1"/>
  <c r="AK491" i="1" a="1"/>
  <c r="AK491" i="1" s="1"/>
  <c r="AN489" i="1" a="1"/>
  <c r="AN489" i="1" s="1"/>
  <c r="AN491" i="1" a="1"/>
  <c r="AN491" i="1" s="1"/>
  <c r="AM483" i="1" a="1"/>
  <c r="AM483" i="1" s="1"/>
  <c r="AM486" i="1" a="1"/>
  <c r="AM486" i="1" s="1"/>
  <c r="AL483" i="1" a="1"/>
  <c r="AL483" i="1" s="1"/>
  <c r="AL486" i="1" a="1"/>
  <c r="AL486" i="1" s="1"/>
  <c r="AK483" i="1" a="1"/>
  <c r="AK483" i="1" s="1"/>
  <c r="AK486" i="1" a="1"/>
  <c r="AK486" i="1" s="1"/>
  <c r="AN483" i="1" a="1"/>
  <c r="AN483" i="1" s="1"/>
  <c r="AN486" i="1" a="1"/>
  <c r="AN486" i="1" s="1"/>
  <c r="AM475" i="1" a="1"/>
  <c r="AM475" i="1" s="1"/>
  <c r="AM480" i="1" a="1"/>
  <c r="AM480" i="1" s="1"/>
  <c r="AL475" i="1" a="1"/>
  <c r="AL475" i="1" s="1"/>
  <c r="AL480" i="1" a="1"/>
  <c r="AL480" i="1" s="1"/>
  <c r="AK475" i="1" a="1"/>
  <c r="AK475" i="1" s="1"/>
  <c r="AK480" i="1" a="1"/>
  <c r="AK480" i="1" s="1"/>
  <c r="AN475" i="1" a="1"/>
  <c r="AN475" i="1" s="1"/>
  <c r="AN480" i="1" a="1"/>
  <c r="AN480" i="1" s="1"/>
  <c r="AM468" i="1" a="1"/>
  <c r="AM468" i="1" s="1"/>
  <c r="AM470" i="1" a="1"/>
  <c r="AM470" i="1" s="1"/>
  <c r="AL468" i="1" a="1"/>
  <c r="AL468" i="1" s="1"/>
  <c r="AL470" i="1" a="1"/>
  <c r="AL470" i="1" s="1"/>
  <c r="AK468" i="1" a="1"/>
  <c r="AK468" i="1" s="1"/>
  <c r="AK470" i="1" a="1"/>
  <c r="AK470" i="1" s="1"/>
  <c r="AN468" i="1" a="1"/>
  <c r="AN468" i="1" s="1"/>
  <c r="AN470" i="1" a="1"/>
  <c r="AN470" i="1" s="1"/>
  <c r="AM464" i="1" a="1"/>
  <c r="AM464" i="1" s="1"/>
  <c r="AM466" i="1" a="1"/>
  <c r="AM466" i="1" s="1"/>
  <c r="AL464" i="1" a="1"/>
  <c r="AL464" i="1" s="1"/>
  <c r="AL466" i="1" a="1"/>
  <c r="AL466" i="1" s="1"/>
  <c r="AK464" i="1" a="1"/>
  <c r="AK464" i="1" s="1"/>
  <c r="AK466" i="1" a="1"/>
  <c r="AK466" i="1" s="1"/>
  <c r="AN464" i="1" a="1"/>
  <c r="AN464" i="1" s="1"/>
  <c r="AN466" i="1" a="1"/>
  <c r="AN466" i="1" s="1"/>
  <c r="AA694" i="1" a="1"/>
  <c r="AA694" i="1" s="1"/>
  <c r="AA707" i="1" a="1"/>
  <c r="AA707" i="1" s="1"/>
  <c r="AA705" i="1" a="1"/>
  <c r="AA705" i="1" s="1"/>
  <c r="AA703" i="1" a="1"/>
  <c r="AA703" i="1" s="1"/>
  <c r="AA701" i="1" a="1"/>
  <c r="AA701" i="1" s="1"/>
  <c r="AA700" i="1" a="1"/>
  <c r="AA700" i="1" s="1"/>
  <c r="AA696" i="1" a="1"/>
  <c r="AA696" i="1" s="1"/>
  <c r="AA686" i="1" a="1"/>
  <c r="AA686" i="1" s="1"/>
  <c r="AA684" i="1" a="1"/>
  <c r="AA684" i="1" s="1"/>
  <c r="AA682" i="1" a="1"/>
  <c r="AA682" i="1" s="1"/>
  <c r="AA698" i="1" a="1"/>
  <c r="AA698" i="1" s="1"/>
  <c r="AA689" i="1" a="1"/>
  <c r="AA689" i="1" s="1"/>
  <c r="AA693" i="1" a="1"/>
  <c r="AA693" i="1" s="1"/>
  <c r="AA679" i="1" a="1"/>
  <c r="AA679" i="1" s="1"/>
  <c r="AA677" i="1" a="1"/>
  <c r="AA677" i="1" s="1"/>
  <c r="AA680" i="1" a="1"/>
  <c r="AA680" i="1" s="1"/>
  <c r="AA675" i="1" a="1"/>
  <c r="AA675" i="1" s="1"/>
  <c r="AA673" i="1" a="1"/>
  <c r="AA673" i="1" s="1"/>
  <c r="AA670" i="1" a="1"/>
  <c r="AA670" i="1" s="1"/>
  <c r="AA661" i="1" a="1"/>
  <c r="AA661" i="1" s="1"/>
  <c r="AA662" i="1" a="1"/>
  <c r="AA662" i="1" s="1"/>
  <c r="AA687" i="1" a="1"/>
  <c r="AA687" i="1" s="1"/>
  <c r="AA664" i="1" a="1"/>
  <c r="AA664" i="1" s="1"/>
  <c r="AA691" i="1" a="1"/>
  <c r="AA691" i="1" s="1"/>
  <c r="AA665" i="1" a="1"/>
  <c r="AA665" i="1" s="1"/>
  <c r="AA667" i="1" a="1"/>
  <c r="AA667" i="1" s="1"/>
  <c r="AA672" i="1" a="1"/>
  <c r="AA672" i="1" s="1"/>
  <c r="AA668" i="1" a="1"/>
  <c r="AA668" i="1" s="1"/>
  <c r="X705" i="1" a="1"/>
  <c r="X705" i="1" s="1"/>
  <c r="X703" i="1" a="1"/>
  <c r="X703" i="1" s="1"/>
  <c r="X701" i="1" a="1"/>
  <c r="X701" i="1" s="1"/>
  <c r="X700" i="1" a="1"/>
  <c r="X700" i="1" s="1"/>
  <c r="X698" i="1" a="1"/>
  <c r="X698" i="1" s="1"/>
  <c r="X696" i="1" a="1"/>
  <c r="X696" i="1" s="1"/>
  <c r="X682" i="1" a="1"/>
  <c r="X682" i="1" s="1"/>
  <c r="X693" i="1" a="1"/>
  <c r="X693" i="1" s="1"/>
  <c r="X707" i="1" a="1"/>
  <c r="X707" i="1" s="1"/>
  <c r="X691" i="1" a="1"/>
  <c r="X691" i="1" s="1"/>
  <c r="X686" i="1" a="1"/>
  <c r="X686" i="1" s="1"/>
  <c r="X680" i="1" a="1"/>
  <c r="X680" i="1" s="1"/>
  <c r="X675" i="1" a="1"/>
  <c r="X675" i="1" s="1"/>
  <c r="X673" i="1" a="1"/>
  <c r="X673" i="1" s="1"/>
  <c r="X694" i="1" a="1"/>
  <c r="X694" i="1" s="1"/>
  <c r="X689" i="1" a="1"/>
  <c r="X689" i="1" s="1"/>
  <c r="X672" i="1" a="1"/>
  <c r="X672" i="1" s="1"/>
  <c r="X670" i="1" a="1"/>
  <c r="X670" i="1" s="1"/>
  <c r="X668" i="1" a="1"/>
  <c r="X668" i="1" s="1"/>
  <c r="X667" i="1" a="1"/>
  <c r="X667" i="1" s="1"/>
  <c r="X664" i="1" a="1"/>
  <c r="X664" i="1" s="1"/>
  <c r="X687" i="1" a="1"/>
  <c r="X687" i="1" s="1"/>
  <c r="X684" i="1" a="1"/>
  <c r="X684" i="1" s="1"/>
  <c r="X661" i="1" a="1"/>
  <c r="X661" i="1" s="1"/>
  <c r="X662" i="1" a="1"/>
  <c r="X662" i="1" s="1"/>
  <c r="X677" i="1" a="1"/>
  <c r="X677" i="1" s="1"/>
  <c r="X665" i="1" a="1"/>
  <c r="X665" i="1" s="1"/>
  <c r="Z698" i="1" a="1"/>
  <c r="Z698" i="1" s="1"/>
  <c r="Z694" i="1" a="1"/>
  <c r="Z694" i="1" s="1"/>
  <c r="Z707" i="1" a="1"/>
  <c r="Z707" i="1" s="1"/>
  <c r="Z705" i="1" a="1"/>
  <c r="Z705" i="1" s="1"/>
  <c r="Z703" i="1" a="1"/>
  <c r="Z703" i="1" s="1"/>
  <c r="Z700" i="1" a="1"/>
  <c r="Z700" i="1" s="1"/>
  <c r="Z693" i="1" a="1"/>
  <c r="Z693" i="1" s="1"/>
  <c r="Z689" i="1" a="1"/>
  <c r="Z689" i="1" s="1"/>
  <c r="Z696" i="1" a="1"/>
  <c r="Z696" i="1" s="1"/>
  <c r="Z687" i="1" a="1"/>
  <c r="Z687" i="1" s="1"/>
  <c r="Z686" i="1" a="1"/>
  <c r="Z686" i="1" s="1"/>
  <c r="Z701" i="1" a="1"/>
  <c r="Z701" i="1" s="1"/>
  <c r="Z684" i="1" a="1"/>
  <c r="Z684" i="1" s="1"/>
  <c r="Z691" i="1" a="1"/>
  <c r="Z691" i="1" s="1"/>
  <c r="Z682" i="1" a="1"/>
  <c r="Z682" i="1" s="1"/>
  <c r="Z679" i="1" a="1"/>
  <c r="Z679" i="1" s="1"/>
  <c r="Z677" i="1" a="1"/>
  <c r="Z677" i="1" s="1"/>
  <c r="Z673" i="1" a="1"/>
  <c r="Z673" i="1" s="1"/>
  <c r="Z664" i="1" a="1"/>
  <c r="Z664" i="1" s="1"/>
  <c r="Z662" i="1" a="1"/>
  <c r="Z662" i="1" s="1"/>
  <c r="Z670" i="1" a="1"/>
  <c r="Z670" i="1" s="1"/>
  <c r="Z661" i="1" a="1"/>
  <c r="Z661" i="1" s="1"/>
  <c r="Z667" i="1" a="1"/>
  <c r="Z667" i="1" s="1"/>
  <c r="Z675" i="1" a="1"/>
  <c r="Z675" i="1" s="1"/>
  <c r="Z680" i="1" a="1"/>
  <c r="Z680" i="1" s="1"/>
  <c r="Z665" i="1" a="1"/>
  <c r="Z665" i="1" s="1"/>
  <c r="Z672" i="1" a="1"/>
  <c r="Z672" i="1" s="1"/>
  <c r="Z668" i="1" a="1"/>
  <c r="Z668" i="1" s="1"/>
  <c r="Y701" i="1" a="1"/>
  <c r="Y701" i="1" s="1"/>
  <c r="Y698" i="1" a="1"/>
  <c r="Y698" i="1" s="1"/>
  <c r="Y696" i="1" a="1"/>
  <c r="Y696" i="1" s="1"/>
  <c r="Y694" i="1" a="1"/>
  <c r="Y694" i="1" s="1"/>
  <c r="Y707" i="1" a="1"/>
  <c r="Y707" i="1" s="1"/>
  <c r="Y693" i="1" a="1"/>
  <c r="Y693" i="1" s="1"/>
  <c r="Y703" i="1" a="1"/>
  <c r="Y703" i="1" s="1"/>
  <c r="Y700" i="1" a="1"/>
  <c r="Y700" i="1" s="1"/>
  <c r="Y691" i="1" a="1"/>
  <c r="Y691" i="1" s="1"/>
  <c r="Y689" i="1" a="1"/>
  <c r="Y689" i="1" s="1"/>
  <c r="Y687" i="1" a="1"/>
  <c r="Y687" i="1" s="1"/>
  <c r="Y682" i="1" a="1"/>
  <c r="Y682" i="1" s="1"/>
  <c r="Y705" i="1" a="1"/>
  <c r="Y705" i="1" s="1"/>
  <c r="Y672" i="1" a="1"/>
  <c r="Y672" i="1" s="1"/>
  <c r="Y686" i="1" a="1"/>
  <c r="Y686" i="1" s="1"/>
  <c r="Y670" i="1" a="1"/>
  <c r="Y670" i="1" s="1"/>
  <c r="Y684" i="1" a="1"/>
  <c r="Y684" i="1" s="1"/>
  <c r="Y677" i="1" a="1"/>
  <c r="Y677" i="1" s="1"/>
  <c r="Y667" i="1" a="1"/>
  <c r="Y667" i="1" s="1"/>
  <c r="Y665" i="1" a="1"/>
  <c r="Y665" i="1" s="1"/>
  <c r="Y679" i="1" a="1"/>
  <c r="Y679" i="1" s="1"/>
  <c r="Y673" i="1" a="1"/>
  <c r="Y673" i="1" s="1"/>
  <c r="Y668" i="1" a="1"/>
  <c r="Y668" i="1" s="1"/>
  <c r="Y661" i="1" a="1"/>
  <c r="Y661" i="1" s="1"/>
  <c r="Y675" i="1" a="1"/>
  <c r="Y675" i="1" s="1"/>
  <c r="Y662" i="1" a="1"/>
  <c r="Y662" i="1" s="1"/>
  <c r="Y680" i="1" a="1"/>
  <c r="Y680" i="1" s="1"/>
  <c r="Y664" i="1" a="1"/>
  <c r="Y664" i="1" s="1"/>
  <c r="X615" i="1" a="1"/>
  <c r="X615" i="1" s="1"/>
  <c r="X613" i="1" a="1"/>
  <c r="X613" i="1" s="1"/>
  <c r="X611" i="1" a="1"/>
  <c r="X611" i="1" s="1"/>
  <c r="X610" i="1" a="1"/>
  <c r="X610" i="1" s="1"/>
  <c r="X608" i="1" a="1"/>
  <c r="X608" i="1" s="1"/>
  <c r="X606" i="1" a="1"/>
  <c r="X606" i="1" s="1"/>
  <c r="X604" i="1" a="1"/>
  <c r="X604" i="1" s="1"/>
  <c r="X592" i="1" a="1"/>
  <c r="X592" i="1" s="1"/>
  <c r="X590" i="1" a="1"/>
  <c r="X590" i="1" s="1"/>
  <c r="X601" i="1" a="1"/>
  <c r="X601" i="1" s="1"/>
  <c r="X599" i="1" a="1"/>
  <c r="X599" i="1" s="1"/>
  <c r="X596" i="1" a="1"/>
  <c r="X596" i="1" s="1"/>
  <c r="X617" i="1" a="1"/>
  <c r="X617" i="1" s="1"/>
  <c r="X603" i="1" a="1"/>
  <c r="X603" i="1" s="1"/>
  <c r="X597" i="1" a="1"/>
  <c r="X597" i="1" s="1"/>
  <c r="X587" i="1" a="1"/>
  <c r="X587" i="1" s="1"/>
  <c r="X585" i="1" a="1"/>
  <c r="X585" i="1" s="1"/>
  <c r="X583" i="1" a="1"/>
  <c r="X583" i="1" s="1"/>
  <c r="X582" i="1" a="1"/>
  <c r="X582" i="1" s="1"/>
  <c r="X574" i="1" a="1"/>
  <c r="X574" i="1" s="1"/>
  <c r="X577" i="1" a="1"/>
  <c r="X577" i="1" s="1"/>
  <c r="X572" i="1" a="1"/>
  <c r="X572" i="1" s="1"/>
  <c r="X578" i="1" a="1"/>
  <c r="X578" i="1" s="1"/>
  <c r="X571" i="1" a="1"/>
  <c r="X571" i="1" s="1"/>
  <c r="X575" i="1" a="1"/>
  <c r="X575" i="1" s="1"/>
  <c r="X594" i="1" a="1"/>
  <c r="X594" i="1" s="1"/>
  <c r="X580" i="1" a="1"/>
  <c r="X580" i="1" s="1"/>
  <c r="Z608" i="1" a="1"/>
  <c r="Z608" i="1" s="1"/>
  <c r="Z606" i="1" a="1"/>
  <c r="Z606" i="1" s="1"/>
  <c r="Z604" i="1" a="1"/>
  <c r="Z604" i="1" s="1"/>
  <c r="Z617" i="1" a="1"/>
  <c r="Z617" i="1" s="1"/>
  <c r="Z603" i="1" a="1"/>
  <c r="Z603" i="1" s="1"/>
  <c r="Z615" i="1" a="1"/>
  <c r="Z615" i="1" s="1"/>
  <c r="Z613" i="1" a="1"/>
  <c r="Z613" i="1" s="1"/>
  <c r="Z611" i="1" a="1"/>
  <c r="Z611" i="1" s="1"/>
  <c r="Z599" i="1" a="1"/>
  <c r="Z599" i="1" s="1"/>
  <c r="Z597" i="1" a="1"/>
  <c r="Z597" i="1" s="1"/>
  <c r="Z596" i="1" a="1"/>
  <c r="Z596" i="1" s="1"/>
  <c r="Z594" i="1" a="1"/>
  <c r="Z594" i="1" s="1"/>
  <c r="Z592" i="1" a="1"/>
  <c r="Z592" i="1" s="1"/>
  <c r="Z589" i="1" a="1"/>
  <c r="Z589" i="1" s="1"/>
  <c r="Z583" i="1" a="1"/>
  <c r="Z583" i="1" s="1"/>
  <c r="Z582" i="1" a="1"/>
  <c r="Z582" i="1" s="1"/>
  <c r="Z601" i="1" a="1"/>
  <c r="Z601" i="1" s="1"/>
  <c r="Z580" i="1" a="1"/>
  <c r="Z580" i="1" s="1"/>
  <c r="Z590" i="1" a="1"/>
  <c r="Z590" i="1" s="1"/>
  <c r="Z578" i="1" a="1"/>
  <c r="Z578" i="1" s="1"/>
  <c r="Z610" i="1" a="1"/>
  <c r="Z610" i="1" s="1"/>
  <c r="Z577" i="1" a="1"/>
  <c r="Z577" i="1" s="1"/>
  <c r="Z587" i="1" a="1"/>
  <c r="Z587" i="1" s="1"/>
  <c r="Z585" i="1" a="1"/>
  <c r="Z585" i="1" s="1"/>
  <c r="Z575" i="1" a="1"/>
  <c r="Z575" i="1" s="1"/>
  <c r="Z574" i="1" a="1"/>
  <c r="Z574" i="1" s="1"/>
  <c r="Z571" i="1" a="1"/>
  <c r="Z571" i="1" s="1"/>
  <c r="Z572" i="1" a="1"/>
  <c r="Z572" i="1" s="1"/>
  <c r="AA604" i="1" a="1"/>
  <c r="AA604" i="1" s="1"/>
  <c r="AA617" i="1" a="1"/>
  <c r="AA617" i="1" s="1"/>
  <c r="AA603" i="1" a="1"/>
  <c r="AA603" i="1" s="1"/>
  <c r="AA615" i="1" a="1"/>
  <c r="AA615" i="1" s="1"/>
  <c r="AA613" i="1" a="1"/>
  <c r="AA613" i="1" s="1"/>
  <c r="AA611" i="1" a="1"/>
  <c r="AA611" i="1" s="1"/>
  <c r="AA610" i="1" a="1"/>
  <c r="AA610" i="1" s="1"/>
  <c r="AA608" i="1" a="1"/>
  <c r="AA608" i="1" s="1"/>
  <c r="AA596" i="1" a="1"/>
  <c r="AA596" i="1" s="1"/>
  <c r="AA606" i="1" a="1"/>
  <c r="AA606" i="1" s="1"/>
  <c r="AA594" i="1" a="1"/>
  <c r="AA594" i="1" s="1"/>
  <c r="AA592" i="1" a="1"/>
  <c r="AA592" i="1" s="1"/>
  <c r="AA590" i="1" a="1"/>
  <c r="AA590" i="1" s="1"/>
  <c r="AA589" i="1" a="1"/>
  <c r="AA589" i="1" s="1"/>
  <c r="AA599" i="1" a="1"/>
  <c r="AA599" i="1" s="1"/>
  <c r="AA580" i="1" a="1"/>
  <c r="AA580" i="1" s="1"/>
  <c r="AA601" i="1" a="1"/>
  <c r="AA601" i="1" s="1"/>
  <c r="AA578" i="1" a="1"/>
  <c r="AA578" i="1" s="1"/>
  <c r="AA577" i="1" a="1"/>
  <c r="AA577" i="1" s="1"/>
  <c r="AA587" i="1" a="1"/>
  <c r="AA587" i="1" s="1"/>
  <c r="AA585" i="1" a="1"/>
  <c r="AA585" i="1" s="1"/>
  <c r="AA583" i="1" a="1"/>
  <c r="AA583" i="1" s="1"/>
  <c r="AA575" i="1" a="1"/>
  <c r="AA575" i="1" s="1"/>
  <c r="AA597" i="1" a="1"/>
  <c r="AA597" i="1" s="1"/>
  <c r="AA574" i="1" a="1"/>
  <c r="AA574" i="1" s="1"/>
  <c r="AA572" i="1" a="1"/>
  <c r="AA572" i="1" s="1"/>
  <c r="AA582" i="1" a="1"/>
  <c r="AA582" i="1" s="1"/>
  <c r="AA571" i="1" a="1"/>
  <c r="AA571" i="1" s="1"/>
  <c r="Y611" i="1" a="1"/>
  <c r="Y611" i="1" s="1"/>
  <c r="Y610" i="1" a="1"/>
  <c r="Y610" i="1" s="1"/>
  <c r="Y608" i="1" a="1"/>
  <c r="Y608" i="1" s="1"/>
  <c r="Y606" i="1" a="1"/>
  <c r="Y606" i="1" s="1"/>
  <c r="Y604" i="1" a="1"/>
  <c r="Y604" i="1" s="1"/>
  <c r="Y617" i="1" a="1"/>
  <c r="Y617" i="1" s="1"/>
  <c r="Y603" i="1" a="1"/>
  <c r="Y603" i="1" s="1"/>
  <c r="Y615" i="1" a="1"/>
  <c r="Y615" i="1" s="1"/>
  <c r="Y589" i="1" a="1"/>
  <c r="Y589" i="1" s="1"/>
  <c r="Y613" i="1" a="1"/>
  <c r="Y613" i="1" s="1"/>
  <c r="Y601" i="1" a="1"/>
  <c r="Y601" i="1" s="1"/>
  <c r="Y599" i="1" a="1"/>
  <c r="Y599" i="1" s="1"/>
  <c r="Y597" i="1" a="1"/>
  <c r="Y597" i="1" s="1"/>
  <c r="Y596" i="1" a="1"/>
  <c r="Y596" i="1" s="1"/>
  <c r="Y592" i="1" a="1"/>
  <c r="Y592" i="1" s="1"/>
  <c r="Y587" i="1" a="1"/>
  <c r="Y587" i="1" s="1"/>
  <c r="Y585" i="1" a="1"/>
  <c r="Y585" i="1" s="1"/>
  <c r="Y583" i="1" a="1"/>
  <c r="Y583" i="1" s="1"/>
  <c r="Y582" i="1" a="1"/>
  <c r="Y582" i="1" s="1"/>
  <c r="Y590" i="1" a="1"/>
  <c r="Y590" i="1" s="1"/>
  <c r="Y580" i="1" a="1"/>
  <c r="Y580" i="1" s="1"/>
  <c r="Y594" i="1" a="1"/>
  <c r="Y594" i="1" s="1"/>
  <c r="Y578" i="1" a="1"/>
  <c r="Y578" i="1" s="1"/>
  <c r="Y571" i="1" a="1"/>
  <c r="Y571" i="1" s="1"/>
  <c r="Y574" i="1" a="1"/>
  <c r="Y574" i="1" s="1"/>
  <c r="Y577" i="1" a="1"/>
  <c r="Y577" i="1" s="1"/>
  <c r="Y575" i="1" a="1"/>
  <c r="Y575" i="1" s="1"/>
  <c r="Y572" i="1" a="1"/>
  <c r="Y572" i="1" s="1"/>
  <c r="AK521" i="1" a="1"/>
  <c r="AK521" i="1" s="1"/>
  <c r="AK520" i="1" a="1"/>
  <c r="AK520" i="1" s="1"/>
  <c r="AK518" i="1" a="1"/>
  <c r="AK518" i="1" s="1"/>
  <c r="AK516" i="1" a="1"/>
  <c r="AK516" i="1" s="1"/>
  <c r="AK514" i="1" a="1"/>
  <c r="AK514" i="1" s="1"/>
  <c r="AK527" i="1" a="1"/>
  <c r="AK527" i="1" s="1"/>
  <c r="AK513" i="1" a="1"/>
  <c r="AK513" i="1" s="1"/>
  <c r="AK525" i="1" a="1"/>
  <c r="AK525" i="1" s="1"/>
  <c r="AK511" i="1" a="1"/>
  <c r="AK511" i="1" s="1"/>
  <c r="AK502" i="1" a="1"/>
  <c r="AK502" i="1" s="1"/>
  <c r="AK500" i="1" a="1"/>
  <c r="AK500" i="1" s="1"/>
  <c r="AK499" i="1" a="1"/>
  <c r="AK499" i="1" s="1"/>
  <c r="AK497" i="1" a="1"/>
  <c r="AK497" i="1" s="1"/>
  <c r="AK509" i="1" a="1"/>
  <c r="AK509" i="1" s="1"/>
  <c r="AK507" i="1" a="1"/>
  <c r="AK507" i="1" s="1"/>
  <c r="AK504" i="1" a="1"/>
  <c r="AK504" i="1" s="1"/>
  <c r="AK495" i="1" a="1"/>
  <c r="AK495" i="1" s="1"/>
  <c r="AK493" i="1" a="1"/>
  <c r="AK493" i="1" s="1"/>
  <c r="AK492" i="1" a="1"/>
  <c r="AK492" i="1" s="1"/>
  <c r="AK490" i="1" a="1"/>
  <c r="AK490" i="1" s="1"/>
  <c r="AK506" i="1" a="1"/>
  <c r="AK506" i="1" s="1"/>
  <c r="AK488" i="1" a="1"/>
  <c r="AK488" i="1" s="1"/>
  <c r="AK487" i="1" a="1"/>
  <c r="AK487" i="1" s="1"/>
  <c r="AK482" i="1" a="1"/>
  <c r="AK482" i="1" s="1"/>
  <c r="AK481" i="1" a="1"/>
  <c r="AK481" i="1" s="1"/>
  <c r="AK484" i="1" a="1"/>
  <c r="AK484" i="1" s="1"/>
  <c r="AK523" i="1" a="1"/>
  <c r="AK523" i="1" s="1"/>
  <c r="AK485" i="1" a="1"/>
  <c r="AK485" i="1" s="1"/>
  <c r="AN525" i="1" a="1"/>
  <c r="AN525" i="1" s="1"/>
  <c r="AN523" i="1" a="1"/>
  <c r="AN523" i="1" s="1"/>
  <c r="AN521" i="1" a="1"/>
  <c r="AN521" i="1" s="1"/>
  <c r="AN520" i="1" a="1"/>
  <c r="AN520" i="1" s="1"/>
  <c r="AN518" i="1" a="1"/>
  <c r="AN518" i="1" s="1"/>
  <c r="AN516" i="1" a="1"/>
  <c r="AN516" i="1" s="1"/>
  <c r="AN514" i="1" a="1"/>
  <c r="AN514" i="1" s="1"/>
  <c r="AN506" i="1" a="1"/>
  <c r="AN506" i="1" s="1"/>
  <c r="AN527" i="1" a="1"/>
  <c r="AN527" i="1" s="1"/>
  <c r="AN513" i="1" a="1"/>
  <c r="AN513" i="1" s="1"/>
  <c r="AN504" i="1" a="1"/>
  <c r="AN504" i="1" s="1"/>
  <c r="AN502" i="1" a="1"/>
  <c r="AN502" i="1" s="1"/>
  <c r="AN500" i="1" a="1"/>
  <c r="AN500" i="1" s="1"/>
  <c r="AN507" i="1" a="1"/>
  <c r="AN507" i="1" s="1"/>
  <c r="AN499" i="1" a="1"/>
  <c r="AN499" i="1" s="1"/>
  <c r="AN495" i="1" a="1"/>
  <c r="AN495" i="1" s="1"/>
  <c r="AN493" i="1" a="1"/>
  <c r="AN493" i="1" s="1"/>
  <c r="AN492" i="1" a="1"/>
  <c r="AN492" i="1" s="1"/>
  <c r="AN511" i="1" a="1"/>
  <c r="AN511" i="1" s="1"/>
  <c r="AN509" i="1" a="1"/>
  <c r="AN509" i="1" s="1"/>
  <c r="AN497" i="1" a="1"/>
  <c r="AN497" i="1" s="1"/>
  <c r="AN490" i="1" a="1"/>
  <c r="AN490" i="1" s="1"/>
  <c r="AN484" i="1" a="1"/>
  <c r="AN484" i="1" s="1"/>
  <c r="AN487" i="1" a="1"/>
  <c r="AN487" i="1" s="1"/>
  <c r="AN482" i="1" a="1"/>
  <c r="AN482" i="1" s="1"/>
  <c r="AN481" i="1" a="1"/>
  <c r="AN481" i="1" s="1"/>
  <c r="AN485" i="1" a="1"/>
  <c r="AN485" i="1" s="1"/>
  <c r="AN488" i="1" a="1"/>
  <c r="AN488" i="1" s="1"/>
  <c r="AL518" i="1" a="1"/>
  <c r="AL518" i="1" s="1"/>
  <c r="AL516" i="1" a="1"/>
  <c r="AL516" i="1" s="1"/>
  <c r="AL514" i="1" a="1"/>
  <c r="AL514" i="1" s="1"/>
  <c r="AL527" i="1" a="1"/>
  <c r="AL527" i="1" s="1"/>
  <c r="AL513" i="1" a="1"/>
  <c r="AL513" i="1" s="1"/>
  <c r="AL525" i="1" a="1"/>
  <c r="AL525" i="1" s="1"/>
  <c r="AL511" i="1" a="1"/>
  <c r="AL511" i="1" s="1"/>
  <c r="AL523" i="1" a="1"/>
  <c r="AL523" i="1" s="1"/>
  <c r="AL521" i="1" a="1"/>
  <c r="AL521" i="1" s="1"/>
  <c r="AL499" i="1" a="1"/>
  <c r="AL499" i="1" s="1"/>
  <c r="AL497" i="1" a="1"/>
  <c r="AL497" i="1" s="1"/>
  <c r="AL520" i="1" a="1"/>
  <c r="AL520" i="1" s="1"/>
  <c r="AL509" i="1" a="1"/>
  <c r="AL509" i="1" s="1"/>
  <c r="AL507" i="1" a="1"/>
  <c r="AL507" i="1" s="1"/>
  <c r="AL506" i="1" a="1"/>
  <c r="AL506" i="1" s="1"/>
  <c r="AL504" i="1" a="1"/>
  <c r="AL504" i="1" s="1"/>
  <c r="AL492" i="1" a="1"/>
  <c r="AL492" i="1" s="1"/>
  <c r="AL490" i="1" a="1"/>
  <c r="AL490" i="1" s="1"/>
  <c r="AL502" i="1" a="1"/>
  <c r="AL502" i="1" s="1"/>
  <c r="AL488" i="1" a="1"/>
  <c r="AL488" i="1" s="1"/>
  <c r="AL487" i="1" a="1"/>
  <c r="AL487" i="1" s="1"/>
  <c r="AL485" i="1" a="1"/>
  <c r="AL485" i="1" s="1"/>
  <c r="AL481" i="1" a="1"/>
  <c r="AL481" i="1" s="1"/>
  <c r="AL495" i="1" a="1"/>
  <c r="AL495" i="1" s="1"/>
  <c r="AL500" i="1" a="1"/>
  <c r="AL500" i="1" s="1"/>
  <c r="AL493" i="1" a="1"/>
  <c r="AL493" i="1" s="1"/>
  <c r="AL482" i="1" a="1"/>
  <c r="AL482" i="1" s="1"/>
  <c r="AL484" i="1" a="1"/>
  <c r="AL484" i="1" s="1"/>
  <c r="AM514" i="1" a="1"/>
  <c r="AM514" i="1" s="1"/>
  <c r="AM527" i="1" a="1"/>
  <c r="AM527" i="1" s="1"/>
  <c r="AM513" i="1" a="1"/>
  <c r="AM513" i="1" s="1"/>
  <c r="AM525" i="1" a="1"/>
  <c r="AM525" i="1" s="1"/>
  <c r="AM523" i="1" a="1"/>
  <c r="AM523" i="1" s="1"/>
  <c r="AM521" i="1" a="1"/>
  <c r="AM521" i="1" s="1"/>
  <c r="AM520" i="1" a="1"/>
  <c r="AM520" i="1" s="1"/>
  <c r="AM518" i="1" a="1"/>
  <c r="AM518" i="1" s="1"/>
  <c r="AM509" i="1" a="1"/>
  <c r="AM509" i="1" s="1"/>
  <c r="AM507" i="1" a="1"/>
  <c r="AM507" i="1" s="1"/>
  <c r="AM506" i="1" a="1"/>
  <c r="AM506" i="1" s="1"/>
  <c r="AM504" i="1" a="1"/>
  <c r="AM504" i="1" s="1"/>
  <c r="AM502" i="1" a="1"/>
  <c r="AM502" i="1" s="1"/>
  <c r="AM500" i="1" a="1"/>
  <c r="AM500" i="1" s="1"/>
  <c r="AM488" i="1" a="1"/>
  <c r="AM488" i="1" s="1"/>
  <c r="AM487" i="1" a="1"/>
  <c r="AM487" i="1" s="1"/>
  <c r="AM499" i="1" a="1"/>
  <c r="AM499" i="1" s="1"/>
  <c r="AM516" i="1" a="1"/>
  <c r="AM516" i="1" s="1"/>
  <c r="AM495" i="1" a="1"/>
  <c r="AM495" i="1" s="1"/>
  <c r="AM493" i="1" a="1"/>
  <c r="AM493" i="1" s="1"/>
  <c r="AM497" i="1" a="1"/>
  <c r="AM497" i="1" s="1"/>
  <c r="AM492" i="1" a="1"/>
  <c r="AM492" i="1" s="1"/>
  <c r="AM484" i="1" a="1"/>
  <c r="AM484" i="1" s="1"/>
  <c r="AM490" i="1" a="1"/>
  <c r="AM490" i="1" s="1"/>
  <c r="AM482" i="1" a="1"/>
  <c r="AM482" i="1" s="1"/>
  <c r="AM511" i="1" a="1"/>
  <c r="AM511" i="1" s="1"/>
  <c r="AM485" i="1" a="1"/>
  <c r="AM485" i="1" s="1"/>
  <c r="AM481" i="1" a="1"/>
  <c r="AM481" i="1" s="1"/>
  <c r="AA656" i="1" a="1"/>
  <c r="AA656" i="1" s="1"/>
  <c r="AA659" i="1" a="1"/>
  <c r="AA659" i="1" s="1"/>
  <c r="AA657" i="1" a="1"/>
  <c r="AA657" i="1" s="1"/>
  <c r="AA658" i="1" a="1"/>
  <c r="AA658" i="1" s="1"/>
  <c r="X657" i="1" a="1"/>
  <c r="X657" i="1" s="1"/>
  <c r="X658" i="1" a="1"/>
  <c r="X658" i="1" s="1"/>
  <c r="X659" i="1" a="1"/>
  <c r="X659" i="1" s="1"/>
  <c r="X656" i="1" a="1"/>
  <c r="X656" i="1" s="1"/>
  <c r="Z658" i="1" a="1"/>
  <c r="Z658" i="1" s="1"/>
  <c r="Z656" i="1" a="1"/>
  <c r="Z656" i="1" s="1"/>
  <c r="Z659" i="1" a="1"/>
  <c r="Z659" i="1" s="1"/>
  <c r="Z657" i="1" a="1"/>
  <c r="Z657" i="1" s="1"/>
  <c r="Y658" i="1" a="1"/>
  <c r="Y658" i="1" s="1"/>
  <c r="Y656" i="1" a="1"/>
  <c r="Y656" i="1" s="1"/>
  <c r="Y659" i="1" a="1"/>
  <c r="Y659" i="1" s="1"/>
  <c r="Y657" i="1" a="1"/>
  <c r="Y657" i="1" s="1"/>
  <c r="X568" i="1" a="1"/>
  <c r="X568" i="1" s="1"/>
  <c r="X567" i="1" a="1"/>
  <c r="X567" i="1" s="1"/>
  <c r="X566" i="1" a="1"/>
  <c r="X566" i="1" s="1"/>
  <c r="X569" i="1" a="1"/>
  <c r="X569" i="1" s="1"/>
  <c r="Z569" i="1" a="1"/>
  <c r="Z569" i="1" s="1"/>
  <c r="Z568" i="1" a="1"/>
  <c r="Z568" i="1" s="1"/>
  <c r="Z567" i="1" a="1"/>
  <c r="Z567" i="1" s="1"/>
  <c r="Z566" i="1" a="1"/>
  <c r="Z566" i="1" s="1"/>
  <c r="AA569" i="1" a="1"/>
  <c r="AA569" i="1" s="1"/>
  <c r="AA568" i="1" a="1"/>
  <c r="AA568" i="1" s="1"/>
  <c r="AA567" i="1" a="1"/>
  <c r="AA567" i="1" s="1"/>
  <c r="AA566" i="1" a="1"/>
  <c r="AA566" i="1" s="1"/>
  <c r="Y566" i="1" a="1"/>
  <c r="Y566" i="1" s="1"/>
  <c r="Y567" i="1" a="1"/>
  <c r="Y567" i="1" s="1"/>
  <c r="Y569" i="1" a="1"/>
  <c r="Y569" i="1" s="1"/>
  <c r="Y568" i="1" a="1"/>
  <c r="Y568" i="1" s="1"/>
  <c r="AL479" i="1" a="1"/>
  <c r="AL479" i="1" s="1"/>
  <c r="AL478" i="1" a="1"/>
  <c r="AL478" i="1" s="1"/>
  <c r="AL477" i="1" a="1"/>
  <c r="AL477" i="1" s="1"/>
  <c r="AL476" i="1" a="1"/>
  <c r="AL476" i="1" s="1"/>
  <c r="AK476" i="1" a="1"/>
  <c r="AK476" i="1" s="1"/>
  <c r="AK477" i="1" a="1"/>
  <c r="AK477" i="1" s="1"/>
  <c r="AK479" i="1" a="1"/>
  <c r="AK479" i="1" s="1"/>
  <c r="AK478" i="1" a="1"/>
  <c r="AK478" i="1" s="1"/>
  <c r="AN478" i="1" a="1"/>
  <c r="AN478" i="1" s="1"/>
  <c r="AN477" i="1" a="1"/>
  <c r="AN477" i="1" s="1"/>
  <c r="AN476" i="1" a="1"/>
  <c r="AN476" i="1" s="1"/>
  <c r="AN479" i="1" a="1"/>
  <c r="AN479" i="1" s="1"/>
  <c r="AM479" i="1" a="1"/>
  <c r="AM479" i="1" s="1"/>
  <c r="AM478" i="1" a="1"/>
  <c r="AM478" i="1" s="1"/>
  <c r="AM477" i="1" a="1"/>
  <c r="AM477" i="1" s="1"/>
  <c r="AM476" i="1" a="1"/>
  <c r="AM476" i="1" s="1"/>
  <c r="AL462" i="1" a="1"/>
  <c r="AL462" i="1" s="1"/>
  <c r="AL454" i="1" a="1"/>
  <c r="AL454" i="1" s="1"/>
  <c r="AL459" i="1" a="1"/>
  <c r="AL459" i="1" s="1"/>
  <c r="AL453" i="1" a="1"/>
  <c r="AL453" i="1" s="1"/>
  <c r="AL457" i="1" a="1"/>
  <c r="AL457" i="1" s="1"/>
  <c r="AL460" i="1" a="1"/>
  <c r="AL460" i="1" s="1"/>
  <c r="AL458" i="1" a="1"/>
  <c r="AL458" i="1" s="1"/>
  <c r="AL461" i="1" a="1"/>
  <c r="AL461" i="1" s="1"/>
  <c r="AL456" i="1" a="1"/>
  <c r="AL456" i="1" s="1"/>
  <c r="AL455" i="1" a="1"/>
  <c r="AL455" i="1" s="1"/>
  <c r="Y552" i="1" a="1"/>
  <c r="Y552" i="1" s="1"/>
  <c r="Y544" i="1" a="1"/>
  <c r="Y544" i="1" s="1"/>
  <c r="Y550" i="1" a="1"/>
  <c r="Y550" i="1" s="1"/>
  <c r="Y545" i="1" a="1"/>
  <c r="Y545" i="1" s="1"/>
  <c r="Y548" i="1" a="1"/>
  <c r="Y548" i="1" s="1"/>
  <c r="Y551" i="1" a="1"/>
  <c r="Y551" i="1" s="1"/>
  <c r="Y549" i="1" a="1"/>
  <c r="Y549" i="1" s="1"/>
  <c r="Y546" i="1" a="1"/>
  <c r="Y546" i="1" s="1"/>
  <c r="Y543" i="1" a="1"/>
  <c r="Y543" i="1" s="1"/>
  <c r="Y547" i="1" a="1"/>
  <c r="Y547" i="1" s="1"/>
  <c r="Y642" i="1" a="1"/>
  <c r="Y642" i="1" s="1"/>
  <c r="Y634" i="1" a="1"/>
  <c r="Y634" i="1" s="1"/>
  <c r="Y640" i="1" a="1"/>
  <c r="Y640" i="1" s="1"/>
  <c r="Y641" i="1" a="1"/>
  <c r="Y641" i="1" s="1"/>
  <c r="Y635" i="1" a="1"/>
  <c r="Y635" i="1" s="1"/>
  <c r="Y638" i="1" a="1"/>
  <c r="Y638" i="1" s="1"/>
  <c r="Y639" i="1" a="1"/>
  <c r="Y639" i="1" s="1"/>
  <c r="Y636" i="1" a="1"/>
  <c r="Y636" i="1" s="1"/>
  <c r="Y637" i="1" a="1"/>
  <c r="Y637" i="1" s="1"/>
  <c r="Y633" i="1" a="1"/>
  <c r="Y633" i="1" s="1"/>
  <c r="AK462" i="1" a="1"/>
  <c r="AK462" i="1" s="1"/>
  <c r="AK454" i="1" a="1"/>
  <c r="AK454" i="1" s="1"/>
  <c r="AK456" i="1" a="1"/>
  <c r="AK456" i="1" s="1"/>
  <c r="AK459" i="1" a="1"/>
  <c r="AK459" i="1" s="1"/>
  <c r="AK453" i="1" a="1"/>
  <c r="AK453" i="1" s="1"/>
  <c r="AK457" i="1" a="1"/>
  <c r="AK457" i="1" s="1"/>
  <c r="AK455" i="1" a="1"/>
  <c r="AK455" i="1" s="1"/>
  <c r="AK458" i="1" a="1"/>
  <c r="AK458" i="1" s="1"/>
  <c r="AK460" i="1" a="1"/>
  <c r="AK460" i="1" s="1"/>
  <c r="AK461" i="1" a="1"/>
  <c r="AK461" i="1" s="1"/>
  <c r="AA642" i="1" a="1"/>
  <c r="AA642" i="1" s="1"/>
  <c r="AA634" i="1" a="1"/>
  <c r="AA634" i="1" s="1"/>
  <c r="AA641" i="1" a="1"/>
  <c r="AA641" i="1" s="1"/>
  <c r="AA639" i="1" a="1"/>
  <c r="AA639" i="1" s="1"/>
  <c r="AA638" i="1" a="1"/>
  <c r="AA638" i="1" s="1"/>
  <c r="AA640" i="1" a="1"/>
  <c r="AA640" i="1" s="1"/>
  <c r="AA636" i="1" a="1"/>
  <c r="AA636" i="1" s="1"/>
  <c r="AA633" i="1" a="1"/>
  <c r="AA633" i="1" s="1"/>
  <c r="AA637" i="1" a="1"/>
  <c r="AA637" i="1" s="1"/>
  <c r="AA635" i="1" a="1"/>
  <c r="AA635" i="1" s="1"/>
  <c r="AN462" i="1" a="1"/>
  <c r="AN462" i="1" s="1"/>
  <c r="AN454" i="1" a="1"/>
  <c r="AN454" i="1" s="1"/>
  <c r="AN457" i="1" a="1"/>
  <c r="AN457" i="1" s="1"/>
  <c r="AN460" i="1" a="1"/>
  <c r="AN460" i="1" s="1"/>
  <c r="AN455" i="1" a="1"/>
  <c r="AN455" i="1" s="1"/>
  <c r="AN458" i="1" a="1"/>
  <c r="AN458" i="1" s="1"/>
  <c r="AN456" i="1" a="1"/>
  <c r="AN456" i="1" s="1"/>
  <c r="AN459" i="1" a="1"/>
  <c r="AN459" i="1" s="1"/>
  <c r="AN453" i="1" a="1"/>
  <c r="AN453" i="1" s="1"/>
  <c r="AN461" i="1" a="1"/>
  <c r="AN461" i="1" s="1"/>
  <c r="AM462" i="1" a="1"/>
  <c r="AM462" i="1" s="1"/>
  <c r="AM454" i="1" a="1"/>
  <c r="AM454" i="1" s="1"/>
  <c r="AM453" i="1" a="1"/>
  <c r="AM453" i="1" s="1"/>
  <c r="AM457" i="1" a="1"/>
  <c r="AM457" i="1" s="1"/>
  <c r="AM460" i="1" a="1"/>
  <c r="AM460" i="1" s="1"/>
  <c r="AM455" i="1" a="1"/>
  <c r="AM455" i="1" s="1"/>
  <c r="AM461" i="1" a="1"/>
  <c r="AM461" i="1" s="1"/>
  <c r="AM456" i="1" a="1"/>
  <c r="AM456" i="1" s="1"/>
  <c r="AM459" i="1" a="1"/>
  <c r="AM459" i="1" s="1"/>
  <c r="AM458" i="1" a="1"/>
  <c r="AM458" i="1" s="1"/>
  <c r="Z552" i="1" a="1"/>
  <c r="Z552" i="1" s="1"/>
  <c r="Z544" i="1" a="1"/>
  <c r="Z544" i="1" s="1"/>
  <c r="Z545" i="1" a="1"/>
  <c r="Z545" i="1" s="1"/>
  <c r="Z548" i="1" a="1"/>
  <c r="Z548" i="1" s="1"/>
  <c r="Z551" i="1" a="1"/>
  <c r="Z551" i="1" s="1"/>
  <c r="Z546" i="1" a="1"/>
  <c r="Z546" i="1" s="1"/>
  <c r="Z543" i="1" a="1"/>
  <c r="Z543" i="1" s="1"/>
  <c r="Z547" i="1" a="1"/>
  <c r="Z547" i="1" s="1"/>
  <c r="Z549" i="1" a="1"/>
  <c r="Z549" i="1" s="1"/>
  <c r="Z550" i="1" a="1"/>
  <c r="Z550" i="1" s="1"/>
  <c r="X552" i="1" a="1"/>
  <c r="X552" i="1" s="1"/>
  <c r="X544" i="1" a="1"/>
  <c r="X544" i="1" s="1"/>
  <c r="X547" i="1" a="1"/>
  <c r="X547" i="1" s="1"/>
  <c r="X550" i="1" a="1"/>
  <c r="X550" i="1" s="1"/>
  <c r="X545" i="1" a="1"/>
  <c r="X545" i="1" s="1"/>
  <c r="X548" i="1" a="1"/>
  <c r="X548" i="1" s="1"/>
  <c r="X546" i="1" a="1"/>
  <c r="X546" i="1" s="1"/>
  <c r="X551" i="1" a="1"/>
  <c r="X551" i="1" s="1"/>
  <c r="X549" i="1" a="1"/>
  <c r="X549" i="1" s="1"/>
  <c r="X543" i="1" a="1"/>
  <c r="X543" i="1" s="1"/>
  <c r="AA552" i="1" a="1"/>
  <c r="AA552" i="1" s="1"/>
  <c r="AA544" i="1" a="1"/>
  <c r="AA544" i="1" s="1"/>
  <c r="AA548" i="1" a="1"/>
  <c r="AA548" i="1" s="1"/>
  <c r="AA551" i="1" a="1"/>
  <c r="AA551" i="1" s="1"/>
  <c r="AA546" i="1" a="1"/>
  <c r="AA546" i="1" s="1"/>
  <c r="AA549" i="1" a="1"/>
  <c r="AA549" i="1" s="1"/>
  <c r="AA547" i="1" a="1"/>
  <c r="AA547" i="1" s="1"/>
  <c r="AA545" i="1" a="1"/>
  <c r="AA545" i="1" s="1"/>
  <c r="AA543" i="1" a="1"/>
  <c r="AA543" i="1" s="1"/>
  <c r="AA550" i="1" a="1"/>
  <c r="AA550" i="1" s="1"/>
  <c r="X642" i="1" a="1"/>
  <c r="X642" i="1" s="1"/>
  <c r="X634" i="1" a="1"/>
  <c r="X634" i="1" s="1"/>
  <c r="X640" i="1" a="1"/>
  <c r="X640" i="1" s="1"/>
  <c r="X637" i="1" a="1"/>
  <c r="X637" i="1" s="1"/>
  <c r="X635" i="1" a="1"/>
  <c r="X635" i="1" s="1"/>
  <c r="X638" i="1" a="1"/>
  <c r="X638" i="1" s="1"/>
  <c r="X636" i="1" a="1"/>
  <c r="X636" i="1" s="1"/>
  <c r="X641" i="1" a="1"/>
  <c r="X641" i="1" s="1"/>
  <c r="X639" i="1" a="1"/>
  <c r="X639" i="1" s="1"/>
  <c r="X633" i="1" a="1"/>
  <c r="X633" i="1" s="1"/>
  <c r="Z642" i="1" a="1"/>
  <c r="Z642" i="1" s="1"/>
  <c r="Z634" i="1" a="1"/>
  <c r="Z634" i="1" s="1"/>
  <c r="Z641" i="1" a="1"/>
  <c r="Z641" i="1" s="1"/>
  <c r="Z635" i="1" a="1"/>
  <c r="Z635" i="1" s="1"/>
  <c r="Z638" i="1" a="1"/>
  <c r="Z638" i="1" s="1"/>
  <c r="Z633" i="1" a="1"/>
  <c r="Z633" i="1" s="1"/>
  <c r="Z640" i="1" a="1"/>
  <c r="Z640" i="1" s="1"/>
  <c r="Z636" i="1" a="1"/>
  <c r="Z636" i="1" s="1"/>
  <c r="Z639" i="1" a="1"/>
  <c r="Z639" i="1" s="1"/>
  <c r="Z637" i="1" a="1"/>
  <c r="Z637" i="1" s="1"/>
  <c r="AO110" i="18"/>
  <c r="AP451" i="1"/>
  <c r="AP530" i="1" s="1" a="1"/>
  <c r="AP530" i="1" s="1"/>
  <c r="AL452" i="1" a="1"/>
  <c r="AL452" i="1" s="1"/>
  <c r="AL465" i="1" a="1"/>
  <c r="AL465" i="1" s="1"/>
  <c r="AL463" i="1" a="1"/>
  <c r="AL463" i="1" s="1"/>
  <c r="AL472" i="1" a="1"/>
  <c r="AL472" i="1" s="1"/>
  <c r="AL467" i="1" a="1"/>
  <c r="AL467" i="1" s="1"/>
  <c r="AL474" i="1" a="1"/>
  <c r="AL474" i="1" s="1"/>
  <c r="AL534" i="1" a="1"/>
  <c r="AL534" i="1" s="1"/>
  <c r="AL533" i="1" a="1"/>
  <c r="AL533" i="1" s="1"/>
  <c r="AL531" i="1" a="1"/>
  <c r="AL531" i="1" s="1"/>
  <c r="AL469" i="1" a="1"/>
  <c r="AL469" i="1" s="1"/>
  <c r="AL471" i="1" a="1"/>
  <c r="AL471" i="1" s="1"/>
  <c r="AL532" i="1" a="1"/>
  <c r="AL532" i="1" s="1"/>
  <c r="AL529" i="1" a="1"/>
  <c r="AL529" i="1" s="1"/>
  <c r="AL473" i="1" a="1"/>
  <c r="AL473" i="1" s="1"/>
  <c r="AD631" i="1"/>
  <c r="AD710" i="1" s="1" a="1"/>
  <c r="AD710" i="1" s="1"/>
  <c r="Z632" i="1" a="1"/>
  <c r="Z632" i="1" s="1"/>
  <c r="AE631" i="1"/>
  <c r="AE710" i="1" s="1" a="1"/>
  <c r="AE710" i="1" s="1"/>
  <c r="AA632" i="1" a="1"/>
  <c r="AA632" i="1" s="1"/>
  <c r="AB631" i="1"/>
  <c r="AB710" i="1" s="1" a="1"/>
  <c r="AB710" i="1" s="1"/>
  <c r="X632" i="1" a="1"/>
  <c r="X632" i="1" s="1"/>
  <c r="AC541" i="1"/>
  <c r="AC620" i="1" s="1" a="1"/>
  <c r="AC620" i="1" s="1"/>
  <c r="Y542" i="1" a="1"/>
  <c r="Y542" i="1" s="1"/>
  <c r="Y623" i="1" a="1"/>
  <c r="Y623" i="1" s="1"/>
  <c r="Y562" i="1" a="1"/>
  <c r="Y562" i="1" s="1"/>
  <c r="Y555" i="1" a="1"/>
  <c r="Y555" i="1" s="1"/>
  <c r="Y559" i="1" a="1"/>
  <c r="Y559" i="1" s="1"/>
  <c r="Y564" i="1" a="1"/>
  <c r="Y564" i="1" s="1"/>
  <c r="Y619" i="1" a="1"/>
  <c r="Y619" i="1" s="1"/>
  <c r="Y622" i="1" a="1"/>
  <c r="Y622" i="1" s="1"/>
  <c r="Y621" i="1" a="1"/>
  <c r="Y621" i="1" s="1"/>
  <c r="Y563" i="1" a="1"/>
  <c r="Y563" i="1" s="1"/>
  <c r="Y553" i="1" a="1"/>
  <c r="Y553" i="1" s="1"/>
  <c r="Y557" i="1" a="1"/>
  <c r="Y557" i="1" s="1"/>
  <c r="Y624" i="1" a="1"/>
  <c r="Y624" i="1" s="1"/>
  <c r="Y561" i="1" a="1"/>
  <c r="Y561" i="1" s="1"/>
  <c r="AD541" i="1"/>
  <c r="AD620" i="1" s="1" a="1"/>
  <c r="AD620" i="1" s="1"/>
  <c r="Z542" i="1" a="1"/>
  <c r="Z542" i="1" s="1"/>
  <c r="Z621" i="1" a="1"/>
  <c r="Z621" i="1" s="1"/>
  <c r="Z623" i="1" a="1"/>
  <c r="Z623" i="1" s="1"/>
  <c r="Z562" i="1" a="1"/>
  <c r="Z562" i="1" s="1"/>
  <c r="Z555" i="1" a="1"/>
  <c r="Z555" i="1" s="1"/>
  <c r="Z559" i="1" a="1"/>
  <c r="Z559" i="1" s="1"/>
  <c r="Z564" i="1" a="1"/>
  <c r="Z564" i="1" s="1"/>
  <c r="Z619" i="1" a="1"/>
  <c r="Z619" i="1" s="1"/>
  <c r="Z622" i="1" a="1"/>
  <c r="Z622" i="1" s="1"/>
  <c r="Z557" i="1" a="1"/>
  <c r="Z557" i="1" s="1"/>
  <c r="Z561" i="1" a="1"/>
  <c r="Z561" i="1" s="1"/>
  <c r="Z553" i="1" a="1"/>
  <c r="Z553" i="1" s="1"/>
  <c r="Z563" i="1" a="1"/>
  <c r="Z563" i="1" s="1"/>
  <c r="Z624" i="1" a="1"/>
  <c r="Z624" i="1" s="1"/>
  <c r="AE541" i="1"/>
  <c r="AE620" i="1" s="1" a="1"/>
  <c r="AE620" i="1" s="1"/>
  <c r="AA542" i="1" a="1"/>
  <c r="AA542" i="1" s="1"/>
  <c r="AA557" i="1" a="1"/>
  <c r="AA557" i="1" s="1"/>
  <c r="AA561" i="1" a="1"/>
  <c r="AA561" i="1" s="1"/>
  <c r="AA563" i="1" a="1"/>
  <c r="AA563" i="1" s="1"/>
  <c r="AA624" i="1" a="1"/>
  <c r="AA624" i="1" s="1"/>
  <c r="AA621" i="1" a="1"/>
  <c r="AA621" i="1" s="1"/>
  <c r="AA623" i="1" a="1"/>
  <c r="AA623" i="1" s="1"/>
  <c r="AA562" i="1" a="1"/>
  <c r="AA562" i="1" s="1"/>
  <c r="AA555" i="1" a="1"/>
  <c r="AA555" i="1" s="1"/>
  <c r="AA559" i="1" a="1"/>
  <c r="AA559" i="1" s="1"/>
  <c r="AA622" i="1" a="1"/>
  <c r="AA622" i="1" s="1"/>
  <c r="AA553" i="1" a="1"/>
  <c r="AA553" i="1" s="1"/>
  <c r="AA564" i="1" a="1"/>
  <c r="AA564" i="1" s="1"/>
  <c r="AA619" i="1" a="1"/>
  <c r="AA619" i="1" s="1"/>
  <c r="AR451" i="1"/>
  <c r="AR530" i="1" s="1" a="1"/>
  <c r="AR530" i="1" s="1"/>
  <c r="AN467" i="1" a="1"/>
  <c r="AN467" i="1" s="1"/>
  <c r="AN471" i="1" a="1"/>
  <c r="AN471" i="1" s="1"/>
  <c r="AN529" i="1" a="1"/>
  <c r="AN529" i="1" s="1"/>
  <c r="AN452" i="1" a="1"/>
  <c r="AN452" i="1" s="1"/>
  <c r="AN473" i="1" a="1"/>
  <c r="AN473" i="1" s="1"/>
  <c r="AN465" i="1" a="1"/>
  <c r="AN465" i="1" s="1"/>
  <c r="AN469" i="1" a="1"/>
  <c r="AN469" i="1" s="1"/>
  <c r="AN474" i="1" a="1"/>
  <c r="AN474" i="1" s="1"/>
  <c r="AN532" i="1" a="1"/>
  <c r="AN532" i="1" s="1"/>
  <c r="AN472" i="1" a="1"/>
  <c r="AN472" i="1" s="1"/>
  <c r="AN463" i="1" a="1"/>
  <c r="AN463" i="1" s="1"/>
  <c r="AN531" i="1" a="1"/>
  <c r="AN531" i="1" s="1"/>
  <c r="AN533" i="1" a="1"/>
  <c r="AN533" i="1" s="1"/>
  <c r="AN534" i="1" a="1"/>
  <c r="AN534" i="1" s="1"/>
  <c r="AC631" i="1"/>
  <c r="AC710" i="1" s="1" a="1"/>
  <c r="AC710" i="1" s="1"/>
  <c r="Y632" i="1" a="1"/>
  <c r="Y632" i="1" s="1"/>
  <c r="AO451" i="1"/>
  <c r="AO530" i="1" s="1" a="1"/>
  <c r="AO530" i="1" s="1"/>
  <c r="AK452" i="1" a="1"/>
  <c r="AK452" i="1" s="1"/>
  <c r="AK463" i="1" a="1"/>
  <c r="AK463" i="1" s="1"/>
  <c r="AK472" i="1" a="1"/>
  <c r="AK472" i="1" s="1"/>
  <c r="AK469" i="1" a="1"/>
  <c r="AK469" i="1" s="1"/>
  <c r="AK474" i="1" a="1"/>
  <c r="AK474" i="1" s="1"/>
  <c r="AK467" i="1" a="1"/>
  <c r="AK467" i="1" s="1"/>
  <c r="AK471" i="1" a="1"/>
  <c r="AK471" i="1" s="1"/>
  <c r="AK529" i="1" a="1"/>
  <c r="AK529" i="1" s="1"/>
  <c r="AK533" i="1" a="1"/>
  <c r="AK533" i="1" s="1"/>
  <c r="AK531" i="1" a="1"/>
  <c r="AK531" i="1" s="1"/>
  <c r="AK465" i="1" a="1"/>
  <c r="AK465" i="1" s="1"/>
  <c r="AK534" i="1" a="1"/>
  <c r="AK534" i="1" s="1"/>
  <c r="AK532" i="1" a="1"/>
  <c r="AK532" i="1" s="1"/>
  <c r="AK473" i="1" a="1"/>
  <c r="AK473" i="1" s="1"/>
  <c r="AB541" i="1"/>
  <c r="AB620" i="1" s="1" a="1"/>
  <c r="AB620" i="1" s="1"/>
  <c r="X562" i="1" a="1"/>
  <c r="X562" i="1" s="1"/>
  <c r="X555" i="1" a="1"/>
  <c r="X555" i="1" s="1"/>
  <c r="X559" i="1" a="1"/>
  <c r="X559" i="1" s="1"/>
  <c r="X619" i="1" a="1"/>
  <c r="X619" i="1" s="1"/>
  <c r="X564" i="1" a="1"/>
  <c r="X564" i="1" s="1"/>
  <c r="X622" i="1" a="1"/>
  <c r="X622" i="1" s="1"/>
  <c r="X553" i="1" a="1"/>
  <c r="X553" i="1" s="1"/>
  <c r="X624" i="1" a="1"/>
  <c r="X624" i="1" s="1"/>
  <c r="X621" i="1" a="1"/>
  <c r="X621" i="1" s="1"/>
  <c r="X557" i="1" a="1"/>
  <c r="X557" i="1" s="1"/>
  <c r="X561" i="1" a="1"/>
  <c r="X561" i="1" s="1"/>
  <c r="X563" i="1" a="1"/>
  <c r="X563" i="1" s="1"/>
  <c r="X542" i="1" a="1"/>
  <c r="X542" i="1" s="1"/>
  <c r="X623" i="1" a="1"/>
  <c r="X623" i="1" s="1"/>
  <c r="AQ451" i="1"/>
  <c r="AQ530" i="1" s="1" a="1"/>
  <c r="AQ530" i="1" s="1"/>
  <c r="AM467" i="1" a="1"/>
  <c r="AM467" i="1" s="1"/>
  <c r="AM471" i="1" a="1"/>
  <c r="AM471" i="1" s="1"/>
  <c r="AM452" i="1" a="1"/>
  <c r="AM452" i="1" s="1"/>
  <c r="AM473" i="1" a="1"/>
  <c r="AM473" i="1" s="1"/>
  <c r="AM465" i="1" a="1"/>
  <c r="AM465" i="1" s="1"/>
  <c r="AM463" i="1" a="1"/>
  <c r="AM463" i="1" s="1"/>
  <c r="AM472" i="1" a="1"/>
  <c r="AM472" i="1" s="1"/>
  <c r="AM469" i="1" a="1"/>
  <c r="AM469" i="1" s="1"/>
  <c r="AM531" i="1" a="1"/>
  <c r="AM531" i="1" s="1"/>
  <c r="AM529" i="1" a="1"/>
  <c r="AM529" i="1" s="1"/>
  <c r="AM532" i="1" a="1"/>
  <c r="AM532" i="1" s="1"/>
  <c r="AM534" i="1" a="1"/>
  <c r="AM534" i="1" s="1"/>
  <c r="AM474" i="1" a="1"/>
  <c r="AM474" i="1" s="1"/>
  <c r="AM533" i="1" a="1"/>
  <c r="AM533" i="1" s="1"/>
  <c r="G43" i="6"/>
  <c r="G613" i="9"/>
  <c r="AD706" i="1" l="1" a="1"/>
  <c r="AD706" i="1" s="1"/>
  <c r="AD708" i="1" a="1"/>
  <c r="AD708" i="1" s="1"/>
  <c r="AB706" i="1" a="1"/>
  <c r="AB706" i="1" s="1"/>
  <c r="AB708" i="1" a="1"/>
  <c r="AB708" i="1" s="1"/>
  <c r="AC706" i="1" a="1"/>
  <c r="AC706" i="1" s="1"/>
  <c r="AC708" i="1" a="1"/>
  <c r="AC708" i="1" s="1"/>
  <c r="AE706" i="1" a="1"/>
  <c r="AE706" i="1" s="1"/>
  <c r="AE708" i="1" a="1"/>
  <c r="AE708" i="1" s="1"/>
  <c r="AD702" i="1" a="1"/>
  <c r="AD702" i="1" s="1"/>
  <c r="AD704" i="1" a="1"/>
  <c r="AD704" i="1" s="1"/>
  <c r="AB702" i="1" a="1"/>
  <c r="AB702" i="1" s="1"/>
  <c r="AB704" i="1" a="1"/>
  <c r="AB704" i="1" s="1"/>
  <c r="AC702" i="1" a="1"/>
  <c r="AC702" i="1" s="1"/>
  <c r="AC704" i="1" a="1"/>
  <c r="AC704" i="1" s="1"/>
  <c r="AE702" i="1" a="1"/>
  <c r="AE702" i="1" s="1"/>
  <c r="AE704" i="1" a="1"/>
  <c r="AE704" i="1" s="1"/>
  <c r="AD697" i="1" a="1"/>
  <c r="AD697" i="1" s="1"/>
  <c r="AD699" i="1" a="1"/>
  <c r="AD699" i="1" s="1"/>
  <c r="AB697" i="1" a="1"/>
  <c r="AB697" i="1" s="1"/>
  <c r="AB699" i="1" a="1"/>
  <c r="AB699" i="1" s="1"/>
  <c r="AC697" i="1" a="1"/>
  <c r="AC697" i="1" s="1"/>
  <c r="AC699" i="1" a="1"/>
  <c r="AC699" i="1" s="1"/>
  <c r="AE697" i="1" a="1"/>
  <c r="AE697" i="1" s="1"/>
  <c r="AE699" i="1" a="1"/>
  <c r="AE699" i="1" s="1"/>
  <c r="AD692" i="1" a="1"/>
  <c r="AD692" i="1" s="1"/>
  <c r="AD695" i="1" a="1"/>
  <c r="AD695" i="1" s="1"/>
  <c r="AB692" i="1" a="1"/>
  <c r="AB692" i="1" s="1"/>
  <c r="AB695" i="1" a="1"/>
  <c r="AB695" i="1" s="1"/>
  <c r="AC692" i="1" a="1"/>
  <c r="AC692" i="1" s="1"/>
  <c r="AC695" i="1" a="1"/>
  <c r="AC695" i="1" s="1"/>
  <c r="AE692" i="1" a="1"/>
  <c r="AE692" i="1" s="1"/>
  <c r="AE695" i="1" a="1"/>
  <c r="AE695" i="1" s="1"/>
  <c r="AD688" i="1" a="1"/>
  <c r="AD688" i="1" s="1"/>
  <c r="AD690" i="1" a="1"/>
  <c r="AD690" i="1" s="1"/>
  <c r="AB688" i="1" a="1"/>
  <c r="AB688" i="1" s="1"/>
  <c r="AB690" i="1" a="1"/>
  <c r="AB690" i="1" s="1"/>
  <c r="AC688" i="1" a="1"/>
  <c r="AC688" i="1" s="1"/>
  <c r="AC690" i="1" a="1"/>
  <c r="AC690" i="1" s="1"/>
  <c r="AE688" i="1" a="1"/>
  <c r="AE688" i="1" s="1"/>
  <c r="AE690" i="1" a="1"/>
  <c r="AE690" i="1" s="1"/>
  <c r="AD683" i="1" a="1"/>
  <c r="AD683" i="1" s="1"/>
  <c r="AD685" i="1" a="1"/>
  <c r="AD685" i="1" s="1"/>
  <c r="AB683" i="1" a="1"/>
  <c r="AB683" i="1" s="1"/>
  <c r="AB685" i="1" a="1"/>
  <c r="AB685" i="1" s="1"/>
  <c r="AC683" i="1" a="1"/>
  <c r="AC683" i="1" s="1"/>
  <c r="AC685" i="1" a="1"/>
  <c r="AC685" i="1" s="1"/>
  <c r="AE683" i="1" a="1"/>
  <c r="AE683" i="1" s="1"/>
  <c r="AE685" i="1" a="1"/>
  <c r="AE685" i="1" s="1"/>
  <c r="AD678" i="1" a="1"/>
  <c r="AD678" i="1" s="1"/>
  <c r="AD681" i="1" a="1"/>
  <c r="AD681" i="1" s="1"/>
  <c r="AB678" i="1" a="1"/>
  <c r="AB678" i="1" s="1"/>
  <c r="AB681" i="1" a="1"/>
  <c r="AB681" i="1" s="1"/>
  <c r="AC678" i="1" a="1"/>
  <c r="AC678" i="1" s="1"/>
  <c r="AC681" i="1" a="1"/>
  <c r="AC681" i="1" s="1"/>
  <c r="AE678" i="1" a="1"/>
  <c r="AE678" i="1" s="1"/>
  <c r="AE681" i="1" a="1"/>
  <c r="AE681" i="1" s="1"/>
  <c r="AD674" i="1" a="1"/>
  <c r="AD674" i="1" s="1"/>
  <c r="AD676" i="1" a="1"/>
  <c r="AD676" i="1" s="1"/>
  <c r="AB674" i="1" a="1"/>
  <c r="AB674" i="1" s="1"/>
  <c r="AB676" i="1" a="1"/>
  <c r="AB676" i="1" s="1"/>
  <c r="AC674" i="1" a="1"/>
  <c r="AC674" i="1" s="1"/>
  <c r="AC676" i="1" a="1"/>
  <c r="AC676" i="1" s="1"/>
  <c r="AE674" i="1" a="1"/>
  <c r="AE674" i="1" s="1"/>
  <c r="AE676" i="1" a="1"/>
  <c r="AE676" i="1" s="1"/>
  <c r="AD669" i="1" a="1"/>
  <c r="AD669" i="1" s="1"/>
  <c r="AD671" i="1" a="1"/>
  <c r="AD671" i="1" s="1"/>
  <c r="AB669" i="1" a="1"/>
  <c r="AB669" i="1" s="1"/>
  <c r="AB671" i="1" a="1"/>
  <c r="AB671" i="1" s="1"/>
  <c r="AC669" i="1" a="1"/>
  <c r="AC669" i="1" s="1"/>
  <c r="AC671" i="1" a="1"/>
  <c r="AC671" i="1" s="1"/>
  <c r="AE669" i="1" a="1"/>
  <c r="AE669" i="1" s="1"/>
  <c r="AE671" i="1" a="1"/>
  <c r="AE671" i="1" s="1"/>
  <c r="AD663" i="1" a="1"/>
  <c r="AD663" i="1" s="1"/>
  <c r="AD666" i="1" a="1"/>
  <c r="AD666" i="1" s="1"/>
  <c r="AB663" i="1" a="1"/>
  <c r="AB663" i="1" s="1"/>
  <c r="AB666" i="1" a="1"/>
  <c r="AB666" i="1" s="1"/>
  <c r="AC663" i="1" a="1"/>
  <c r="AC663" i="1" s="1"/>
  <c r="AC666" i="1" a="1"/>
  <c r="AC666" i="1" s="1"/>
  <c r="AE663" i="1" a="1"/>
  <c r="AE663" i="1" s="1"/>
  <c r="AE666" i="1" a="1"/>
  <c r="AE666" i="1" s="1"/>
  <c r="AD655" i="1" a="1"/>
  <c r="AD655" i="1" s="1"/>
  <c r="AD660" i="1" a="1"/>
  <c r="AD660" i="1" s="1"/>
  <c r="AB655" i="1" a="1"/>
  <c r="AB655" i="1" s="1"/>
  <c r="AB660" i="1" a="1"/>
  <c r="AB660" i="1" s="1"/>
  <c r="AC655" i="1" a="1"/>
  <c r="AC655" i="1" s="1"/>
  <c r="AC660" i="1" a="1"/>
  <c r="AC660" i="1" s="1"/>
  <c r="AE655" i="1" a="1"/>
  <c r="AE655" i="1" s="1"/>
  <c r="AE660" i="1" a="1"/>
  <c r="AE660" i="1" s="1"/>
  <c r="AD648" i="1" a="1"/>
  <c r="AD648" i="1" s="1"/>
  <c r="AD650" i="1" a="1"/>
  <c r="AD650" i="1" s="1"/>
  <c r="AB648" i="1" a="1"/>
  <c r="AB648" i="1" s="1"/>
  <c r="AB650" i="1" a="1"/>
  <c r="AB650" i="1" s="1"/>
  <c r="AC648" i="1" a="1"/>
  <c r="AC648" i="1" s="1"/>
  <c r="AC650" i="1" a="1"/>
  <c r="AC650" i="1" s="1"/>
  <c r="AE648" i="1" a="1"/>
  <c r="AE648" i="1" s="1"/>
  <c r="AE650" i="1" a="1"/>
  <c r="AE650" i="1" s="1"/>
  <c r="AB644" i="1" a="1"/>
  <c r="AB644" i="1" s="1"/>
  <c r="AB646" i="1" a="1"/>
  <c r="AB646" i="1" s="1"/>
  <c r="AD644" i="1" a="1"/>
  <c r="AD644" i="1" s="1"/>
  <c r="AD646" i="1" a="1"/>
  <c r="AD646" i="1" s="1"/>
  <c r="AC644" i="1" a="1"/>
  <c r="AC644" i="1" s="1"/>
  <c r="AC646" i="1" a="1"/>
  <c r="AC646" i="1" s="1"/>
  <c r="AE644" i="1" a="1"/>
  <c r="AE644" i="1" s="1"/>
  <c r="AE646" i="1" a="1"/>
  <c r="AE646" i="1" s="1"/>
  <c r="AC616" i="1" a="1"/>
  <c r="AC616" i="1" s="1"/>
  <c r="AC618" i="1" a="1"/>
  <c r="AC618" i="1" s="1"/>
  <c r="AD616" i="1" a="1"/>
  <c r="AD616" i="1" s="1"/>
  <c r="AD618" i="1" a="1"/>
  <c r="AD618" i="1" s="1"/>
  <c r="AE616" i="1" a="1"/>
  <c r="AE616" i="1" s="1"/>
  <c r="AE618" i="1" a="1"/>
  <c r="AE618" i="1" s="1"/>
  <c r="AB616" i="1" a="1"/>
  <c r="AB616" i="1" s="1"/>
  <c r="AB618" i="1" a="1"/>
  <c r="AB618" i="1" s="1"/>
  <c r="AC612" i="1" a="1"/>
  <c r="AC612" i="1" s="1"/>
  <c r="AC614" i="1" a="1"/>
  <c r="AC614" i="1" s="1"/>
  <c r="AD612" i="1" a="1"/>
  <c r="AD612" i="1" s="1"/>
  <c r="AD614" i="1" a="1"/>
  <c r="AD614" i="1" s="1"/>
  <c r="AE612" i="1" a="1"/>
  <c r="AE612" i="1" s="1"/>
  <c r="AE614" i="1" a="1"/>
  <c r="AE614" i="1" s="1"/>
  <c r="AB612" i="1" a="1"/>
  <c r="AB612" i="1" s="1"/>
  <c r="AB614" i="1" a="1"/>
  <c r="AB614" i="1" s="1"/>
  <c r="AD607" i="1" a="1"/>
  <c r="AD607" i="1" s="1"/>
  <c r="AD609" i="1" a="1"/>
  <c r="AD609" i="1" s="1"/>
  <c r="AE607" i="1" a="1"/>
  <c r="AE607" i="1" s="1"/>
  <c r="AE609" i="1" a="1"/>
  <c r="AE609" i="1" s="1"/>
  <c r="AB607" i="1" a="1"/>
  <c r="AB607" i="1" s="1"/>
  <c r="AB609" i="1" a="1"/>
  <c r="AB609" i="1" s="1"/>
  <c r="AC607" i="1" a="1"/>
  <c r="AC607" i="1" s="1"/>
  <c r="AC609" i="1" a="1"/>
  <c r="AC609" i="1" s="1"/>
  <c r="AC602" i="1" a="1"/>
  <c r="AC602" i="1" s="1"/>
  <c r="AC605" i="1" a="1"/>
  <c r="AC605" i="1" s="1"/>
  <c r="AD602" i="1" a="1"/>
  <c r="AD602" i="1" s="1"/>
  <c r="AD605" i="1" a="1"/>
  <c r="AD605" i="1" s="1"/>
  <c r="AE602" i="1" a="1"/>
  <c r="AE602" i="1" s="1"/>
  <c r="AE605" i="1" a="1"/>
  <c r="AE605" i="1" s="1"/>
  <c r="AB602" i="1" a="1"/>
  <c r="AB602" i="1" s="1"/>
  <c r="AB605" i="1" a="1"/>
  <c r="AB605" i="1" s="1"/>
  <c r="AC598" i="1" a="1"/>
  <c r="AC598" i="1" s="1"/>
  <c r="AC600" i="1" a="1"/>
  <c r="AC600" i="1" s="1"/>
  <c r="AD598" i="1" a="1"/>
  <c r="AD598" i="1" s="1"/>
  <c r="AD600" i="1" a="1"/>
  <c r="AD600" i="1" s="1"/>
  <c r="AE598" i="1" a="1"/>
  <c r="AE598" i="1" s="1"/>
  <c r="AE600" i="1" a="1"/>
  <c r="AE600" i="1" s="1"/>
  <c r="AB598" i="1" a="1"/>
  <c r="AB598" i="1" s="1"/>
  <c r="AB600" i="1" a="1"/>
  <c r="AB600" i="1" s="1"/>
  <c r="AC593" i="1" a="1"/>
  <c r="AC593" i="1" s="1"/>
  <c r="AC595" i="1" a="1"/>
  <c r="AC595" i="1" s="1"/>
  <c r="AD593" i="1" a="1"/>
  <c r="AD593" i="1" s="1"/>
  <c r="AD595" i="1" a="1"/>
  <c r="AD595" i="1" s="1"/>
  <c r="AE593" i="1" a="1"/>
  <c r="AE593" i="1" s="1"/>
  <c r="AE595" i="1" a="1"/>
  <c r="AE595" i="1" s="1"/>
  <c r="AB593" i="1" a="1"/>
  <c r="AB593" i="1" s="1"/>
  <c r="AB595" i="1" a="1"/>
  <c r="AB595" i="1" s="1"/>
  <c r="AC588" i="1" a="1"/>
  <c r="AC588" i="1" s="1"/>
  <c r="AC591" i="1" a="1"/>
  <c r="AC591" i="1" s="1"/>
  <c r="AD588" i="1" a="1"/>
  <c r="AD588" i="1" s="1"/>
  <c r="AD591" i="1" a="1"/>
  <c r="AD591" i="1" s="1"/>
  <c r="AE588" i="1" a="1"/>
  <c r="AE588" i="1" s="1"/>
  <c r="AE591" i="1" a="1"/>
  <c r="AE591" i="1" s="1"/>
  <c r="AB588" i="1" a="1"/>
  <c r="AB588" i="1" s="1"/>
  <c r="AB591" i="1" a="1"/>
  <c r="AB591" i="1" s="1"/>
  <c r="AC584" i="1" a="1"/>
  <c r="AC584" i="1" s="1"/>
  <c r="AC586" i="1" a="1"/>
  <c r="AC586" i="1" s="1"/>
  <c r="AD584" i="1" a="1"/>
  <c r="AD584" i="1" s="1"/>
  <c r="AD586" i="1" a="1"/>
  <c r="AD586" i="1" s="1"/>
  <c r="AE584" i="1" a="1"/>
  <c r="AE584" i="1" s="1"/>
  <c r="AE586" i="1" a="1"/>
  <c r="AE586" i="1" s="1"/>
  <c r="AB584" i="1" a="1"/>
  <c r="AB584" i="1" s="1"/>
  <c r="AB586" i="1" a="1"/>
  <c r="AB586" i="1" s="1"/>
  <c r="AC579" i="1" a="1"/>
  <c r="AC579" i="1" s="1"/>
  <c r="AC581" i="1" a="1"/>
  <c r="AC581" i="1" s="1"/>
  <c r="AD579" i="1" a="1"/>
  <c r="AD579" i="1" s="1"/>
  <c r="AD581" i="1" a="1"/>
  <c r="AD581" i="1" s="1"/>
  <c r="AE579" i="1" a="1"/>
  <c r="AE579" i="1" s="1"/>
  <c r="AE581" i="1" a="1"/>
  <c r="AE581" i="1" s="1"/>
  <c r="AB579" i="1" a="1"/>
  <c r="AB579" i="1" s="1"/>
  <c r="AB581" i="1" a="1"/>
  <c r="AB581" i="1" s="1"/>
  <c r="AC573" i="1" a="1"/>
  <c r="AC573" i="1" s="1"/>
  <c r="AC576" i="1" a="1"/>
  <c r="AC576" i="1" s="1"/>
  <c r="AD573" i="1" a="1"/>
  <c r="AD573" i="1" s="1"/>
  <c r="AD576" i="1" a="1"/>
  <c r="AD576" i="1" s="1"/>
  <c r="AE573" i="1" a="1"/>
  <c r="AE573" i="1" s="1"/>
  <c r="AE576" i="1" a="1"/>
  <c r="AE576" i="1" s="1"/>
  <c r="AB573" i="1" a="1"/>
  <c r="AB573" i="1" s="1"/>
  <c r="AB576" i="1" a="1"/>
  <c r="AB576" i="1" s="1"/>
  <c r="AC565" i="1" a="1"/>
  <c r="AC565" i="1" s="1"/>
  <c r="AC570" i="1" a="1"/>
  <c r="AC570" i="1" s="1"/>
  <c r="AD565" i="1" a="1"/>
  <c r="AD565" i="1" s="1"/>
  <c r="AD570" i="1" a="1"/>
  <c r="AD570" i="1" s="1"/>
  <c r="AE565" i="1" a="1"/>
  <c r="AE565" i="1" s="1"/>
  <c r="AE570" i="1" a="1"/>
  <c r="AE570" i="1" s="1"/>
  <c r="AB565" i="1" a="1"/>
  <c r="AB565" i="1" s="1"/>
  <c r="AB570" i="1" a="1"/>
  <c r="AB570" i="1" s="1"/>
  <c r="AC558" i="1" a="1"/>
  <c r="AC558" i="1" s="1"/>
  <c r="AC560" i="1" a="1"/>
  <c r="AC560" i="1" s="1"/>
  <c r="AD558" i="1" a="1"/>
  <c r="AD558" i="1" s="1"/>
  <c r="AD560" i="1" a="1"/>
  <c r="AD560" i="1" s="1"/>
  <c r="AE558" i="1" a="1"/>
  <c r="AE558" i="1" s="1"/>
  <c r="AE560" i="1" a="1"/>
  <c r="AE560" i="1" s="1"/>
  <c r="AB558" i="1" a="1"/>
  <c r="AB558" i="1" s="1"/>
  <c r="AB560" i="1" a="1"/>
  <c r="AB560" i="1" s="1"/>
  <c r="AC554" i="1" a="1"/>
  <c r="AC554" i="1" s="1"/>
  <c r="AC556" i="1" a="1"/>
  <c r="AC556" i="1" s="1"/>
  <c r="AD554" i="1" a="1"/>
  <c r="AD554" i="1" s="1"/>
  <c r="AD556" i="1" a="1"/>
  <c r="AD556" i="1" s="1"/>
  <c r="AE554" i="1" a="1"/>
  <c r="AE554" i="1" s="1"/>
  <c r="AE556" i="1" a="1"/>
  <c r="AE556" i="1" s="1"/>
  <c r="AB554" i="1" a="1"/>
  <c r="AB554" i="1" s="1"/>
  <c r="AB556" i="1" a="1"/>
  <c r="AB556" i="1" s="1"/>
  <c r="AP526" i="1" a="1"/>
  <c r="AP526" i="1" s="1"/>
  <c r="AP528" i="1" a="1"/>
  <c r="AP528" i="1" s="1"/>
  <c r="AO526" i="1" a="1"/>
  <c r="AO526" i="1" s="1"/>
  <c r="AO528" i="1" a="1"/>
  <c r="AO528" i="1" s="1"/>
  <c r="AR526" i="1" a="1"/>
  <c r="AR526" i="1" s="1"/>
  <c r="AR528" i="1" a="1"/>
  <c r="AR528" i="1" s="1"/>
  <c r="AQ526" i="1" a="1"/>
  <c r="AQ526" i="1" s="1"/>
  <c r="AQ528" i="1" a="1"/>
  <c r="AQ528" i="1" s="1"/>
  <c r="AP522" i="1" a="1"/>
  <c r="AP522" i="1" s="1"/>
  <c r="AP524" i="1" a="1"/>
  <c r="AP524" i="1" s="1"/>
  <c r="AO522" i="1" a="1"/>
  <c r="AO522" i="1" s="1"/>
  <c r="AO524" i="1" a="1"/>
  <c r="AO524" i="1" s="1"/>
  <c r="AR522" i="1" a="1"/>
  <c r="AR522" i="1" s="1"/>
  <c r="AR524" i="1" a="1"/>
  <c r="AR524" i="1" s="1"/>
  <c r="AQ522" i="1" a="1"/>
  <c r="AQ522" i="1" s="1"/>
  <c r="AQ524" i="1" a="1"/>
  <c r="AQ524" i="1" s="1"/>
  <c r="AP517" i="1" a="1"/>
  <c r="AP517" i="1" s="1"/>
  <c r="AP519" i="1" a="1"/>
  <c r="AP519" i="1" s="1"/>
  <c r="AO517" i="1" a="1"/>
  <c r="AO517" i="1" s="1"/>
  <c r="AO519" i="1" a="1"/>
  <c r="AO519" i="1" s="1"/>
  <c r="AR517" i="1" a="1"/>
  <c r="AR517" i="1" s="1"/>
  <c r="AR519" i="1" a="1"/>
  <c r="AR519" i="1" s="1"/>
  <c r="AQ517" i="1" a="1"/>
  <c r="AQ517" i="1" s="1"/>
  <c r="AQ519" i="1" a="1"/>
  <c r="AQ519" i="1" s="1"/>
  <c r="AP512" i="1" a="1"/>
  <c r="AP512" i="1" s="1"/>
  <c r="AP515" i="1" a="1"/>
  <c r="AP515" i="1" s="1"/>
  <c r="AO512" i="1" a="1"/>
  <c r="AO512" i="1" s="1"/>
  <c r="AO515" i="1" a="1"/>
  <c r="AO515" i="1" s="1"/>
  <c r="AR512" i="1" a="1"/>
  <c r="AR512" i="1" s="1"/>
  <c r="AR515" i="1" a="1"/>
  <c r="AR515" i="1" s="1"/>
  <c r="AQ512" i="1" a="1"/>
  <c r="AQ512" i="1" s="1"/>
  <c r="AQ515" i="1" a="1"/>
  <c r="AQ515" i="1" s="1"/>
  <c r="AP508" i="1" a="1"/>
  <c r="AP508" i="1" s="1"/>
  <c r="AP510" i="1" a="1"/>
  <c r="AP510" i="1" s="1"/>
  <c r="AO508" i="1" a="1"/>
  <c r="AO508" i="1" s="1"/>
  <c r="AO510" i="1" a="1"/>
  <c r="AO510" i="1" s="1"/>
  <c r="AR508" i="1" a="1"/>
  <c r="AR508" i="1" s="1"/>
  <c r="AR510" i="1" a="1"/>
  <c r="AR510" i="1" s="1"/>
  <c r="AQ508" i="1" a="1"/>
  <c r="AQ508" i="1" s="1"/>
  <c r="AQ510" i="1" a="1"/>
  <c r="AQ510" i="1" s="1"/>
  <c r="AP503" i="1" a="1"/>
  <c r="AP503" i="1" s="1"/>
  <c r="AP505" i="1" a="1"/>
  <c r="AP505" i="1" s="1"/>
  <c r="AO503" i="1" a="1"/>
  <c r="AO503" i="1" s="1"/>
  <c r="AO505" i="1" a="1"/>
  <c r="AO505" i="1" s="1"/>
  <c r="AR503" i="1" a="1"/>
  <c r="AR503" i="1" s="1"/>
  <c r="AR505" i="1" a="1"/>
  <c r="AR505" i="1" s="1"/>
  <c r="AQ503" i="1" a="1"/>
  <c r="AQ503" i="1" s="1"/>
  <c r="AQ505" i="1" a="1"/>
  <c r="AQ505" i="1" s="1"/>
  <c r="AP498" i="1" a="1"/>
  <c r="AP498" i="1" s="1"/>
  <c r="AP501" i="1" a="1"/>
  <c r="AP501" i="1" s="1"/>
  <c r="AO498" i="1" a="1"/>
  <c r="AO498" i="1" s="1"/>
  <c r="AO501" i="1" a="1"/>
  <c r="AO501" i="1" s="1"/>
  <c r="AR498" i="1" a="1"/>
  <c r="AR498" i="1" s="1"/>
  <c r="AR501" i="1" a="1"/>
  <c r="AR501" i="1" s="1"/>
  <c r="AQ498" i="1" a="1"/>
  <c r="AQ498" i="1" s="1"/>
  <c r="AQ501" i="1" a="1"/>
  <c r="AQ501" i="1" s="1"/>
  <c r="AP494" i="1" a="1"/>
  <c r="AP494" i="1" s="1"/>
  <c r="AP496" i="1" a="1"/>
  <c r="AP496" i="1" s="1"/>
  <c r="AO494" i="1" a="1"/>
  <c r="AO494" i="1" s="1"/>
  <c r="AO496" i="1" a="1"/>
  <c r="AO496" i="1" s="1"/>
  <c r="AR494" i="1" a="1"/>
  <c r="AR494" i="1" s="1"/>
  <c r="AR496" i="1" a="1"/>
  <c r="AR496" i="1" s="1"/>
  <c r="AQ494" i="1" a="1"/>
  <c r="AQ494" i="1" s="1"/>
  <c r="AQ496" i="1" a="1"/>
  <c r="AQ496" i="1" s="1"/>
  <c r="AO489" i="1" a="1"/>
  <c r="AO489" i="1" s="1"/>
  <c r="AO491" i="1" a="1"/>
  <c r="AO491" i="1" s="1"/>
  <c r="AP489" i="1" a="1"/>
  <c r="AP489" i="1" s="1"/>
  <c r="AP491" i="1" a="1"/>
  <c r="AP491" i="1" s="1"/>
  <c r="AR489" i="1" a="1"/>
  <c r="AR489" i="1" s="1"/>
  <c r="AR491" i="1" a="1"/>
  <c r="AR491" i="1" s="1"/>
  <c r="AQ489" i="1" a="1"/>
  <c r="AQ489" i="1" s="1"/>
  <c r="AQ491" i="1" a="1"/>
  <c r="AQ491" i="1" s="1"/>
  <c r="AP483" i="1" a="1"/>
  <c r="AP483" i="1" s="1"/>
  <c r="AP486" i="1" a="1"/>
  <c r="AP486" i="1" s="1"/>
  <c r="AO483" i="1" a="1"/>
  <c r="AO483" i="1" s="1"/>
  <c r="AO486" i="1" a="1"/>
  <c r="AO486" i="1" s="1"/>
  <c r="AR483" i="1" a="1"/>
  <c r="AR483" i="1" s="1"/>
  <c r="AR486" i="1" a="1"/>
  <c r="AR486" i="1" s="1"/>
  <c r="AQ483" i="1" a="1"/>
  <c r="AQ483" i="1" s="1"/>
  <c r="AQ486" i="1" a="1"/>
  <c r="AQ486" i="1" s="1"/>
  <c r="AP475" i="1" a="1"/>
  <c r="AP475" i="1" s="1"/>
  <c r="AP480" i="1" a="1"/>
  <c r="AP480" i="1" s="1"/>
  <c r="AO475" i="1" a="1"/>
  <c r="AO475" i="1" s="1"/>
  <c r="AO480" i="1" a="1"/>
  <c r="AO480" i="1" s="1"/>
  <c r="AR475" i="1" a="1"/>
  <c r="AR475" i="1" s="1"/>
  <c r="AR480" i="1" a="1"/>
  <c r="AR480" i="1" s="1"/>
  <c r="AQ475" i="1" a="1"/>
  <c r="AQ475" i="1" s="1"/>
  <c r="AQ480" i="1" a="1"/>
  <c r="AQ480" i="1" s="1"/>
  <c r="AP468" i="1" a="1"/>
  <c r="AP468" i="1" s="1"/>
  <c r="AP470" i="1" a="1"/>
  <c r="AP470" i="1" s="1"/>
  <c r="AO468" i="1" a="1"/>
  <c r="AO468" i="1" s="1"/>
  <c r="AO470" i="1" a="1"/>
  <c r="AO470" i="1" s="1"/>
  <c r="AR468" i="1" a="1"/>
  <c r="AR468" i="1" s="1"/>
  <c r="AR470" i="1" a="1"/>
  <c r="AR470" i="1" s="1"/>
  <c r="AQ468" i="1" a="1"/>
  <c r="AQ468" i="1" s="1"/>
  <c r="AQ470" i="1" a="1"/>
  <c r="AQ470" i="1" s="1"/>
  <c r="AO464" i="1" a="1"/>
  <c r="AO464" i="1" s="1"/>
  <c r="AO466" i="1" a="1"/>
  <c r="AO466" i="1" s="1"/>
  <c r="AR464" i="1" a="1"/>
  <c r="AR464" i="1" s="1"/>
  <c r="AR466" i="1" a="1"/>
  <c r="AR466" i="1" s="1"/>
  <c r="AP464" i="1" a="1"/>
  <c r="AP464" i="1" s="1"/>
  <c r="AP466" i="1" a="1"/>
  <c r="AP466" i="1" s="1"/>
  <c r="AQ464" i="1" a="1"/>
  <c r="AQ464" i="1" s="1"/>
  <c r="AQ466" i="1" a="1"/>
  <c r="AQ466" i="1" s="1"/>
  <c r="AB705" i="1" a="1"/>
  <c r="AB705" i="1" s="1"/>
  <c r="AB703" i="1" a="1"/>
  <c r="AB703" i="1" s="1"/>
  <c r="AB701" i="1" a="1"/>
  <c r="AB701" i="1" s="1"/>
  <c r="AB700" i="1" a="1"/>
  <c r="AB700" i="1" s="1"/>
  <c r="AB698" i="1" a="1"/>
  <c r="AB698" i="1" s="1"/>
  <c r="AB696" i="1" a="1"/>
  <c r="AB696" i="1" s="1"/>
  <c r="AB682" i="1" a="1"/>
  <c r="AB682" i="1" s="1"/>
  <c r="AB707" i="1" a="1"/>
  <c r="AB707" i="1" s="1"/>
  <c r="AB694" i="1" a="1"/>
  <c r="AB694" i="1" s="1"/>
  <c r="AB691" i="1" a="1"/>
  <c r="AB691" i="1" s="1"/>
  <c r="AB693" i="1" a="1"/>
  <c r="AB693" i="1" s="1"/>
  <c r="AB686" i="1" a="1"/>
  <c r="AB686" i="1" s="1"/>
  <c r="AB675" i="1" a="1"/>
  <c r="AB675" i="1" s="1"/>
  <c r="AB680" i="1" a="1"/>
  <c r="AB680" i="1" s="1"/>
  <c r="AB673" i="1" a="1"/>
  <c r="AB673" i="1" s="1"/>
  <c r="AB672" i="1" a="1"/>
  <c r="AB672" i="1" s="1"/>
  <c r="AB687" i="1" a="1"/>
  <c r="AB687" i="1" s="1"/>
  <c r="AB684" i="1" a="1"/>
  <c r="AB684" i="1" s="1"/>
  <c r="AB670" i="1" a="1"/>
  <c r="AB670" i="1" s="1"/>
  <c r="AB668" i="1" a="1"/>
  <c r="AB668" i="1" s="1"/>
  <c r="AB664" i="1" a="1"/>
  <c r="AB664" i="1" s="1"/>
  <c r="AB677" i="1" a="1"/>
  <c r="AB677" i="1" s="1"/>
  <c r="AB665" i="1" a="1"/>
  <c r="AB665" i="1" s="1"/>
  <c r="AB689" i="1" a="1"/>
  <c r="AB689" i="1" s="1"/>
  <c r="AB667" i="1" a="1"/>
  <c r="AB667" i="1" s="1"/>
  <c r="AB662" i="1" a="1"/>
  <c r="AB662" i="1" s="1"/>
  <c r="AB661" i="1" a="1"/>
  <c r="AB661" i="1" s="1"/>
  <c r="AC701" i="1" a="1"/>
  <c r="AC701" i="1" s="1"/>
  <c r="AC698" i="1" a="1"/>
  <c r="AC698" i="1" s="1"/>
  <c r="AC696" i="1" a="1"/>
  <c r="AC696" i="1" s="1"/>
  <c r="AC694" i="1" a="1"/>
  <c r="AC694" i="1" s="1"/>
  <c r="AC707" i="1" a="1"/>
  <c r="AC707" i="1" s="1"/>
  <c r="AC693" i="1" a="1"/>
  <c r="AC693" i="1" s="1"/>
  <c r="AC691" i="1" a="1"/>
  <c r="AC691" i="1" s="1"/>
  <c r="AC689" i="1" a="1"/>
  <c r="AC689" i="1" s="1"/>
  <c r="AC705" i="1" a="1"/>
  <c r="AC705" i="1" s="1"/>
  <c r="AC687" i="1" a="1"/>
  <c r="AC687" i="1" s="1"/>
  <c r="AC700" i="1" a="1"/>
  <c r="AC700" i="1" s="1"/>
  <c r="AC682" i="1" a="1"/>
  <c r="AC682" i="1" s="1"/>
  <c r="AC703" i="1" a="1"/>
  <c r="AC703" i="1" s="1"/>
  <c r="AC672" i="1" a="1"/>
  <c r="AC672" i="1" s="1"/>
  <c r="AC670" i="1" a="1"/>
  <c r="AC670" i="1" s="1"/>
  <c r="AC684" i="1" a="1"/>
  <c r="AC684" i="1" s="1"/>
  <c r="AC677" i="1" a="1"/>
  <c r="AC677" i="1" s="1"/>
  <c r="AC667" i="1" a="1"/>
  <c r="AC667" i="1" s="1"/>
  <c r="AC680" i="1" a="1"/>
  <c r="AC680" i="1" s="1"/>
  <c r="AC665" i="1" a="1"/>
  <c r="AC665" i="1" s="1"/>
  <c r="AC675" i="1" a="1"/>
  <c r="AC675" i="1" s="1"/>
  <c r="AC673" i="1" a="1"/>
  <c r="AC673" i="1" s="1"/>
  <c r="AC679" i="1" a="1"/>
  <c r="AC679" i="1" s="1"/>
  <c r="AC662" i="1" a="1"/>
  <c r="AC662" i="1" s="1"/>
  <c r="AC686" i="1" a="1"/>
  <c r="AC686" i="1" s="1"/>
  <c r="AC668" i="1" a="1"/>
  <c r="AC668" i="1" s="1"/>
  <c r="AC664" i="1" a="1"/>
  <c r="AC664" i="1" s="1"/>
  <c r="AC661" i="1" a="1"/>
  <c r="AC661" i="1" s="1"/>
  <c r="AE694" i="1" a="1"/>
  <c r="AE694" i="1" s="1"/>
  <c r="AE707" i="1" a="1"/>
  <c r="AE707" i="1" s="1"/>
  <c r="AE705" i="1" a="1"/>
  <c r="AE705" i="1" s="1"/>
  <c r="AE703" i="1" a="1"/>
  <c r="AE703" i="1" s="1"/>
  <c r="AE701" i="1" a="1"/>
  <c r="AE701" i="1" s="1"/>
  <c r="AE700" i="1" a="1"/>
  <c r="AE700" i="1" s="1"/>
  <c r="AE698" i="1" a="1"/>
  <c r="AE698" i="1" s="1"/>
  <c r="AE686" i="1" a="1"/>
  <c r="AE686" i="1" s="1"/>
  <c r="AE684" i="1" a="1"/>
  <c r="AE684" i="1" s="1"/>
  <c r="AE682" i="1" a="1"/>
  <c r="AE682" i="1" s="1"/>
  <c r="AE689" i="1" a="1"/>
  <c r="AE689" i="1" s="1"/>
  <c r="AE693" i="1" a="1"/>
  <c r="AE693" i="1" s="1"/>
  <c r="AE679" i="1" a="1"/>
  <c r="AE679" i="1" s="1"/>
  <c r="AE696" i="1" a="1"/>
  <c r="AE696" i="1" s="1"/>
  <c r="AE687" i="1" a="1"/>
  <c r="AE687" i="1" s="1"/>
  <c r="AE677" i="1" a="1"/>
  <c r="AE677" i="1" s="1"/>
  <c r="AE675" i="1" a="1"/>
  <c r="AE675" i="1" s="1"/>
  <c r="AE680" i="1" a="1"/>
  <c r="AE680" i="1" s="1"/>
  <c r="AE673" i="1" a="1"/>
  <c r="AE673" i="1" s="1"/>
  <c r="AE670" i="1" a="1"/>
  <c r="AE670" i="1" s="1"/>
  <c r="AE661" i="1" a="1"/>
  <c r="AE661" i="1" s="1"/>
  <c r="AE672" i="1" a="1"/>
  <c r="AE672" i="1" s="1"/>
  <c r="AE665" i="1" a="1"/>
  <c r="AE665" i="1" s="1"/>
  <c r="AE691" i="1" a="1"/>
  <c r="AE691" i="1" s="1"/>
  <c r="AE662" i="1" a="1"/>
  <c r="AE662" i="1" s="1"/>
  <c r="AE664" i="1" a="1"/>
  <c r="AE664" i="1" s="1"/>
  <c r="AE667" i="1" a="1"/>
  <c r="AE667" i="1" s="1"/>
  <c r="AE668" i="1" a="1"/>
  <c r="AE668" i="1" s="1"/>
  <c r="AD698" i="1" a="1"/>
  <c r="AD698" i="1" s="1"/>
  <c r="AD694" i="1" a="1"/>
  <c r="AD694" i="1" s="1"/>
  <c r="AD707" i="1" a="1"/>
  <c r="AD707" i="1" s="1"/>
  <c r="AD693" i="1" a="1"/>
  <c r="AD693" i="1" s="1"/>
  <c r="AD705" i="1" a="1"/>
  <c r="AD705" i="1" s="1"/>
  <c r="AD703" i="1" a="1"/>
  <c r="AD703" i="1" s="1"/>
  <c r="AD689" i="1" a="1"/>
  <c r="AD689" i="1" s="1"/>
  <c r="AD701" i="1" a="1"/>
  <c r="AD701" i="1" s="1"/>
  <c r="AD687" i="1" a="1"/>
  <c r="AD687" i="1" s="1"/>
  <c r="AD686" i="1" a="1"/>
  <c r="AD686" i="1" s="1"/>
  <c r="AD684" i="1" a="1"/>
  <c r="AD684" i="1" s="1"/>
  <c r="AD696" i="1" a="1"/>
  <c r="AD696" i="1" s="1"/>
  <c r="AD691" i="1" a="1"/>
  <c r="AD691" i="1" s="1"/>
  <c r="AD700" i="1" a="1"/>
  <c r="AD700" i="1" s="1"/>
  <c r="AD679" i="1" a="1"/>
  <c r="AD679" i="1" s="1"/>
  <c r="AD677" i="1" a="1"/>
  <c r="AD677" i="1" s="1"/>
  <c r="AD682" i="1" a="1"/>
  <c r="AD682" i="1" s="1"/>
  <c r="AD680" i="1" a="1"/>
  <c r="AD680" i="1" s="1"/>
  <c r="AD673" i="1" a="1"/>
  <c r="AD673" i="1" s="1"/>
  <c r="AD664" i="1" a="1"/>
  <c r="AD664" i="1" s="1"/>
  <c r="AD675" i="1" a="1"/>
  <c r="AD675" i="1" s="1"/>
  <c r="AD662" i="1" a="1"/>
  <c r="AD662" i="1" s="1"/>
  <c r="AD667" i="1" a="1"/>
  <c r="AD667" i="1" s="1"/>
  <c r="AD668" i="1" a="1"/>
  <c r="AD668" i="1" s="1"/>
  <c r="AD661" i="1" a="1"/>
  <c r="AD661" i="1" s="1"/>
  <c r="AD672" i="1" a="1"/>
  <c r="AD672" i="1" s="1"/>
  <c r="AD670" i="1" a="1"/>
  <c r="AD670" i="1" s="1"/>
  <c r="AD665" i="1" a="1"/>
  <c r="AD665" i="1" s="1"/>
  <c r="AC611" i="1" a="1"/>
  <c r="AC611" i="1" s="1"/>
  <c r="AC610" i="1" a="1"/>
  <c r="AC610" i="1" s="1"/>
  <c r="AC608" i="1" a="1"/>
  <c r="AC608" i="1" s="1"/>
  <c r="AC606" i="1" a="1"/>
  <c r="AC606" i="1" s="1"/>
  <c r="AC604" i="1" a="1"/>
  <c r="AC604" i="1" s="1"/>
  <c r="AC617" i="1" a="1"/>
  <c r="AC617" i="1" s="1"/>
  <c r="AC603" i="1" a="1"/>
  <c r="AC603" i="1" s="1"/>
  <c r="AC615" i="1" a="1"/>
  <c r="AC615" i="1" s="1"/>
  <c r="AC613" i="1" a="1"/>
  <c r="AC613" i="1" s="1"/>
  <c r="AC589" i="1" a="1"/>
  <c r="AC589" i="1" s="1"/>
  <c r="AC601" i="1" a="1"/>
  <c r="AC601" i="1" s="1"/>
  <c r="AC599" i="1" a="1"/>
  <c r="AC599" i="1" s="1"/>
  <c r="AC597" i="1" a="1"/>
  <c r="AC597" i="1" s="1"/>
  <c r="AC596" i="1" a="1"/>
  <c r="AC596" i="1" s="1"/>
  <c r="AC592" i="1" a="1"/>
  <c r="AC592" i="1" s="1"/>
  <c r="AC587" i="1" a="1"/>
  <c r="AC587" i="1" s="1"/>
  <c r="AC585" i="1" a="1"/>
  <c r="AC585" i="1" s="1"/>
  <c r="AC590" i="1" a="1"/>
  <c r="AC590" i="1" s="1"/>
  <c r="AC583" i="1" a="1"/>
  <c r="AC583" i="1" s="1"/>
  <c r="AC594" i="1" a="1"/>
  <c r="AC594" i="1" s="1"/>
  <c r="AC582" i="1" a="1"/>
  <c r="AC582" i="1" s="1"/>
  <c r="AC580" i="1" a="1"/>
  <c r="AC580" i="1" s="1"/>
  <c r="AC578" i="1" a="1"/>
  <c r="AC578" i="1" s="1"/>
  <c r="AC571" i="1" a="1"/>
  <c r="AC571" i="1" s="1"/>
  <c r="AC574" i="1" a="1"/>
  <c r="AC574" i="1" s="1"/>
  <c r="AC577" i="1" a="1"/>
  <c r="AC577" i="1" s="1"/>
  <c r="AC572" i="1" a="1"/>
  <c r="AC572" i="1" s="1"/>
  <c r="AC575" i="1" a="1"/>
  <c r="AC575" i="1" s="1"/>
  <c r="AD608" i="1" a="1"/>
  <c r="AD608" i="1" s="1"/>
  <c r="AD606" i="1" a="1"/>
  <c r="AD606" i="1" s="1"/>
  <c r="AD604" i="1" a="1"/>
  <c r="AD604" i="1" s="1"/>
  <c r="AD617" i="1" a="1"/>
  <c r="AD617" i="1" s="1"/>
  <c r="AD603" i="1" a="1"/>
  <c r="AD603" i="1" s="1"/>
  <c r="AD615" i="1" a="1"/>
  <c r="AD615" i="1" s="1"/>
  <c r="AD613" i="1" a="1"/>
  <c r="AD613" i="1" s="1"/>
  <c r="AD611" i="1" a="1"/>
  <c r="AD611" i="1" s="1"/>
  <c r="AD599" i="1" a="1"/>
  <c r="AD599" i="1" s="1"/>
  <c r="AD597" i="1" a="1"/>
  <c r="AD597" i="1" s="1"/>
  <c r="AD596" i="1" a="1"/>
  <c r="AD596" i="1" s="1"/>
  <c r="AD594" i="1" a="1"/>
  <c r="AD594" i="1" s="1"/>
  <c r="AD610" i="1" a="1"/>
  <c r="AD610" i="1" s="1"/>
  <c r="AD592" i="1" a="1"/>
  <c r="AD592" i="1" s="1"/>
  <c r="AD589" i="1" a="1"/>
  <c r="AD589" i="1" s="1"/>
  <c r="AD601" i="1" a="1"/>
  <c r="AD601" i="1" s="1"/>
  <c r="AD583" i="1" a="1"/>
  <c r="AD583" i="1" s="1"/>
  <c r="AD590" i="1" a="1"/>
  <c r="AD590" i="1" s="1"/>
  <c r="AD582" i="1" a="1"/>
  <c r="AD582" i="1" s="1"/>
  <c r="AD580" i="1" a="1"/>
  <c r="AD580" i="1" s="1"/>
  <c r="AD578" i="1" a="1"/>
  <c r="AD578" i="1" s="1"/>
  <c r="AD577" i="1" a="1"/>
  <c r="AD577" i="1" s="1"/>
  <c r="AD587" i="1" a="1"/>
  <c r="AD587" i="1" s="1"/>
  <c r="AD571" i="1" a="1"/>
  <c r="AD571" i="1" s="1"/>
  <c r="AD575" i="1" a="1"/>
  <c r="AD575" i="1" s="1"/>
  <c r="AD585" i="1" a="1"/>
  <c r="AD585" i="1" s="1"/>
  <c r="AD574" i="1" a="1"/>
  <c r="AD574" i="1" s="1"/>
  <c r="AD572" i="1" a="1"/>
  <c r="AD572" i="1" s="1"/>
  <c r="AE604" i="1" a="1"/>
  <c r="AE604" i="1" s="1"/>
  <c r="AE617" i="1" a="1"/>
  <c r="AE617" i="1" s="1"/>
  <c r="AE603" i="1" a="1"/>
  <c r="AE603" i="1" s="1"/>
  <c r="AE615" i="1" a="1"/>
  <c r="AE615" i="1" s="1"/>
  <c r="AE613" i="1" a="1"/>
  <c r="AE613" i="1" s="1"/>
  <c r="AE611" i="1" a="1"/>
  <c r="AE611" i="1" s="1"/>
  <c r="AE610" i="1" a="1"/>
  <c r="AE610" i="1" s="1"/>
  <c r="AE608" i="1" a="1"/>
  <c r="AE608" i="1" s="1"/>
  <c r="AE606" i="1" a="1"/>
  <c r="AE606" i="1" s="1"/>
  <c r="AE596" i="1" a="1"/>
  <c r="AE596" i="1" s="1"/>
  <c r="AE594" i="1" a="1"/>
  <c r="AE594" i="1" s="1"/>
  <c r="AE592" i="1" a="1"/>
  <c r="AE592" i="1" s="1"/>
  <c r="AE590" i="1" a="1"/>
  <c r="AE590" i="1" s="1"/>
  <c r="AE589" i="1" a="1"/>
  <c r="AE589" i="1" s="1"/>
  <c r="AE599" i="1" a="1"/>
  <c r="AE599" i="1" s="1"/>
  <c r="AE580" i="1" a="1"/>
  <c r="AE580" i="1" s="1"/>
  <c r="AE578" i="1" a="1"/>
  <c r="AE578" i="1" s="1"/>
  <c r="AE577" i="1" a="1"/>
  <c r="AE577" i="1" s="1"/>
  <c r="AE587" i="1" a="1"/>
  <c r="AE587" i="1" s="1"/>
  <c r="AE597" i="1" a="1"/>
  <c r="AE597" i="1" s="1"/>
  <c r="AE585" i="1" a="1"/>
  <c r="AE585" i="1" s="1"/>
  <c r="AE575" i="1" a="1"/>
  <c r="AE575" i="1" s="1"/>
  <c r="AE582" i="1" a="1"/>
  <c r="AE582" i="1" s="1"/>
  <c r="AE574" i="1" a="1"/>
  <c r="AE574" i="1" s="1"/>
  <c r="AE572" i="1" a="1"/>
  <c r="AE572" i="1" s="1"/>
  <c r="AE571" i="1" a="1"/>
  <c r="AE571" i="1" s="1"/>
  <c r="AE601" i="1" a="1"/>
  <c r="AE601" i="1" s="1"/>
  <c r="AE583" i="1" a="1"/>
  <c r="AE583" i="1" s="1"/>
  <c r="AB615" i="1" a="1"/>
  <c r="AB615" i="1" s="1"/>
  <c r="AB613" i="1" a="1"/>
  <c r="AB613" i="1" s="1"/>
  <c r="AB611" i="1" a="1"/>
  <c r="AB611" i="1" s="1"/>
  <c r="AB610" i="1" a="1"/>
  <c r="AB610" i="1" s="1"/>
  <c r="AB608" i="1" a="1"/>
  <c r="AB608" i="1" s="1"/>
  <c r="AB606" i="1" a="1"/>
  <c r="AB606" i="1" s="1"/>
  <c r="AB604" i="1" a="1"/>
  <c r="AB604" i="1" s="1"/>
  <c r="AB592" i="1" a="1"/>
  <c r="AB592" i="1" s="1"/>
  <c r="AB590" i="1" a="1"/>
  <c r="AB590" i="1" s="1"/>
  <c r="AB601" i="1" a="1"/>
  <c r="AB601" i="1" s="1"/>
  <c r="AB617" i="1" a="1"/>
  <c r="AB617" i="1" s="1"/>
  <c r="AB603" i="1" a="1"/>
  <c r="AB603" i="1" s="1"/>
  <c r="AB599" i="1" a="1"/>
  <c r="AB599" i="1" s="1"/>
  <c r="AB596" i="1" a="1"/>
  <c r="AB596" i="1" s="1"/>
  <c r="AB577" i="1" a="1"/>
  <c r="AB577" i="1" s="1"/>
  <c r="AB587" i="1" a="1"/>
  <c r="AB587" i="1" s="1"/>
  <c r="AB585" i="1" a="1"/>
  <c r="AB585" i="1" s="1"/>
  <c r="AB594" i="1" a="1"/>
  <c r="AB594" i="1" s="1"/>
  <c r="AB583" i="1" a="1"/>
  <c r="AB583" i="1" s="1"/>
  <c r="AB582" i="1" a="1"/>
  <c r="AB582" i="1" s="1"/>
  <c r="AB578" i="1" a="1"/>
  <c r="AB578" i="1" s="1"/>
  <c r="AB574" i="1" a="1"/>
  <c r="AB574" i="1" s="1"/>
  <c r="AB597" i="1" a="1"/>
  <c r="AB597" i="1" s="1"/>
  <c r="AB572" i="1" a="1"/>
  <c r="AB572" i="1" s="1"/>
  <c r="AB571" i="1" a="1"/>
  <c r="AB571" i="1" s="1"/>
  <c r="AB580" i="1" a="1"/>
  <c r="AB580" i="1" s="1"/>
  <c r="AB575" i="1" a="1"/>
  <c r="AB575" i="1" s="1"/>
  <c r="AO521" i="1" a="1"/>
  <c r="AO521" i="1" s="1"/>
  <c r="AO520" i="1" a="1"/>
  <c r="AO520" i="1" s="1"/>
  <c r="AO518" i="1" a="1"/>
  <c r="AO518" i="1" s="1"/>
  <c r="AO516" i="1" a="1"/>
  <c r="AO516" i="1" s="1"/>
  <c r="AO514" i="1" a="1"/>
  <c r="AO514" i="1" s="1"/>
  <c r="AO527" i="1" a="1"/>
  <c r="AO527" i="1" s="1"/>
  <c r="AO513" i="1" a="1"/>
  <c r="AO513" i="1" s="1"/>
  <c r="AO525" i="1" a="1"/>
  <c r="AO525" i="1" s="1"/>
  <c r="AO511" i="1" a="1"/>
  <c r="AO511" i="1" s="1"/>
  <c r="AO502" i="1" a="1"/>
  <c r="AO502" i="1" s="1"/>
  <c r="AO500" i="1" a="1"/>
  <c r="AO500" i="1" s="1"/>
  <c r="AO499" i="1" a="1"/>
  <c r="AO499" i="1" s="1"/>
  <c r="AO497" i="1" a="1"/>
  <c r="AO497" i="1" s="1"/>
  <c r="AO509" i="1" a="1"/>
  <c r="AO509" i="1" s="1"/>
  <c r="AO523" i="1" a="1"/>
  <c r="AO523" i="1" s="1"/>
  <c r="AO507" i="1" a="1"/>
  <c r="AO507" i="1" s="1"/>
  <c r="AO495" i="1" a="1"/>
  <c r="AO495" i="1" s="1"/>
  <c r="AO493" i="1" a="1"/>
  <c r="AO493" i="1" s="1"/>
  <c r="AO506" i="1" a="1"/>
  <c r="AO506" i="1" s="1"/>
  <c r="AO492" i="1" a="1"/>
  <c r="AO492" i="1" s="1"/>
  <c r="AO490" i="1" a="1"/>
  <c r="AO490" i="1" s="1"/>
  <c r="AO488" i="1" a="1"/>
  <c r="AO488" i="1" s="1"/>
  <c r="AO487" i="1" a="1"/>
  <c r="AO487" i="1" s="1"/>
  <c r="AO482" i="1" a="1"/>
  <c r="AO482" i="1" s="1"/>
  <c r="AO481" i="1" a="1"/>
  <c r="AO481" i="1" s="1"/>
  <c r="AO485" i="1" a="1"/>
  <c r="AO485" i="1" s="1"/>
  <c r="AO504" i="1" a="1"/>
  <c r="AO504" i="1" s="1"/>
  <c r="AO484" i="1" a="1"/>
  <c r="AO484" i="1" s="1"/>
  <c r="AR525" i="1" a="1"/>
  <c r="AR525" i="1" s="1"/>
  <c r="AR523" i="1" a="1"/>
  <c r="AR523" i="1" s="1"/>
  <c r="AR521" i="1" a="1"/>
  <c r="AR521" i="1" s="1"/>
  <c r="AR520" i="1" a="1"/>
  <c r="AR520" i="1" s="1"/>
  <c r="AR518" i="1" a="1"/>
  <c r="AR518" i="1" s="1"/>
  <c r="AR516" i="1" a="1"/>
  <c r="AR516" i="1" s="1"/>
  <c r="AR514" i="1" a="1"/>
  <c r="AR514" i="1" s="1"/>
  <c r="AR527" i="1" a="1"/>
  <c r="AR527" i="1" s="1"/>
  <c r="AR513" i="1" a="1"/>
  <c r="AR513" i="1" s="1"/>
  <c r="AR506" i="1" a="1"/>
  <c r="AR506" i="1" s="1"/>
  <c r="AR504" i="1" a="1"/>
  <c r="AR504" i="1" s="1"/>
  <c r="AR502" i="1" a="1"/>
  <c r="AR502" i="1" s="1"/>
  <c r="AR511" i="1" a="1"/>
  <c r="AR511" i="1" s="1"/>
  <c r="AR500" i="1" a="1"/>
  <c r="AR500" i="1" s="1"/>
  <c r="AR497" i="1" a="1"/>
  <c r="AR497" i="1" s="1"/>
  <c r="AR495" i="1" a="1"/>
  <c r="AR495" i="1" s="1"/>
  <c r="AR509" i="1" a="1"/>
  <c r="AR509" i="1" s="1"/>
  <c r="AR493" i="1" a="1"/>
  <c r="AR493" i="1" s="1"/>
  <c r="AR492" i="1" a="1"/>
  <c r="AR492" i="1" s="1"/>
  <c r="AR490" i="1" a="1"/>
  <c r="AR490" i="1" s="1"/>
  <c r="AR507" i="1" a="1"/>
  <c r="AR507" i="1" s="1"/>
  <c r="AR484" i="1" a="1"/>
  <c r="AR484" i="1" s="1"/>
  <c r="AR487" i="1" a="1"/>
  <c r="AR487" i="1" s="1"/>
  <c r="AR482" i="1" a="1"/>
  <c r="AR482" i="1" s="1"/>
  <c r="AR488" i="1" a="1"/>
  <c r="AR488" i="1" s="1"/>
  <c r="AR481" i="1" a="1"/>
  <c r="AR481" i="1" s="1"/>
  <c r="AR499" i="1" a="1"/>
  <c r="AR499" i="1" s="1"/>
  <c r="AR485" i="1" a="1"/>
  <c r="AR485" i="1" s="1"/>
  <c r="AQ514" i="1" a="1"/>
  <c r="AQ514" i="1" s="1"/>
  <c r="AQ527" i="1" a="1"/>
  <c r="AQ527" i="1" s="1"/>
  <c r="AQ513" i="1" a="1"/>
  <c r="AQ513" i="1" s="1"/>
  <c r="AQ525" i="1" a="1"/>
  <c r="AQ525" i="1" s="1"/>
  <c r="AQ523" i="1" a="1"/>
  <c r="AQ523" i="1" s="1"/>
  <c r="AQ521" i="1" a="1"/>
  <c r="AQ521" i="1" s="1"/>
  <c r="AQ520" i="1" a="1"/>
  <c r="AQ520" i="1" s="1"/>
  <c r="AQ518" i="1" a="1"/>
  <c r="AQ518" i="1" s="1"/>
  <c r="AQ509" i="1" a="1"/>
  <c r="AQ509" i="1" s="1"/>
  <c r="AQ507" i="1" a="1"/>
  <c r="AQ507" i="1" s="1"/>
  <c r="AQ506" i="1" a="1"/>
  <c r="AQ506" i="1" s="1"/>
  <c r="AQ504" i="1" a="1"/>
  <c r="AQ504" i="1" s="1"/>
  <c r="AQ511" i="1" a="1"/>
  <c r="AQ511" i="1" s="1"/>
  <c r="AQ502" i="1" a="1"/>
  <c r="AQ502" i="1" s="1"/>
  <c r="AQ516" i="1" a="1"/>
  <c r="AQ516" i="1" s="1"/>
  <c r="AQ500" i="1" a="1"/>
  <c r="AQ500" i="1" s="1"/>
  <c r="AQ488" i="1" a="1"/>
  <c r="AQ488" i="1" s="1"/>
  <c r="AQ487" i="1" a="1"/>
  <c r="AQ487" i="1" s="1"/>
  <c r="AQ497" i="1" a="1"/>
  <c r="AQ497" i="1" s="1"/>
  <c r="AQ495" i="1" a="1"/>
  <c r="AQ495" i="1" s="1"/>
  <c r="AQ493" i="1" a="1"/>
  <c r="AQ493" i="1" s="1"/>
  <c r="AQ485" i="1" a="1"/>
  <c r="AQ485" i="1" s="1"/>
  <c r="AQ490" i="1" a="1"/>
  <c r="AQ490" i="1" s="1"/>
  <c r="AQ484" i="1" a="1"/>
  <c r="AQ484" i="1" s="1"/>
  <c r="AQ492" i="1" a="1"/>
  <c r="AQ492" i="1" s="1"/>
  <c r="AQ482" i="1" a="1"/>
  <c r="AQ482" i="1" s="1"/>
  <c r="AQ499" i="1" a="1"/>
  <c r="AQ499" i="1" s="1"/>
  <c r="AQ481" i="1" a="1"/>
  <c r="AQ481" i="1" s="1"/>
  <c r="AP518" i="1" a="1"/>
  <c r="AP518" i="1" s="1"/>
  <c r="AP516" i="1" a="1"/>
  <c r="AP516" i="1" s="1"/>
  <c r="AP514" i="1" a="1"/>
  <c r="AP514" i="1" s="1"/>
  <c r="AP527" i="1" a="1"/>
  <c r="AP527" i="1" s="1"/>
  <c r="AP513" i="1" a="1"/>
  <c r="AP513" i="1" s="1"/>
  <c r="AP525" i="1" a="1"/>
  <c r="AP525" i="1" s="1"/>
  <c r="AP511" i="1" a="1"/>
  <c r="AP511" i="1" s="1"/>
  <c r="AP523" i="1" a="1"/>
  <c r="AP523" i="1" s="1"/>
  <c r="AP521" i="1" a="1"/>
  <c r="AP521" i="1" s="1"/>
  <c r="AP499" i="1" a="1"/>
  <c r="AP499" i="1" s="1"/>
  <c r="AP520" i="1" a="1"/>
  <c r="AP520" i="1" s="1"/>
  <c r="AP497" i="1" a="1"/>
  <c r="AP497" i="1" s="1"/>
  <c r="AP509" i="1" a="1"/>
  <c r="AP509" i="1" s="1"/>
  <c r="AP507" i="1" a="1"/>
  <c r="AP507" i="1" s="1"/>
  <c r="AP506" i="1" a="1"/>
  <c r="AP506" i="1" s="1"/>
  <c r="AP504" i="1" a="1"/>
  <c r="AP504" i="1" s="1"/>
  <c r="AP502" i="1" a="1"/>
  <c r="AP502" i="1" s="1"/>
  <c r="AP492" i="1" a="1"/>
  <c r="AP492" i="1" s="1"/>
  <c r="AP490" i="1" a="1"/>
  <c r="AP490" i="1" s="1"/>
  <c r="AP488" i="1" a="1"/>
  <c r="AP488" i="1" s="1"/>
  <c r="AP487" i="1" a="1"/>
  <c r="AP487" i="1" s="1"/>
  <c r="AP500" i="1" a="1"/>
  <c r="AP500" i="1" s="1"/>
  <c r="AP485" i="1" a="1"/>
  <c r="AP485" i="1" s="1"/>
  <c r="AP495" i="1" a="1"/>
  <c r="AP495" i="1" s="1"/>
  <c r="AP493" i="1" a="1"/>
  <c r="AP493" i="1" s="1"/>
  <c r="AP484" i="1" a="1"/>
  <c r="AP484" i="1" s="1"/>
  <c r="AP482" i="1" a="1"/>
  <c r="AP482" i="1" s="1"/>
  <c r="AP481" i="1" a="1"/>
  <c r="AP481" i="1" s="1"/>
  <c r="AB657" i="1" a="1"/>
  <c r="AB657" i="1" s="1"/>
  <c r="AB658" i="1" a="1"/>
  <c r="AB658" i="1" s="1"/>
  <c r="AB656" i="1" a="1"/>
  <c r="AB656" i="1" s="1"/>
  <c r="AB659" i="1" a="1"/>
  <c r="AB659" i="1" s="1"/>
  <c r="AC657" i="1" a="1"/>
  <c r="AC657" i="1" s="1"/>
  <c r="AC658" i="1" a="1"/>
  <c r="AC658" i="1" s="1"/>
  <c r="AC656" i="1" a="1"/>
  <c r="AC656" i="1" s="1"/>
  <c r="AC659" i="1" a="1"/>
  <c r="AC659" i="1" s="1"/>
  <c r="AE656" i="1" a="1"/>
  <c r="AE656" i="1" s="1"/>
  <c r="AE659" i="1" a="1"/>
  <c r="AE659" i="1" s="1"/>
  <c r="AE657" i="1" a="1"/>
  <c r="AE657" i="1" s="1"/>
  <c r="AE658" i="1" a="1"/>
  <c r="AE658" i="1" s="1"/>
  <c r="AD658" i="1" a="1"/>
  <c r="AD658" i="1" s="1"/>
  <c r="AD656" i="1" a="1"/>
  <c r="AD656" i="1" s="1"/>
  <c r="AD659" i="1" a="1"/>
  <c r="AD659" i="1" s="1"/>
  <c r="AD657" i="1" a="1"/>
  <c r="AD657" i="1" s="1"/>
  <c r="AC566" i="1" a="1"/>
  <c r="AC566" i="1" s="1"/>
  <c r="AC569" i="1" a="1"/>
  <c r="AC569" i="1" s="1"/>
  <c r="AC567" i="1" a="1"/>
  <c r="AC567" i="1" s="1"/>
  <c r="AC568" i="1" a="1"/>
  <c r="AC568" i="1" s="1"/>
  <c r="AD569" i="1" a="1"/>
  <c r="AD569" i="1" s="1"/>
  <c r="AD568" i="1" a="1"/>
  <c r="AD568" i="1" s="1"/>
  <c r="AD567" i="1" a="1"/>
  <c r="AD567" i="1" s="1"/>
  <c r="AD566" i="1" a="1"/>
  <c r="AD566" i="1" s="1"/>
  <c r="AE569" i="1" a="1"/>
  <c r="AE569" i="1" s="1"/>
  <c r="AE568" i="1" a="1"/>
  <c r="AE568" i="1" s="1"/>
  <c r="AE567" i="1" a="1"/>
  <c r="AE567" i="1" s="1"/>
  <c r="AE566" i="1" a="1"/>
  <c r="AE566" i="1" s="1"/>
  <c r="AB568" i="1" a="1"/>
  <c r="AB568" i="1" s="1"/>
  <c r="AB567" i="1" a="1"/>
  <c r="AB567" i="1" s="1"/>
  <c r="AB566" i="1" a="1"/>
  <c r="AB566" i="1" s="1"/>
  <c r="AB569" i="1" a="1"/>
  <c r="AB569" i="1" s="1"/>
  <c r="AO476" i="1" a="1"/>
  <c r="AO476" i="1" s="1"/>
  <c r="AO479" i="1" a="1"/>
  <c r="AO479" i="1" s="1"/>
  <c r="AO477" i="1" a="1"/>
  <c r="AO477" i="1" s="1"/>
  <c r="AO478" i="1" a="1"/>
  <c r="AO478" i="1" s="1"/>
  <c r="AR478" i="1" a="1"/>
  <c r="AR478" i="1" s="1"/>
  <c r="AR477" i="1" a="1"/>
  <c r="AR477" i="1" s="1"/>
  <c r="AR476" i="1" a="1"/>
  <c r="AR476" i="1" s="1"/>
  <c r="AR479" i="1" a="1"/>
  <c r="AR479" i="1" s="1"/>
  <c r="AQ479" i="1" a="1"/>
  <c r="AQ479" i="1" s="1"/>
  <c r="AQ478" i="1" a="1"/>
  <c r="AQ478" i="1" s="1"/>
  <c r="AQ477" i="1" a="1"/>
  <c r="AQ477" i="1" s="1"/>
  <c r="AQ476" i="1" a="1"/>
  <c r="AQ476" i="1" s="1"/>
  <c r="AP479" i="1" a="1"/>
  <c r="AP479" i="1" s="1"/>
  <c r="AP478" i="1" a="1"/>
  <c r="AP478" i="1" s="1"/>
  <c r="AP477" i="1" a="1"/>
  <c r="AP477" i="1" s="1"/>
  <c r="AP476" i="1" a="1"/>
  <c r="AP476" i="1" s="1"/>
  <c r="AD552" i="1" a="1"/>
  <c r="AD552" i="1" s="1"/>
  <c r="AD544" i="1" a="1"/>
  <c r="AD544" i="1" s="1"/>
  <c r="AD549" i="1" a="1"/>
  <c r="AD549" i="1" s="1"/>
  <c r="AD543" i="1" a="1"/>
  <c r="AD543" i="1" s="1"/>
  <c r="AD547" i="1" a="1"/>
  <c r="AD547" i="1" s="1"/>
  <c r="AD550" i="1" a="1"/>
  <c r="AD550" i="1" s="1"/>
  <c r="AD548" i="1" a="1"/>
  <c r="AD548" i="1" s="1"/>
  <c r="AD551" i="1" a="1"/>
  <c r="AD551" i="1" s="1"/>
  <c r="AD546" i="1" a="1"/>
  <c r="AD546" i="1" s="1"/>
  <c r="AD545" i="1" a="1"/>
  <c r="AD545" i="1" s="1"/>
  <c r="AQ462" i="1" a="1"/>
  <c r="AQ462" i="1" s="1"/>
  <c r="AQ454" i="1" a="1"/>
  <c r="AQ454" i="1" s="1"/>
  <c r="AQ458" i="1" a="1"/>
  <c r="AQ458" i="1" s="1"/>
  <c r="AQ461" i="1" a="1"/>
  <c r="AQ461" i="1" s="1"/>
  <c r="AQ456" i="1" a="1"/>
  <c r="AQ456" i="1" s="1"/>
  <c r="AQ459" i="1" a="1"/>
  <c r="AQ459" i="1" s="1"/>
  <c r="AQ457" i="1" a="1"/>
  <c r="AQ457" i="1" s="1"/>
  <c r="AQ460" i="1" a="1"/>
  <c r="AQ460" i="1" s="1"/>
  <c r="AQ455" i="1" a="1"/>
  <c r="AQ455" i="1" s="1"/>
  <c r="AQ453" i="1" a="1"/>
  <c r="AQ453" i="1" s="1"/>
  <c r="AD642" i="1" a="1"/>
  <c r="AD642" i="1" s="1"/>
  <c r="AD634" i="1" a="1"/>
  <c r="AD634" i="1" s="1"/>
  <c r="AD639" i="1" a="1"/>
  <c r="AD639" i="1" s="1"/>
  <c r="AD640" i="1" a="1"/>
  <c r="AD640" i="1" s="1"/>
  <c r="AD633" i="1" a="1"/>
  <c r="AD633" i="1" s="1"/>
  <c r="AD641" i="1" a="1"/>
  <c r="AD641" i="1" s="1"/>
  <c r="AD637" i="1" a="1"/>
  <c r="AD637" i="1" s="1"/>
  <c r="AD635" i="1" a="1"/>
  <c r="AD635" i="1" s="1"/>
  <c r="AD638" i="1" a="1"/>
  <c r="AD638" i="1" s="1"/>
  <c r="AD636" i="1" a="1"/>
  <c r="AD636" i="1" s="1"/>
  <c r="AC642" i="1" a="1"/>
  <c r="AC642" i="1" s="1"/>
  <c r="AC634" i="1" a="1"/>
  <c r="AC634" i="1" s="1"/>
  <c r="AC636" i="1" a="1"/>
  <c r="AC636" i="1" s="1"/>
  <c r="AC635" i="1" a="1"/>
  <c r="AC635" i="1" s="1"/>
  <c r="AC640" i="1" a="1"/>
  <c r="AC640" i="1" s="1"/>
  <c r="AC633" i="1" a="1"/>
  <c r="AC633" i="1" s="1"/>
  <c r="AC638" i="1" a="1"/>
  <c r="AC638" i="1" s="1"/>
  <c r="AC641" i="1" a="1"/>
  <c r="AC641" i="1" s="1"/>
  <c r="AC639" i="1" a="1"/>
  <c r="AC639" i="1" s="1"/>
  <c r="AC637" i="1" a="1"/>
  <c r="AC637" i="1" s="1"/>
  <c r="AC552" i="1" a="1"/>
  <c r="AC552" i="1" s="1"/>
  <c r="AC544" i="1" a="1"/>
  <c r="AC544" i="1" s="1"/>
  <c r="AC546" i="1" a="1"/>
  <c r="AC546" i="1" s="1"/>
  <c r="AC549" i="1" a="1"/>
  <c r="AC549" i="1" s="1"/>
  <c r="AC543" i="1" a="1"/>
  <c r="AC543" i="1" s="1"/>
  <c r="AC547" i="1" a="1"/>
  <c r="AC547" i="1" s="1"/>
  <c r="AC545" i="1" a="1"/>
  <c r="AC545" i="1" s="1"/>
  <c r="AC548" i="1" a="1"/>
  <c r="AC548" i="1" s="1"/>
  <c r="AC550" i="1" a="1"/>
  <c r="AC550" i="1" s="1"/>
  <c r="AC551" i="1" a="1"/>
  <c r="AC551" i="1" s="1"/>
  <c r="AB552" i="1" a="1"/>
  <c r="AB552" i="1" s="1"/>
  <c r="AB544" i="1" a="1"/>
  <c r="AB544" i="1" s="1"/>
  <c r="AB551" i="1" a="1"/>
  <c r="AB551" i="1" s="1"/>
  <c r="AB546" i="1" a="1"/>
  <c r="AB546" i="1" s="1"/>
  <c r="AB549" i="1" a="1"/>
  <c r="AB549" i="1" s="1"/>
  <c r="AB543" i="1" a="1"/>
  <c r="AB543" i="1" s="1"/>
  <c r="AB550" i="1" a="1"/>
  <c r="AB550" i="1" s="1"/>
  <c r="AB547" i="1" a="1"/>
  <c r="AB547" i="1" s="1"/>
  <c r="AB548" i="1" a="1"/>
  <c r="AB548" i="1" s="1"/>
  <c r="AB545" i="1" a="1"/>
  <c r="AB545" i="1" s="1"/>
  <c r="AP462" i="1" a="1"/>
  <c r="AP462" i="1" s="1"/>
  <c r="AP454" i="1" a="1"/>
  <c r="AP454" i="1" s="1"/>
  <c r="AP455" i="1" a="1"/>
  <c r="AP455" i="1" s="1"/>
  <c r="AP458" i="1" a="1"/>
  <c r="AP458" i="1" s="1"/>
  <c r="AP461" i="1" a="1"/>
  <c r="AP461" i="1" s="1"/>
  <c r="AP456" i="1" a="1"/>
  <c r="AP456" i="1" s="1"/>
  <c r="AP453" i="1" a="1"/>
  <c r="AP453" i="1" s="1"/>
  <c r="AP457" i="1" a="1"/>
  <c r="AP457" i="1" s="1"/>
  <c r="AP459" i="1" a="1"/>
  <c r="AP459" i="1" s="1"/>
  <c r="AP460" i="1" a="1"/>
  <c r="AP460" i="1" s="1"/>
  <c r="AR462" i="1" a="1"/>
  <c r="AR462" i="1" s="1"/>
  <c r="AR454" i="1" a="1"/>
  <c r="AR454" i="1" s="1"/>
  <c r="AR461" i="1" a="1"/>
  <c r="AR461" i="1" s="1"/>
  <c r="AR456" i="1" a="1"/>
  <c r="AR456" i="1" s="1"/>
  <c r="AR459" i="1" a="1"/>
  <c r="AR459" i="1" s="1"/>
  <c r="AR453" i="1" a="1"/>
  <c r="AR453" i="1" s="1"/>
  <c r="AR460" i="1" a="1"/>
  <c r="AR460" i="1" s="1"/>
  <c r="AR455" i="1" a="1"/>
  <c r="AR455" i="1" s="1"/>
  <c r="AR458" i="1" a="1"/>
  <c r="AR458" i="1" s="1"/>
  <c r="AR457" i="1" a="1"/>
  <c r="AR457" i="1" s="1"/>
  <c r="AE642" i="1" a="1"/>
  <c r="AE642" i="1" s="1"/>
  <c r="AE634" i="1" a="1"/>
  <c r="AE634" i="1" s="1"/>
  <c r="AE640" i="1" a="1"/>
  <c r="AE640" i="1" s="1"/>
  <c r="AE641" i="1" a="1"/>
  <c r="AE641" i="1" s="1"/>
  <c r="AE633" i="1" a="1"/>
  <c r="AE633" i="1" s="1"/>
  <c r="AE637" i="1" a="1"/>
  <c r="AE637" i="1" s="1"/>
  <c r="AE636" i="1" a="1"/>
  <c r="AE636" i="1" s="1"/>
  <c r="AE639" i="1" a="1"/>
  <c r="AE639" i="1" s="1"/>
  <c r="AE635" i="1" a="1"/>
  <c r="AE635" i="1" s="1"/>
  <c r="AE638" i="1" a="1"/>
  <c r="AE638" i="1" s="1"/>
  <c r="AO462" i="1" a="1"/>
  <c r="AO462" i="1" s="1"/>
  <c r="AO454" i="1" a="1"/>
  <c r="AO454" i="1" s="1"/>
  <c r="AO460" i="1" a="1"/>
  <c r="AO460" i="1" s="1"/>
  <c r="AO455" i="1" a="1"/>
  <c r="AO455" i="1" s="1"/>
  <c r="AO458" i="1" a="1"/>
  <c r="AO458" i="1" s="1"/>
  <c r="AO461" i="1" a="1"/>
  <c r="AO461" i="1" s="1"/>
  <c r="AO459" i="1" a="1"/>
  <c r="AO459" i="1" s="1"/>
  <c r="AO453" i="1" a="1"/>
  <c r="AO453" i="1" s="1"/>
  <c r="AO457" i="1" a="1"/>
  <c r="AO457" i="1" s="1"/>
  <c r="AO456" i="1" a="1"/>
  <c r="AO456" i="1" s="1"/>
  <c r="AE552" i="1" a="1"/>
  <c r="AE552" i="1" s="1"/>
  <c r="AE544" i="1" a="1"/>
  <c r="AE544" i="1" s="1"/>
  <c r="AE543" i="1" a="1"/>
  <c r="AE543" i="1" s="1"/>
  <c r="AE547" i="1" a="1"/>
  <c r="AE547" i="1" s="1"/>
  <c r="AE550" i="1" a="1"/>
  <c r="AE550" i="1" s="1"/>
  <c r="AE545" i="1" a="1"/>
  <c r="AE545" i="1" s="1"/>
  <c r="AE551" i="1" a="1"/>
  <c r="AE551" i="1" s="1"/>
  <c r="AE548" i="1" a="1"/>
  <c r="AE548" i="1" s="1"/>
  <c r="AE549" i="1" a="1"/>
  <c r="AE549" i="1" s="1"/>
  <c r="AE546" i="1" a="1"/>
  <c r="AE546" i="1" s="1"/>
  <c r="AB642" i="1" a="1"/>
  <c r="AB642" i="1" s="1"/>
  <c r="AB634" i="1" a="1"/>
  <c r="AB634" i="1" s="1"/>
  <c r="AB641" i="1" a="1"/>
  <c r="AB641" i="1" s="1"/>
  <c r="AB639" i="1" a="1"/>
  <c r="AB639" i="1" s="1"/>
  <c r="AB640" i="1" a="1"/>
  <c r="AB640" i="1" s="1"/>
  <c r="AB636" i="1" a="1"/>
  <c r="AB636" i="1" s="1"/>
  <c r="AB635" i="1" a="1"/>
  <c r="AB635" i="1" s="1"/>
  <c r="AB633" i="1" a="1"/>
  <c r="AB633" i="1" s="1"/>
  <c r="AB637" i="1" a="1"/>
  <c r="AB637" i="1" s="1"/>
  <c r="AB638" i="1" a="1"/>
  <c r="AB638" i="1" s="1"/>
  <c r="AO111" i="18"/>
  <c r="AU451" i="1"/>
  <c r="AU530" i="1" s="1" a="1"/>
  <c r="AU530" i="1" s="1"/>
  <c r="AQ452" i="1" a="1"/>
  <c r="AQ452" i="1" s="1"/>
  <c r="AQ463" i="1" a="1"/>
  <c r="AQ463" i="1" s="1"/>
  <c r="AQ469" i="1" a="1"/>
  <c r="AQ469" i="1" s="1"/>
  <c r="AQ474" i="1" a="1"/>
  <c r="AQ474" i="1" s="1"/>
  <c r="AQ465" i="1" a="1"/>
  <c r="AQ465" i="1" s="1"/>
  <c r="AQ471" i="1" a="1"/>
  <c r="AQ471" i="1" s="1"/>
  <c r="AQ529" i="1" a="1"/>
  <c r="AQ529" i="1" s="1"/>
  <c r="AQ531" i="1" a="1"/>
  <c r="AQ531" i="1" s="1"/>
  <c r="AQ473" i="1" a="1"/>
  <c r="AQ473" i="1" s="1"/>
  <c r="AQ532" i="1" a="1"/>
  <c r="AQ532" i="1" s="1"/>
  <c r="AQ467" i="1" a="1"/>
  <c r="AQ467" i="1" s="1"/>
  <c r="AQ472" i="1" a="1"/>
  <c r="AQ472" i="1" s="1"/>
  <c r="AQ533" i="1" a="1"/>
  <c r="AQ533" i="1" s="1"/>
  <c r="AQ534" i="1" a="1"/>
  <c r="AQ534" i="1" s="1"/>
  <c r="AR452" i="1" a="1"/>
  <c r="AR452" i="1" s="1"/>
  <c r="AR463" i="1" a="1"/>
  <c r="AR463" i="1" s="1"/>
  <c r="AR473" i="1" a="1"/>
  <c r="AR473" i="1" s="1"/>
  <c r="AR469" i="1" a="1"/>
  <c r="AR469" i="1" s="1"/>
  <c r="AR474" i="1" a="1"/>
  <c r="AR474" i="1" s="1"/>
  <c r="AR467" i="1" a="1"/>
  <c r="AR467" i="1" s="1"/>
  <c r="AR465" i="1" a="1"/>
  <c r="AR465" i="1" s="1"/>
  <c r="AR532" i="1" a="1"/>
  <c r="AR532" i="1" s="1"/>
  <c r="AR529" i="1" a="1"/>
  <c r="AR529" i="1" s="1"/>
  <c r="AR471" i="1" a="1"/>
  <c r="AR471" i="1" s="1"/>
  <c r="AR472" i="1" a="1"/>
  <c r="AR472" i="1" s="1"/>
  <c r="AR531" i="1" a="1"/>
  <c r="AR531" i="1" s="1"/>
  <c r="AR533" i="1" a="1"/>
  <c r="AR533" i="1" s="1"/>
  <c r="AR534" i="1" a="1"/>
  <c r="AR534" i="1" s="1"/>
  <c r="AF631" i="1"/>
  <c r="AF710" i="1" s="1" a="1"/>
  <c r="AF710" i="1" s="1"/>
  <c r="AB632" i="1" a="1"/>
  <c r="AB632" i="1" s="1"/>
  <c r="AF541" i="1"/>
  <c r="AF620" i="1" s="1" a="1"/>
  <c r="AF620" i="1" s="1"/>
  <c r="AB542" i="1" a="1"/>
  <c r="AB542" i="1" s="1"/>
  <c r="AB553" i="1" a="1"/>
  <c r="AB553" i="1" s="1"/>
  <c r="AB557" i="1" a="1"/>
  <c r="AB557" i="1" s="1"/>
  <c r="AB561" i="1" a="1"/>
  <c r="AB561" i="1" s="1"/>
  <c r="AB563" i="1" a="1"/>
  <c r="AB563" i="1" s="1"/>
  <c r="AB624" i="1" a="1"/>
  <c r="AB624" i="1" s="1"/>
  <c r="AB621" i="1" a="1"/>
  <c r="AB621" i="1" s="1"/>
  <c r="AB623" i="1" a="1"/>
  <c r="AB623" i="1" s="1"/>
  <c r="AB562" i="1" a="1"/>
  <c r="AB562" i="1" s="1"/>
  <c r="AB564" i="1" a="1"/>
  <c r="AB564" i="1" s="1"/>
  <c r="AB555" i="1" a="1"/>
  <c r="AB555" i="1" s="1"/>
  <c r="AB559" i="1" a="1"/>
  <c r="AB559" i="1" s="1"/>
  <c r="AB619" i="1" a="1"/>
  <c r="AB619" i="1" s="1"/>
  <c r="AB622" i="1" a="1"/>
  <c r="AB622" i="1" s="1"/>
  <c r="AI541" i="1"/>
  <c r="AI620" i="1" s="1" a="1"/>
  <c r="AI620" i="1" s="1"/>
  <c r="AE542" i="1" a="1"/>
  <c r="AE542" i="1" s="1"/>
  <c r="AE555" i="1" a="1"/>
  <c r="AE555" i="1" s="1"/>
  <c r="AE559" i="1" a="1"/>
  <c r="AE559" i="1" s="1"/>
  <c r="AE619" i="1" a="1"/>
  <c r="AE619" i="1" s="1"/>
  <c r="AE622" i="1" a="1"/>
  <c r="AE622" i="1" s="1"/>
  <c r="AE553" i="1" a="1"/>
  <c r="AE553" i="1" s="1"/>
  <c r="AE564" i="1" a="1"/>
  <c r="AE564" i="1" s="1"/>
  <c r="AE557" i="1" a="1"/>
  <c r="AE557" i="1" s="1"/>
  <c r="AE561" i="1" a="1"/>
  <c r="AE561" i="1" s="1"/>
  <c r="AE563" i="1" a="1"/>
  <c r="AE563" i="1" s="1"/>
  <c r="AE623" i="1" a="1"/>
  <c r="AE623" i="1" s="1"/>
  <c r="AE562" i="1" a="1"/>
  <c r="AE562" i="1" s="1"/>
  <c r="AE621" i="1" a="1"/>
  <c r="AE621" i="1" s="1"/>
  <c r="AE624" i="1" a="1"/>
  <c r="AE624" i="1" s="1"/>
  <c r="AI631" i="1"/>
  <c r="AI710" i="1" s="1" a="1"/>
  <c r="AI710" i="1" s="1"/>
  <c r="AE632" i="1" a="1"/>
  <c r="AE632" i="1" s="1"/>
  <c r="AS451" i="1"/>
  <c r="AS530" i="1" s="1" a="1"/>
  <c r="AS530" i="1" s="1"/>
  <c r="AO467" i="1" a="1"/>
  <c r="AO467" i="1" s="1"/>
  <c r="AO471" i="1" a="1"/>
  <c r="AO471" i="1" s="1"/>
  <c r="AO529" i="1" a="1"/>
  <c r="AO529" i="1" s="1"/>
  <c r="AO452" i="1" a="1"/>
  <c r="AO452" i="1" s="1"/>
  <c r="AO473" i="1" a="1"/>
  <c r="AO473" i="1" s="1"/>
  <c r="AO463" i="1" a="1"/>
  <c r="AO463" i="1" s="1"/>
  <c r="AO533" i="1" a="1"/>
  <c r="AO533" i="1" s="1"/>
  <c r="AO465" i="1" a="1"/>
  <c r="AO465" i="1" s="1"/>
  <c r="AO469" i="1" a="1"/>
  <c r="AO469" i="1" s="1"/>
  <c r="AO472" i="1" a="1"/>
  <c r="AO472" i="1" s="1"/>
  <c r="AO531" i="1" a="1"/>
  <c r="AO531" i="1" s="1"/>
  <c r="AO474" i="1" a="1"/>
  <c r="AO474" i="1" s="1"/>
  <c r="AO534" i="1" a="1"/>
  <c r="AO534" i="1" s="1"/>
  <c r="AO532" i="1" a="1"/>
  <c r="AO532" i="1" s="1"/>
  <c r="AH541" i="1"/>
  <c r="AH620" i="1" s="1" a="1"/>
  <c r="AH620" i="1" s="1"/>
  <c r="AD619" i="1" a="1"/>
  <c r="AD619" i="1" s="1"/>
  <c r="AD622" i="1" a="1"/>
  <c r="AD622" i="1" s="1"/>
  <c r="AD553" i="1" a="1"/>
  <c r="AD553" i="1" s="1"/>
  <c r="AD564" i="1" a="1"/>
  <c r="AD564" i="1" s="1"/>
  <c r="AD557" i="1" a="1"/>
  <c r="AD557" i="1" s="1"/>
  <c r="AD561" i="1" a="1"/>
  <c r="AD561" i="1" s="1"/>
  <c r="AD563" i="1" a="1"/>
  <c r="AD563" i="1" s="1"/>
  <c r="AD621" i="1" a="1"/>
  <c r="AD621" i="1" s="1"/>
  <c r="AD624" i="1" a="1"/>
  <c r="AD624" i="1" s="1"/>
  <c r="AD555" i="1" a="1"/>
  <c r="AD555" i="1" s="1"/>
  <c r="AD623" i="1" a="1"/>
  <c r="AD623" i="1" s="1"/>
  <c r="AD562" i="1" a="1"/>
  <c r="AD562" i="1" s="1"/>
  <c r="AD542" i="1" a="1"/>
  <c r="AD542" i="1" s="1"/>
  <c r="AD559" i="1" a="1"/>
  <c r="AD559" i="1" s="1"/>
  <c r="AH631" i="1"/>
  <c r="AH710" i="1" s="1" a="1"/>
  <c r="AH710" i="1" s="1"/>
  <c r="AD632" i="1" a="1"/>
  <c r="AD632" i="1" s="1"/>
  <c r="AG631" i="1"/>
  <c r="AG710" i="1" s="1" a="1"/>
  <c r="AG710" i="1" s="1"/>
  <c r="AC632" i="1" a="1"/>
  <c r="AC632" i="1" s="1"/>
  <c r="AG541" i="1"/>
  <c r="AG620" i="1" s="1" a="1"/>
  <c r="AG620" i="1" s="1"/>
  <c r="AC542" i="1" a="1"/>
  <c r="AC542" i="1" s="1"/>
  <c r="AC564" i="1" a="1"/>
  <c r="AC564" i="1" s="1"/>
  <c r="AC622" i="1" a="1"/>
  <c r="AC622" i="1" s="1"/>
  <c r="AC553" i="1" a="1"/>
  <c r="AC553" i="1" s="1"/>
  <c r="AC557" i="1" a="1"/>
  <c r="AC557" i="1" s="1"/>
  <c r="AC561" i="1" a="1"/>
  <c r="AC561" i="1" s="1"/>
  <c r="AC563" i="1" a="1"/>
  <c r="AC563" i="1" s="1"/>
  <c r="AC621" i="1" a="1"/>
  <c r="AC621" i="1" s="1"/>
  <c r="AC624" i="1" a="1"/>
  <c r="AC624" i="1" s="1"/>
  <c r="AC623" i="1" a="1"/>
  <c r="AC623" i="1" s="1"/>
  <c r="AC555" i="1" a="1"/>
  <c r="AC555" i="1" s="1"/>
  <c r="AC559" i="1" a="1"/>
  <c r="AC559" i="1" s="1"/>
  <c r="AC562" i="1" a="1"/>
  <c r="AC562" i="1" s="1"/>
  <c r="AC619" i="1" a="1"/>
  <c r="AC619" i="1" s="1"/>
  <c r="AT451" i="1"/>
  <c r="AT530" i="1" s="1" a="1"/>
  <c r="AT530" i="1" s="1"/>
  <c r="AP452" i="1" a="1"/>
  <c r="AP452" i="1" s="1"/>
  <c r="AP469" i="1" a="1"/>
  <c r="AP469" i="1" s="1"/>
  <c r="AP467" i="1" a="1"/>
  <c r="AP467" i="1" s="1"/>
  <c r="AP471" i="1" a="1"/>
  <c r="AP471" i="1" s="1"/>
  <c r="AP529" i="1" a="1"/>
  <c r="AP529" i="1" s="1"/>
  <c r="AP472" i="1" a="1"/>
  <c r="AP472" i="1" s="1"/>
  <c r="AP534" i="1" a="1"/>
  <c r="AP534" i="1" s="1"/>
  <c r="AP532" i="1" a="1"/>
  <c r="AP532" i="1" s="1"/>
  <c r="AP473" i="1" a="1"/>
  <c r="AP473" i="1" s="1"/>
  <c r="AP463" i="1" a="1"/>
  <c r="AP463" i="1" s="1"/>
  <c r="AP465" i="1" a="1"/>
  <c r="AP465" i="1" s="1"/>
  <c r="AP533" i="1" a="1"/>
  <c r="AP533" i="1" s="1"/>
  <c r="AP531" i="1" a="1"/>
  <c r="AP531" i="1" s="1"/>
  <c r="AP474" i="1" a="1"/>
  <c r="AP474" i="1" s="1"/>
  <c r="AA360" i="1"/>
  <c r="Y360" i="1"/>
  <c r="W360" i="1"/>
  <c r="U360" i="1"/>
  <c r="S360" i="1"/>
  <c r="Q360" i="1"/>
  <c r="O360" i="1"/>
  <c r="M360" i="1"/>
  <c r="K360" i="1"/>
  <c r="I854" i="1" a="1"/>
  <c r="I854" i="1" s="1"/>
  <c r="AG706" i="1" l="1" a="1"/>
  <c r="AG706" i="1" s="1"/>
  <c r="AG708" i="1" a="1"/>
  <c r="AG708" i="1" s="1"/>
  <c r="AH706" i="1" a="1"/>
  <c r="AH706" i="1" s="1"/>
  <c r="AH708" i="1" a="1"/>
  <c r="AH708" i="1" s="1"/>
  <c r="AI706" i="1" a="1"/>
  <c r="AI706" i="1" s="1"/>
  <c r="AI708" i="1" a="1"/>
  <c r="AI708" i="1" s="1"/>
  <c r="AF706" i="1" a="1"/>
  <c r="AF706" i="1" s="1"/>
  <c r="AF708" i="1" a="1"/>
  <c r="AF708" i="1" s="1"/>
  <c r="AG702" i="1" a="1"/>
  <c r="AG702" i="1" s="1"/>
  <c r="AG704" i="1" a="1"/>
  <c r="AG704" i="1" s="1"/>
  <c r="AH702" i="1" a="1"/>
  <c r="AH702" i="1" s="1"/>
  <c r="AH704" i="1" a="1"/>
  <c r="AH704" i="1" s="1"/>
  <c r="AI702" i="1" a="1"/>
  <c r="AI702" i="1" s="1"/>
  <c r="AI704" i="1" a="1"/>
  <c r="AI704" i="1" s="1"/>
  <c r="AF702" i="1" a="1"/>
  <c r="AF702" i="1" s="1"/>
  <c r="AF704" i="1" a="1"/>
  <c r="AF704" i="1" s="1"/>
  <c r="AG697" i="1" a="1"/>
  <c r="AG697" i="1" s="1"/>
  <c r="AG699" i="1" a="1"/>
  <c r="AG699" i="1" s="1"/>
  <c r="AI697" i="1" a="1"/>
  <c r="AI697" i="1" s="1"/>
  <c r="AI699" i="1" a="1"/>
  <c r="AI699" i="1" s="1"/>
  <c r="AF697" i="1" a="1"/>
  <c r="AF697" i="1" s="1"/>
  <c r="AF699" i="1" a="1"/>
  <c r="AF699" i="1" s="1"/>
  <c r="AH697" i="1" a="1"/>
  <c r="AH697" i="1" s="1"/>
  <c r="AH699" i="1" a="1"/>
  <c r="AH699" i="1" s="1"/>
  <c r="AG692" i="1" a="1"/>
  <c r="AG692" i="1" s="1"/>
  <c r="AG695" i="1" a="1"/>
  <c r="AG695" i="1" s="1"/>
  <c r="AH692" i="1" a="1"/>
  <c r="AH692" i="1" s="1"/>
  <c r="AH695" i="1" a="1"/>
  <c r="AH695" i="1" s="1"/>
  <c r="AI692" i="1" a="1"/>
  <c r="AI692" i="1" s="1"/>
  <c r="AI695" i="1" a="1"/>
  <c r="AI695" i="1" s="1"/>
  <c r="AF692" i="1" a="1"/>
  <c r="AF692" i="1" s="1"/>
  <c r="AF695" i="1" a="1"/>
  <c r="AF695" i="1" s="1"/>
  <c r="AG688" i="1" a="1"/>
  <c r="AG688" i="1" s="1"/>
  <c r="AG690" i="1" a="1"/>
  <c r="AG690" i="1" s="1"/>
  <c r="AH688" i="1" a="1"/>
  <c r="AH688" i="1" s="1"/>
  <c r="AH690" i="1" a="1"/>
  <c r="AH690" i="1" s="1"/>
  <c r="AI688" i="1" a="1"/>
  <c r="AI688" i="1" s="1"/>
  <c r="AI690" i="1" a="1"/>
  <c r="AI690" i="1" s="1"/>
  <c r="AF688" i="1" a="1"/>
  <c r="AF688" i="1" s="1"/>
  <c r="AF690" i="1" a="1"/>
  <c r="AF690" i="1" s="1"/>
  <c r="AG683" i="1" a="1"/>
  <c r="AG683" i="1" s="1"/>
  <c r="AG685" i="1" a="1"/>
  <c r="AG685" i="1" s="1"/>
  <c r="AH683" i="1" a="1"/>
  <c r="AH683" i="1" s="1"/>
  <c r="AH685" i="1" a="1"/>
  <c r="AH685" i="1" s="1"/>
  <c r="AI683" i="1" a="1"/>
  <c r="AI683" i="1" s="1"/>
  <c r="AI685" i="1" a="1"/>
  <c r="AI685" i="1" s="1"/>
  <c r="AF683" i="1" a="1"/>
  <c r="AF683" i="1" s="1"/>
  <c r="AF685" i="1" a="1"/>
  <c r="AF685" i="1" s="1"/>
  <c r="AG678" i="1" a="1"/>
  <c r="AG678" i="1" s="1"/>
  <c r="AG681" i="1" a="1"/>
  <c r="AG681" i="1" s="1"/>
  <c r="AF678" i="1" a="1"/>
  <c r="AF678" i="1" s="1"/>
  <c r="AF681" i="1" a="1"/>
  <c r="AF681" i="1" s="1"/>
  <c r="AH678" i="1" a="1"/>
  <c r="AH678" i="1" s="1"/>
  <c r="AH681" i="1" a="1"/>
  <c r="AH681" i="1" s="1"/>
  <c r="AI678" i="1" a="1"/>
  <c r="AI678" i="1" s="1"/>
  <c r="AI681" i="1" a="1"/>
  <c r="AI681" i="1" s="1"/>
  <c r="AG674" i="1" a="1"/>
  <c r="AG674" i="1" s="1"/>
  <c r="AG676" i="1" a="1"/>
  <c r="AG676" i="1" s="1"/>
  <c r="AH674" i="1" a="1"/>
  <c r="AH674" i="1" s="1"/>
  <c r="AH676" i="1" a="1"/>
  <c r="AH676" i="1" s="1"/>
  <c r="AI674" i="1" a="1"/>
  <c r="AI674" i="1" s="1"/>
  <c r="AI676" i="1" a="1"/>
  <c r="AI676" i="1" s="1"/>
  <c r="AF674" i="1" a="1"/>
  <c r="AF674" i="1" s="1"/>
  <c r="AF676" i="1" a="1"/>
  <c r="AF676" i="1" s="1"/>
  <c r="AG669" i="1" a="1"/>
  <c r="AG669" i="1" s="1"/>
  <c r="AG671" i="1" a="1"/>
  <c r="AG671" i="1" s="1"/>
  <c r="AH669" i="1" a="1"/>
  <c r="AH669" i="1" s="1"/>
  <c r="AH671" i="1" a="1"/>
  <c r="AH671" i="1" s="1"/>
  <c r="AI669" i="1" a="1"/>
  <c r="AI669" i="1" s="1"/>
  <c r="AI671" i="1" a="1"/>
  <c r="AI671" i="1" s="1"/>
  <c r="AF669" i="1" a="1"/>
  <c r="AF669" i="1" s="1"/>
  <c r="AF671" i="1" a="1"/>
  <c r="AF671" i="1" s="1"/>
  <c r="AI663" i="1" a="1"/>
  <c r="AI663" i="1" s="1"/>
  <c r="AI666" i="1" a="1"/>
  <c r="AI666" i="1" s="1"/>
  <c r="AF663" i="1" a="1"/>
  <c r="AF663" i="1" s="1"/>
  <c r="AF666" i="1" a="1"/>
  <c r="AF666" i="1" s="1"/>
  <c r="AG663" i="1" a="1"/>
  <c r="AG663" i="1" s="1"/>
  <c r="AG666" i="1" a="1"/>
  <c r="AG666" i="1" s="1"/>
  <c r="AH663" i="1" a="1"/>
  <c r="AH663" i="1" s="1"/>
  <c r="AH666" i="1" a="1"/>
  <c r="AH666" i="1" s="1"/>
  <c r="AG655" i="1" a="1"/>
  <c r="AG655" i="1" s="1"/>
  <c r="AG660" i="1" a="1"/>
  <c r="AG660" i="1" s="1"/>
  <c r="AH655" i="1" a="1"/>
  <c r="AH655" i="1" s="1"/>
  <c r="AH660" i="1" a="1"/>
  <c r="AH660" i="1" s="1"/>
  <c r="AI655" i="1" a="1"/>
  <c r="AI655" i="1" s="1"/>
  <c r="AI660" i="1" a="1"/>
  <c r="AI660" i="1" s="1"/>
  <c r="AF655" i="1" a="1"/>
  <c r="AF655" i="1" s="1"/>
  <c r="AF660" i="1" a="1"/>
  <c r="AF660" i="1" s="1"/>
  <c r="AG648" i="1" a="1"/>
  <c r="AG648" i="1" s="1"/>
  <c r="AG650" i="1" a="1"/>
  <c r="AG650" i="1" s="1"/>
  <c r="AH648" i="1" a="1"/>
  <c r="AH648" i="1" s="1"/>
  <c r="AH650" i="1" a="1"/>
  <c r="AH650" i="1" s="1"/>
  <c r="AI648" i="1" a="1"/>
  <c r="AI648" i="1" s="1"/>
  <c r="AI650" i="1" a="1"/>
  <c r="AI650" i="1" s="1"/>
  <c r="AF648" i="1" a="1"/>
  <c r="AF648" i="1" s="1"/>
  <c r="AF650" i="1" a="1"/>
  <c r="AF650" i="1" s="1"/>
  <c r="AG644" i="1" a="1"/>
  <c r="AG644" i="1" s="1"/>
  <c r="AG646" i="1" a="1"/>
  <c r="AG646" i="1" s="1"/>
  <c r="AH644" i="1" a="1"/>
  <c r="AH644" i="1" s="1"/>
  <c r="AH646" i="1" a="1"/>
  <c r="AH646" i="1" s="1"/>
  <c r="AI644" i="1" a="1"/>
  <c r="AI644" i="1" s="1"/>
  <c r="AI646" i="1" a="1"/>
  <c r="AI646" i="1" s="1"/>
  <c r="AF644" i="1" a="1"/>
  <c r="AF644" i="1" s="1"/>
  <c r="AF646" i="1" a="1"/>
  <c r="AF646" i="1" s="1"/>
  <c r="AF616" i="1" a="1"/>
  <c r="AF616" i="1" s="1"/>
  <c r="AF618" i="1" a="1"/>
  <c r="AF618" i="1" s="1"/>
  <c r="AH616" i="1" a="1"/>
  <c r="AH616" i="1" s="1"/>
  <c r="AH618" i="1" a="1"/>
  <c r="AH618" i="1" s="1"/>
  <c r="AI616" i="1" a="1"/>
  <c r="AI616" i="1" s="1"/>
  <c r="AI618" i="1" a="1"/>
  <c r="AI618" i="1" s="1"/>
  <c r="AG616" i="1" a="1"/>
  <c r="AG616" i="1" s="1"/>
  <c r="AG618" i="1" a="1"/>
  <c r="AG618" i="1" s="1"/>
  <c r="AF612" i="1" a="1"/>
  <c r="AF612" i="1" s="1"/>
  <c r="AF614" i="1" a="1"/>
  <c r="AF614" i="1" s="1"/>
  <c r="AH612" i="1" a="1"/>
  <c r="AH612" i="1" s="1"/>
  <c r="AH614" i="1" a="1"/>
  <c r="AH614" i="1" s="1"/>
  <c r="AI612" i="1" a="1"/>
  <c r="AI612" i="1" s="1"/>
  <c r="AI614" i="1" a="1"/>
  <c r="AI614" i="1" s="1"/>
  <c r="AG612" i="1" a="1"/>
  <c r="AG612" i="1" s="1"/>
  <c r="AG614" i="1" a="1"/>
  <c r="AG614" i="1" s="1"/>
  <c r="AF607" i="1" a="1"/>
  <c r="AF607" i="1" s="1"/>
  <c r="AF609" i="1" a="1"/>
  <c r="AF609" i="1" s="1"/>
  <c r="AH607" i="1" a="1"/>
  <c r="AH607" i="1" s="1"/>
  <c r="AH609" i="1" a="1"/>
  <c r="AH609" i="1" s="1"/>
  <c r="AI607" i="1" a="1"/>
  <c r="AI607" i="1" s="1"/>
  <c r="AI609" i="1" a="1"/>
  <c r="AI609" i="1" s="1"/>
  <c r="AG607" i="1" a="1"/>
  <c r="AG607" i="1" s="1"/>
  <c r="AG609" i="1" a="1"/>
  <c r="AG609" i="1" s="1"/>
  <c r="AF602" i="1" a="1"/>
  <c r="AF602" i="1" s="1"/>
  <c r="AF605" i="1" a="1"/>
  <c r="AF605" i="1" s="1"/>
  <c r="AH602" i="1" a="1"/>
  <c r="AH602" i="1" s="1"/>
  <c r="AH605" i="1" a="1"/>
  <c r="AH605" i="1" s="1"/>
  <c r="AI602" i="1" a="1"/>
  <c r="AI602" i="1" s="1"/>
  <c r="AI605" i="1" a="1"/>
  <c r="AI605" i="1" s="1"/>
  <c r="AG602" i="1" a="1"/>
  <c r="AG602" i="1" s="1"/>
  <c r="AG605" i="1" a="1"/>
  <c r="AG605" i="1" s="1"/>
  <c r="AF598" i="1" a="1"/>
  <c r="AF598" i="1" s="1"/>
  <c r="AF600" i="1" a="1"/>
  <c r="AF600" i="1" s="1"/>
  <c r="AH598" i="1" a="1"/>
  <c r="AH598" i="1" s="1"/>
  <c r="AH600" i="1" a="1"/>
  <c r="AH600" i="1" s="1"/>
  <c r="AI598" i="1" a="1"/>
  <c r="AI598" i="1" s="1"/>
  <c r="AI600" i="1" a="1"/>
  <c r="AI600" i="1" s="1"/>
  <c r="AG598" i="1" a="1"/>
  <c r="AG598" i="1" s="1"/>
  <c r="AG600" i="1" a="1"/>
  <c r="AG600" i="1" s="1"/>
  <c r="AF593" i="1" a="1"/>
  <c r="AF593" i="1" s="1"/>
  <c r="AF595" i="1" a="1"/>
  <c r="AF595" i="1" s="1"/>
  <c r="AH593" i="1" a="1"/>
  <c r="AH593" i="1" s="1"/>
  <c r="AH595" i="1" a="1"/>
  <c r="AH595" i="1" s="1"/>
  <c r="AI593" i="1" a="1"/>
  <c r="AI593" i="1" s="1"/>
  <c r="AI595" i="1" a="1"/>
  <c r="AI595" i="1" s="1"/>
  <c r="AG593" i="1" a="1"/>
  <c r="AG593" i="1" s="1"/>
  <c r="AG595" i="1" a="1"/>
  <c r="AG595" i="1" s="1"/>
  <c r="AF588" i="1" a="1"/>
  <c r="AF588" i="1" s="1"/>
  <c r="AF591" i="1" a="1"/>
  <c r="AF591" i="1" s="1"/>
  <c r="AH588" i="1" a="1"/>
  <c r="AH588" i="1" s="1"/>
  <c r="AH591" i="1" a="1"/>
  <c r="AH591" i="1" s="1"/>
  <c r="AI588" i="1" a="1"/>
  <c r="AI588" i="1" s="1"/>
  <c r="AI591" i="1" a="1"/>
  <c r="AI591" i="1" s="1"/>
  <c r="AG588" i="1" a="1"/>
  <c r="AG588" i="1" s="1"/>
  <c r="AG591" i="1" a="1"/>
  <c r="AG591" i="1" s="1"/>
  <c r="AF584" i="1" a="1"/>
  <c r="AF584" i="1" s="1"/>
  <c r="AF586" i="1" a="1"/>
  <c r="AF586" i="1" s="1"/>
  <c r="AH584" i="1" a="1"/>
  <c r="AH584" i="1" s="1"/>
  <c r="AH586" i="1" a="1"/>
  <c r="AH586" i="1" s="1"/>
  <c r="AI584" i="1" a="1"/>
  <c r="AI584" i="1" s="1"/>
  <c r="AI586" i="1" a="1"/>
  <c r="AI586" i="1" s="1"/>
  <c r="AG584" i="1" a="1"/>
  <c r="AG584" i="1" s="1"/>
  <c r="AG586" i="1" a="1"/>
  <c r="AG586" i="1" s="1"/>
  <c r="AF579" i="1" a="1"/>
  <c r="AF579" i="1" s="1"/>
  <c r="AF581" i="1" a="1"/>
  <c r="AF581" i="1" s="1"/>
  <c r="AH579" i="1" a="1"/>
  <c r="AH579" i="1" s="1"/>
  <c r="AH581" i="1" a="1"/>
  <c r="AH581" i="1" s="1"/>
  <c r="AI579" i="1" a="1"/>
  <c r="AI579" i="1" s="1"/>
  <c r="AI581" i="1" a="1"/>
  <c r="AI581" i="1" s="1"/>
  <c r="AG579" i="1" a="1"/>
  <c r="AG579" i="1" s="1"/>
  <c r="AG581" i="1" a="1"/>
  <c r="AG581" i="1" s="1"/>
  <c r="AF573" i="1" a="1"/>
  <c r="AF573" i="1" s="1"/>
  <c r="AF576" i="1" a="1"/>
  <c r="AF576" i="1" s="1"/>
  <c r="AH573" i="1" a="1"/>
  <c r="AH573" i="1" s="1"/>
  <c r="AH576" i="1" a="1"/>
  <c r="AH576" i="1" s="1"/>
  <c r="AI573" i="1" a="1"/>
  <c r="AI573" i="1" s="1"/>
  <c r="AI576" i="1" a="1"/>
  <c r="AI576" i="1" s="1"/>
  <c r="AG573" i="1" a="1"/>
  <c r="AG573" i="1" s="1"/>
  <c r="AG576" i="1" a="1"/>
  <c r="AG576" i="1" s="1"/>
  <c r="AF565" i="1" a="1"/>
  <c r="AF565" i="1" s="1"/>
  <c r="AF570" i="1" a="1"/>
  <c r="AF570" i="1" s="1"/>
  <c r="AH565" i="1" a="1"/>
  <c r="AH565" i="1" s="1"/>
  <c r="AH570" i="1" a="1"/>
  <c r="AH570" i="1" s="1"/>
  <c r="AI565" i="1" a="1"/>
  <c r="AI565" i="1" s="1"/>
  <c r="AI570" i="1" a="1"/>
  <c r="AI570" i="1" s="1"/>
  <c r="AG565" i="1" a="1"/>
  <c r="AG565" i="1" s="1"/>
  <c r="AG570" i="1" a="1"/>
  <c r="AG570" i="1" s="1"/>
  <c r="AF558" i="1" a="1"/>
  <c r="AF558" i="1" s="1"/>
  <c r="AF560" i="1" a="1"/>
  <c r="AF560" i="1" s="1"/>
  <c r="AH558" i="1" a="1"/>
  <c r="AH558" i="1" s="1"/>
  <c r="AH560" i="1" a="1"/>
  <c r="AH560" i="1" s="1"/>
  <c r="AI558" i="1" a="1"/>
  <c r="AI558" i="1" s="1"/>
  <c r="AI560" i="1" a="1"/>
  <c r="AI560" i="1" s="1"/>
  <c r="AG558" i="1" a="1"/>
  <c r="AG558" i="1" s="1"/>
  <c r="AG560" i="1" a="1"/>
  <c r="AG560" i="1" s="1"/>
  <c r="AF554" i="1" a="1"/>
  <c r="AF554" i="1" s="1"/>
  <c r="AF556" i="1" a="1"/>
  <c r="AF556" i="1" s="1"/>
  <c r="AH554" i="1" a="1"/>
  <c r="AH554" i="1" s="1"/>
  <c r="AH556" i="1" a="1"/>
  <c r="AH556" i="1" s="1"/>
  <c r="AI554" i="1" a="1"/>
  <c r="AI554" i="1" s="1"/>
  <c r="AI556" i="1" a="1"/>
  <c r="AI556" i="1" s="1"/>
  <c r="AG554" i="1" a="1"/>
  <c r="AG554" i="1" s="1"/>
  <c r="AG556" i="1" a="1"/>
  <c r="AG556" i="1" s="1"/>
  <c r="AT526" i="1" a="1"/>
  <c r="AT526" i="1" s="1"/>
  <c r="AT528" i="1" a="1"/>
  <c r="AT528" i="1" s="1"/>
  <c r="AU526" i="1" a="1"/>
  <c r="AU526" i="1" s="1"/>
  <c r="AU528" i="1" a="1"/>
  <c r="AU528" i="1" s="1"/>
  <c r="AS526" i="1" a="1"/>
  <c r="AS526" i="1" s="1"/>
  <c r="AS528" i="1" a="1"/>
  <c r="AS528" i="1" s="1"/>
  <c r="AU522" i="1" a="1"/>
  <c r="AU522" i="1" s="1"/>
  <c r="AU524" i="1" a="1"/>
  <c r="AU524" i="1" s="1"/>
  <c r="AT522" i="1" a="1"/>
  <c r="AT522" i="1" s="1"/>
  <c r="AT524" i="1" a="1"/>
  <c r="AT524" i="1" s="1"/>
  <c r="AS522" i="1" a="1"/>
  <c r="AS522" i="1" s="1"/>
  <c r="AS524" i="1" a="1"/>
  <c r="AS524" i="1" s="1"/>
  <c r="AU517" i="1" a="1"/>
  <c r="AU517" i="1" s="1"/>
  <c r="AU519" i="1" a="1"/>
  <c r="AU519" i="1" s="1"/>
  <c r="AT517" i="1" a="1"/>
  <c r="AT517" i="1" s="1"/>
  <c r="AT519" i="1" a="1"/>
  <c r="AT519" i="1" s="1"/>
  <c r="AS517" i="1" a="1"/>
  <c r="AS517" i="1" s="1"/>
  <c r="AS519" i="1" a="1"/>
  <c r="AS519" i="1" s="1"/>
  <c r="AT512" i="1" a="1"/>
  <c r="AT512" i="1" s="1"/>
  <c r="AT515" i="1" a="1"/>
  <c r="AT515" i="1" s="1"/>
  <c r="AU512" i="1" a="1"/>
  <c r="AU512" i="1" s="1"/>
  <c r="AU515" i="1" a="1"/>
  <c r="AU515" i="1" s="1"/>
  <c r="AS512" i="1" a="1"/>
  <c r="AS512" i="1" s="1"/>
  <c r="AS515" i="1" a="1"/>
  <c r="AS515" i="1" s="1"/>
  <c r="AU508" i="1" a="1"/>
  <c r="AU508" i="1" s="1"/>
  <c r="AU510" i="1" a="1"/>
  <c r="AU510" i="1" s="1"/>
  <c r="AT508" i="1" a="1"/>
  <c r="AT508" i="1" s="1"/>
  <c r="AT510" i="1" a="1"/>
  <c r="AT510" i="1" s="1"/>
  <c r="AS508" i="1" a="1"/>
  <c r="AS508" i="1" s="1"/>
  <c r="AS510" i="1" a="1"/>
  <c r="AS510" i="1" s="1"/>
  <c r="AT503" i="1" a="1"/>
  <c r="AT503" i="1" s="1"/>
  <c r="AT505" i="1" a="1"/>
  <c r="AT505" i="1" s="1"/>
  <c r="AU503" i="1" a="1"/>
  <c r="AU503" i="1" s="1"/>
  <c r="AU505" i="1" a="1"/>
  <c r="AU505" i="1" s="1"/>
  <c r="AS503" i="1" a="1"/>
  <c r="AS503" i="1" s="1"/>
  <c r="AS505" i="1" a="1"/>
  <c r="AS505" i="1" s="1"/>
  <c r="AT498" i="1" a="1"/>
  <c r="AT498" i="1" s="1"/>
  <c r="AT501" i="1" a="1"/>
  <c r="AT501" i="1" s="1"/>
  <c r="AU498" i="1" a="1"/>
  <c r="AU498" i="1" s="1"/>
  <c r="AU501" i="1" a="1"/>
  <c r="AU501" i="1" s="1"/>
  <c r="AS498" i="1" a="1"/>
  <c r="AS498" i="1" s="1"/>
  <c r="AS501" i="1" a="1"/>
  <c r="AS501" i="1" s="1"/>
  <c r="AU494" i="1" a="1"/>
  <c r="AU494" i="1" s="1"/>
  <c r="AU496" i="1" a="1"/>
  <c r="AU496" i="1" s="1"/>
  <c r="AS494" i="1" a="1"/>
  <c r="AS494" i="1" s="1"/>
  <c r="AS496" i="1" a="1"/>
  <c r="AS496" i="1" s="1"/>
  <c r="AT494" i="1" a="1"/>
  <c r="AT494" i="1" s="1"/>
  <c r="AT496" i="1" a="1"/>
  <c r="AT496" i="1" s="1"/>
  <c r="AS489" i="1" a="1"/>
  <c r="AS489" i="1" s="1"/>
  <c r="AS491" i="1" a="1"/>
  <c r="AS491" i="1" s="1"/>
  <c r="AT489" i="1" a="1"/>
  <c r="AT489" i="1" s="1"/>
  <c r="AT491" i="1" a="1"/>
  <c r="AT491" i="1" s="1"/>
  <c r="AU489" i="1" a="1"/>
  <c r="AU489" i="1" s="1"/>
  <c r="AU491" i="1" a="1"/>
  <c r="AU491" i="1" s="1"/>
  <c r="AT483" i="1" a="1"/>
  <c r="AT483" i="1" s="1"/>
  <c r="AT486" i="1" a="1"/>
  <c r="AT486" i="1" s="1"/>
  <c r="AU483" i="1" a="1"/>
  <c r="AU483" i="1" s="1"/>
  <c r="AU486" i="1" a="1"/>
  <c r="AU486" i="1" s="1"/>
  <c r="AS483" i="1" a="1"/>
  <c r="AS483" i="1" s="1"/>
  <c r="AS486" i="1" a="1"/>
  <c r="AS486" i="1" s="1"/>
  <c r="AT475" i="1" a="1"/>
  <c r="AT475" i="1" s="1"/>
  <c r="AT480" i="1" a="1"/>
  <c r="AT480" i="1" s="1"/>
  <c r="AU475" i="1" a="1"/>
  <c r="AU475" i="1" s="1"/>
  <c r="AU480" i="1" a="1"/>
  <c r="AU480" i="1" s="1"/>
  <c r="AS475" i="1" a="1"/>
  <c r="AS475" i="1" s="1"/>
  <c r="AS480" i="1" a="1"/>
  <c r="AS480" i="1" s="1"/>
  <c r="AT468" i="1" a="1"/>
  <c r="AT468" i="1" s="1"/>
  <c r="AT470" i="1" a="1"/>
  <c r="AT470" i="1" s="1"/>
  <c r="AU468" i="1" a="1"/>
  <c r="AU468" i="1" s="1"/>
  <c r="AU470" i="1" a="1"/>
  <c r="AU470" i="1" s="1"/>
  <c r="AS468" i="1" a="1"/>
  <c r="AS468" i="1" s="1"/>
  <c r="AS470" i="1" a="1"/>
  <c r="AS470" i="1" s="1"/>
  <c r="AS464" i="1" a="1"/>
  <c r="AS464" i="1" s="1"/>
  <c r="AS466" i="1" a="1"/>
  <c r="AS466" i="1" s="1"/>
  <c r="AU464" i="1" a="1"/>
  <c r="AU464" i="1" s="1"/>
  <c r="AU466" i="1" a="1"/>
  <c r="AU466" i="1" s="1"/>
  <c r="AT464" i="1" a="1"/>
  <c r="AT464" i="1" s="1"/>
  <c r="AT466" i="1" a="1"/>
  <c r="AT466" i="1" s="1"/>
  <c r="AH698" i="1" a="1"/>
  <c r="AH698" i="1" s="1"/>
  <c r="AH694" i="1" a="1"/>
  <c r="AH694" i="1" s="1"/>
  <c r="AH707" i="1" a="1"/>
  <c r="AH707" i="1" s="1"/>
  <c r="AH693" i="1" a="1"/>
  <c r="AH693" i="1" s="1"/>
  <c r="AH705" i="1" a="1"/>
  <c r="AH705" i="1" s="1"/>
  <c r="AH691" i="1" a="1"/>
  <c r="AH691" i="1" s="1"/>
  <c r="AH703" i="1" a="1"/>
  <c r="AH703" i="1" s="1"/>
  <c r="AH689" i="1" a="1"/>
  <c r="AH689" i="1" s="1"/>
  <c r="AH687" i="1" a="1"/>
  <c r="AH687" i="1" s="1"/>
  <c r="AH700" i="1" a="1"/>
  <c r="AH700" i="1" s="1"/>
  <c r="AH686" i="1" a="1"/>
  <c r="AH686" i="1" s="1"/>
  <c r="AH696" i="1" a="1"/>
  <c r="AH696" i="1" s="1"/>
  <c r="AH684" i="1" a="1"/>
  <c r="AH684" i="1" s="1"/>
  <c r="AH701" i="1" a="1"/>
  <c r="AH701" i="1" s="1"/>
  <c r="AH682" i="1" a="1"/>
  <c r="AH682" i="1" s="1"/>
  <c r="AH679" i="1" a="1"/>
  <c r="AH679" i="1" s="1"/>
  <c r="AH677" i="1" a="1"/>
  <c r="AH677" i="1" s="1"/>
  <c r="AH673" i="1" a="1"/>
  <c r="AH673" i="1" s="1"/>
  <c r="AH664" i="1" a="1"/>
  <c r="AH664" i="1" s="1"/>
  <c r="AH662" i="1" a="1"/>
  <c r="AH662" i="1" s="1"/>
  <c r="AH680" i="1" a="1"/>
  <c r="AH680" i="1" s="1"/>
  <c r="AH665" i="1" a="1"/>
  <c r="AH665" i="1" s="1"/>
  <c r="AH672" i="1" a="1"/>
  <c r="AH672" i="1" s="1"/>
  <c r="AH670" i="1" a="1"/>
  <c r="AH670" i="1" s="1"/>
  <c r="AH667" i="1" a="1"/>
  <c r="AH667" i="1" s="1"/>
  <c r="AH668" i="1" a="1"/>
  <c r="AH668" i="1" s="1"/>
  <c r="AH675" i="1" a="1"/>
  <c r="AH675" i="1" s="1"/>
  <c r="AH661" i="1" a="1"/>
  <c r="AH661" i="1" s="1"/>
  <c r="AI694" i="1" a="1"/>
  <c r="AI694" i="1" s="1"/>
  <c r="AI707" i="1" a="1"/>
  <c r="AI707" i="1" s="1"/>
  <c r="AI705" i="1" a="1"/>
  <c r="AI705" i="1" s="1"/>
  <c r="AI691" i="1" a="1"/>
  <c r="AI691" i="1" s="1"/>
  <c r="AI703" i="1" a="1"/>
  <c r="AI703" i="1" s="1"/>
  <c r="AI701" i="1" a="1"/>
  <c r="AI701" i="1" s="1"/>
  <c r="AI700" i="1" a="1"/>
  <c r="AI700" i="1" s="1"/>
  <c r="AI686" i="1" a="1"/>
  <c r="AI686" i="1" s="1"/>
  <c r="AI693" i="1" a="1"/>
  <c r="AI693" i="1" s="1"/>
  <c r="AI684" i="1" a="1"/>
  <c r="AI684" i="1" s="1"/>
  <c r="AI696" i="1" a="1"/>
  <c r="AI696" i="1" s="1"/>
  <c r="AI682" i="1" a="1"/>
  <c r="AI682" i="1" s="1"/>
  <c r="AI689" i="1" a="1"/>
  <c r="AI689" i="1" s="1"/>
  <c r="AI698" i="1" a="1"/>
  <c r="AI698" i="1" s="1"/>
  <c r="AI679" i="1" a="1"/>
  <c r="AI679" i="1" s="1"/>
  <c r="AI677" i="1" a="1"/>
  <c r="AI677" i="1" s="1"/>
  <c r="AI675" i="1" a="1"/>
  <c r="AI675" i="1" s="1"/>
  <c r="AI673" i="1" a="1"/>
  <c r="AI673" i="1" s="1"/>
  <c r="AI680" i="1" a="1"/>
  <c r="AI680" i="1" s="1"/>
  <c r="AI670" i="1" a="1"/>
  <c r="AI670" i="1" s="1"/>
  <c r="AI661" i="1" a="1"/>
  <c r="AI661" i="1" s="1"/>
  <c r="AI687" i="1" a="1"/>
  <c r="AI687" i="1" s="1"/>
  <c r="AI667" i="1" a="1"/>
  <c r="AI667" i="1" s="1"/>
  <c r="AI672" i="1" a="1"/>
  <c r="AI672" i="1" s="1"/>
  <c r="AI668" i="1" a="1"/>
  <c r="AI668" i="1" s="1"/>
  <c r="AI664" i="1" a="1"/>
  <c r="AI664" i="1" s="1"/>
  <c r="AI662" i="1" a="1"/>
  <c r="AI662" i="1" s="1"/>
  <c r="AI665" i="1" a="1"/>
  <c r="AI665" i="1" s="1"/>
  <c r="AF705" i="1" a="1"/>
  <c r="AF705" i="1" s="1"/>
  <c r="AF703" i="1" a="1"/>
  <c r="AF703" i="1" s="1"/>
  <c r="AF701" i="1" a="1"/>
  <c r="AF701" i="1" s="1"/>
  <c r="AF700" i="1" a="1"/>
  <c r="AF700" i="1" s="1"/>
  <c r="AF698" i="1" a="1"/>
  <c r="AF698" i="1" s="1"/>
  <c r="AF696" i="1" a="1"/>
  <c r="AF696" i="1" s="1"/>
  <c r="AF682" i="1" a="1"/>
  <c r="AF682" i="1" s="1"/>
  <c r="AF680" i="1" a="1"/>
  <c r="AF680" i="1" s="1"/>
  <c r="AF693" i="1" a="1"/>
  <c r="AF693" i="1" s="1"/>
  <c r="AF691" i="1" a="1"/>
  <c r="AF691" i="1" s="1"/>
  <c r="AF686" i="1" a="1"/>
  <c r="AF686" i="1" s="1"/>
  <c r="AF707" i="1" a="1"/>
  <c r="AF707" i="1" s="1"/>
  <c r="AF694" i="1" a="1"/>
  <c r="AF694" i="1" s="1"/>
  <c r="AF687" i="1" a="1"/>
  <c r="AF687" i="1" s="1"/>
  <c r="AF684" i="1" a="1"/>
  <c r="AF684" i="1" s="1"/>
  <c r="AF675" i="1" a="1"/>
  <c r="AF675" i="1" s="1"/>
  <c r="AF673" i="1" a="1"/>
  <c r="AF673" i="1" s="1"/>
  <c r="AF672" i="1" a="1"/>
  <c r="AF672" i="1" s="1"/>
  <c r="AF670" i="1" a="1"/>
  <c r="AF670" i="1" s="1"/>
  <c r="AF689" i="1" a="1"/>
  <c r="AF689" i="1" s="1"/>
  <c r="AF668" i="1" a="1"/>
  <c r="AF668" i="1" s="1"/>
  <c r="AF661" i="1" a="1"/>
  <c r="AF661" i="1" s="1"/>
  <c r="AF662" i="1" a="1"/>
  <c r="AF662" i="1" s="1"/>
  <c r="AF677" i="1" a="1"/>
  <c r="AF677" i="1" s="1"/>
  <c r="AF664" i="1" a="1"/>
  <c r="AF664" i="1" s="1"/>
  <c r="AF665" i="1" a="1"/>
  <c r="AF665" i="1" s="1"/>
  <c r="AF667" i="1" a="1"/>
  <c r="AF667" i="1" s="1"/>
  <c r="AG701" i="1" a="1"/>
  <c r="AG701" i="1" s="1"/>
  <c r="AG698" i="1" a="1"/>
  <c r="AG698" i="1" s="1"/>
  <c r="AG696" i="1" a="1"/>
  <c r="AG696" i="1" s="1"/>
  <c r="AG694" i="1" a="1"/>
  <c r="AG694" i="1" s="1"/>
  <c r="AG707" i="1" a="1"/>
  <c r="AG707" i="1" s="1"/>
  <c r="AG693" i="1" a="1"/>
  <c r="AG693" i="1" s="1"/>
  <c r="AG705" i="1" a="1"/>
  <c r="AG705" i="1" s="1"/>
  <c r="AG691" i="1" a="1"/>
  <c r="AG691" i="1" s="1"/>
  <c r="AG689" i="1" a="1"/>
  <c r="AG689" i="1" s="1"/>
  <c r="AG700" i="1" a="1"/>
  <c r="AG700" i="1" s="1"/>
  <c r="AG687" i="1" a="1"/>
  <c r="AG687" i="1" s="1"/>
  <c r="AG682" i="1" a="1"/>
  <c r="AG682" i="1" s="1"/>
  <c r="AG672" i="1" a="1"/>
  <c r="AG672" i="1" s="1"/>
  <c r="AG680" i="1" a="1"/>
  <c r="AG680" i="1" s="1"/>
  <c r="AG670" i="1" a="1"/>
  <c r="AG670" i="1" s="1"/>
  <c r="AG703" i="1" a="1"/>
  <c r="AG703" i="1" s="1"/>
  <c r="AG686" i="1" a="1"/>
  <c r="AG686" i="1" s="1"/>
  <c r="AG677" i="1" a="1"/>
  <c r="AG677" i="1" s="1"/>
  <c r="AG667" i="1" a="1"/>
  <c r="AG667" i="1" s="1"/>
  <c r="AG684" i="1" a="1"/>
  <c r="AG684" i="1" s="1"/>
  <c r="AG665" i="1" a="1"/>
  <c r="AG665" i="1" s="1"/>
  <c r="AG664" i="1" a="1"/>
  <c r="AG664" i="1" s="1"/>
  <c r="AG668" i="1" a="1"/>
  <c r="AG668" i="1" s="1"/>
  <c r="AG673" i="1" a="1"/>
  <c r="AG673" i="1" s="1"/>
  <c r="AG661" i="1" a="1"/>
  <c r="AG661" i="1" s="1"/>
  <c r="AG679" i="1" a="1"/>
  <c r="AG679" i="1" s="1"/>
  <c r="AG675" i="1" a="1"/>
  <c r="AG675" i="1" s="1"/>
  <c r="AG662" i="1" a="1"/>
  <c r="AG662" i="1" s="1"/>
  <c r="AH608" i="1" a="1"/>
  <c r="AH608" i="1" s="1"/>
  <c r="AH606" i="1" a="1"/>
  <c r="AH606" i="1" s="1"/>
  <c r="AH604" i="1" a="1"/>
  <c r="AH604" i="1" s="1"/>
  <c r="AH617" i="1" a="1"/>
  <c r="AH617" i="1" s="1"/>
  <c r="AH603" i="1" a="1"/>
  <c r="AH603" i="1" s="1"/>
  <c r="AH615" i="1" a="1"/>
  <c r="AH615" i="1" s="1"/>
  <c r="AH613" i="1" a="1"/>
  <c r="AH613" i="1" s="1"/>
  <c r="AH611" i="1" a="1"/>
  <c r="AH611" i="1" s="1"/>
  <c r="AH601" i="1" a="1"/>
  <c r="AH601" i="1" s="1"/>
  <c r="AH599" i="1" a="1"/>
  <c r="AH599" i="1" s="1"/>
  <c r="AH597" i="1" a="1"/>
  <c r="AH597" i="1" s="1"/>
  <c r="AH596" i="1" a="1"/>
  <c r="AH596" i="1" s="1"/>
  <c r="AH610" i="1" a="1"/>
  <c r="AH610" i="1" s="1"/>
  <c r="AH594" i="1" a="1"/>
  <c r="AH594" i="1" s="1"/>
  <c r="AH592" i="1" a="1"/>
  <c r="AH592" i="1" s="1"/>
  <c r="AH589" i="1" a="1"/>
  <c r="AH589" i="1" s="1"/>
  <c r="AH583" i="1" a="1"/>
  <c r="AH583" i="1" s="1"/>
  <c r="AH582" i="1" a="1"/>
  <c r="AH582" i="1" s="1"/>
  <c r="AH580" i="1" a="1"/>
  <c r="AH580" i="1" s="1"/>
  <c r="AH578" i="1" a="1"/>
  <c r="AH578" i="1" s="1"/>
  <c r="AH577" i="1" a="1"/>
  <c r="AH577" i="1" s="1"/>
  <c r="AH587" i="1" a="1"/>
  <c r="AH587" i="1" s="1"/>
  <c r="AH571" i="1" a="1"/>
  <c r="AH571" i="1" s="1"/>
  <c r="AH585" i="1" a="1"/>
  <c r="AH585" i="1" s="1"/>
  <c r="AH590" i="1" a="1"/>
  <c r="AH590" i="1" s="1"/>
  <c r="AH575" i="1" a="1"/>
  <c r="AH575" i="1" s="1"/>
  <c r="AH574" i="1" a="1"/>
  <c r="AH574" i="1" s="1"/>
  <c r="AH572" i="1" a="1"/>
  <c r="AH572" i="1" s="1"/>
  <c r="AI604" i="1" a="1"/>
  <c r="AI604" i="1" s="1"/>
  <c r="AI617" i="1" a="1"/>
  <c r="AI617" i="1" s="1"/>
  <c r="AI603" i="1" a="1"/>
  <c r="AI603" i="1" s="1"/>
  <c r="AI615" i="1" a="1"/>
  <c r="AI615" i="1" s="1"/>
  <c r="AI601" i="1" a="1"/>
  <c r="AI601" i="1" s="1"/>
  <c r="AI613" i="1" a="1"/>
  <c r="AI613" i="1" s="1"/>
  <c r="AI611" i="1" a="1"/>
  <c r="AI611" i="1" s="1"/>
  <c r="AI610" i="1" a="1"/>
  <c r="AI610" i="1" s="1"/>
  <c r="AI608" i="1" a="1"/>
  <c r="AI608" i="1" s="1"/>
  <c r="AI596" i="1" a="1"/>
  <c r="AI596" i="1" s="1"/>
  <c r="AI594" i="1" a="1"/>
  <c r="AI594" i="1" s="1"/>
  <c r="AI592" i="1" a="1"/>
  <c r="AI592" i="1" s="1"/>
  <c r="AI590" i="1" a="1"/>
  <c r="AI590" i="1" s="1"/>
  <c r="AI589" i="1" a="1"/>
  <c r="AI589" i="1" s="1"/>
  <c r="AI599" i="1" a="1"/>
  <c r="AI599" i="1" s="1"/>
  <c r="AI580" i="1" a="1"/>
  <c r="AI580" i="1" s="1"/>
  <c r="AI578" i="1" a="1"/>
  <c r="AI578" i="1" s="1"/>
  <c r="AI577" i="1" a="1"/>
  <c r="AI577" i="1" s="1"/>
  <c r="AI606" i="1" a="1"/>
  <c r="AI606" i="1" s="1"/>
  <c r="AI597" i="1" a="1"/>
  <c r="AI597" i="1" s="1"/>
  <c r="AI587" i="1" a="1"/>
  <c r="AI587" i="1" s="1"/>
  <c r="AI585" i="1" a="1"/>
  <c r="AI585" i="1" s="1"/>
  <c r="AI582" i="1" a="1"/>
  <c r="AI582" i="1" s="1"/>
  <c r="AI575" i="1" a="1"/>
  <c r="AI575" i="1" s="1"/>
  <c r="AI574" i="1" a="1"/>
  <c r="AI574" i="1" s="1"/>
  <c r="AI572" i="1" a="1"/>
  <c r="AI572" i="1" s="1"/>
  <c r="AI583" i="1" a="1"/>
  <c r="AI583" i="1" s="1"/>
  <c r="AI571" i="1" a="1"/>
  <c r="AI571" i="1" s="1"/>
  <c r="AG611" i="1" a="1"/>
  <c r="AG611" i="1" s="1"/>
  <c r="AG610" i="1" a="1"/>
  <c r="AG610" i="1" s="1"/>
  <c r="AG608" i="1" a="1"/>
  <c r="AG608" i="1" s="1"/>
  <c r="AG606" i="1" a="1"/>
  <c r="AG606" i="1" s="1"/>
  <c r="AG604" i="1" a="1"/>
  <c r="AG604" i="1" s="1"/>
  <c r="AG617" i="1" a="1"/>
  <c r="AG617" i="1" s="1"/>
  <c r="AG603" i="1" a="1"/>
  <c r="AG603" i="1" s="1"/>
  <c r="AG615" i="1" a="1"/>
  <c r="AG615" i="1" s="1"/>
  <c r="AG601" i="1" a="1"/>
  <c r="AG601" i="1" s="1"/>
  <c r="AG589" i="1" a="1"/>
  <c r="AG589" i="1" s="1"/>
  <c r="AG599" i="1" a="1"/>
  <c r="AG599" i="1" s="1"/>
  <c r="AG597" i="1" a="1"/>
  <c r="AG597" i="1" s="1"/>
  <c r="AG596" i="1" a="1"/>
  <c r="AG596" i="1" s="1"/>
  <c r="AG592" i="1" a="1"/>
  <c r="AG592" i="1" s="1"/>
  <c r="AG590" i="1" a="1"/>
  <c r="AG590" i="1" s="1"/>
  <c r="AG587" i="1" a="1"/>
  <c r="AG587" i="1" s="1"/>
  <c r="AG594" i="1" a="1"/>
  <c r="AG594" i="1" s="1"/>
  <c r="AG585" i="1" a="1"/>
  <c r="AG585" i="1" s="1"/>
  <c r="AG583" i="1" a="1"/>
  <c r="AG583" i="1" s="1"/>
  <c r="AG582" i="1" a="1"/>
  <c r="AG582" i="1" s="1"/>
  <c r="AG580" i="1" a="1"/>
  <c r="AG580" i="1" s="1"/>
  <c r="AG578" i="1" a="1"/>
  <c r="AG578" i="1" s="1"/>
  <c r="AG577" i="1" a="1"/>
  <c r="AG577" i="1" s="1"/>
  <c r="AG571" i="1" a="1"/>
  <c r="AG571" i="1" s="1"/>
  <c r="AG572" i="1" a="1"/>
  <c r="AG572" i="1" s="1"/>
  <c r="AG613" i="1" a="1"/>
  <c r="AG613" i="1" s="1"/>
  <c r="AG574" i="1" a="1"/>
  <c r="AG574" i="1" s="1"/>
  <c r="AG575" i="1" a="1"/>
  <c r="AG575" i="1" s="1"/>
  <c r="AF615" i="1" a="1"/>
  <c r="AF615" i="1" s="1"/>
  <c r="AF613" i="1" a="1"/>
  <c r="AF613" i="1" s="1"/>
  <c r="AF611" i="1" a="1"/>
  <c r="AF611" i="1" s="1"/>
  <c r="AF610" i="1" a="1"/>
  <c r="AF610" i="1" s="1"/>
  <c r="AF608" i="1" a="1"/>
  <c r="AF608" i="1" s="1"/>
  <c r="AF606" i="1" a="1"/>
  <c r="AF606" i="1" s="1"/>
  <c r="AF604" i="1" a="1"/>
  <c r="AF604" i="1" s="1"/>
  <c r="AF592" i="1" a="1"/>
  <c r="AF592" i="1" s="1"/>
  <c r="AF590" i="1" a="1"/>
  <c r="AF590" i="1" s="1"/>
  <c r="AF617" i="1" a="1"/>
  <c r="AF617" i="1" s="1"/>
  <c r="AF603" i="1" a="1"/>
  <c r="AF603" i="1" s="1"/>
  <c r="AF601" i="1" a="1"/>
  <c r="AF601" i="1" s="1"/>
  <c r="AF599" i="1" a="1"/>
  <c r="AF599" i="1" s="1"/>
  <c r="AF596" i="1" a="1"/>
  <c r="AF596" i="1" s="1"/>
  <c r="AF577" i="1" a="1"/>
  <c r="AF577" i="1" s="1"/>
  <c r="AF594" i="1" a="1"/>
  <c r="AF594" i="1" s="1"/>
  <c r="AF587" i="1" a="1"/>
  <c r="AF587" i="1" s="1"/>
  <c r="AF585" i="1" a="1"/>
  <c r="AF585" i="1" s="1"/>
  <c r="AF597" i="1" a="1"/>
  <c r="AF597" i="1" s="1"/>
  <c r="AF583" i="1" a="1"/>
  <c r="AF583" i="1" s="1"/>
  <c r="AF582" i="1" a="1"/>
  <c r="AF582" i="1" s="1"/>
  <c r="AF574" i="1" a="1"/>
  <c r="AF574" i="1" s="1"/>
  <c r="AF572" i="1" a="1"/>
  <c r="AF572" i="1" s="1"/>
  <c r="AF578" i="1" a="1"/>
  <c r="AF578" i="1" s="1"/>
  <c r="AF571" i="1" a="1"/>
  <c r="AF571" i="1" s="1"/>
  <c r="AF580" i="1" a="1"/>
  <c r="AF580" i="1" s="1"/>
  <c r="AF575" i="1" a="1"/>
  <c r="AF575" i="1" s="1"/>
  <c r="AT518" i="1" a="1"/>
  <c r="AT518" i="1" s="1"/>
  <c r="AT516" i="1" a="1"/>
  <c r="AT516" i="1" s="1"/>
  <c r="AT514" i="1" a="1"/>
  <c r="AT514" i="1" s="1"/>
  <c r="AT527" i="1" a="1"/>
  <c r="AT527" i="1" s="1"/>
  <c r="AT513" i="1" a="1"/>
  <c r="AT513" i="1" s="1"/>
  <c r="AT525" i="1" a="1"/>
  <c r="AT525" i="1" s="1"/>
  <c r="AT511" i="1" a="1"/>
  <c r="AT511" i="1" s="1"/>
  <c r="AT523" i="1" a="1"/>
  <c r="AT523" i="1" s="1"/>
  <c r="AT521" i="1" a="1"/>
  <c r="AT521" i="1" s="1"/>
  <c r="AT520" i="1" a="1"/>
  <c r="AT520" i="1" s="1"/>
  <c r="AT499" i="1" a="1"/>
  <c r="AT499" i="1" s="1"/>
  <c r="AT497" i="1" a="1"/>
  <c r="AT497" i="1" s="1"/>
  <c r="AT509" i="1" a="1"/>
  <c r="AT509" i="1" s="1"/>
  <c r="AT507" i="1" a="1"/>
  <c r="AT507" i="1" s="1"/>
  <c r="AT506" i="1" a="1"/>
  <c r="AT506" i="1" s="1"/>
  <c r="AT504" i="1" a="1"/>
  <c r="AT504" i="1" s="1"/>
  <c r="AT492" i="1" a="1"/>
  <c r="AT492" i="1" s="1"/>
  <c r="AT490" i="1" a="1"/>
  <c r="AT490" i="1" s="1"/>
  <c r="AT500" i="1" a="1"/>
  <c r="AT500" i="1" s="1"/>
  <c r="AT488" i="1" a="1"/>
  <c r="AT488" i="1" s="1"/>
  <c r="AT487" i="1" a="1"/>
  <c r="AT487" i="1" s="1"/>
  <c r="AT485" i="1" a="1"/>
  <c r="AT485" i="1" s="1"/>
  <c r="AT502" i="1" a="1"/>
  <c r="AT502" i="1" s="1"/>
  <c r="AT493" i="1" a="1"/>
  <c r="AT493" i="1" s="1"/>
  <c r="AT482" i="1" a="1"/>
  <c r="AT482" i="1" s="1"/>
  <c r="AT495" i="1" a="1"/>
  <c r="AT495" i="1" s="1"/>
  <c r="AT481" i="1" a="1"/>
  <c r="AT481" i="1" s="1"/>
  <c r="AT484" i="1" a="1"/>
  <c r="AT484" i="1" s="1"/>
  <c r="AU514" i="1" a="1"/>
  <c r="AU514" i="1" s="1"/>
  <c r="AU527" i="1" a="1"/>
  <c r="AU527" i="1" s="1"/>
  <c r="AU513" i="1" a="1"/>
  <c r="AU513" i="1" s="1"/>
  <c r="AU525" i="1" a="1"/>
  <c r="AU525" i="1" s="1"/>
  <c r="AU511" i="1" a="1"/>
  <c r="AU511" i="1" s="1"/>
  <c r="AU523" i="1" a="1"/>
  <c r="AU523" i="1" s="1"/>
  <c r="AU521" i="1" a="1"/>
  <c r="AU521" i="1" s="1"/>
  <c r="AU520" i="1" a="1"/>
  <c r="AU520" i="1" s="1"/>
  <c r="AU518" i="1" a="1"/>
  <c r="AU518" i="1" s="1"/>
  <c r="AU509" i="1" a="1"/>
  <c r="AU509" i="1" s="1"/>
  <c r="AU507" i="1" a="1"/>
  <c r="AU507" i="1" s="1"/>
  <c r="AU506" i="1" a="1"/>
  <c r="AU506" i="1" s="1"/>
  <c r="AU504" i="1" a="1"/>
  <c r="AU504" i="1" s="1"/>
  <c r="AU516" i="1" a="1"/>
  <c r="AU516" i="1" s="1"/>
  <c r="AU502" i="1" a="1"/>
  <c r="AU502" i="1" s="1"/>
  <c r="AU500" i="1" a="1"/>
  <c r="AU500" i="1" s="1"/>
  <c r="AU488" i="1" a="1"/>
  <c r="AU488" i="1" s="1"/>
  <c r="AU487" i="1" a="1"/>
  <c r="AU487" i="1" s="1"/>
  <c r="AU499" i="1" a="1"/>
  <c r="AU499" i="1" s="1"/>
  <c r="AU495" i="1" a="1"/>
  <c r="AU495" i="1" s="1"/>
  <c r="AU497" i="1" a="1"/>
  <c r="AU497" i="1" s="1"/>
  <c r="AU493" i="1" a="1"/>
  <c r="AU493" i="1" s="1"/>
  <c r="AU490" i="1" a="1"/>
  <c r="AU490" i="1" s="1"/>
  <c r="AU485" i="1" a="1"/>
  <c r="AU485" i="1" s="1"/>
  <c r="AU484" i="1" a="1"/>
  <c r="AU484" i="1" s="1"/>
  <c r="AU492" i="1" a="1"/>
  <c r="AU492" i="1" s="1"/>
  <c r="AU482" i="1" a="1"/>
  <c r="AU482" i="1" s="1"/>
  <c r="AU481" i="1" a="1"/>
  <c r="AU481" i="1" s="1"/>
  <c r="AS521" i="1" a="1"/>
  <c r="AS521" i="1" s="1"/>
  <c r="AS520" i="1" a="1"/>
  <c r="AS520" i="1" s="1"/>
  <c r="AS518" i="1" a="1"/>
  <c r="AS518" i="1" s="1"/>
  <c r="AS516" i="1" a="1"/>
  <c r="AS516" i="1" s="1"/>
  <c r="AS514" i="1" a="1"/>
  <c r="AS514" i="1" s="1"/>
  <c r="AS527" i="1" a="1"/>
  <c r="AS527" i="1" s="1"/>
  <c r="AS513" i="1" a="1"/>
  <c r="AS513" i="1" s="1"/>
  <c r="AS525" i="1" a="1"/>
  <c r="AS525" i="1" s="1"/>
  <c r="AS511" i="1" a="1"/>
  <c r="AS511" i="1" s="1"/>
  <c r="AS502" i="1" a="1"/>
  <c r="AS502" i="1" s="1"/>
  <c r="AS500" i="1" a="1"/>
  <c r="AS500" i="1" s="1"/>
  <c r="AS499" i="1" a="1"/>
  <c r="AS499" i="1" s="1"/>
  <c r="AS497" i="1" a="1"/>
  <c r="AS497" i="1" s="1"/>
  <c r="AS523" i="1" a="1"/>
  <c r="AS523" i="1" s="1"/>
  <c r="AS509" i="1" a="1"/>
  <c r="AS509" i="1" s="1"/>
  <c r="AS507" i="1" a="1"/>
  <c r="AS507" i="1" s="1"/>
  <c r="AS506" i="1" a="1"/>
  <c r="AS506" i="1" s="1"/>
  <c r="AS495" i="1" a="1"/>
  <c r="AS495" i="1" s="1"/>
  <c r="AS493" i="1" a="1"/>
  <c r="AS493" i="1" s="1"/>
  <c r="AS492" i="1" a="1"/>
  <c r="AS492" i="1" s="1"/>
  <c r="AS490" i="1" a="1"/>
  <c r="AS490" i="1" s="1"/>
  <c r="AS504" i="1" a="1"/>
  <c r="AS504" i="1" s="1"/>
  <c r="AS488" i="1" a="1"/>
  <c r="AS488" i="1" s="1"/>
  <c r="AS487" i="1" a="1"/>
  <c r="AS487" i="1" s="1"/>
  <c r="AS482" i="1" a="1"/>
  <c r="AS482" i="1" s="1"/>
  <c r="AS484" i="1" a="1"/>
  <c r="AS484" i="1" s="1"/>
  <c r="AS481" i="1" a="1"/>
  <c r="AS481" i="1" s="1"/>
  <c r="AS485" i="1" a="1"/>
  <c r="AS485" i="1" s="1"/>
  <c r="AH658" i="1" a="1"/>
  <c r="AH658" i="1" s="1"/>
  <c r="AH656" i="1" a="1"/>
  <c r="AH656" i="1" s="1"/>
  <c r="AH659" i="1" a="1"/>
  <c r="AH659" i="1" s="1"/>
  <c r="AH657" i="1" a="1"/>
  <c r="AH657" i="1" s="1"/>
  <c r="AI656" i="1" a="1"/>
  <c r="AI656" i="1" s="1"/>
  <c r="AI659" i="1" a="1"/>
  <c r="AI659" i="1" s="1"/>
  <c r="AI657" i="1" a="1"/>
  <c r="AI657" i="1" s="1"/>
  <c r="AI658" i="1" a="1"/>
  <c r="AI658" i="1" s="1"/>
  <c r="AF657" i="1" a="1"/>
  <c r="AF657" i="1" s="1"/>
  <c r="AF658" i="1" a="1"/>
  <c r="AF658" i="1" s="1"/>
  <c r="AF659" i="1" a="1"/>
  <c r="AF659" i="1" s="1"/>
  <c r="AF656" i="1" a="1"/>
  <c r="AF656" i="1" s="1"/>
  <c r="AG658" i="1" a="1"/>
  <c r="AG658" i="1" s="1"/>
  <c r="AG656" i="1" a="1"/>
  <c r="AG656" i="1" s="1"/>
  <c r="AG659" i="1" a="1"/>
  <c r="AG659" i="1" s="1"/>
  <c r="AG657" i="1" a="1"/>
  <c r="AG657" i="1" s="1"/>
  <c r="AH569" i="1" a="1"/>
  <c r="AH569" i="1" s="1"/>
  <c r="AH568" i="1" a="1"/>
  <c r="AH568" i="1" s="1"/>
  <c r="AH567" i="1" a="1"/>
  <c r="AH567" i="1" s="1"/>
  <c r="AH566" i="1" a="1"/>
  <c r="AH566" i="1" s="1"/>
  <c r="AI569" i="1" a="1"/>
  <c r="AI569" i="1" s="1"/>
  <c r="AI568" i="1" a="1"/>
  <c r="AI568" i="1" s="1"/>
  <c r="AI567" i="1" a="1"/>
  <c r="AI567" i="1" s="1"/>
  <c r="AI566" i="1" a="1"/>
  <c r="AI566" i="1" s="1"/>
  <c r="AG566" i="1" a="1"/>
  <c r="AG566" i="1" s="1"/>
  <c r="AG569" i="1" a="1"/>
  <c r="AG569" i="1" s="1"/>
  <c r="AG568" i="1" a="1"/>
  <c r="AG568" i="1" s="1"/>
  <c r="AG567" i="1" a="1"/>
  <c r="AG567" i="1" s="1"/>
  <c r="AF568" i="1" a="1"/>
  <c r="AF568" i="1" s="1"/>
  <c r="AF567" i="1" a="1"/>
  <c r="AF567" i="1" s="1"/>
  <c r="AF566" i="1" a="1"/>
  <c r="AF566" i="1" s="1"/>
  <c r="AF569" i="1" a="1"/>
  <c r="AF569" i="1" s="1"/>
  <c r="AT479" i="1" a="1"/>
  <c r="AT479" i="1" s="1"/>
  <c r="AT478" i="1" a="1"/>
  <c r="AT478" i="1" s="1"/>
  <c r="AT477" i="1" a="1"/>
  <c r="AT477" i="1" s="1"/>
  <c r="AT476" i="1" a="1"/>
  <c r="AT476" i="1" s="1"/>
  <c r="AU479" i="1" a="1"/>
  <c r="AU479" i="1" s="1"/>
  <c r="AU478" i="1" a="1"/>
  <c r="AU478" i="1" s="1"/>
  <c r="AU477" i="1" a="1"/>
  <c r="AU477" i="1" s="1"/>
  <c r="AU476" i="1" a="1"/>
  <c r="AU476" i="1" s="1"/>
  <c r="AS476" i="1" a="1"/>
  <c r="AS476" i="1" s="1"/>
  <c r="AS479" i="1" a="1"/>
  <c r="AS479" i="1" s="1"/>
  <c r="AS478" i="1" a="1"/>
  <c r="AS478" i="1" s="1"/>
  <c r="AS477" i="1" a="1"/>
  <c r="AS477" i="1" s="1"/>
  <c r="AH552" i="1" a="1"/>
  <c r="AH552" i="1" s="1"/>
  <c r="AH544" i="1" a="1"/>
  <c r="AH544" i="1" s="1"/>
  <c r="AH545" i="1" a="1"/>
  <c r="AH545" i="1" s="1"/>
  <c r="AH548" i="1" a="1"/>
  <c r="AH548" i="1" s="1"/>
  <c r="AH551" i="1" a="1"/>
  <c r="AH551" i="1" s="1"/>
  <c r="AH546" i="1" a="1"/>
  <c r="AH546" i="1" s="1"/>
  <c r="AH543" i="1" a="1"/>
  <c r="AH543" i="1" s="1"/>
  <c r="AH549" i="1" a="1"/>
  <c r="AH549" i="1" s="1"/>
  <c r="AH550" i="1" a="1"/>
  <c r="AH550" i="1" s="1"/>
  <c r="AH547" i="1" a="1"/>
  <c r="AH547" i="1" s="1"/>
  <c r="AF642" i="1" a="1"/>
  <c r="AF642" i="1" s="1"/>
  <c r="AF634" i="1" a="1"/>
  <c r="AF634" i="1" s="1"/>
  <c r="AF640" i="1" a="1"/>
  <c r="AF640" i="1" s="1"/>
  <c r="AF637" i="1" a="1"/>
  <c r="AF637" i="1" s="1"/>
  <c r="AF641" i="1" a="1"/>
  <c r="AF641" i="1" s="1"/>
  <c r="AF639" i="1" a="1"/>
  <c r="AF639" i="1" s="1"/>
  <c r="AF636" i="1" a="1"/>
  <c r="AF636" i="1" s="1"/>
  <c r="AF633" i="1" a="1"/>
  <c r="AF633" i="1" s="1"/>
  <c r="AF635" i="1" a="1"/>
  <c r="AF635" i="1" s="1"/>
  <c r="AF638" i="1" a="1"/>
  <c r="AF638" i="1" s="1"/>
  <c r="AG642" i="1" a="1"/>
  <c r="AG642" i="1" s="1"/>
  <c r="AG634" i="1" a="1"/>
  <c r="AG634" i="1" s="1"/>
  <c r="AG640" i="1" a="1"/>
  <c r="AG640" i="1" s="1"/>
  <c r="AG641" i="1" a="1"/>
  <c r="AG641" i="1" s="1"/>
  <c r="AG639" i="1" a="1"/>
  <c r="AG639" i="1" s="1"/>
  <c r="AG635" i="1" a="1"/>
  <c r="AG635" i="1" s="1"/>
  <c r="AG638" i="1" a="1"/>
  <c r="AG638" i="1" s="1"/>
  <c r="AG636" i="1" a="1"/>
  <c r="AG636" i="1" s="1"/>
  <c r="AG633" i="1" a="1"/>
  <c r="AG633" i="1" s="1"/>
  <c r="AG637" i="1" a="1"/>
  <c r="AG637" i="1" s="1"/>
  <c r="AI552" i="1" a="1"/>
  <c r="AI552" i="1" s="1"/>
  <c r="AI544" i="1" a="1"/>
  <c r="AI544" i="1" s="1"/>
  <c r="AI548" i="1" a="1"/>
  <c r="AI548" i="1" s="1"/>
  <c r="AI551" i="1" a="1"/>
  <c r="AI551" i="1" s="1"/>
  <c r="AI546" i="1" a="1"/>
  <c r="AI546" i="1" s="1"/>
  <c r="AI549" i="1" a="1"/>
  <c r="AI549" i="1" s="1"/>
  <c r="AI547" i="1" a="1"/>
  <c r="AI547" i="1" s="1"/>
  <c r="AI545" i="1" a="1"/>
  <c r="AI545" i="1" s="1"/>
  <c r="AI543" i="1" a="1"/>
  <c r="AI543" i="1" s="1"/>
  <c r="AI550" i="1" a="1"/>
  <c r="AI550" i="1" s="1"/>
  <c r="AT462" i="1" a="1"/>
  <c r="AT462" i="1" s="1"/>
  <c r="AT454" i="1" a="1"/>
  <c r="AT454" i="1" s="1"/>
  <c r="AT459" i="1" a="1"/>
  <c r="AT459" i="1" s="1"/>
  <c r="AT453" i="1" a="1"/>
  <c r="AT453" i="1" s="1"/>
  <c r="AT457" i="1" a="1"/>
  <c r="AT457" i="1" s="1"/>
  <c r="AT460" i="1" a="1"/>
  <c r="AT460" i="1" s="1"/>
  <c r="AT458" i="1" a="1"/>
  <c r="AT458" i="1" s="1"/>
  <c r="AT461" i="1" a="1"/>
  <c r="AT461" i="1" s="1"/>
  <c r="AT455" i="1" a="1"/>
  <c r="AT455" i="1" s="1"/>
  <c r="AT456" i="1" a="1"/>
  <c r="AT456" i="1" s="1"/>
  <c r="AS462" i="1" a="1"/>
  <c r="AS462" i="1" s="1"/>
  <c r="AS454" i="1" a="1"/>
  <c r="AS454" i="1" s="1"/>
  <c r="AS456" i="1" a="1"/>
  <c r="AS456" i="1" s="1"/>
  <c r="AS459" i="1" a="1"/>
  <c r="AS459" i="1" s="1"/>
  <c r="AS453" i="1" a="1"/>
  <c r="AS453" i="1" s="1"/>
  <c r="AS457" i="1" a="1"/>
  <c r="AS457" i="1" s="1"/>
  <c r="AS455" i="1" a="1"/>
  <c r="AS455" i="1" s="1"/>
  <c r="AS458" i="1" a="1"/>
  <c r="AS458" i="1" s="1"/>
  <c r="AS460" i="1" a="1"/>
  <c r="AS460" i="1" s="1"/>
  <c r="AS461" i="1" a="1"/>
  <c r="AS461" i="1" s="1"/>
  <c r="AF552" i="1" a="1"/>
  <c r="AF552" i="1" s="1"/>
  <c r="AF544" i="1" a="1"/>
  <c r="AF544" i="1" s="1"/>
  <c r="AF547" i="1" a="1"/>
  <c r="AF547" i="1" s="1"/>
  <c r="AF550" i="1" a="1"/>
  <c r="AF550" i="1" s="1"/>
  <c r="AF545" i="1" a="1"/>
  <c r="AF545" i="1" s="1"/>
  <c r="AF548" i="1" a="1"/>
  <c r="AF548" i="1" s="1"/>
  <c r="AF546" i="1" a="1"/>
  <c r="AF546" i="1" s="1"/>
  <c r="AF549" i="1" a="1"/>
  <c r="AF549" i="1" s="1"/>
  <c r="AF543" i="1" a="1"/>
  <c r="AF543" i="1" s="1"/>
  <c r="AF551" i="1" a="1"/>
  <c r="AF551" i="1" s="1"/>
  <c r="AU462" i="1" a="1"/>
  <c r="AU462" i="1" s="1"/>
  <c r="AU454" i="1" a="1"/>
  <c r="AU454" i="1" s="1"/>
  <c r="AU453" i="1" a="1"/>
  <c r="AU453" i="1" s="1"/>
  <c r="AU457" i="1" a="1"/>
  <c r="AU457" i="1" s="1"/>
  <c r="AU460" i="1" a="1"/>
  <c r="AU460" i="1" s="1"/>
  <c r="AU455" i="1" a="1"/>
  <c r="AU455" i="1" s="1"/>
  <c r="AU461" i="1" a="1"/>
  <c r="AU461" i="1" s="1"/>
  <c r="AU456" i="1" a="1"/>
  <c r="AU456" i="1" s="1"/>
  <c r="AU458" i="1" a="1"/>
  <c r="AU458" i="1" s="1"/>
  <c r="AU459" i="1" a="1"/>
  <c r="AU459" i="1" s="1"/>
  <c r="AG552" i="1" a="1"/>
  <c r="AG552" i="1" s="1"/>
  <c r="AG544" i="1" a="1"/>
  <c r="AG544" i="1" s="1"/>
  <c r="AG550" i="1" a="1"/>
  <c r="AG550" i="1" s="1"/>
  <c r="AG545" i="1" a="1"/>
  <c r="AG545" i="1" s="1"/>
  <c r="AG548" i="1" a="1"/>
  <c r="AG548" i="1" s="1"/>
  <c r="AG551" i="1" a="1"/>
  <c r="AG551" i="1" s="1"/>
  <c r="AG549" i="1" a="1"/>
  <c r="AG549" i="1" s="1"/>
  <c r="AG547" i="1" a="1"/>
  <c r="AG547" i="1" s="1"/>
  <c r="AG546" i="1" a="1"/>
  <c r="AG546" i="1" s="1"/>
  <c r="AG543" i="1" a="1"/>
  <c r="AG543" i="1" s="1"/>
  <c r="AH642" i="1" a="1"/>
  <c r="AH642" i="1" s="1"/>
  <c r="AH634" i="1" a="1"/>
  <c r="AH634" i="1" s="1"/>
  <c r="AH641" i="1" a="1"/>
  <c r="AH641" i="1" s="1"/>
  <c r="AH640" i="1" a="1"/>
  <c r="AH640" i="1" s="1"/>
  <c r="AH635" i="1" a="1"/>
  <c r="AH635" i="1" s="1"/>
  <c r="AH638" i="1" a="1"/>
  <c r="AH638" i="1" s="1"/>
  <c r="AH637" i="1" a="1"/>
  <c r="AH637" i="1" s="1"/>
  <c r="AH633" i="1" a="1"/>
  <c r="AH633" i="1" s="1"/>
  <c r="AH636" i="1" a="1"/>
  <c r="AH636" i="1" s="1"/>
  <c r="AH639" i="1" a="1"/>
  <c r="AH639" i="1" s="1"/>
  <c r="AI642" i="1" a="1"/>
  <c r="AI642" i="1" s="1"/>
  <c r="AI634" i="1" a="1"/>
  <c r="AI634" i="1" s="1"/>
  <c r="AI641" i="1" a="1"/>
  <c r="AI641" i="1" s="1"/>
  <c r="AI639" i="1" a="1"/>
  <c r="AI639" i="1" s="1"/>
  <c r="AI638" i="1" a="1"/>
  <c r="AI638" i="1" s="1"/>
  <c r="AI637" i="1" a="1"/>
  <c r="AI637" i="1" s="1"/>
  <c r="AI640" i="1" a="1"/>
  <c r="AI640" i="1" s="1"/>
  <c r="AI636" i="1" a="1"/>
  <c r="AI636" i="1" s="1"/>
  <c r="AI635" i="1" a="1"/>
  <c r="AI635" i="1" s="1"/>
  <c r="AI633" i="1" a="1"/>
  <c r="AI633" i="1" s="1"/>
  <c r="AO112" i="18"/>
  <c r="AM541" i="1"/>
  <c r="AM620" i="1" s="1" a="1"/>
  <c r="AM620" i="1" s="1"/>
  <c r="AI542" i="1" a="1"/>
  <c r="AI542" i="1" s="1"/>
  <c r="AI557" i="1" a="1"/>
  <c r="AI557" i="1" s="1"/>
  <c r="AI561" i="1" a="1"/>
  <c r="AI561" i="1" s="1"/>
  <c r="AI563" i="1" a="1"/>
  <c r="AI563" i="1" s="1"/>
  <c r="AI624" i="1" a="1"/>
  <c r="AI624" i="1" s="1"/>
  <c r="AI553" i="1" a="1"/>
  <c r="AI553" i="1" s="1"/>
  <c r="AI621" i="1" a="1"/>
  <c r="AI621" i="1" s="1"/>
  <c r="AI564" i="1" a="1"/>
  <c r="AI564" i="1" s="1"/>
  <c r="AI562" i="1" a="1"/>
  <c r="AI562" i="1" s="1"/>
  <c r="AI623" i="1" a="1"/>
  <c r="AI623" i="1" s="1"/>
  <c r="AI555" i="1" a="1"/>
  <c r="AI555" i="1" s="1"/>
  <c r="AI559" i="1" a="1"/>
  <c r="AI559" i="1" s="1"/>
  <c r="AI619" i="1" a="1"/>
  <c r="AI619" i="1" s="1"/>
  <c r="AI622" i="1" a="1"/>
  <c r="AI622" i="1" s="1"/>
  <c r="AT467" i="1" a="1"/>
  <c r="AT467" i="1" s="1"/>
  <c r="AT465" i="1" a="1"/>
  <c r="AT465" i="1" s="1"/>
  <c r="AT472" i="1" a="1"/>
  <c r="AT472" i="1" s="1"/>
  <c r="AT463" i="1" a="1"/>
  <c r="AT463" i="1" s="1"/>
  <c r="AT473" i="1" a="1"/>
  <c r="AT473" i="1" s="1"/>
  <c r="AT474" i="1" a="1"/>
  <c r="AT474" i="1" s="1"/>
  <c r="AT471" i="1" a="1"/>
  <c r="AT471" i="1" s="1"/>
  <c r="AT529" i="1" a="1"/>
  <c r="AT529" i="1" s="1"/>
  <c r="AT469" i="1" a="1"/>
  <c r="AT469" i="1" s="1"/>
  <c r="AT534" i="1" a="1"/>
  <c r="AT534" i="1" s="1"/>
  <c r="AT452" i="1" a="1"/>
  <c r="AT452" i="1" s="1"/>
  <c r="AT531" i="1" a="1"/>
  <c r="AT531" i="1" s="1"/>
  <c r="AT533" i="1" a="1"/>
  <c r="AT533" i="1" s="1"/>
  <c r="AT532" i="1" a="1"/>
  <c r="AT532" i="1" s="1"/>
  <c r="AL541" i="1"/>
  <c r="AL620" i="1" s="1" a="1"/>
  <c r="AL620" i="1" s="1"/>
  <c r="AH542" i="1" a="1"/>
  <c r="AH542" i="1" s="1"/>
  <c r="AH624" i="1" a="1"/>
  <c r="AH624" i="1" s="1"/>
  <c r="AH621" i="1" a="1"/>
  <c r="AH621" i="1" s="1"/>
  <c r="AH561" i="1" a="1"/>
  <c r="AH561" i="1" s="1"/>
  <c r="AH562" i="1" a="1"/>
  <c r="AH562" i="1" s="1"/>
  <c r="AH623" i="1" a="1"/>
  <c r="AH623" i="1" s="1"/>
  <c r="AH555" i="1" a="1"/>
  <c r="AH555" i="1" s="1"/>
  <c r="AH559" i="1" a="1"/>
  <c r="AH559" i="1" s="1"/>
  <c r="AH619" i="1" a="1"/>
  <c r="AH619" i="1" s="1"/>
  <c r="AH563" i="1" a="1"/>
  <c r="AH563" i="1" s="1"/>
  <c r="AH622" i="1" a="1"/>
  <c r="AH622" i="1" s="1"/>
  <c r="AH564" i="1" a="1"/>
  <c r="AH564" i="1" s="1"/>
  <c r="AH557" i="1" a="1"/>
  <c r="AH557" i="1" s="1"/>
  <c r="AH553" i="1" a="1"/>
  <c r="AH553" i="1" s="1"/>
  <c r="AJ541" i="1"/>
  <c r="AJ620" i="1" s="1" a="1"/>
  <c r="AJ620" i="1" s="1"/>
  <c r="AF542" i="1" a="1"/>
  <c r="AF542" i="1" s="1"/>
  <c r="AF562" i="1" a="1"/>
  <c r="AF562" i="1" s="1"/>
  <c r="AF623" i="1" a="1"/>
  <c r="AF623" i="1" s="1"/>
  <c r="AF555" i="1" a="1"/>
  <c r="AF555" i="1" s="1"/>
  <c r="AF559" i="1" a="1"/>
  <c r="AF559" i="1" s="1"/>
  <c r="AF619" i="1" a="1"/>
  <c r="AF619" i="1" s="1"/>
  <c r="AF622" i="1" a="1"/>
  <c r="AF622" i="1" s="1"/>
  <c r="AF553" i="1" a="1"/>
  <c r="AF553" i="1" s="1"/>
  <c r="AF564" i="1" a="1"/>
  <c r="AF564" i="1" s="1"/>
  <c r="AF557" i="1" a="1"/>
  <c r="AF557" i="1" s="1"/>
  <c r="AF561" i="1" a="1"/>
  <c r="AF561" i="1" s="1"/>
  <c r="AF563" i="1" a="1"/>
  <c r="AF563" i="1" s="1"/>
  <c r="AF621" i="1" a="1"/>
  <c r="AF621" i="1" s="1"/>
  <c r="AF624" i="1" a="1"/>
  <c r="AF624" i="1" s="1"/>
  <c r="AK541" i="1"/>
  <c r="AK620" i="1" s="1" a="1"/>
  <c r="AK620" i="1" s="1"/>
  <c r="AG542" i="1" a="1"/>
  <c r="AG542" i="1" s="1"/>
  <c r="AG562" i="1" a="1"/>
  <c r="AG562" i="1" s="1"/>
  <c r="AG623" i="1" a="1"/>
  <c r="AG623" i="1" s="1"/>
  <c r="AG555" i="1" a="1"/>
  <c r="AG555" i="1" s="1"/>
  <c r="AG559" i="1" a="1"/>
  <c r="AG559" i="1" s="1"/>
  <c r="AG619" i="1" a="1"/>
  <c r="AG619" i="1" s="1"/>
  <c r="AG622" i="1" a="1"/>
  <c r="AG622" i="1" s="1"/>
  <c r="AG557" i="1" a="1"/>
  <c r="AG557" i="1" s="1"/>
  <c r="AG561" i="1" a="1"/>
  <c r="AG561" i="1" s="1"/>
  <c r="AG553" i="1" a="1"/>
  <c r="AG553" i="1" s="1"/>
  <c r="AG564" i="1" a="1"/>
  <c r="AG564" i="1" s="1"/>
  <c r="AG563" i="1" a="1"/>
  <c r="AG563" i="1" s="1"/>
  <c r="AG624" i="1" a="1"/>
  <c r="AG624" i="1" s="1"/>
  <c r="AG621" i="1" a="1"/>
  <c r="AG621" i="1" s="1"/>
  <c r="AS452" i="1" a="1"/>
  <c r="AS452" i="1" s="1"/>
  <c r="AS465" i="1" a="1"/>
  <c r="AS465" i="1" s="1"/>
  <c r="AS472" i="1" a="1"/>
  <c r="AS472" i="1" s="1"/>
  <c r="AS463" i="1" a="1"/>
  <c r="AS463" i="1" s="1"/>
  <c r="AS473" i="1" a="1"/>
  <c r="AS473" i="1" s="1"/>
  <c r="AS469" i="1" a="1"/>
  <c r="AS469" i="1" s="1"/>
  <c r="AS474" i="1" a="1"/>
  <c r="AS474" i="1" s="1"/>
  <c r="AS471" i="1" a="1"/>
  <c r="AS471" i="1" s="1"/>
  <c r="AS529" i="1" a="1"/>
  <c r="AS529" i="1" s="1"/>
  <c r="AS533" i="1" a="1"/>
  <c r="AS533" i="1" s="1"/>
  <c r="AS531" i="1" a="1"/>
  <c r="AS531" i="1" s="1"/>
  <c r="AS534" i="1" a="1"/>
  <c r="AS534" i="1" s="1"/>
  <c r="AS532" i="1" a="1"/>
  <c r="AS532" i="1" s="1"/>
  <c r="AS467" i="1" a="1"/>
  <c r="AS467" i="1" s="1"/>
  <c r="AJ631" i="1"/>
  <c r="AJ710" i="1" s="1" a="1"/>
  <c r="AJ710" i="1" s="1"/>
  <c r="AF632" i="1" a="1"/>
  <c r="AF632" i="1" s="1"/>
  <c r="AL631" i="1"/>
  <c r="AL710" i="1" s="1" a="1"/>
  <c r="AL710" i="1" s="1"/>
  <c r="AH632" i="1" a="1"/>
  <c r="AH632" i="1" s="1"/>
  <c r="AK631" i="1"/>
  <c r="AK710" i="1" s="1" a="1"/>
  <c r="AK710" i="1" s="1"/>
  <c r="AG632" i="1" a="1"/>
  <c r="AG632" i="1" s="1"/>
  <c r="AM631" i="1"/>
  <c r="AM710" i="1" s="1" a="1"/>
  <c r="AM710" i="1" s="1"/>
  <c r="AI632" i="1" a="1"/>
  <c r="AI632" i="1" s="1"/>
  <c r="AU471" i="1" a="1"/>
  <c r="AU471" i="1" s="1"/>
  <c r="AU467" i="1" a="1"/>
  <c r="AU467" i="1" s="1"/>
  <c r="AU465" i="1" a="1"/>
  <c r="AU465" i="1" s="1"/>
  <c r="AU472" i="1" a="1"/>
  <c r="AU472" i="1" s="1"/>
  <c r="AU463" i="1" a="1"/>
  <c r="AU463" i="1" s="1"/>
  <c r="AU452" i="1" a="1"/>
  <c r="AU452" i="1" s="1"/>
  <c r="AU473" i="1" a="1"/>
  <c r="AU473" i="1" s="1"/>
  <c r="AU531" i="1" a="1"/>
  <c r="AU531" i="1" s="1"/>
  <c r="AU529" i="1" a="1"/>
  <c r="AU529" i="1" s="1"/>
  <c r="AU469" i="1" a="1"/>
  <c r="AU469" i="1" s="1"/>
  <c r="AU532" i="1" a="1"/>
  <c r="AU532" i="1" s="1"/>
  <c r="AU474" i="1" a="1"/>
  <c r="AU474" i="1" s="1"/>
  <c r="AU533" i="1" a="1"/>
  <c r="AU533" i="1" s="1"/>
  <c r="AU534" i="1" a="1"/>
  <c r="AU534" i="1" s="1"/>
  <c r="K442" i="1"/>
  <c r="G442" i="1"/>
  <c r="K441" i="1"/>
  <c r="G441" i="1"/>
  <c r="K440" i="1"/>
  <c r="G440" i="1"/>
  <c r="K439" i="1"/>
  <c r="G439" i="1"/>
  <c r="K437" i="1"/>
  <c r="G437" i="1"/>
  <c r="K382" i="1"/>
  <c r="G382" i="1"/>
  <c r="K381" i="1"/>
  <c r="G381" i="1"/>
  <c r="K380" i="1"/>
  <c r="G380" i="1"/>
  <c r="K379" i="1"/>
  <c r="G379" i="1"/>
  <c r="K377" i="1"/>
  <c r="G377" i="1"/>
  <c r="K375" i="1"/>
  <c r="G375" i="1"/>
  <c r="K373" i="1"/>
  <c r="G373" i="1"/>
  <c r="K371" i="1"/>
  <c r="G371" i="1"/>
  <c r="G360" i="1"/>
  <c r="AK706" i="1" l="1" a="1"/>
  <c r="AK706" i="1" s="1"/>
  <c r="AK708" i="1" a="1"/>
  <c r="AK708" i="1" s="1"/>
  <c r="AL706" i="1" a="1"/>
  <c r="AL706" i="1" s="1"/>
  <c r="AL708" i="1" a="1"/>
  <c r="AL708" i="1" s="1"/>
  <c r="AJ706" i="1" a="1"/>
  <c r="AJ706" i="1" s="1"/>
  <c r="AJ708" i="1" a="1"/>
  <c r="AJ708" i="1" s="1"/>
  <c r="AM706" i="1" a="1"/>
  <c r="AM706" i="1" s="1"/>
  <c r="AM708" i="1" a="1"/>
  <c r="AM708" i="1" s="1"/>
  <c r="AK702" i="1" a="1"/>
  <c r="AK702" i="1" s="1"/>
  <c r="AK704" i="1" a="1"/>
  <c r="AK704" i="1" s="1"/>
  <c r="AL702" i="1" a="1"/>
  <c r="AL702" i="1" s="1"/>
  <c r="AL704" i="1" a="1"/>
  <c r="AL704" i="1" s="1"/>
  <c r="AJ702" i="1" a="1"/>
  <c r="AJ702" i="1" s="1"/>
  <c r="AJ704" i="1" a="1"/>
  <c r="AJ704" i="1" s="1"/>
  <c r="AM702" i="1" a="1"/>
  <c r="AM702" i="1" s="1"/>
  <c r="AM704" i="1" a="1"/>
  <c r="AM704" i="1" s="1"/>
  <c r="AK697" i="1" a="1"/>
  <c r="AK697" i="1" s="1"/>
  <c r="AK699" i="1" a="1"/>
  <c r="AK699" i="1" s="1"/>
  <c r="AL697" i="1" a="1"/>
  <c r="AL697" i="1" s="1"/>
  <c r="AL699" i="1" a="1"/>
  <c r="AL699" i="1" s="1"/>
  <c r="AJ697" i="1" a="1"/>
  <c r="AJ697" i="1" s="1"/>
  <c r="AJ699" i="1" a="1"/>
  <c r="AJ699" i="1" s="1"/>
  <c r="AM697" i="1" a="1"/>
  <c r="AM697" i="1" s="1"/>
  <c r="AM699" i="1" a="1"/>
  <c r="AM699" i="1" s="1"/>
  <c r="AK692" i="1" a="1"/>
  <c r="AK692" i="1" s="1"/>
  <c r="AK695" i="1" a="1"/>
  <c r="AK695" i="1" s="1"/>
  <c r="AL692" i="1" a="1"/>
  <c r="AL692" i="1" s="1"/>
  <c r="AL695" i="1" a="1"/>
  <c r="AL695" i="1" s="1"/>
  <c r="AJ692" i="1" a="1"/>
  <c r="AJ692" i="1" s="1"/>
  <c r="AJ695" i="1" a="1"/>
  <c r="AJ695" i="1" s="1"/>
  <c r="AM692" i="1" a="1"/>
  <c r="AM692" i="1" s="1"/>
  <c r="AM695" i="1" a="1"/>
  <c r="AM695" i="1" s="1"/>
  <c r="AK688" i="1" a="1"/>
  <c r="AK688" i="1" s="1"/>
  <c r="AK690" i="1" a="1"/>
  <c r="AK690" i="1" s="1"/>
  <c r="AL688" i="1" a="1"/>
  <c r="AL688" i="1" s="1"/>
  <c r="AL690" i="1" a="1"/>
  <c r="AL690" i="1" s="1"/>
  <c r="AJ688" i="1" a="1"/>
  <c r="AJ688" i="1" s="1"/>
  <c r="AJ690" i="1" a="1"/>
  <c r="AJ690" i="1" s="1"/>
  <c r="AM688" i="1" a="1"/>
  <c r="AM688" i="1" s="1"/>
  <c r="AM690" i="1" a="1"/>
  <c r="AM690" i="1" s="1"/>
  <c r="AK683" i="1" a="1"/>
  <c r="AK683" i="1" s="1"/>
  <c r="AK685" i="1" a="1"/>
  <c r="AK685" i="1" s="1"/>
  <c r="AL683" i="1" a="1"/>
  <c r="AL683" i="1" s="1"/>
  <c r="AL685" i="1" a="1"/>
  <c r="AL685" i="1" s="1"/>
  <c r="AJ683" i="1" a="1"/>
  <c r="AJ683" i="1" s="1"/>
  <c r="AJ685" i="1" a="1"/>
  <c r="AJ685" i="1" s="1"/>
  <c r="AM683" i="1" a="1"/>
  <c r="AM683" i="1" s="1"/>
  <c r="AM685" i="1" a="1"/>
  <c r="AM685" i="1" s="1"/>
  <c r="AL678" i="1" a="1"/>
  <c r="AL678" i="1" s="1"/>
  <c r="AL681" i="1" a="1"/>
  <c r="AL681" i="1" s="1"/>
  <c r="AJ678" i="1" a="1"/>
  <c r="AJ678" i="1" s="1"/>
  <c r="AJ681" i="1" a="1"/>
  <c r="AJ681" i="1" s="1"/>
  <c r="AK678" i="1" a="1"/>
  <c r="AK678" i="1" s="1"/>
  <c r="AK681" i="1" a="1"/>
  <c r="AK681" i="1" s="1"/>
  <c r="AM678" i="1" a="1"/>
  <c r="AM678" i="1" s="1"/>
  <c r="AM681" i="1" a="1"/>
  <c r="AM681" i="1" s="1"/>
  <c r="AK674" i="1" a="1"/>
  <c r="AK674" i="1" s="1"/>
  <c r="AK676" i="1" a="1"/>
  <c r="AK676" i="1" s="1"/>
  <c r="AL674" i="1" a="1"/>
  <c r="AL674" i="1" s="1"/>
  <c r="AL676" i="1" a="1"/>
  <c r="AL676" i="1" s="1"/>
  <c r="AJ674" i="1" a="1"/>
  <c r="AJ674" i="1" s="1"/>
  <c r="AJ676" i="1" a="1"/>
  <c r="AJ676" i="1" s="1"/>
  <c r="AM674" i="1" a="1"/>
  <c r="AM674" i="1" s="1"/>
  <c r="AM676" i="1" a="1"/>
  <c r="AM676" i="1" s="1"/>
  <c r="AK669" i="1" a="1"/>
  <c r="AK669" i="1" s="1"/>
  <c r="AK671" i="1" a="1"/>
  <c r="AK671" i="1" s="1"/>
  <c r="AL669" i="1" a="1"/>
  <c r="AL669" i="1" s="1"/>
  <c r="AL671" i="1" a="1"/>
  <c r="AL671" i="1" s="1"/>
  <c r="AJ669" i="1" a="1"/>
  <c r="AJ669" i="1" s="1"/>
  <c r="AJ671" i="1" a="1"/>
  <c r="AJ671" i="1" s="1"/>
  <c r="AM669" i="1" a="1"/>
  <c r="AM669" i="1" s="1"/>
  <c r="AM671" i="1" a="1"/>
  <c r="AM671" i="1" s="1"/>
  <c r="AK663" i="1" a="1"/>
  <c r="AK663" i="1" s="1"/>
  <c r="AK666" i="1" a="1"/>
  <c r="AK666" i="1" s="1"/>
  <c r="AL663" i="1" a="1"/>
  <c r="AL663" i="1" s="1"/>
  <c r="AL666" i="1" a="1"/>
  <c r="AL666" i="1" s="1"/>
  <c r="AJ663" i="1" a="1"/>
  <c r="AJ663" i="1" s="1"/>
  <c r="AJ666" i="1" a="1"/>
  <c r="AJ666" i="1" s="1"/>
  <c r="AM663" i="1" a="1"/>
  <c r="AM663" i="1" s="1"/>
  <c r="AM666" i="1" a="1"/>
  <c r="AM666" i="1" s="1"/>
  <c r="AK655" i="1" a="1"/>
  <c r="AK655" i="1" s="1"/>
  <c r="AK660" i="1" a="1"/>
  <c r="AK660" i="1" s="1"/>
  <c r="AL655" i="1" a="1"/>
  <c r="AL655" i="1" s="1"/>
  <c r="AL660" i="1" a="1"/>
  <c r="AL660" i="1" s="1"/>
  <c r="AJ655" i="1" a="1"/>
  <c r="AJ655" i="1" s="1"/>
  <c r="AJ660" i="1" a="1"/>
  <c r="AJ660" i="1" s="1"/>
  <c r="AM655" i="1" a="1"/>
  <c r="AM655" i="1" s="1"/>
  <c r="AM660" i="1" a="1"/>
  <c r="AM660" i="1" s="1"/>
  <c r="AK648" i="1" a="1"/>
  <c r="AK648" i="1" s="1"/>
  <c r="AK650" i="1" a="1"/>
  <c r="AK650" i="1" s="1"/>
  <c r="AL648" i="1" a="1"/>
  <c r="AL648" i="1" s="1"/>
  <c r="AL650" i="1" a="1"/>
  <c r="AL650" i="1" s="1"/>
  <c r="AJ648" i="1" a="1"/>
  <c r="AJ648" i="1" s="1"/>
  <c r="AJ650" i="1" a="1"/>
  <c r="AJ650" i="1" s="1"/>
  <c r="AM648" i="1" a="1"/>
  <c r="AM648" i="1" s="1"/>
  <c r="AM650" i="1" a="1"/>
  <c r="AM650" i="1" s="1"/>
  <c r="AK644" i="1" a="1"/>
  <c r="AK644" i="1" s="1"/>
  <c r="AK646" i="1" a="1"/>
  <c r="AK646" i="1" s="1"/>
  <c r="AL644" i="1" a="1"/>
  <c r="AL644" i="1" s="1"/>
  <c r="AL646" i="1" a="1"/>
  <c r="AL646" i="1" s="1"/>
  <c r="AJ644" i="1" a="1"/>
  <c r="AJ644" i="1" s="1"/>
  <c r="AJ646" i="1" a="1"/>
  <c r="AJ646" i="1" s="1"/>
  <c r="AM644" i="1" a="1"/>
  <c r="AM644" i="1" s="1"/>
  <c r="AM646" i="1" a="1"/>
  <c r="AM646" i="1" s="1"/>
  <c r="AJ616" i="1" a="1"/>
  <c r="AJ616" i="1" s="1"/>
  <c r="AJ618" i="1" a="1"/>
  <c r="AJ618" i="1" s="1"/>
  <c r="AK616" i="1" a="1"/>
  <c r="AK616" i="1" s="1"/>
  <c r="AK618" i="1" a="1"/>
  <c r="AK618" i="1" s="1"/>
  <c r="AM616" i="1" a="1"/>
  <c r="AM616" i="1" s="1"/>
  <c r="AM618" i="1" a="1"/>
  <c r="AM618" i="1" s="1"/>
  <c r="AL616" i="1" a="1"/>
  <c r="AL616" i="1" s="1"/>
  <c r="AL618" i="1" a="1"/>
  <c r="AL618" i="1" s="1"/>
  <c r="AJ612" i="1" a="1"/>
  <c r="AJ612" i="1" s="1"/>
  <c r="AJ614" i="1" a="1"/>
  <c r="AJ614" i="1" s="1"/>
  <c r="AK612" i="1" a="1"/>
  <c r="AK612" i="1" s="1"/>
  <c r="AK614" i="1" a="1"/>
  <c r="AK614" i="1" s="1"/>
  <c r="AM612" i="1" a="1"/>
  <c r="AM612" i="1" s="1"/>
  <c r="AM614" i="1" a="1"/>
  <c r="AM614" i="1" s="1"/>
  <c r="AL612" i="1" a="1"/>
  <c r="AL612" i="1" s="1"/>
  <c r="AL614" i="1" a="1"/>
  <c r="AL614" i="1" s="1"/>
  <c r="AJ607" i="1" a="1"/>
  <c r="AJ607" i="1" s="1"/>
  <c r="AJ609" i="1" a="1"/>
  <c r="AJ609" i="1" s="1"/>
  <c r="AK607" i="1" a="1"/>
  <c r="AK607" i="1" s="1"/>
  <c r="AK609" i="1" a="1"/>
  <c r="AK609" i="1" s="1"/>
  <c r="AM607" i="1" a="1"/>
  <c r="AM607" i="1" s="1"/>
  <c r="AM609" i="1" a="1"/>
  <c r="AM609" i="1" s="1"/>
  <c r="AL607" i="1" a="1"/>
  <c r="AL607" i="1" s="1"/>
  <c r="AL609" i="1" a="1"/>
  <c r="AL609" i="1" s="1"/>
  <c r="AK602" i="1" a="1"/>
  <c r="AK602" i="1" s="1"/>
  <c r="AK605" i="1" a="1"/>
  <c r="AK605" i="1" s="1"/>
  <c r="AM602" i="1" a="1"/>
  <c r="AM602" i="1" s="1"/>
  <c r="AM605" i="1" a="1"/>
  <c r="AM605" i="1" s="1"/>
  <c r="AJ602" i="1" a="1"/>
  <c r="AJ602" i="1" s="1"/>
  <c r="AJ605" i="1" a="1"/>
  <c r="AJ605" i="1" s="1"/>
  <c r="AL602" i="1" a="1"/>
  <c r="AL602" i="1" s="1"/>
  <c r="AL605" i="1" a="1"/>
  <c r="AL605" i="1" s="1"/>
  <c r="AJ598" i="1" a="1"/>
  <c r="AJ598" i="1" s="1"/>
  <c r="AJ600" i="1" a="1"/>
  <c r="AJ600" i="1" s="1"/>
  <c r="AK598" i="1" a="1"/>
  <c r="AK598" i="1" s="1"/>
  <c r="AK600" i="1" a="1"/>
  <c r="AK600" i="1" s="1"/>
  <c r="AM598" i="1" a="1"/>
  <c r="AM598" i="1" s="1"/>
  <c r="AM600" i="1" a="1"/>
  <c r="AM600" i="1" s="1"/>
  <c r="AL598" i="1" a="1"/>
  <c r="AL598" i="1" s="1"/>
  <c r="AL600" i="1" a="1"/>
  <c r="AL600" i="1" s="1"/>
  <c r="AJ593" i="1" a="1"/>
  <c r="AJ593" i="1" s="1"/>
  <c r="AJ595" i="1" a="1"/>
  <c r="AJ595" i="1" s="1"/>
  <c r="AK593" i="1" a="1"/>
  <c r="AK593" i="1" s="1"/>
  <c r="AK595" i="1" a="1"/>
  <c r="AK595" i="1" s="1"/>
  <c r="AM593" i="1" a="1"/>
  <c r="AM593" i="1" s="1"/>
  <c r="AM595" i="1" a="1"/>
  <c r="AM595" i="1" s="1"/>
  <c r="AL593" i="1" a="1"/>
  <c r="AL593" i="1" s="1"/>
  <c r="AL595" i="1" a="1"/>
  <c r="AL595" i="1" s="1"/>
  <c r="AJ588" i="1" a="1"/>
  <c r="AJ588" i="1" s="1"/>
  <c r="AJ591" i="1" a="1"/>
  <c r="AJ591" i="1" s="1"/>
  <c r="AK588" i="1" a="1"/>
  <c r="AK588" i="1" s="1"/>
  <c r="AK591" i="1" a="1"/>
  <c r="AK591" i="1" s="1"/>
  <c r="AM588" i="1" a="1"/>
  <c r="AM588" i="1" s="1"/>
  <c r="AM591" i="1" a="1"/>
  <c r="AM591" i="1" s="1"/>
  <c r="AL588" i="1" a="1"/>
  <c r="AL588" i="1" s="1"/>
  <c r="AL591" i="1" a="1"/>
  <c r="AL591" i="1" s="1"/>
  <c r="AJ584" i="1" a="1"/>
  <c r="AJ584" i="1" s="1"/>
  <c r="AJ586" i="1" a="1"/>
  <c r="AJ586" i="1" s="1"/>
  <c r="AK584" i="1" a="1"/>
  <c r="AK584" i="1" s="1"/>
  <c r="AK586" i="1" a="1"/>
  <c r="AK586" i="1" s="1"/>
  <c r="AM584" i="1" a="1"/>
  <c r="AM584" i="1" s="1"/>
  <c r="AM586" i="1" a="1"/>
  <c r="AM586" i="1" s="1"/>
  <c r="AL584" i="1" a="1"/>
  <c r="AL584" i="1" s="1"/>
  <c r="AL586" i="1" a="1"/>
  <c r="AL586" i="1" s="1"/>
  <c r="AJ579" i="1" a="1"/>
  <c r="AJ579" i="1" s="1"/>
  <c r="AJ581" i="1" a="1"/>
  <c r="AJ581" i="1" s="1"/>
  <c r="AK579" i="1" a="1"/>
  <c r="AK579" i="1" s="1"/>
  <c r="AK581" i="1" a="1"/>
  <c r="AK581" i="1" s="1"/>
  <c r="AM579" i="1" a="1"/>
  <c r="AM579" i="1" s="1"/>
  <c r="AM581" i="1" a="1"/>
  <c r="AM581" i="1" s="1"/>
  <c r="AL579" i="1" a="1"/>
  <c r="AL579" i="1" s="1"/>
  <c r="AL581" i="1" a="1"/>
  <c r="AL581" i="1" s="1"/>
  <c r="AJ573" i="1" a="1"/>
  <c r="AJ573" i="1" s="1"/>
  <c r="AJ576" i="1" a="1"/>
  <c r="AJ576" i="1" s="1"/>
  <c r="AK573" i="1" a="1"/>
  <c r="AK573" i="1" s="1"/>
  <c r="AK576" i="1" a="1"/>
  <c r="AK576" i="1" s="1"/>
  <c r="AM573" i="1" a="1"/>
  <c r="AM573" i="1" s="1"/>
  <c r="AM576" i="1" a="1"/>
  <c r="AM576" i="1" s="1"/>
  <c r="AL573" i="1" a="1"/>
  <c r="AL573" i="1" s="1"/>
  <c r="AL576" i="1" a="1"/>
  <c r="AL576" i="1" s="1"/>
  <c r="AJ565" i="1" a="1"/>
  <c r="AJ565" i="1" s="1"/>
  <c r="AJ570" i="1" a="1"/>
  <c r="AJ570" i="1" s="1"/>
  <c r="AK565" i="1" a="1"/>
  <c r="AK565" i="1" s="1"/>
  <c r="AK570" i="1" a="1"/>
  <c r="AK570" i="1" s="1"/>
  <c r="AM565" i="1" a="1"/>
  <c r="AM565" i="1" s="1"/>
  <c r="AM570" i="1" a="1"/>
  <c r="AM570" i="1" s="1"/>
  <c r="AL565" i="1" a="1"/>
  <c r="AL565" i="1" s="1"/>
  <c r="AL570" i="1" a="1"/>
  <c r="AL570" i="1" s="1"/>
  <c r="AJ558" i="1" a="1"/>
  <c r="AJ558" i="1" s="1"/>
  <c r="AJ560" i="1" a="1"/>
  <c r="AJ560" i="1" s="1"/>
  <c r="AM558" i="1" a="1"/>
  <c r="AM558" i="1" s="1"/>
  <c r="AM560" i="1" a="1"/>
  <c r="AM560" i="1" s="1"/>
  <c r="AK558" i="1" a="1"/>
  <c r="AK558" i="1" s="1"/>
  <c r="AK560" i="1" a="1"/>
  <c r="AK560" i="1" s="1"/>
  <c r="AL558" i="1" a="1"/>
  <c r="AL558" i="1" s="1"/>
  <c r="AL560" i="1" a="1"/>
  <c r="AL560" i="1" s="1"/>
  <c r="AJ554" i="1" a="1"/>
  <c r="AJ554" i="1" s="1"/>
  <c r="AJ556" i="1" a="1"/>
  <c r="AJ556" i="1" s="1"/>
  <c r="AK554" i="1" a="1"/>
  <c r="AK554" i="1" s="1"/>
  <c r="AK556" i="1" a="1"/>
  <c r="AK556" i="1" s="1"/>
  <c r="AM554" i="1" a="1"/>
  <c r="AM554" i="1" s="1"/>
  <c r="AM556" i="1" a="1"/>
  <c r="AM556" i="1" s="1"/>
  <c r="AL554" i="1" a="1"/>
  <c r="AL554" i="1" s="1"/>
  <c r="AL556" i="1" a="1"/>
  <c r="AL556" i="1" s="1"/>
  <c r="AJ705" i="1" a="1"/>
  <c r="AJ705" i="1" s="1"/>
  <c r="AJ703" i="1" a="1"/>
  <c r="AJ703" i="1" s="1"/>
  <c r="AJ701" i="1" a="1"/>
  <c r="AJ701" i="1" s="1"/>
  <c r="AJ700" i="1" a="1"/>
  <c r="AJ700" i="1" s="1"/>
  <c r="AJ698" i="1" a="1"/>
  <c r="AJ698" i="1" s="1"/>
  <c r="AJ696" i="1" a="1"/>
  <c r="AJ696" i="1" s="1"/>
  <c r="AJ693" i="1" a="1"/>
  <c r="AJ693" i="1" s="1"/>
  <c r="AJ682" i="1" a="1"/>
  <c r="AJ682" i="1" s="1"/>
  <c r="AJ680" i="1" a="1"/>
  <c r="AJ680" i="1" s="1"/>
  <c r="AJ686" i="1" a="1"/>
  <c r="AJ686" i="1" s="1"/>
  <c r="AJ694" i="1" a="1"/>
  <c r="AJ694" i="1" s="1"/>
  <c r="AJ707" i="1" a="1"/>
  <c r="AJ707" i="1" s="1"/>
  <c r="AJ675" i="1" a="1"/>
  <c r="AJ675" i="1" s="1"/>
  <c r="AJ689" i="1" a="1"/>
  <c r="AJ689" i="1" s="1"/>
  <c r="AJ673" i="1" a="1"/>
  <c r="AJ673" i="1" s="1"/>
  <c r="AJ691" i="1" a="1"/>
  <c r="AJ691" i="1" s="1"/>
  <c r="AJ672" i="1" a="1"/>
  <c r="AJ672" i="1" s="1"/>
  <c r="AJ670" i="1" a="1"/>
  <c r="AJ670" i="1" s="1"/>
  <c r="AJ687" i="1" a="1"/>
  <c r="AJ687" i="1" s="1"/>
  <c r="AJ684" i="1" a="1"/>
  <c r="AJ684" i="1" s="1"/>
  <c r="AJ677" i="1" a="1"/>
  <c r="AJ677" i="1" s="1"/>
  <c r="AJ668" i="1" a="1"/>
  <c r="AJ668" i="1" s="1"/>
  <c r="AJ667" i="1" a="1"/>
  <c r="AJ667" i="1" s="1"/>
  <c r="AJ661" i="1" a="1"/>
  <c r="AJ661" i="1" s="1"/>
  <c r="AJ665" i="1" a="1"/>
  <c r="AJ665" i="1" s="1"/>
  <c r="AJ662" i="1" a="1"/>
  <c r="AJ662" i="1" s="1"/>
  <c r="AJ664" i="1" a="1"/>
  <c r="AJ664" i="1" s="1"/>
  <c r="AM694" i="1" a="1"/>
  <c r="AM694" i="1" s="1"/>
  <c r="AM707" i="1" a="1"/>
  <c r="AM707" i="1" s="1"/>
  <c r="AM705" i="1" a="1"/>
  <c r="AM705" i="1" s="1"/>
  <c r="AM691" i="1" a="1"/>
  <c r="AM691" i="1" s="1"/>
  <c r="AM703" i="1" a="1"/>
  <c r="AM703" i="1" s="1"/>
  <c r="AM701" i="1" a="1"/>
  <c r="AM701" i="1" s="1"/>
  <c r="AM700" i="1" a="1"/>
  <c r="AM700" i="1" s="1"/>
  <c r="AM686" i="1" a="1"/>
  <c r="AM686" i="1" s="1"/>
  <c r="AM684" i="1" a="1"/>
  <c r="AM684" i="1" s="1"/>
  <c r="AM698" i="1" a="1"/>
  <c r="AM698" i="1" s="1"/>
  <c r="AM682" i="1" a="1"/>
  <c r="AM682" i="1" s="1"/>
  <c r="AM693" i="1" a="1"/>
  <c r="AM693" i="1" s="1"/>
  <c r="AM689" i="1" a="1"/>
  <c r="AM689" i="1" s="1"/>
  <c r="AM696" i="1" a="1"/>
  <c r="AM696" i="1" s="1"/>
  <c r="AM679" i="1" a="1"/>
  <c r="AM679" i="1" s="1"/>
  <c r="AM677" i="1" a="1"/>
  <c r="AM677" i="1" s="1"/>
  <c r="AM675" i="1" a="1"/>
  <c r="AM675" i="1" s="1"/>
  <c r="AM687" i="1" a="1"/>
  <c r="AM687" i="1" s="1"/>
  <c r="AM673" i="1" a="1"/>
  <c r="AM673" i="1" s="1"/>
  <c r="AM670" i="1" a="1"/>
  <c r="AM670" i="1" s="1"/>
  <c r="AM661" i="1" a="1"/>
  <c r="AM661" i="1" s="1"/>
  <c r="AM664" i="1" a="1"/>
  <c r="AM664" i="1" s="1"/>
  <c r="AM680" i="1" a="1"/>
  <c r="AM680" i="1" s="1"/>
  <c r="AM665" i="1" a="1"/>
  <c r="AM665" i="1" s="1"/>
  <c r="AM672" i="1" a="1"/>
  <c r="AM672" i="1" s="1"/>
  <c r="AM667" i="1" a="1"/>
  <c r="AM667" i="1" s="1"/>
  <c r="AM668" i="1" a="1"/>
  <c r="AM668" i="1" s="1"/>
  <c r="AM662" i="1" a="1"/>
  <c r="AM662" i="1" s="1"/>
  <c r="AK701" i="1" a="1"/>
  <c r="AK701" i="1" s="1"/>
  <c r="AK698" i="1" a="1"/>
  <c r="AK698" i="1" s="1"/>
  <c r="AK696" i="1" a="1"/>
  <c r="AK696" i="1" s="1"/>
  <c r="AK694" i="1" a="1"/>
  <c r="AK694" i="1" s="1"/>
  <c r="AK707" i="1" a="1"/>
  <c r="AK707" i="1" s="1"/>
  <c r="AK693" i="1" a="1"/>
  <c r="AK693" i="1" s="1"/>
  <c r="AK700" i="1" a="1"/>
  <c r="AK700" i="1" s="1"/>
  <c r="AK689" i="1" a="1"/>
  <c r="AK689" i="1" s="1"/>
  <c r="AK703" i="1" a="1"/>
  <c r="AK703" i="1" s="1"/>
  <c r="AK691" i="1" a="1"/>
  <c r="AK691" i="1" s="1"/>
  <c r="AK687" i="1" a="1"/>
  <c r="AK687" i="1" s="1"/>
  <c r="AK682" i="1" a="1"/>
  <c r="AK682" i="1" s="1"/>
  <c r="AK705" i="1" a="1"/>
  <c r="AK705" i="1" s="1"/>
  <c r="AK686" i="1" a="1"/>
  <c r="AK686" i="1" s="1"/>
  <c r="AK672" i="1" a="1"/>
  <c r="AK672" i="1" s="1"/>
  <c r="AK670" i="1" a="1"/>
  <c r="AK670" i="1" s="1"/>
  <c r="AK680" i="1" a="1"/>
  <c r="AK680" i="1" s="1"/>
  <c r="AK677" i="1" a="1"/>
  <c r="AK677" i="1" s="1"/>
  <c r="AK667" i="1" a="1"/>
  <c r="AK667" i="1" s="1"/>
  <c r="AK673" i="1" a="1"/>
  <c r="AK673" i="1" s="1"/>
  <c r="AK665" i="1" a="1"/>
  <c r="AK665" i="1" s="1"/>
  <c r="AK661" i="1" a="1"/>
  <c r="AK661" i="1" s="1"/>
  <c r="AK684" i="1" a="1"/>
  <c r="AK684" i="1" s="1"/>
  <c r="AK679" i="1" a="1"/>
  <c r="AK679" i="1" s="1"/>
  <c r="AK662" i="1" a="1"/>
  <c r="AK662" i="1" s="1"/>
  <c r="AK664" i="1" a="1"/>
  <c r="AK664" i="1" s="1"/>
  <c r="AK675" i="1" a="1"/>
  <c r="AK675" i="1" s="1"/>
  <c r="AK668" i="1" a="1"/>
  <c r="AK668" i="1" s="1"/>
  <c r="AL698" i="1" a="1"/>
  <c r="AL698" i="1" s="1"/>
  <c r="AL694" i="1" a="1"/>
  <c r="AL694" i="1" s="1"/>
  <c r="AL707" i="1" a="1"/>
  <c r="AL707" i="1" s="1"/>
  <c r="AL693" i="1" a="1"/>
  <c r="AL693" i="1" s="1"/>
  <c r="AL705" i="1" a="1"/>
  <c r="AL705" i="1" s="1"/>
  <c r="AL691" i="1" a="1"/>
  <c r="AL691" i="1" s="1"/>
  <c r="AL703" i="1" a="1"/>
  <c r="AL703" i="1" s="1"/>
  <c r="AL696" i="1" a="1"/>
  <c r="AL696" i="1" s="1"/>
  <c r="AL689" i="1" a="1"/>
  <c r="AL689" i="1" s="1"/>
  <c r="AL687" i="1" a="1"/>
  <c r="AL687" i="1" s="1"/>
  <c r="AL686" i="1" a="1"/>
  <c r="AL686" i="1" s="1"/>
  <c r="AL684" i="1" a="1"/>
  <c r="AL684" i="1" s="1"/>
  <c r="AL700" i="1" a="1"/>
  <c r="AL700" i="1" s="1"/>
  <c r="AL701" i="1" a="1"/>
  <c r="AL701" i="1" s="1"/>
  <c r="AL668" i="1" a="1"/>
  <c r="AL668" i="1" s="1"/>
  <c r="AL680" i="1" a="1"/>
  <c r="AL680" i="1" s="1"/>
  <c r="AL679" i="1" a="1"/>
  <c r="AL679" i="1" s="1"/>
  <c r="AL677" i="1" a="1"/>
  <c r="AL677" i="1" s="1"/>
  <c r="AL673" i="1" a="1"/>
  <c r="AL673" i="1" s="1"/>
  <c r="AL664" i="1" a="1"/>
  <c r="AL664" i="1" s="1"/>
  <c r="AL662" i="1" a="1"/>
  <c r="AL662" i="1" s="1"/>
  <c r="AL682" i="1" a="1"/>
  <c r="AL682" i="1" s="1"/>
  <c r="AL675" i="1" a="1"/>
  <c r="AL675" i="1" s="1"/>
  <c r="AL665" i="1" a="1"/>
  <c r="AL665" i="1" s="1"/>
  <c r="AL670" i="1" a="1"/>
  <c r="AL670" i="1" s="1"/>
  <c r="AL667" i="1" a="1"/>
  <c r="AL667" i="1" s="1"/>
  <c r="AL672" i="1" a="1"/>
  <c r="AL672" i="1" s="1"/>
  <c r="AL661" i="1" a="1"/>
  <c r="AL661" i="1" s="1"/>
  <c r="AM604" i="1" a="1"/>
  <c r="AM604" i="1" s="1"/>
  <c r="AM617" i="1" a="1"/>
  <c r="AM617" i="1" s="1"/>
  <c r="AM603" i="1" a="1"/>
  <c r="AM603" i="1" s="1"/>
  <c r="AM615" i="1" a="1"/>
  <c r="AM615" i="1" s="1"/>
  <c r="AM601" i="1" a="1"/>
  <c r="AM601" i="1" s="1"/>
  <c r="AM613" i="1" a="1"/>
  <c r="AM613" i="1" s="1"/>
  <c r="AM611" i="1" a="1"/>
  <c r="AM611" i="1" s="1"/>
  <c r="AM610" i="1" a="1"/>
  <c r="AM610" i="1" s="1"/>
  <c r="AM608" i="1" a="1"/>
  <c r="AM608" i="1" s="1"/>
  <c r="AM596" i="1" a="1"/>
  <c r="AM596" i="1" s="1"/>
  <c r="AM594" i="1" a="1"/>
  <c r="AM594" i="1" s="1"/>
  <c r="AM592" i="1" a="1"/>
  <c r="AM592" i="1" s="1"/>
  <c r="AM590" i="1" a="1"/>
  <c r="AM590" i="1" s="1"/>
  <c r="AM589" i="1" a="1"/>
  <c r="AM589" i="1" s="1"/>
  <c r="AM606" i="1" a="1"/>
  <c r="AM606" i="1" s="1"/>
  <c r="AM599" i="1" a="1"/>
  <c r="AM599" i="1" s="1"/>
  <c r="AM580" i="1" a="1"/>
  <c r="AM580" i="1" s="1"/>
  <c r="AM597" i="1" a="1"/>
  <c r="AM597" i="1" s="1"/>
  <c r="AM578" i="1" a="1"/>
  <c r="AM578" i="1" s="1"/>
  <c r="AM577" i="1" a="1"/>
  <c r="AM577" i="1" s="1"/>
  <c r="AM575" i="1" a="1"/>
  <c r="AM575" i="1" s="1"/>
  <c r="AM585" i="1" a="1"/>
  <c r="AM585" i="1" s="1"/>
  <c r="AM583" i="1" a="1"/>
  <c r="AM583" i="1" s="1"/>
  <c r="AM574" i="1" a="1"/>
  <c r="AM574" i="1" s="1"/>
  <c r="AM572" i="1" a="1"/>
  <c r="AM572" i="1" s="1"/>
  <c r="AM587" i="1" a="1"/>
  <c r="AM587" i="1" s="1"/>
  <c r="AM571" i="1" a="1"/>
  <c r="AM571" i="1" s="1"/>
  <c r="AM582" i="1" a="1"/>
  <c r="AM582" i="1" s="1"/>
  <c r="AL608" i="1" a="1"/>
  <c r="AL608" i="1" s="1"/>
  <c r="AL606" i="1" a="1"/>
  <c r="AL606" i="1" s="1"/>
  <c r="AL604" i="1" a="1"/>
  <c r="AL604" i="1" s="1"/>
  <c r="AL617" i="1" a="1"/>
  <c r="AL617" i="1" s="1"/>
  <c r="AL603" i="1" a="1"/>
  <c r="AL603" i="1" s="1"/>
  <c r="AL615" i="1" a="1"/>
  <c r="AL615" i="1" s="1"/>
  <c r="AL613" i="1" a="1"/>
  <c r="AL613" i="1" s="1"/>
  <c r="AL611" i="1" a="1"/>
  <c r="AL611" i="1" s="1"/>
  <c r="AL599" i="1" a="1"/>
  <c r="AL599" i="1" s="1"/>
  <c r="AL597" i="1" a="1"/>
  <c r="AL597" i="1" s="1"/>
  <c r="AL610" i="1" a="1"/>
  <c r="AL610" i="1" s="1"/>
  <c r="AL596" i="1" a="1"/>
  <c r="AL596" i="1" s="1"/>
  <c r="AL594" i="1" a="1"/>
  <c r="AL594" i="1" s="1"/>
  <c r="AL601" i="1" a="1"/>
  <c r="AL601" i="1" s="1"/>
  <c r="AL592" i="1" a="1"/>
  <c r="AL592" i="1" s="1"/>
  <c r="AL589" i="1" a="1"/>
  <c r="AL589" i="1" s="1"/>
  <c r="AL587" i="1" a="1"/>
  <c r="AL587" i="1" s="1"/>
  <c r="AL583" i="1" a="1"/>
  <c r="AL583" i="1" s="1"/>
  <c r="AL582" i="1" a="1"/>
  <c r="AL582" i="1" s="1"/>
  <c r="AL580" i="1" a="1"/>
  <c r="AL580" i="1" s="1"/>
  <c r="AL578" i="1" a="1"/>
  <c r="AL578" i="1" s="1"/>
  <c r="AL577" i="1" a="1"/>
  <c r="AL577" i="1" s="1"/>
  <c r="AL590" i="1" a="1"/>
  <c r="AL590" i="1" s="1"/>
  <c r="AL585" i="1" a="1"/>
  <c r="AL585" i="1" s="1"/>
  <c r="AL575" i="1" a="1"/>
  <c r="AL575" i="1" s="1"/>
  <c r="AL574" i="1" a="1"/>
  <c r="AL574" i="1" s="1"/>
  <c r="AL572" i="1" a="1"/>
  <c r="AL572" i="1" s="1"/>
  <c r="AL571" i="1" a="1"/>
  <c r="AL571" i="1" s="1"/>
  <c r="AJ615" i="1" a="1"/>
  <c r="AJ615" i="1" s="1"/>
  <c r="AJ613" i="1" a="1"/>
  <c r="AJ613" i="1" s="1"/>
  <c r="AJ611" i="1" a="1"/>
  <c r="AJ611" i="1" s="1"/>
  <c r="AJ610" i="1" a="1"/>
  <c r="AJ610" i="1" s="1"/>
  <c r="AJ608" i="1" a="1"/>
  <c r="AJ608" i="1" s="1"/>
  <c r="AJ606" i="1" a="1"/>
  <c r="AJ606" i="1" s="1"/>
  <c r="AJ604" i="1" a="1"/>
  <c r="AJ604" i="1" s="1"/>
  <c r="AJ592" i="1" a="1"/>
  <c r="AJ592" i="1" s="1"/>
  <c r="AJ590" i="1" a="1"/>
  <c r="AJ590" i="1" s="1"/>
  <c r="AJ617" i="1" a="1"/>
  <c r="AJ617" i="1" s="1"/>
  <c r="AJ603" i="1" a="1"/>
  <c r="AJ603" i="1" s="1"/>
  <c r="AJ599" i="1" a="1"/>
  <c r="AJ599" i="1" s="1"/>
  <c r="AJ601" i="1" a="1"/>
  <c r="AJ601" i="1" s="1"/>
  <c r="AJ596" i="1" a="1"/>
  <c r="AJ596" i="1" s="1"/>
  <c r="AJ594" i="1" a="1"/>
  <c r="AJ594" i="1" s="1"/>
  <c r="AJ577" i="1" a="1"/>
  <c r="AJ577" i="1" s="1"/>
  <c r="AJ597" i="1" a="1"/>
  <c r="AJ597" i="1" s="1"/>
  <c r="AJ587" i="1" a="1"/>
  <c r="AJ587" i="1" s="1"/>
  <c r="AJ585" i="1" a="1"/>
  <c r="AJ585" i="1" s="1"/>
  <c r="AJ583" i="1" a="1"/>
  <c r="AJ583" i="1" s="1"/>
  <c r="AJ582" i="1" a="1"/>
  <c r="AJ582" i="1" s="1"/>
  <c r="AJ574" i="1" a="1"/>
  <c r="AJ574" i="1" s="1"/>
  <c r="AJ575" i="1" a="1"/>
  <c r="AJ575" i="1" s="1"/>
  <c r="AJ580" i="1" a="1"/>
  <c r="AJ580" i="1" s="1"/>
  <c r="AJ572" i="1" a="1"/>
  <c r="AJ572" i="1" s="1"/>
  <c r="AJ571" i="1" a="1"/>
  <c r="AJ571" i="1" s="1"/>
  <c r="AJ578" i="1" a="1"/>
  <c r="AJ578" i="1" s="1"/>
  <c r="AK611" i="1" a="1"/>
  <c r="AK611" i="1" s="1"/>
  <c r="AK610" i="1" a="1"/>
  <c r="AK610" i="1" s="1"/>
  <c r="AK608" i="1" a="1"/>
  <c r="AK608" i="1" s="1"/>
  <c r="AK606" i="1" a="1"/>
  <c r="AK606" i="1" s="1"/>
  <c r="AK604" i="1" a="1"/>
  <c r="AK604" i="1" s="1"/>
  <c r="AK617" i="1" a="1"/>
  <c r="AK617" i="1" s="1"/>
  <c r="AK603" i="1" a="1"/>
  <c r="AK603" i="1" s="1"/>
  <c r="AK615" i="1" a="1"/>
  <c r="AK615" i="1" s="1"/>
  <c r="AK601" i="1" a="1"/>
  <c r="AK601" i="1" s="1"/>
  <c r="AK589" i="1" a="1"/>
  <c r="AK589" i="1" s="1"/>
  <c r="AK599" i="1" a="1"/>
  <c r="AK599" i="1" s="1"/>
  <c r="AK597" i="1" a="1"/>
  <c r="AK597" i="1" s="1"/>
  <c r="AK596" i="1" a="1"/>
  <c r="AK596" i="1" s="1"/>
  <c r="AK613" i="1" a="1"/>
  <c r="AK613" i="1" s="1"/>
  <c r="AK592" i="1" a="1"/>
  <c r="AK592" i="1" s="1"/>
  <c r="AK587" i="1" a="1"/>
  <c r="AK587" i="1" s="1"/>
  <c r="AK585" i="1" a="1"/>
  <c r="AK585" i="1" s="1"/>
  <c r="AK583" i="1" a="1"/>
  <c r="AK583" i="1" s="1"/>
  <c r="AK582" i="1" a="1"/>
  <c r="AK582" i="1" s="1"/>
  <c r="AK580" i="1" a="1"/>
  <c r="AK580" i="1" s="1"/>
  <c r="AK578" i="1" a="1"/>
  <c r="AK578" i="1" s="1"/>
  <c r="AK571" i="1" a="1"/>
  <c r="AK571" i="1" s="1"/>
  <c r="AK574" i="1" a="1"/>
  <c r="AK574" i="1" s="1"/>
  <c r="AK594" i="1" a="1"/>
  <c r="AK594" i="1" s="1"/>
  <c r="AK590" i="1" a="1"/>
  <c r="AK590" i="1" s="1"/>
  <c r="AK572" i="1" a="1"/>
  <c r="AK572" i="1" s="1"/>
  <c r="AK577" i="1" a="1"/>
  <c r="AK577" i="1" s="1"/>
  <c r="AK575" i="1" a="1"/>
  <c r="AK575" i="1" s="1"/>
  <c r="AK658" i="1" a="1"/>
  <c r="AK658" i="1" s="1"/>
  <c r="AK656" i="1" a="1"/>
  <c r="AK656" i="1" s="1"/>
  <c r="AK659" i="1" a="1"/>
  <c r="AK659" i="1" s="1"/>
  <c r="AK657" i="1" a="1"/>
  <c r="AK657" i="1" s="1"/>
  <c r="AL658" i="1" a="1"/>
  <c r="AL658" i="1" s="1"/>
  <c r="AL656" i="1" a="1"/>
  <c r="AL656" i="1" s="1"/>
  <c r="AL659" i="1" a="1"/>
  <c r="AL659" i="1" s="1"/>
  <c r="AL657" i="1" a="1"/>
  <c r="AL657" i="1" s="1"/>
  <c r="AJ657" i="1" a="1"/>
  <c r="AJ657" i="1" s="1"/>
  <c r="AJ658" i="1" a="1"/>
  <c r="AJ658" i="1" s="1"/>
  <c r="AJ656" i="1" a="1"/>
  <c r="AJ656" i="1" s="1"/>
  <c r="AJ659" i="1" a="1"/>
  <c r="AJ659" i="1" s="1"/>
  <c r="AM656" i="1" a="1"/>
  <c r="AM656" i="1" s="1"/>
  <c r="AM659" i="1" a="1"/>
  <c r="AM659" i="1" s="1"/>
  <c r="AM657" i="1" a="1"/>
  <c r="AM657" i="1" s="1"/>
  <c r="AM658" i="1" a="1"/>
  <c r="AM658" i="1" s="1"/>
  <c r="AJ568" i="1" a="1"/>
  <c r="AJ568" i="1" s="1"/>
  <c r="AJ567" i="1" a="1"/>
  <c r="AJ567" i="1" s="1"/>
  <c r="AJ566" i="1" a="1"/>
  <c r="AJ566" i="1" s="1"/>
  <c r="AJ569" i="1" a="1"/>
  <c r="AJ569" i="1" s="1"/>
  <c r="AK566" i="1" a="1"/>
  <c r="AK566" i="1" s="1"/>
  <c r="AK569" i="1" a="1"/>
  <c r="AK569" i="1" s="1"/>
  <c r="AK567" i="1" a="1"/>
  <c r="AK567" i="1" s="1"/>
  <c r="AK568" i="1" a="1"/>
  <c r="AK568" i="1" s="1"/>
  <c r="AM569" i="1" a="1"/>
  <c r="AM569" i="1" s="1"/>
  <c r="AM568" i="1" a="1"/>
  <c r="AM568" i="1" s="1"/>
  <c r="AM567" i="1" a="1"/>
  <c r="AM567" i="1" s="1"/>
  <c r="AM566" i="1" a="1"/>
  <c r="AM566" i="1" s="1"/>
  <c r="AL569" i="1" a="1"/>
  <c r="AL569" i="1" s="1"/>
  <c r="AL568" i="1" a="1"/>
  <c r="AL568" i="1" s="1"/>
  <c r="AL567" i="1" a="1"/>
  <c r="AL567" i="1" s="1"/>
  <c r="AL566" i="1" a="1"/>
  <c r="AL566" i="1" s="1"/>
  <c r="AJ552" i="1" a="1"/>
  <c r="AJ552" i="1" s="1"/>
  <c r="AJ544" i="1" a="1"/>
  <c r="AJ544" i="1" s="1"/>
  <c r="AJ551" i="1" a="1"/>
  <c r="AJ551" i="1" s="1"/>
  <c r="AJ546" i="1" a="1"/>
  <c r="AJ546" i="1" s="1"/>
  <c r="AJ549" i="1" a="1"/>
  <c r="AJ549" i="1" s="1"/>
  <c r="AJ543" i="1" a="1"/>
  <c r="AJ543" i="1" s="1"/>
  <c r="AJ550" i="1" a="1"/>
  <c r="AJ550" i="1" s="1"/>
  <c r="AJ548" i="1" a="1"/>
  <c r="AJ548" i="1" s="1"/>
  <c r="AJ545" i="1" a="1"/>
  <c r="AJ545" i="1" s="1"/>
  <c r="AJ547" i="1" a="1"/>
  <c r="AJ547" i="1" s="1"/>
  <c r="AK642" i="1" a="1"/>
  <c r="AK642" i="1" s="1"/>
  <c r="AK634" i="1" a="1"/>
  <c r="AK634" i="1" s="1"/>
  <c r="AK639" i="1" a="1"/>
  <c r="AK639" i="1" s="1"/>
  <c r="AK641" i="1" a="1"/>
  <c r="AK641" i="1" s="1"/>
  <c r="AK636" i="1" a="1"/>
  <c r="AK636" i="1" s="1"/>
  <c r="AK635" i="1" a="1"/>
  <c r="AK635" i="1" s="1"/>
  <c r="AK633" i="1" a="1"/>
  <c r="AK633" i="1" s="1"/>
  <c r="AK638" i="1" a="1"/>
  <c r="AK638" i="1" s="1"/>
  <c r="AK637" i="1" a="1"/>
  <c r="AK637" i="1" s="1"/>
  <c r="AK640" i="1" a="1"/>
  <c r="AK640" i="1" s="1"/>
  <c r="AL552" i="1" a="1"/>
  <c r="AL552" i="1" s="1"/>
  <c r="AL544" i="1" a="1"/>
  <c r="AL544" i="1" s="1"/>
  <c r="AL549" i="1" a="1"/>
  <c r="AL549" i="1" s="1"/>
  <c r="AL543" i="1" a="1"/>
  <c r="AL543" i="1" s="1"/>
  <c r="AL547" i="1" a="1"/>
  <c r="AL547" i="1" s="1"/>
  <c r="AL550" i="1" a="1"/>
  <c r="AL550" i="1" s="1"/>
  <c r="AL548" i="1" a="1"/>
  <c r="AL548" i="1" s="1"/>
  <c r="AL551" i="1" a="1"/>
  <c r="AL551" i="1" s="1"/>
  <c r="AL545" i="1" a="1"/>
  <c r="AL545" i="1" s="1"/>
  <c r="AL546" i="1" a="1"/>
  <c r="AL546" i="1" s="1"/>
  <c r="AJ642" i="1" a="1"/>
  <c r="AJ642" i="1" s="1"/>
  <c r="AJ634" i="1" a="1"/>
  <c r="AJ634" i="1" s="1"/>
  <c r="AJ641" i="1" a="1"/>
  <c r="AJ641" i="1" s="1"/>
  <c r="AJ639" i="1" a="1"/>
  <c r="AJ639" i="1" s="1"/>
  <c r="AJ640" i="1" a="1"/>
  <c r="AJ640" i="1" s="1"/>
  <c r="AJ636" i="1" a="1"/>
  <c r="AJ636" i="1" s="1"/>
  <c r="AJ633" i="1" a="1"/>
  <c r="AJ633" i="1" s="1"/>
  <c r="AJ637" i="1" a="1"/>
  <c r="AJ637" i="1" s="1"/>
  <c r="AJ635" i="1" a="1"/>
  <c r="AJ635" i="1" s="1"/>
  <c r="AJ638" i="1" a="1"/>
  <c r="AJ638" i="1" s="1"/>
  <c r="AM642" i="1" a="1"/>
  <c r="AM642" i="1" s="1"/>
  <c r="AM634" i="1" a="1"/>
  <c r="AM634" i="1" s="1"/>
  <c r="AM640" i="1" a="1"/>
  <c r="AM640" i="1" s="1"/>
  <c r="AM641" i="1" a="1"/>
  <c r="AM641" i="1" s="1"/>
  <c r="AM633" i="1" a="1"/>
  <c r="AM633" i="1" s="1"/>
  <c r="AM637" i="1" a="1"/>
  <c r="AM637" i="1" s="1"/>
  <c r="AM639" i="1" a="1"/>
  <c r="AM639" i="1" s="1"/>
  <c r="AM635" i="1" a="1"/>
  <c r="AM635" i="1" s="1"/>
  <c r="AM638" i="1" a="1"/>
  <c r="AM638" i="1" s="1"/>
  <c r="AM636" i="1" a="1"/>
  <c r="AM636" i="1" s="1"/>
  <c r="AM552" i="1" a="1"/>
  <c r="AM552" i="1" s="1"/>
  <c r="AM544" i="1" a="1"/>
  <c r="AM544" i="1" s="1"/>
  <c r="AM543" i="1" a="1"/>
  <c r="AM543" i="1" s="1"/>
  <c r="AM547" i="1" a="1"/>
  <c r="AM547" i="1" s="1"/>
  <c r="AM550" i="1" a="1"/>
  <c r="AM550" i="1" s="1"/>
  <c r="AM545" i="1" a="1"/>
  <c r="AM545" i="1" s="1"/>
  <c r="AM551" i="1" a="1"/>
  <c r="AM551" i="1" s="1"/>
  <c r="AM549" i="1" a="1"/>
  <c r="AM549" i="1" s="1"/>
  <c r="AM546" i="1" a="1"/>
  <c r="AM546" i="1" s="1"/>
  <c r="AM548" i="1" a="1"/>
  <c r="AM548" i="1" s="1"/>
  <c r="AL642" i="1" a="1"/>
  <c r="AL642" i="1" s="1"/>
  <c r="AL634" i="1" a="1"/>
  <c r="AL634" i="1" s="1"/>
  <c r="AL639" i="1" a="1"/>
  <c r="AL639" i="1" s="1"/>
  <c r="AL640" i="1" a="1"/>
  <c r="AL640" i="1" s="1"/>
  <c r="AL633" i="1" a="1"/>
  <c r="AL633" i="1" s="1"/>
  <c r="AL637" i="1" a="1"/>
  <c r="AL637" i="1" s="1"/>
  <c r="AL641" i="1" a="1"/>
  <c r="AL641" i="1" s="1"/>
  <c r="AL636" i="1" a="1"/>
  <c r="AL636" i="1" s="1"/>
  <c r="AL638" i="1" a="1"/>
  <c r="AL638" i="1" s="1"/>
  <c r="AL635" i="1" a="1"/>
  <c r="AL635" i="1" s="1"/>
  <c r="AK552" i="1" a="1"/>
  <c r="AK552" i="1" s="1"/>
  <c r="AK544" i="1" a="1"/>
  <c r="AK544" i="1" s="1"/>
  <c r="AK546" i="1" a="1"/>
  <c r="AK546" i="1" s="1"/>
  <c r="AK549" i="1" a="1"/>
  <c r="AK549" i="1" s="1"/>
  <c r="AK543" i="1" a="1"/>
  <c r="AK543" i="1" s="1"/>
  <c r="AK547" i="1" a="1"/>
  <c r="AK547" i="1" s="1"/>
  <c r="AK545" i="1" a="1"/>
  <c r="AK545" i="1" s="1"/>
  <c r="AK550" i="1" a="1"/>
  <c r="AK550" i="1" s="1"/>
  <c r="AK548" i="1" a="1"/>
  <c r="AK548" i="1" s="1"/>
  <c r="AK551" i="1" a="1"/>
  <c r="AK551" i="1" s="1"/>
  <c r="AO113" i="18"/>
  <c r="AO631" i="1"/>
  <c r="AO710" i="1" s="1" a="1"/>
  <c r="AO710" i="1" s="1"/>
  <c r="AK632" i="1" a="1"/>
  <c r="AK632" i="1" s="1"/>
  <c r="AN541" i="1"/>
  <c r="AN620" i="1" s="1" a="1"/>
  <c r="AN620" i="1" s="1"/>
  <c r="AJ542" i="1" a="1"/>
  <c r="AJ542" i="1" s="1"/>
  <c r="AJ553" i="1" a="1"/>
  <c r="AJ553" i="1" s="1"/>
  <c r="AJ564" i="1" a="1"/>
  <c r="AJ564" i="1" s="1"/>
  <c r="AJ557" i="1" a="1"/>
  <c r="AJ557" i="1" s="1"/>
  <c r="AJ561" i="1" a="1"/>
  <c r="AJ561" i="1" s="1"/>
  <c r="AJ563" i="1" a="1"/>
  <c r="AJ563" i="1" s="1"/>
  <c r="AJ624" i="1" a="1"/>
  <c r="AJ624" i="1" s="1"/>
  <c r="AJ621" i="1" a="1"/>
  <c r="AJ621" i="1" s="1"/>
  <c r="AJ562" i="1" a="1"/>
  <c r="AJ562" i="1" s="1"/>
  <c r="AJ623" i="1" a="1"/>
  <c r="AJ623" i="1" s="1"/>
  <c r="AJ555" i="1" a="1"/>
  <c r="AJ555" i="1" s="1"/>
  <c r="AJ559" i="1" a="1"/>
  <c r="AJ559" i="1" s="1"/>
  <c r="AJ619" i="1" a="1"/>
  <c r="AJ619" i="1" s="1"/>
  <c r="AJ622" i="1" a="1"/>
  <c r="AJ622" i="1" s="1"/>
  <c r="AP631" i="1"/>
  <c r="AP710" i="1" s="1" a="1"/>
  <c r="AP710" i="1" s="1"/>
  <c r="AL632" i="1" a="1"/>
  <c r="AL632" i="1" s="1"/>
  <c r="AO541" i="1"/>
  <c r="AO620" i="1" s="1" a="1"/>
  <c r="AO620" i="1" s="1"/>
  <c r="AK542" i="1" a="1"/>
  <c r="AK542" i="1" s="1"/>
  <c r="AK622" i="1" a="1"/>
  <c r="AK622" i="1" s="1"/>
  <c r="AK619" i="1" a="1"/>
  <c r="AK619" i="1" s="1"/>
  <c r="AK553" i="1" a="1"/>
  <c r="AK553" i="1" s="1"/>
  <c r="AK564" i="1" a="1"/>
  <c r="AK564" i="1" s="1"/>
  <c r="AK557" i="1" a="1"/>
  <c r="AK557" i="1" s="1"/>
  <c r="AK561" i="1" a="1"/>
  <c r="AK561" i="1" s="1"/>
  <c r="AK563" i="1" a="1"/>
  <c r="AK563" i="1" s="1"/>
  <c r="AK624" i="1" a="1"/>
  <c r="AK624" i="1" s="1"/>
  <c r="AK621" i="1" a="1"/>
  <c r="AK621" i="1" s="1"/>
  <c r="AK559" i="1" a="1"/>
  <c r="AK559" i="1" s="1"/>
  <c r="AK562" i="1" a="1"/>
  <c r="AK562" i="1" s="1"/>
  <c r="AK623" i="1" a="1"/>
  <c r="AK623" i="1" s="1"/>
  <c r="AK555" i="1" a="1"/>
  <c r="AK555" i="1" s="1"/>
  <c r="AP541" i="1"/>
  <c r="AP620" i="1" s="1" a="1"/>
  <c r="AP620" i="1" s="1"/>
  <c r="AL542" i="1" a="1"/>
  <c r="AL542" i="1" s="1"/>
  <c r="AL619" i="1" a="1"/>
  <c r="AL619" i="1" s="1"/>
  <c r="AL622" i="1" a="1"/>
  <c r="AL622" i="1" s="1"/>
  <c r="AL553" i="1" a="1"/>
  <c r="AL553" i="1" s="1"/>
  <c r="AL564" i="1" a="1"/>
  <c r="AL564" i="1" s="1"/>
  <c r="AL557" i="1" a="1"/>
  <c r="AL557" i="1" s="1"/>
  <c r="AL561" i="1" a="1"/>
  <c r="AL561" i="1" s="1"/>
  <c r="AL563" i="1" a="1"/>
  <c r="AL563" i="1" s="1"/>
  <c r="AL559" i="1" a="1"/>
  <c r="AL559" i="1" s="1"/>
  <c r="AL624" i="1" a="1"/>
  <c r="AL624" i="1" s="1"/>
  <c r="AL562" i="1" a="1"/>
  <c r="AL562" i="1" s="1"/>
  <c r="AL621" i="1" a="1"/>
  <c r="AL621" i="1" s="1"/>
  <c r="AL623" i="1" a="1"/>
  <c r="AL623" i="1" s="1"/>
  <c r="AL555" i="1" a="1"/>
  <c r="AL555" i="1" s="1"/>
  <c r="AN631" i="1"/>
  <c r="AN710" i="1" s="1" a="1"/>
  <c r="AN710" i="1" s="1"/>
  <c r="AJ632" i="1" a="1"/>
  <c r="AJ632" i="1" s="1"/>
  <c r="AQ631" i="1"/>
  <c r="AQ710" i="1" s="1" a="1"/>
  <c r="AQ710" i="1" s="1"/>
  <c r="AM632" i="1" a="1"/>
  <c r="AM632" i="1" s="1"/>
  <c r="AQ541" i="1"/>
  <c r="AQ620" i="1" s="1" a="1"/>
  <c r="AQ620" i="1" s="1"/>
  <c r="AM555" i="1" a="1"/>
  <c r="AM555" i="1" s="1"/>
  <c r="AM559" i="1" a="1"/>
  <c r="AM559" i="1" s="1"/>
  <c r="AM562" i="1" a="1"/>
  <c r="AM562" i="1" s="1"/>
  <c r="AM542" i="1" a="1"/>
  <c r="AM542" i="1" s="1"/>
  <c r="AM619" i="1" a="1"/>
  <c r="AM619" i="1" s="1"/>
  <c r="AM622" i="1" a="1"/>
  <c r="AM622" i="1" s="1"/>
  <c r="AM553" i="1" a="1"/>
  <c r="AM553" i="1" s="1"/>
  <c r="AM564" i="1" a="1"/>
  <c r="AM564" i="1" s="1"/>
  <c r="AM557" i="1" a="1"/>
  <c r="AM557" i="1" s="1"/>
  <c r="AM561" i="1" a="1"/>
  <c r="AM561" i="1" s="1"/>
  <c r="AM563" i="1" a="1"/>
  <c r="AM563" i="1" s="1"/>
  <c r="AM621" i="1" a="1"/>
  <c r="AM621" i="1" s="1"/>
  <c r="AM624" i="1" a="1"/>
  <c r="AM624" i="1" s="1"/>
  <c r="AM623" i="1" a="1"/>
  <c r="AM623" i="1" s="1"/>
  <c r="G9" i="22"/>
  <c r="AO706" i="1" l="1" a="1"/>
  <c r="AO706" i="1" s="1"/>
  <c r="AO708" i="1" a="1"/>
  <c r="AO708" i="1" s="1"/>
  <c r="AQ706" i="1" a="1"/>
  <c r="AQ706" i="1" s="1"/>
  <c r="AQ708" i="1" a="1"/>
  <c r="AQ708" i="1" s="1"/>
  <c r="AN706" i="1" a="1"/>
  <c r="AN706" i="1" s="1"/>
  <c r="AN708" i="1" a="1"/>
  <c r="AN708" i="1" s="1"/>
  <c r="AP706" i="1" a="1"/>
  <c r="AP706" i="1" s="1"/>
  <c r="AP708" i="1" a="1"/>
  <c r="AP708" i="1" s="1"/>
  <c r="AO702" i="1" a="1"/>
  <c r="AO702" i="1" s="1"/>
  <c r="AO704" i="1" a="1"/>
  <c r="AO704" i="1" s="1"/>
  <c r="AQ702" i="1" a="1"/>
  <c r="AQ702" i="1" s="1"/>
  <c r="AQ704" i="1" a="1"/>
  <c r="AQ704" i="1" s="1"/>
  <c r="AN702" i="1" a="1"/>
  <c r="AN702" i="1" s="1"/>
  <c r="AN704" i="1" a="1"/>
  <c r="AN704" i="1" s="1"/>
  <c r="AP702" i="1" a="1"/>
  <c r="AP702" i="1" s="1"/>
  <c r="AP704" i="1" a="1"/>
  <c r="AP704" i="1" s="1"/>
  <c r="AQ697" i="1" a="1"/>
  <c r="AQ697" i="1" s="1"/>
  <c r="AQ699" i="1" a="1"/>
  <c r="AQ699" i="1" s="1"/>
  <c r="AO697" i="1" a="1"/>
  <c r="AO697" i="1" s="1"/>
  <c r="AO699" i="1" a="1"/>
  <c r="AO699" i="1" s="1"/>
  <c r="AN697" i="1" a="1"/>
  <c r="AN697" i="1" s="1"/>
  <c r="AN699" i="1" a="1"/>
  <c r="AN699" i="1" s="1"/>
  <c r="AP697" i="1" a="1"/>
  <c r="AP697" i="1" s="1"/>
  <c r="AP699" i="1" a="1"/>
  <c r="AP699" i="1" s="1"/>
  <c r="AO692" i="1" a="1"/>
  <c r="AO692" i="1" s="1"/>
  <c r="AO695" i="1" a="1"/>
  <c r="AO695" i="1" s="1"/>
  <c r="AQ692" i="1" a="1"/>
  <c r="AQ692" i="1" s="1"/>
  <c r="AQ695" i="1" a="1"/>
  <c r="AQ695" i="1" s="1"/>
  <c r="AN692" i="1" a="1"/>
  <c r="AN692" i="1" s="1"/>
  <c r="AN695" i="1" a="1"/>
  <c r="AN695" i="1" s="1"/>
  <c r="AP692" i="1" a="1"/>
  <c r="AP692" i="1" s="1"/>
  <c r="AP695" i="1" a="1"/>
  <c r="AP695" i="1" s="1"/>
  <c r="AO688" i="1" a="1"/>
  <c r="AO688" i="1" s="1"/>
  <c r="AO690" i="1" a="1"/>
  <c r="AO690" i="1" s="1"/>
  <c r="AQ688" i="1" a="1"/>
  <c r="AQ688" i="1" s="1"/>
  <c r="AQ690" i="1" a="1"/>
  <c r="AQ690" i="1" s="1"/>
  <c r="AN688" i="1" a="1"/>
  <c r="AN688" i="1" s="1"/>
  <c r="AN690" i="1" a="1"/>
  <c r="AN690" i="1" s="1"/>
  <c r="AP688" i="1" a="1"/>
  <c r="AP688" i="1" s="1"/>
  <c r="AP690" i="1" a="1"/>
  <c r="AP690" i="1" s="1"/>
  <c r="AO683" i="1" a="1"/>
  <c r="AO683" i="1" s="1"/>
  <c r="AO685" i="1" a="1"/>
  <c r="AO685" i="1" s="1"/>
  <c r="AQ683" i="1" a="1"/>
  <c r="AQ683" i="1" s="1"/>
  <c r="AQ685" i="1" a="1"/>
  <c r="AQ685" i="1" s="1"/>
  <c r="AN683" i="1" a="1"/>
  <c r="AN683" i="1" s="1"/>
  <c r="AN685" i="1" a="1"/>
  <c r="AN685" i="1" s="1"/>
  <c r="AP683" i="1" a="1"/>
  <c r="AP683" i="1" s="1"/>
  <c r="AP685" i="1" a="1"/>
  <c r="AP685" i="1" s="1"/>
  <c r="AQ678" i="1" a="1"/>
  <c r="AQ678" i="1" s="1"/>
  <c r="AQ681" i="1" a="1"/>
  <c r="AQ681" i="1" s="1"/>
  <c r="AO678" i="1" a="1"/>
  <c r="AO678" i="1" s="1"/>
  <c r="AO681" i="1" a="1"/>
  <c r="AO681" i="1" s="1"/>
  <c r="AN678" i="1" a="1"/>
  <c r="AN678" i="1" s="1"/>
  <c r="AN681" i="1" a="1"/>
  <c r="AN681" i="1" s="1"/>
  <c r="AP678" i="1" a="1"/>
  <c r="AP678" i="1" s="1"/>
  <c r="AP681" i="1" a="1"/>
  <c r="AP681" i="1" s="1"/>
  <c r="AO674" i="1" a="1"/>
  <c r="AO674" i="1" s="1"/>
  <c r="AO676" i="1" a="1"/>
  <c r="AO676" i="1" s="1"/>
  <c r="AQ674" i="1" a="1"/>
  <c r="AQ674" i="1" s="1"/>
  <c r="AQ676" i="1" a="1"/>
  <c r="AQ676" i="1" s="1"/>
  <c r="AN674" i="1" a="1"/>
  <c r="AN674" i="1" s="1"/>
  <c r="AN676" i="1" a="1"/>
  <c r="AN676" i="1" s="1"/>
  <c r="AP674" i="1" a="1"/>
  <c r="AP674" i="1" s="1"/>
  <c r="AP676" i="1" a="1"/>
  <c r="AP676" i="1" s="1"/>
  <c r="AO669" i="1" a="1"/>
  <c r="AO669" i="1" s="1"/>
  <c r="AO671" i="1" a="1"/>
  <c r="AO671" i="1" s="1"/>
  <c r="AQ669" i="1" a="1"/>
  <c r="AQ669" i="1" s="1"/>
  <c r="AQ671" i="1" a="1"/>
  <c r="AQ671" i="1" s="1"/>
  <c r="AN669" i="1" a="1"/>
  <c r="AN669" i="1" s="1"/>
  <c r="AN671" i="1" a="1"/>
  <c r="AN671" i="1" s="1"/>
  <c r="AP669" i="1" a="1"/>
  <c r="AP669" i="1" s="1"/>
  <c r="AP671" i="1" a="1"/>
  <c r="AP671" i="1" s="1"/>
  <c r="AO663" i="1" a="1"/>
  <c r="AO663" i="1" s="1"/>
  <c r="AO666" i="1" a="1"/>
  <c r="AO666" i="1" s="1"/>
  <c r="AQ663" i="1" a="1"/>
  <c r="AQ663" i="1" s="1"/>
  <c r="AQ666" i="1" a="1"/>
  <c r="AQ666" i="1" s="1"/>
  <c r="AN663" i="1" a="1"/>
  <c r="AN663" i="1" s="1"/>
  <c r="AN666" i="1" a="1"/>
  <c r="AN666" i="1" s="1"/>
  <c r="AP663" i="1" a="1"/>
  <c r="AP663" i="1" s="1"/>
  <c r="AP666" i="1" a="1"/>
  <c r="AP666" i="1" s="1"/>
  <c r="AO655" i="1" a="1"/>
  <c r="AO655" i="1" s="1"/>
  <c r="AO660" i="1" a="1"/>
  <c r="AO660" i="1" s="1"/>
  <c r="AQ655" i="1" a="1"/>
  <c r="AQ655" i="1" s="1"/>
  <c r="AQ660" i="1" a="1"/>
  <c r="AQ660" i="1" s="1"/>
  <c r="AN655" i="1" a="1"/>
  <c r="AN655" i="1" s="1"/>
  <c r="AN660" i="1" a="1"/>
  <c r="AN660" i="1" s="1"/>
  <c r="AP655" i="1" a="1"/>
  <c r="AP655" i="1" s="1"/>
  <c r="AP660" i="1" a="1"/>
  <c r="AP660" i="1" s="1"/>
  <c r="AO648" i="1" a="1"/>
  <c r="AO648" i="1" s="1"/>
  <c r="AO650" i="1" a="1"/>
  <c r="AO650" i="1" s="1"/>
  <c r="AQ648" i="1" a="1"/>
  <c r="AQ648" i="1" s="1"/>
  <c r="AQ650" i="1" a="1"/>
  <c r="AQ650" i="1" s="1"/>
  <c r="AN648" i="1" a="1"/>
  <c r="AN648" i="1" s="1"/>
  <c r="AN650" i="1" a="1"/>
  <c r="AN650" i="1" s="1"/>
  <c r="AP648" i="1" a="1"/>
  <c r="AP648" i="1" s="1"/>
  <c r="AP650" i="1" a="1"/>
  <c r="AP650" i="1" s="1"/>
  <c r="AO644" i="1" a="1"/>
  <c r="AO644" i="1" s="1"/>
  <c r="AO646" i="1" a="1"/>
  <c r="AO646" i="1" s="1"/>
  <c r="AQ644" i="1" a="1"/>
  <c r="AQ644" i="1" s="1"/>
  <c r="AQ646" i="1" a="1"/>
  <c r="AQ646" i="1" s="1"/>
  <c r="AN644" i="1" a="1"/>
  <c r="AN644" i="1" s="1"/>
  <c r="AN646" i="1" a="1"/>
  <c r="AN646" i="1" s="1"/>
  <c r="AP644" i="1" a="1"/>
  <c r="AP644" i="1" s="1"/>
  <c r="AP646" i="1" a="1"/>
  <c r="AP646" i="1" s="1"/>
  <c r="AQ616" i="1" a="1"/>
  <c r="AQ616" i="1" s="1"/>
  <c r="AQ618" i="1" a="1"/>
  <c r="AQ618" i="1" s="1"/>
  <c r="AO616" i="1" a="1"/>
  <c r="AO616" i="1" s="1"/>
  <c r="AO618" i="1" a="1"/>
  <c r="AO618" i="1" s="1"/>
  <c r="AP616" i="1" a="1"/>
  <c r="AP616" i="1" s="1"/>
  <c r="AP618" i="1" a="1"/>
  <c r="AP618" i="1" s="1"/>
  <c r="AN616" i="1" a="1"/>
  <c r="AN616" i="1" s="1"/>
  <c r="AN618" i="1" a="1"/>
  <c r="AN618" i="1" s="1"/>
  <c r="AQ612" i="1" a="1"/>
  <c r="AQ612" i="1" s="1"/>
  <c r="AQ614" i="1" a="1"/>
  <c r="AQ614" i="1" s="1"/>
  <c r="AO612" i="1" a="1"/>
  <c r="AO612" i="1" s="1"/>
  <c r="AO614" i="1" a="1"/>
  <c r="AO614" i="1" s="1"/>
  <c r="AP612" i="1" a="1"/>
  <c r="AP612" i="1" s="1"/>
  <c r="AP614" i="1" a="1"/>
  <c r="AP614" i="1" s="1"/>
  <c r="AN612" i="1" a="1"/>
  <c r="AN612" i="1" s="1"/>
  <c r="AN614" i="1" a="1"/>
  <c r="AN614" i="1" s="1"/>
  <c r="AQ607" i="1" a="1"/>
  <c r="AQ607" i="1" s="1"/>
  <c r="AQ609" i="1" a="1"/>
  <c r="AQ609" i="1" s="1"/>
  <c r="AO607" i="1" a="1"/>
  <c r="AO607" i="1" s="1"/>
  <c r="AO609" i="1" a="1"/>
  <c r="AO609" i="1" s="1"/>
  <c r="AP607" i="1" a="1"/>
  <c r="AP607" i="1" s="1"/>
  <c r="AP609" i="1" a="1"/>
  <c r="AP609" i="1" s="1"/>
  <c r="AN607" i="1" a="1"/>
  <c r="AN607" i="1" s="1"/>
  <c r="AN609" i="1" a="1"/>
  <c r="AN609" i="1" s="1"/>
  <c r="AQ602" i="1" a="1"/>
  <c r="AQ602" i="1" s="1"/>
  <c r="AQ605" i="1" a="1"/>
  <c r="AQ605" i="1" s="1"/>
  <c r="AO602" i="1" a="1"/>
  <c r="AO602" i="1" s="1"/>
  <c r="AO605" i="1" a="1"/>
  <c r="AO605" i="1" s="1"/>
  <c r="AP602" i="1" a="1"/>
  <c r="AP602" i="1" s="1"/>
  <c r="AP605" i="1" a="1"/>
  <c r="AP605" i="1" s="1"/>
  <c r="AN602" i="1" a="1"/>
  <c r="AN602" i="1" s="1"/>
  <c r="AN605" i="1" a="1"/>
  <c r="AN605" i="1" s="1"/>
  <c r="AQ598" i="1" a="1"/>
  <c r="AQ598" i="1" s="1"/>
  <c r="AQ600" i="1" a="1"/>
  <c r="AQ600" i="1" s="1"/>
  <c r="AO598" i="1" a="1"/>
  <c r="AO598" i="1" s="1"/>
  <c r="AO600" i="1" a="1"/>
  <c r="AO600" i="1" s="1"/>
  <c r="AP598" i="1" a="1"/>
  <c r="AP598" i="1" s="1"/>
  <c r="AP600" i="1" a="1"/>
  <c r="AP600" i="1" s="1"/>
  <c r="AN598" i="1" a="1"/>
  <c r="AN598" i="1" s="1"/>
  <c r="AN600" i="1" a="1"/>
  <c r="AN600" i="1" s="1"/>
  <c r="AQ593" i="1" a="1"/>
  <c r="AQ593" i="1" s="1"/>
  <c r="AQ595" i="1" a="1"/>
  <c r="AQ595" i="1" s="1"/>
  <c r="AO593" i="1" a="1"/>
  <c r="AO593" i="1" s="1"/>
  <c r="AO595" i="1" a="1"/>
  <c r="AO595" i="1" s="1"/>
  <c r="AP593" i="1" a="1"/>
  <c r="AP593" i="1" s="1"/>
  <c r="AP595" i="1" a="1"/>
  <c r="AP595" i="1" s="1"/>
  <c r="AN593" i="1" a="1"/>
  <c r="AN593" i="1" s="1"/>
  <c r="AN595" i="1" a="1"/>
  <c r="AN595" i="1" s="1"/>
  <c r="AQ588" i="1" a="1"/>
  <c r="AQ588" i="1" s="1"/>
  <c r="AQ591" i="1" a="1"/>
  <c r="AQ591" i="1" s="1"/>
  <c r="AO588" i="1" a="1"/>
  <c r="AO588" i="1" s="1"/>
  <c r="AO591" i="1" a="1"/>
  <c r="AO591" i="1" s="1"/>
  <c r="AP588" i="1" a="1"/>
  <c r="AP588" i="1" s="1"/>
  <c r="AP591" i="1" a="1"/>
  <c r="AP591" i="1" s="1"/>
  <c r="AN588" i="1" a="1"/>
  <c r="AN588" i="1" s="1"/>
  <c r="AN591" i="1" a="1"/>
  <c r="AN591" i="1" s="1"/>
  <c r="AQ584" i="1" a="1"/>
  <c r="AQ584" i="1" s="1"/>
  <c r="AQ586" i="1" a="1"/>
  <c r="AQ586" i="1" s="1"/>
  <c r="AO584" i="1" a="1"/>
  <c r="AO584" i="1" s="1"/>
  <c r="AO586" i="1" a="1"/>
  <c r="AO586" i="1" s="1"/>
  <c r="AP584" i="1" a="1"/>
  <c r="AP584" i="1" s="1"/>
  <c r="AP586" i="1" a="1"/>
  <c r="AP586" i="1" s="1"/>
  <c r="AN584" i="1" a="1"/>
  <c r="AN584" i="1" s="1"/>
  <c r="AN586" i="1" a="1"/>
  <c r="AN586" i="1" s="1"/>
  <c r="AQ579" i="1" a="1"/>
  <c r="AQ579" i="1" s="1"/>
  <c r="AQ581" i="1" a="1"/>
  <c r="AQ581" i="1" s="1"/>
  <c r="AO579" i="1" a="1"/>
  <c r="AO579" i="1" s="1"/>
  <c r="AO581" i="1" a="1"/>
  <c r="AO581" i="1" s="1"/>
  <c r="AP579" i="1" a="1"/>
  <c r="AP579" i="1" s="1"/>
  <c r="AP581" i="1" a="1"/>
  <c r="AP581" i="1" s="1"/>
  <c r="AN579" i="1" a="1"/>
  <c r="AN579" i="1" s="1"/>
  <c r="AN581" i="1" a="1"/>
  <c r="AN581" i="1" s="1"/>
  <c r="AQ573" i="1" a="1"/>
  <c r="AQ573" i="1" s="1"/>
  <c r="AQ576" i="1" a="1"/>
  <c r="AQ576" i="1" s="1"/>
  <c r="AO573" i="1" a="1"/>
  <c r="AO573" i="1" s="1"/>
  <c r="AO576" i="1" a="1"/>
  <c r="AO576" i="1" s="1"/>
  <c r="AP573" i="1" a="1"/>
  <c r="AP573" i="1" s="1"/>
  <c r="AP576" i="1" a="1"/>
  <c r="AP576" i="1" s="1"/>
  <c r="AN573" i="1" a="1"/>
  <c r="AN573" i="1" s="1"/>
  <c r="AN576" i="1" a="1"/>
  <c r="AN576" i="1" s="1"/>
  <c r="AQ565" i="1" a="1"/>
  <c r="AQ565" i="1" s="1"/>
  <c r="AQ570" i="1" a="1"/>
  <c r="AQ570" i="1" s="1"/>
  <c r="AO565" i="1" a="1"/>
  <c r="AO565" i="1" s="1"/>
  <c r="AO570" i="1" a="1"/>
  <c r="AO570" i="1" s="1"/>
  <c r="AP565" i="1" a="1"/>
  <c r="AP565" i="1" s="1"/>
  <c r="AP570" i="1" a="1"/>
  <c r="AP570" i="1" s="1"/>
  <c r="AN565" i="1" a="1"/>
  <c r="AN565" i="1" s="1"/>
  <c r="AN570" i="1" a="1"/>
  <c r="AN570" i="1" s="1"/>
  <c r="AQ558" i="1" a="1"/>
  <c r="AQ558" i="1" s="1"/>
  <c r="AQ560" i="1" a="1"/>
  <c r="AQ560" i="1" s="1"/>
  <c r="AO558" i="1" a="1"/>
  <c r="AO558" i="1" s="1"/>
  <c r="AO560" i="1" a="1"/>
  <c r="AO560" i="1" s="1"/>
  <c r="AP558" i="1" a="1"/>
  <c r="AP558" i="1" s="1"/>
  <c r="AP560" i="1" a="1"/>
  <c r="AP560" i="1" s="1"/>
  <c r="AN558" i="1" a="1"/>
  <c r="AN558" i="1" s="1"/>
  <c r="AN560" i="1" a="1"/>
  <c r="AN560" i="1" s="1"/>
  <c r="AQ554" i="1" a="1"/>
  <c r="AQ554" i="1" s="1"/>
  <c r="AQ556" i="1" a="1"/>
  <c r="AQ556" i="1" s="1"/>
  <c r="AO554" i="1" a="1"/>
  <c r="AO554" i="1" s="1"/>
  <c r="AO556" i="1" a="1"/>
  <c r="AO556" i="1" s="1"/>
  <c r="AP554" i="1" a="1"/>
  <c r="AP554" i="1" s="1"/>
  <c r="AP556" i="1" a="1"/>
  <c r="AP556" i="1" s="1"/>
  <c r="AN554" i="1" a="1"/>
  <c r="AN554" i="1" s="1"/>
  <c r="AN556" i="1" a="1"/>
  <c r="AN556" i="1" s="1"/>
  <c r="AQ694" i="1" a="1"/>
  <c r="AQ694" i="1" s="1"/>
  <c r="AQ707" i="1" a="1"/>
  <c r="AQ707" i="1" s="1"/>
  <c r="AQ705" i="1" a="1"/>
  <c r="AQ705" i="1" s="1"/>
  <c r="AQ691" i="1" a="1"/>
  <c r="AQ691" i="1" s="1"/>
  <c r="AQ703" i="1" a="1"/>
  <c r="AQ703" i="1" s="1"/>
  <c r="AQ701" i="1" a="1"/>
  <c r="AQ701" i="1" s="1"/>
  <c r="AQ700" i="1" a="1"/>
  <c r="AQ700" i="1" s="1"/>
  <c r="AQ686" i="1" a="1"/>
  <c r="AQ686" i="1" s="1"/>
  <c r="AQ684" i="1" a="1"/>
  <c r="AQ684" i="1" s="1"/>
  <c r="AQ682" i="1" a="1"/>
  <c r="AQ682" i="1" s="1"/>
  <c r="AQ693" i="1" a="1"/>
  <c r="AQ693" i="1" s="1"/>
  <c r="AQ689" i="1" a="1"/>
  <c r="AQ689" i="1" s="1"/>
  <c r="AQ698" i="1" a="1"/>
  <c r="AQ698" i="1" s="1"/>
  <c r="AQ687" i="1" a="1"/>
  <c r="AQ687" i="1" s="1"/>
  <c r="AQ679" i="1" a="1"/>
  <c r="AQ679" i="1" s="1"/>
  <c r="AQ680" i="1" a="1"/>
  <c r="AQ680" i="1" s="1"/>
  <c r="AQ677" i="1" a="1"/>
  <c r="AQ677" i="1" s="1"/>
  <c r="AQ675" i="1" a="1"/>
  <c r="AQ675" i="1" s="1"/>
  <c r="AQ673" i="1" a="1"/>
  <c r="AQ673" i="1" s="1"/>
  <c r="AQ670" i="1" a="1"/>
  <c r="AQ670" i="1" s="1"/>
  <c r="AQ672" i="1" a="1"/>
  <c r="AQ672" i="1" s="1"/>
  <c r="AQ661" i="1" a="1"/>
  <c r="AQ661" i="1" s="1"/>
  <c r="AQ662" i="1" a="1"/>
  <c r="AQ662" i="1" s="1"/>
  <c r="AQ696" i="1" a="1"/>
  <c r="AQ696" i="1" s="1"/>
  <c r="AQ664" i="1" a="1"/>
  <c r="AQ664" i="1" s="1"/>
  <c r="AQ665" i="1" a="1"/>
  <c r="AQ665" i="1" s="1"/>
  <c r="AQ667" i="1" a="1"/>
  <c r="AQ667" i="1" s="1"/>
  <c r="AQ668" i="1" a="1"/>
  <c r="AQ668" i="1" s="1"/>
  <c r="AN705" i="1" a="1"/>
  <c r="AN705" i="1" s="1"/>
  <c r="AN703" i="1" a="1"/>
  <c r="AN703" i="1" s="1"/>
  <c r="AN701" i="1" a="1"/>
  <c r="AN701" i="1" s="1"/>
  <c r="AN700" i="1" a="1"/>
  <c r="AN700" i="1" s="1"/>
  <c r="AN698" i="1" a="1"/>
  <c r="AN698" i="1" s="1"/>
  <c r="AN696" i="1" a="1"/>
  <c r="AN696" i="1" s="1"/>
  <c r="AN691" i="1" a="1"/>
  <c r="AN691" i="1" s="1"/>
  <c r="AN682" i="1" a="1"/>
  <c r="AN682" i="1" s="1"/>
  <c r="AN694" i="1" a="1"/>
  <c r="AN694" i="1" s="1"/>
  <c r="AN680" i="1" a="1"/>
  <c r="AN680" i="1" s="1"/>
  <c r="AN707" i="1" a="1"/>
  <c r="AN707" i="1" s="1"/>
  <c r="AN686" i="1" a="1"/>
  <c r="AN686" i="1" s="1"/>
  <c r="AN693" i="1" a="1"/>
  <c r="AN693" i="1" s="1"/>
  <c r="AN675" i="1" a="1"/>
  <c r="AN675" i="1" s="1"/>
  <c r="AN673" i="1" a="1"/>
  <c r="AN673" i="1" s="1"/>
  <c r="AN687" i="1" a="1"/>
  <c r="AN687" i="1" s="1"/>
  <c r="AN684" i="1" a="1"/>
  <c r="AN684" i="1" s="1"/>
  <c r="AN672" i="1" a="1"/>
  <c r="AN672" i="1" s="1"/>
  <c r="AN670" i="1" a="1"/>
  <c r="AN670" i="1" s="1"/>
  <c r="AN689" i="1" a="1"/>
  <c r="AN689" i="1" s="1"/>
  <c r="AN667" i="1" a="1"/>
  <c r="AN667" i="1" s="1"/>
  <c r="AN677" i="1" a="1"/>
  <c r="AN677" i="1" s="1"/>
  <c r="AN668" i="1" a="1"/>
  <c r="AN668" i="1" s="1"/>
  <c r="AN662" i="1" a="1"/>
  <c r="AN662" i="1" s="1"/>
  <c r="AN661" i="1" a="1"/>
  <c r="AN661" i="1" s="1"/>
  <c r="AN664" i="1" a="1"/>
  <c r="AN664" i="1" s="1"/>
  <c r="AN665" i="1" a="1"/>
  <c r="AN665" i="1" s="1"/>
  <c r="AP698" i="1" a="1"/>
  <c r="AP698" i="1" s="1"/>
  <c r="AP694" i="1" a="1"/>
  <c r="AP694" i="1" s="1"/>
  <c r="AP707" i="1" a="1"/>
  <c r="AP707" i="1" s="1"/>
  <c r="AP693" i="1" a="1"/>
  <c r="AP693" i="1" s="1"/>
  <c r="AP705" i="1" a="1"/>
  <c r="AP705" i="1" s="1"/>
  <c r="AP691" i="1" a="1"/>
  <c r="AP691" i="1" s="1"/>
  <c r="AP703" i="1" a="1"/>
  <c r="AP703" i="1" s="1"/>
  <c r="AP689" i="1" a="1"/>
  <c r="AP689" i="1" s="1"/>
  <c r="AP687" i="1" a="1"/>
  <c r="AP687" i="1" s="1"/>
  <c r="AP686" i="1" a="1"/>
  <c r="AP686" i="1" s="1"/>
  <c r="AP701" i="1" a="1"/>
  <c r="AP701" i="1" s="1"/>
  <c r="AP684" i="1" a="1"/>
  <c r="AP684" i="1" s="1"/>
  <c r="AP696" i="1" a="1"/>
  <c r="AP696" i="1" s="1"/>
  <c r="AP668" i="1" a="1"/>
  <c r="AP668" i="1" s="1"/>
  <c r="AP679" i="1" a="1"/>
  <c r="AP679" i="1" s="1"/>
  <c r="AP680" i="1" a="1"/>
  <c r="AP680" i="1" s="1"/>
  <c r="AP677" i="1" a="1"/>
  <c r="AP677" i="1" s="1"/>
  <c r="AP673" i="1" a="1"/>
  <c r="AP673" i="1" s="1"/>
  <c r="AP700" i="1" a="1"/>
  <c r="AP700" i="1" s="1"/>
  <c r="AP675" i="1" a="1"/>
  <c r="AP675" i="1" s="1"/>
  <c r="AP664" i="1" a="1"/>
  <c r="AP664" i="1" s="1"/>
  <c r="AP682" i="1" a="1"/>
  <c r="AP682" i="1" s="1"/>
  <c r="AP672" i="1" a="1"/>
  <c r="AP672" i="1" s="1"/>
  <c r="AP662" i="1" a="1"/>
  <c r="AP662" i="1" s="1"/>
  <c r="AP661" i="1" a="1"/>
  <c r="AP661" i="1" s="1"/>
  <c r="AP665" i="1" a="1"/>
  <c r="AP665" i="1" s="1"/>
  <c r="AP667" i="1" a="1"/>
  <c r="AP667" i="1" s="1"/>
  <c r="AP670" i="1" a="1"/>
  <c r="AP670" i="1" s="1"/>
  <c r="AO701" i="1" a="1"/>
  <c r="AO701" i="1" s="1"/>
  <c r="AO698" i="1" a="1"/>
  <c r="AO698" i="1" s="1"/>
  <c r="AO696" i="1" a="1"/>
  <c r="AO696" i="1" s="1"/>
  <c r="AO694" i="1" a="1"/>
  <c r="AO694" i="1" s="1"/>
  <c r="AO707" i="1" a="1"/>
  <c r="AO707" i="1" s="1"/>
  <c r="AO693" i="1" a="1"/>
  <c r="AO693" i="1" s="1"/>
  <c r="AO703" i="1" a="1"/>
  <c r="AO703" i="1" s="1"/>
  <c r="AO689" i="1" a="1"/>
  <c r="AO689" i="1" s="1"/>
  <c r="AO687" i="1" a="1"/>
  <c r="AO687" i="1" s="1"/>
  <c r="AO691" i="1" a="1"/>
  <c r="AO691" i="1" s="1"/>
  <c r="AO682" i="1" a="1"/>
  <c r="AO682" i="1" s="1"/>
  <c r="AO700" i="1" a="1"/>
  <c r="AO700" i="1" s="1"/>
  <c r="AO672" i="1" a="1"/>
  <c r="AO672" i="1" s="1"/>
  <c r="AO684" i="1" a="1"/>
  <c r="AO684" i="1" s="1"/>
  <c r="AO670" i="1" a="1"/>
  <c r="AO670" i="1" s="1"/>
  <c r="AO705" i="1" a="1"/>
  <c r="AO705" i="1" s="1"/>
  <c r="AO686" i="1" a="1"/>
  <c r="AO686" i="1" s="1"/>
  <c r="AO680" i="1" a="1"/>
  <c r="AO680" i="1" s="1"/>
  <c r="AO677" i="1" a="1"/>
  <c r="AO677" i="1" s="1"/>
  <c r="AO668" i="1" a="1"/>
  <c r="AO668" i="1" s="1"/>
  <c r="AO667" i="1" a="1"/>
  <c r="AO667" i="1" s="1"/>
  <c r="AO679" i="1" a="1"/>
  <c r="AO679" i="1" s="1"/>
  <c r="AO675" i="1" a="1"/>
  <c r="AO675" i="1" s="1"/>
  <c r="AO665" i="1" a="1"/>
  <c r="AO665" i="1" s="1"/>
  <c r="AO673" i="1" a="1"/>
  <c r="AO673" i="1" s="1"/>
  <c r="AO661" i="1" a="1"/>
  <c r="AO661" i="1" s="1"/>
  <c r="AO662" i="1" a="1"/>
  <c r="AO662" i="1" s="1"/>
  <c r="AO664" i="1" a="1"/>
  <c r="AO664" i="1" s="1"/>
  <c r="AQ604" i="1" a="1"/>
  <c r="AQ604" i="1" s="1"/>
  <c r="AQ617" i="1" a="1"/>
  <c r="AQ617" i="1" s="1"/>
  <c r="AQ603" i="1" a="1"/>
  <c r="AQ603" i="1" s="1"/>
  <c r="AQ615" i="1" a="1"/>
  <c r="AQ615" i="1" s="1"/>
  <c r="AQ601" i="1" a="1"/>
  <c r="AQ601" i="1" s="1"/>
  <c r="AQ613" i="1" a="1"/>
  <c r="AQ613" i="1" s="1"/>
  <c r="AQ611" i="1" a="1"/>
  <c r="AQ611" i="1" s="1"/>
  <c r="AQ610" i="1" a="1"/>
  <c r="AQ610" i="1" s="1"/>
  <c r="AQ608" i="1" a="1"/>
  <c r="AQ608" i="1" s="1"/>
  <c r="AQ596" i="1" a="1"/>
  <c r="AQ596" i="1" s="1"/>
  <c r="AQ594" i="1" a="1"/>
  <c r="AQ594" i="1" s="1"/>
  <c r="AQ592" i="1" a="1"/>
  <c r="AQ592" i="1" s="1"/>
  <c r="AQ590" i="1" a="1"/>
  <c r="AQ590" i="1" s="1"/>
  <c r="AQ589" i="1" a="1"/>
  <c r="AQ589" i="1" s="1"/>
  <c r="AQ599" i="1" a="1"/>
  <c r="AQ599" i="1" s="1"/>
  <c r="AQ587" i="1" a="1"/>
  <c r="AQ587" i="1" s="1"/>
  <c r="AQ580" i="1" a="1"/>
  <c r="AQ580" i="1" s="1"/>
  <c r="AQ578" i="1" a="1"/>
  <c r="AQ578" i="1" s="1"/>
  <c r="AQ606" i="1" a="1"/>
  <c r="AQ606" i="1" s="1"/>
  <c r="AQ577" i="1" a="1"/>
  <c r="AQ577" i="1" s="1"/>
  <c r="AQ575" i="1" a="1"/>
  <c r="AQ575" i="1" s="1"/>
  <c r="AQ585" i="1" a="1"/>
  <c r="AQ585" i="1" s="1"/>
  <c r="AQ597" i="1" a="1"/>
  <c r="AQ597" i="1" s="1"/>
  <c r="AQ583" i="1" a="1"/>
  <c r="AQ583" i="1" s="1"/>
  <c r="AQ574" i="1" a="1"/>
  <c r="AQ574" i="1" s="1"/>
  <c r="AQ572" i="1" a="1"/>
  <c r="AQ572" i="1" s="1"/>
  <c r="AQ582" i="1" a="1"/>
  <c r="AQ582" i="1" s="1"/>
  <c r="AQ571" i="1" a="1"/>
  <c r="AQ571" i="1" s="1"/>
  <c r="AO611" i="1" a="1"/>
  <c r="AO611" i="1" s="1"/>
  <c r="AO610" i="1" a="1"/>
  <c r="AO610" i="1" s="1"/>
  <c r="AO608" i="1" a="1"/>
  <c r="AO608" i="1" s="1"/>
  <c r="AO606" i="1" a="1"/>
  <c r="AO606" i="1" s="1"/>
  <c r="AO604" i="1" a="1"/>
  <c r="AO604" i="1" s="1"/>
  <c r="AO617" i="1" a="1"/>
  <c r="AO617" i="1" s="1"/>
  <c r="AO603" i="1" a="1"/>
  <c r="AO603" i="1" s="1"/>
  <c r="AO615" i="1" a="1"/>
  <c r="AO615" i="1" s="1"/>
  <c r="AO601" i="1" a="1"/>
  <c r="AO601" i="1" s="1"/>
  <c r="AO589" i="1" a="1"/>
  <c r="AO589" i="1" s="1"/>
  <c r="AO599" i="1" a="1"/>
  <c r="AO599" i="1" s="1"/>
  <c r="AO597" i="1" a="1"/>
  <c r="AO597" i="1" s="1"/>
  <c r="AO596" i="1" a="1"/>
  <c r="AO596" i="1" s="1"/>
  <c r="AO592" i="1" a="1"/>
  <c r="AO592" i="1" s="1"/>
  <c r="AO585" i="1" a="1"/>
  <c r="AO585" i="1" s="1"/>
  <c r="AO583" i="1" a="1"/>
  <c r="AO583" i="1" s="1"/>
  <c r="AO587" i="1" a="1"/>
  <c r="AO587" i="1" s="1"/>
  <c r="AO582" i="1" a="1"/>
  <c r="AO582" i="1" s="1"/>
  <c r="AO590" i="1" a="1"/>
  <c r="AO590" i="1" s="1"/>
  <c r="AO580" i="1" a="1"/>
  <c r="AO580" i="1" s="1"/>
  <c r="AO594" i="1" a="1"/>
  <c r="AO594" i="1" s="1"/>
  <c r="AO578" i="1" a="1"/>
  <c r="AO578" i="1" s="1"/>
  <c r="AO571" i="1" a="1"/>
  <c r="AO571" i="1" s="1"/>
  <c r="AO572" i="1" a="1"/>
  <c r="AO572" i="1" s="1"/>
  <c r="AO613" i="1" a="1"/>
  <c r="AO613" i="1" s="1"/>
  <c r="AO574" i="1" a="1"/>
  <c r="AO574" i="1" s="1"/>
  <c r="AO577" i="1" a="1"/>
  <c r="AO577" i="1" s="1"/>
  <c r="AO575" i="1" a="1"/>
  <c r="AO575" i="1" s="1"/>
  <c r="AP608" i="1" a="1"/>
  <c r="AP608" i="1" s="1"/>
  <c r="AP606" i="1" a="1"/>
  <c r="AP606" i="1" s="1"/>
  <c r="AP604" i="1" a="1"/>
  <c r="AP604" i="1" s="1"/>
  <c r="AP617" i="1" a="1"/>
  <c r="AP617" i="1" s="1"/>
  <c r="AP603" i="1" a="1"/>
  <c r="AP603" i="1" s="1"/>
  <c r="AP615" i="1" a="1"/>
  <c r="AP615" i="1" s="1"/>
  <c r="AP613" i="1" a="1"/>
  <c r="AP613" i="1" s="1"/>
  <c r="AP611" i="1" a="1"/>
  <c r="AP611" i="1" s="1"/>
  <c r="AP601" i="1" a="1"/>
  <c r="AP601" i="1" s="1"/>
  <c r="AP599" i="1" a="1"/>
  <c r="AP599" i="1" s="1"/>
  <c r="AP610" i="1" a="1"/>
  <c r="AP610" i="1" s="1"/>
  <c r="AP597" i="1" a="1"/>
  <c r="AP597" i="1" s="1"/>
  <c r="AP596" i="1" a="1"/>
  <c r="AP596" i="1" s="1"/>
  <c r="AP594" i="1" a="1"/>
  <c r="AP594" i="1" s="1"/>
  <c r="AP592" i="1" a="1"/>
  <c r="AP592" i="1" s="1"/>
  <c r="AP589" i="1" a="1"/>
  <c r="AP589" i="1" s="1"/>
  <c r="AP583" i="1" a="1"/>
  <c r="AP583" i="1" s="1"/>
  <c r="AP582" i="1" a="1"/>
  <c r="AP582" i="1" s="1"/>
  <c r="AP587" i="1" a="1"/>
  <c r="AP587" i="1" s="1"/>
  <c r="AP580" i="1" a="1"/>
  <c r="AP580" i="1" s="1"/>
  <c r="AP590" i="1" a="1"/>
  <c r="AP590" i="1" s="1"/>
  <c r="AP578" i="1" a="1"/>
  <c r="AP578" i="1" s="1"/>
  <c r="AP577" i="1" a="1"/>
  <c r="AP577" i="1" s="1"/>
  <c r="AP585" i="1" a="1"/>
  <c r="AP585" i="1" s="1"/>
  <c r="AP575" i="1" a="1"/>
  <c r="AP575" i="1" s="1"/>
  <c r="AP574" i="1" a="1"/>
  <c r="AP574" i="1" s="1"/>
  <c r="AP571" i="1" a="1"/>
  <c r="AP571" i="1" s="1"/>
  <c r="AP572" i="1" a="1"/>
  <c r="AP572" i="1" s="1"/>
  <c r="AN615" i="1" a="1"/>
  <c r="AN615" i="1" s="1"/>
  <c r="AN613" i="1" a="1"/>
  <c r="AN613" i="1" s="1"/>
  <c r="AN611" i="1" a="1"/>
  <c r="AN611" i="1" s="1"/>
  <c r="AN610" i="1" a="1"/>
  <c r="AN610" i="1" s="1"/>
  <c r="AN608" i="1" a="1"/>
  <c r="AN608" i="1" s="1"/>
  <c r="AN606" i="1" a="1"/>
  <c r="AN606" i="1" s="1"/>
  <c r="AN604" i="1" a="1"/>
  <c r="AN604" i="1" s="1"/>
  <c r="AN592" i="1" a="1"/>
  <c r="AN592" i="1" s="1"/>
  <c r="AN617" i="1" a="1"/>
  <c r="AN617" i="1" s="1"/>
  <c r="AN603" i="1" a="1"/>
  <c r="AN603" i="1" s="1"/>
  <c r="AN590" i="1" a="1"/>
  <c r="AN590" i="1" s="1"/>
  <c r="AN601" i="1" a="1"/>
  <c r="AN601" i="1" s="1"/>
  <c r="AN599" i="1" a="1"/>
  <c r="AN599" i="1" s="1"/>
  <c r="AN596" i="1" a="1"/>
  <c r="AN596" i="1" s="1"/>
  <c r="AN597" i="1" a="1"/>
  <c r="AN597" i="1" s="1"/>
  <c r="AN577" i="1" a="1"/>
  <c r="AN577" i="1" s="1"/>
  <c r="AN585" i="1" a="1"/>
  <c r="AN585" i="1" s="1"/>
  <c r="AN583" i="1" a="1"/>
  <c r="AN583" i="1" s="1"/>
  <c r="AN587" i="1" a="1"/>
  <c r="AN587" i="1" s="1"/>
  <c r="AN582" i="1" a="1"/>
  <c r="AN582" i="1" s="1"/>
  <c r="AN575" i="1" a="1"/>
  <c r="AN575" i="1" s="1"/>
  <c r="AN574" i="1" a="1"/>
  <c r="AN574" i="1" s="1"/>
  <c r="AN580" i="1" a="1"/>
  <c r="AN580" i="1" s="1"/>
  <c r="AN572" i="1" a="1"/>
  <c r="AN572" i="1" s="1"/>
  <c r="AN594" i="1" a="1"/>
  <c r="AN594" i="1" s="1"/>
  <c r="AN578" i="1" a="1"/>
  <c r="AN578" i="1" s="1"/>
  <c r="AN571" i="1" a="1"/>
  <c r="AN571" i="1" s="1"/>
  <c r="AQ656" i="1" a="1"/>
  <c r="AQ656" i="1" s="1"/>
  <c r="AQ659" i="1" a="1"/>
  <c r="AQ659" i="1" s="1"/>
  <c r="AQ657" i="1" a="1"/>
  <c r="AQ657" i="1" s="1"/>
  <c r="AQ658" i="1" a="1"/>
  <c r="AQ658" i="1" s="1"/>
  <c r="AN657" i="1" a="1"/>
  <c r="AN657" i="1" s="1"/>
  <c r="AN658" i="1" a="1"/>
  <c r="AN658" i="1" s="1"/>
  <c r="AN659" i="1" a="1"/>
  <c r="AN659" i="1" s="1"/>
  <c r="AN656" i="1" a="1"/>
  <c r="AN656" i="1" s="1"/>
  <c r="AP658" i="1" a="1"/>
  <c r="AP658" i="1" s="1"/>
  <c r="AP656" i="1" a="1"/>
  <c r="AP656" i="1" s="1"/>
  <c r="AP659" i="1" a="1"/>
  <c r="AP659" i="1" s="1"/>
  <c r="AP657" i="1" a="1"/>
  <c r="AP657" i="1" s="1"/>
  <c r="AO658" i="1" a="1"/>
  <c r="AO658" i="1" s="1"/>
  <c r="AO656" i="1" a="1"/>
  <c r="AO656" i="1" s="1"/>
  <c r="AO659" i="1" a="1"/>
  <c r="AO659" i="1" s="1"/>
  <c r="AO657" i="1" a="1"/>
  <c r="AO657" i="1" s="1"/>
  <c r="AQ569" i="1" a="1"/>
  <c r="AQ569" i="1" s="1"/>
  <c r="AQ568" i="1" a="1"/>
  <c r="AQ568" i="1" s="1"/>
  <c r="AQ567" i="1" a="1"/>
  <c r="AQ567" i="1" s="1"/>
  <c r="AQ566" i="1" a="1"/>
  <c r="AQ566" i="1" s="1"/>
  <c r="AO566" i="1" a="1"/>
  <c r="AO566" i="1" s="1"/>
  <c r="AO569" i="1" a="1"/>
  <c r="AO569" i="1" s="1"/>
  <c r="AO568" i="1" a="1"/>
  <c r="AO568" i="1" s="1"/>
  <c r="AO567" i="1" a="1"/>
  <c r="AO567" i="1" s="1"/>
  <c r="AP569" i="1" a="1"/>
  <c r="AP569" i="1" s="1"/>
  <c r="AP568" i="1" a="1"/>
  <c r="AP568" i="1" s="1"/>
  <c r="AP567" i="1" a="1"/>
  <c r="AP567" i="1" s="1"/>
  <c r="AP566" i="1" a="1"/>
  <c r="AP566" i="1" s="1"/>
  <c r="AN568" i="1" a="1"/>
  <c r="AN568" i="1" s="1"/>
  <c r="AN567" i="1" a="1"/>
  <c r="AN567" i="1" s="1"/>
  <c r="AN566" i="1" a="1"/>
  <c r="AN566" i="1" s="1"/>
  <c r="AN569" i="1" a="1"/>
  <c r="AN569" i="1" s="1"/>
  <c r="AQ552" i="1" a="1"/>
  <c r="AQ552" i="1" s="1"/>
  <c r="AQ544" i="1" a="1"/>
  <c r="AQ544" i="1" s="1"/>
  <c r="AQ548" i="1" a="1"/>
  <c r="AQ548" i="1" s="1"/>
  <c r="AQ551" i="1" a="1"/>
  <c r="AQ551" i="1" s="1"/>
  <c r="AQ546" i="1" a="1"/>
  <c r="AQ546" i="1" s="1"/>
  <c r="AQ549" i="1" a="1"/>
  <c r="AQ549" i="1" s="1"/>
  <c r="AQ547" i="1" a="1"/>
  <c r="AQ547" i="1" s="1"/>
  <c r="AQ550" i="1" a="1"/>
  <c r="AQ550" i="1" s="1"/>
  <c r="AQ545" i="1" a="1"/>
  <c r="AQ545" i="1" s="1"/>
  <c r="AQ543" i="1" a="1"/>
  <c r="AQ543" i="1" s="1"/>
  <c r="AN642" i="1" a="1"/>
  <c r="AN642" i="1" s="1"/>
  <c r="AN634" i="1" a="1"/>
  <c r="AN634" i="1" s="1"/>
  <c r="AN640" i="1" a="1"/>
  <c r="AN640" i="1" s="1"/>
  <c r="AN637" i="1" a="1"/>
  <c r="AN637" i="1" s="1"/>
  <c r="AN639" i="1" a="1"/>
  <c r="AN639" i="1" s="1"/>
  <c r="AN635" i="1" a="1"/>
  <c r="AN635" i="1" s="1"/>
  <c r="AN641" i="1" a="1"/>
  <c r="AN641" i="1" s="1"/>
  <c r="AN636" i="1" a="1"/>
  <c r="AN636" i="1" s="1"/>
  <c r="AN633" i="1" a="1"/>
  <c r="AN633" i="1" s="1"/>
  <c r="AN638" i="1" a="1"/>
  <c r="AN638" i="1" s="1"/>
  <c r="AO642" i="1" a="1"/>
  <c r="AO642" i="1" s="1"/>
  <c r="AO634" i="1" a="1"/>
  <c r="AO634" i="1" s="1"/>
  <c r="AO640" i="1" a="1"/>
  <c r="AO640" i="1" s="1"/>
  <c r="AO641" i="1" a="1"/>
  <c r="AO641" i="1" s="1"/>
  <c r="AO635" i="1" a="1"/>
  <c r="AO635" i="1" s="1"/>
  <c r="AO638" i="1" a="1"/>
  <c r="AO638" i="1" s="1"/>
  <c r="AO637" i="1" a="1"/>
  <c r="AO637" i="1" s="1"/>
  <c r="AO639" i="1" a="1"/>
  <c r="AO639" i="1" s="1"/>
  <c r="AO636" i="1" a="1"/>
  <c r="AO636" i="1" s="1"/>
  <c r="AO633" i="1" a="1"/>
  <c r="AO633" i="1" s="1"/>
  <c r="AP642" i="1" a="1"/>
  <c r="AP642" i="1" s="1"/>
  <c r="AP634" i="1" a="1"/>
  <c r="AP634" i="1" s="1"/>
  <c r="AP641" i="1" a="1"/>
  <c r="AP641" i="1" s="1"/>
  <c r="AP635" i="1" a="1"/>
  <c r="AP635" i="1" s="1"/>
  <c r="AP633" i="1" a="1"/>
  <c r="AP633" i="1" s="1"/>
  <c r="AP638" i="1" a="1"/>
  <c r="AP638" i="1" s="1"/>
  <c r="AP639" i="1" a="1"/>
  <c r="AP639" i="1" s="1"/>
  <c r="AP636" i="1" a="1"/>
  <c r="AP636" i="1" s="1"/>
  <c r="AP640" i="1" a="1"/>
  <c r="AP640" i="1" s="1"/>
  <c r="AP637" i="1" a="1"/>
  <c r="AP637" i="1" s="1"/>
  <c r="AP552" i="1" a="1"/>
  <c r="AP552" i="1" s="1"/>
  <c r="AP544" i="1" a="1"/>
  <c r="AP544" i="1" s="1"/>
  <c r="AP545" i="1" a="1"/>
  <c r="AP545" i="1" s="1"/>
  <c r="AP548" i="1" a="1"/>
  <c r="AP548" i="1" s="1"/>
  <c r="AP551" i="1" a="1"/>
  <c r="AP551" i="1" s="1"/>
  <c r="AP546" i="1" a="1"/>
  <c r="AP546" i="1" s="1"/>
  <c r="AP543" i="1" a="1"/>
  <c r="AP543" i="1" s="1"/>
  <c r="AP550" i="1" a="1"/>
  <c r="AP550" i="1" s="1"/>
  <c r="AP547" i="1" a="1"/>
  <c r="AP547" i="1" s="1"/>
  <c r="AP549" i="1" a="1"/>
  <c r="AP549" i="1" s="1"/>
  <c r="AQ642" i="1" a="1"/>
  <c r="AQ642" i="1" s="1"/>
  <c r="AQ634" i="1" a="1"/>
  <c r="AQ634" i="1" s="1"/>
  <c r="AQ641" i="1" a="1"/>
  <c r="AQ641" i="1" s="1"/>
  <c r="AQ639" i="1" a="1"/>
  <c r="AQ639" i="1" s="1"/>
  <c r="AQ638" i="1" a="1"/>
  <c r="AQ638" i="1" s="1"/>
  <c r="AQ636" i="1" a="1"/>
  <c r="AQ636" i="1" s="1"/>
  <c r="AQ637" i="1" a="1"/>
  <c r="AQ637" i="1" s="1"/>
  <c r="AQ640" i="1" a="1"/>
  <c r="AQ640" i="1" s="1"/>
  <c r="AQ633" i="1" a="1"/>
  <c r="AQ633" i="1" s="1"/>
  <c r="AQ635" i="1" a="1"/>
  <c r="AQ635" i="1" s="1"/>
  <c r="AN552" i="1" a="1"/>
  <c r="AN552" i="1" s="1"/>
  <c r="AN544" i="1" a="1"/>
  <c r="AN544" i="1" s="1"/>
  <c r="AN547" i="1" a="1"/>
  <c r="AN547" i="1" s="1"/>
  <c r="AN550" i="1" a="1"/>
  <c r="AN550" i="1" s="1"/>
  <c r="AN545" i="1" a="1"/>
  <c r="AN545" i="1" s="1"/>
  <c r="AN548" i="1" a="1"/>
  <c r="AN548" i="1" s="1"/>
  <c r="AN546" i="1" a="1"/>
  <c r="AN546" i="1" s="1"/>
  <c r="AN543" i="1" a="1"/>
  <c r="AN543" i="1" s="1"/>
  <c r="AN551" i="1" a="1"/>
  <c r="AN551" i="1" s="1"/>
  <c r="AN549" i="1" a="1"/>
  <c r="AN549" i="1" s="1"/>
  <c r="AO552" i="1" a="1"/>
  <c r="AO552" i="1" s="1"/>
  <c r="AO544" i="1" a="1"/>
  <c r="AO544" i="1" s="1"/>
  <c r="AO550" i="1" a="1"/>
  <c r="AO550" i="1" s="1"/>
  <c r="AO545" i="1" a="1"/>
  <c r="AO545" i="1" s="1"/>
  <c r="AO548" i="1" a="1"/>
  <c r="AO548" i="1" s="1"/>
  <c r="AO551" i="1" a="1"/>
  <c r="AO551" i="1" s="1"/>
  <c r="AO549" i="1" a="1"/>
  <c r="AO549" i="1" s="1"/>
  <c r="AO543" i="1" a="1"/>
  <c r="AO543" i="1" s="1"/>
  <c r="AO546" i="1" a="1"/>
  <c r="AO546" i="1" s="1"/>
  <c r="AO547" i="1" a="1"/>
  <c r="AO547" i="1" s="1"/>
  <c r="AO114" i="18"/>
  <c r="AU541" i="1"/>
  <c r="AU620" i="1" s="1" a="1"/>
  <c r="AU620" i="1" s="1"/>
  <c r="AQ542" i="1" a="1"/>
  <c r="AQ542" i="1" s="1"/>
  <c r="AQ557" i="1" a="1"/>
  <c r="AQ557" i="1" s="1"/>
  <c r="AQ561" i="1" a="1"/>
  <c r="AQ561" i="1" s="1"/>
  <c r="AQ563" i="1" a="1"/>
  <c r="AQ563" i="1" s="1"/>
  <c r="AQ624" i="1" a="1"/>
  <c r="AQ624" i="1" s="1"/>
  <c r="AQ621" i="1" a="1"/>
  <c r="AQ621" i="1" s="1"/>
  <c r="AQ623" i="1" a="1"/>
  <c r="AQ623" i="1" s="1"/>
  <c r="AQ564" i="1" a="1"/>
  <c r="AQ564" i="1" s="1"/>
  <c r="AQ555" i="1" a="1"/>
  <c r="AQ555" i="1" s="1"/>
  <c r="AQ559" i="1" a="1"/>
  <c r="AQ559" i="1" s="1"/>
  <c r="AQ562" i="1" a="1"/>
  <c r="AQ562" i="1" s="1"/>
  <c r="AQ619" i="1" a="1"/>
  <c r="AQ619" i="1" s="1"/>
  <c r="AQ622" i="1" a="1"/>
  <c r="AQ622" i="1" s="1"/>
  <c r="AQ553" i="1" a="1"/>
  <c r="AQ553" i="1" s="1"/>
  <c r="AS541" i="1"/>
  <c r="AS620" i="1" s="1" a="1"/>
  <c r="AS620" i="1" s="1"/>
  <c r="AO542" i="1" a="1"/>
  <c r="AO542" i="1" s="1"/>
  <c r="AO621" i="1" a="1"/>
  <c r="AO621" i="1" s="1"/>
  <c r="AO623" i="1" a="1"/>
  <c r="AO623" i="1" s="1"/>
  <c r="AO555" i="1" a="1"/>
  <c r="AO555" i="1" s="1"/>
  <c r="AO559" i="1" a="1"/>
  <c r="AO559" i="1" s="1"/>
  <c r="AO562" i="1" a="1"/>
  <c r="AO562" i="1" s="1"/>
  <c r="AO557" i="1" a="1"/>
  <c r="AO557" i="1" s="1"/>
  <c r="AO619" i="1" a="1"/>
  <c r="AO619" i="1" s="1"/>
  <c r="AO622" i="1" a="1"/>
  <c r="AO622" i="1" s="1"/>
  <c r="AO563" i="1" a="1"/>
  <c r="AO563" i="1" s="1"/>
  <c r="AO553" i="1" a="1"/>
  <c r="AO553" i="1" s="1"/>
  <c r="AO564" i="1" a="1"/>
  <c r="AO564" i="1" s="1"/>
  <c r="AO561" i="1" a="1"/>
  <c r="AO561" i="1" s="1"/>
  <c r="AO624" i="1" a="1"/>
  <c r="AO624" i="1" s="1"/>
  <c r="AU631" i="1"/>
  <c r="AU710" i="1" s="1" a="1"/>
  <c r="AU710" i="1" s="1"/>
  <c r="AQ632" i="1" a="1"/>
  <c r="AQ632" i="1" s="1"/>
  <c r="AT631" i="1"/>
  <c r="AT710" i="1" s="1" a="1"/>
  <c r="AT710" i="1" s="1"/>
  <c r="AP632" i="1" a="1"/>
  <c r="AP632" i="1" s="1"/>
  <c r="AR631" i="1"/>
  <c r="AR710" i="1" s="1" a="1"/>
  <c r="AR710" i="1" s="1"/>
  <c r="AN632" i="1" a="1"/>
  <c r="AN632" i="1" s="1"/>
  <c r="AR541" i="1"/>
  <c r="AR620" i="1" s="1" a="1"/>
  <c r="AR620" i="1" s="1"/>
  <c r="AN542" i="1" a="1"/>
  <c r="AN542" i="1" s="1"/>
  <c r="AN623" i="1" a="1"/>
  <c r="AN623" i="1" s="1"/>
  <c r="AN555" i="1" a="1"/>
  <c r="AN555" i="1" s="1"/>
  <c r="AN559" i="1" a="1"/>
  <c r="AN559" i="1" s="1"/>
  <c r="AN562" i="1" a="1"/>
  <c r="AN562" i="1" s="1"/>
  <c r="AN619" i="1" a="1"/>
  <c r="AN619" i="1" s="1"/>
  <c r="AN622" i="1" a="1"/>
  <c r="AN622" i="1" s="1"/>
  <c r="AN624" i="1" a="1"/>
  <c r="AN624" i="1" s="1"/>
  <c r="AN553" i="1" a="1"/>
  <c r="AN553" i="1" s="1"/>
  <c r="AN564" i="1" a="1"/>
  <c r="AN564" i="1" s="1"/>
  <c r="AN557" i="1" a="1"/>
  <c r="AN557" i="1" s="1"/>
  <c r="AN561" i="1" a="1"/>
  <c r="AN561" i="1" s="1"/>
  <c r="AN563" i="1" a="1"/>
  <c r="AN563" i="1" s="1"/>
  <c r="AN621" i="1" a="1"/>
  <c r="AN621" i="1" s="1"/>
  <c r="AT541" i="1"/>
  <c r="AT620" i="1" s="1" a="1"/>
  <c r="AT620" i="1" s="1"/>
  <c r="AP542" i="1" a="1"/>
  <c r="AP542" i="1" s="1"/>
  <c r="AP624" i="1" a="1"/>
  <c r="AP624" i="1" s="1"/>
  <c r="AP557" i="1" a="1"/>
  <c r="AP557" i="1" s="1"/>
  <c r="AP621" i="1" a="1"/>
  <c r="AP621" i="1" s="1"/>
  <c r="AP623" i="1" a="1"/>
  <c r="AP623" i="1" s="1"/>
  <c r="AP555" i="1" a="1"/>
  <c r="AP555" i="1" s="1"/>
  <c r="AP559" i="1" a="1"/>
  <c r="AP559" i="1" s="1"/>
  <c r="AP562" i="1" a="1"/>
  <c r="AP562" i="1" s="1"/>
  <c r="AP553" i="1" a="1"/>
  <c r="AP553" i="1" s="1"/>
  <c r="AP564" i="1" a="1"/>
  <c r="AP564" i="1" s="1"/>
  <c r="AP619" i="1" a="1"/>
  <c r="AP619" i="1" s="1"/>
  <c r="AP622" i="1" a="1"/>
  <c r="AP622" i="1" s="1"/>
  <c r="AP561" i="1" a="1"/>
  <c r="AP561" i="1" s="1"/>
  <c r="AP563" i="1" a="1"/>
  <c r="AP563" i="1" s="1"/>
  <c r="AS631" i="1"/>
  <c r="AS710" i="1" s="1" a="1"/>
  <c r="AS710" i="1" s="1"/>
  <c r="AO632" i="1" a="1"/>
  <c r="AO632" i="1" s="1"/>
  <c r="SJ77" i="19"/>
  <c r="SJ76" i="19"/>
  <c r="SJ75" i="19"/>
  <c r="SJ71" i="19"/>
  <c r="SJ70" i="19"/>
  <c r="SJ69" i="19"/>
  <c r="AT706" i="1" l="1" a="1"/>
  <c r="AT706" i="1" s="1"/>
  <c r="AT708" i="1" a="1"/>
  <c r="AT708" i="1" s="1"/>
  <c r="AU706" i="1" a="1"/>
  <c r="AU706" i="1" s="1"/>
  <c r="AU708" i="1" a="1"/>
  <c r="AU708" i="1" s="1"/>
  <c r="AS706" i="1" a="1"/>
  <c r="AS706" i="1" s="1"/>
  <c r="AS708" i="1" a="1"/>
  <c r="AS708" i="1" s="1"/>
  <c r="AR706" i="1" a="1"/>
  <c r="AR706" i="1" s="1"/>
  <c r="AR708" i="1" a="1"/>
  <c r="AR708" i="1" s="1"/>
  <c r="AT702" i="1" a="1"/>
  <c r="AT702" i="1" s="1"/>
  <c r="AT704" i="1" a="1"/>
  <c r="AT704" i="1" s="1"/>
  <c r="AU702" i="1" a="1"/>
  <c r="AU702" i="1" s="1"/>
  <c r="AU704" i="1" a="1"/>
  <c r="AU704" i="1" s="1"/>
  <c r="AS702" i="1" a="1"/>
  <c r="AS702" i="1" s="1"/>
  <c r="AS704" i="1" a="1"/>
  <c r="AS704" i="1" s="1"/>
  <c r="AR702" i="1" a="1"/>
  <c r="AR702" i="1" s="1"/>
  <c r="AR704" i="1" a="1"/>
  <c r="AR704" i="1" s="1"/>
  <c r="AU697" i="1" a="1"/>
  <c r="AU697" i="1" s="1"/>
  <c r="AU699" i="1" a="1"/>
  <c r="AU699" i="1" s="1"/>
  <c r="AT697" i="1" a="1"/>
  <c r="AT697" i="1" s="1"/>
  <c r="AT699" i="1" a="1"/>
  <c r="AT699" i="1" s="1"/>
  <c r="AR697" i="1" a="1"/>
  <c r="AR697" i="1" s="1"/>
  <c r="AR699" i="1" a="1"/>
  <c r="AR699" i="1" s="1"/>
  <c r="AS697" i="1" a="1"/>
  <c r="AS697" i="1" s="1"/>
  <c r="AS699" i="1" a="1"/>
  <c r="AS699" i="1" s="1"/>
  <c r="AT692" i="1" a="1"/>
  <c r="AT692" i="1" s="1"/>
  <c r="AT695" i="1" a="1"/>
  <c r="AT695" i="1" s="1"/>
  <c r="AU692" i="1" a="1"/>
  <c r="AU692" i="1" s="1"/>
  <c r="AU695" i="1" a="1"/>
  <c r="AU695" i="1" s="1"/>
  <c r="AR692" i="1" a="1"/>
  <c r="AR692" i="1" s="1"/>
  <c r="AR695" i="1" a="1"/>
  <c r="AR695" i="1" s="1"/>
  <c r="AS692" i="1" a="1"/>
  <c r="AS692" i="1" s="1"/>
  <c r="AS695" i="1" a="1"/>
  <c r="AS695" i="1" s="1"/>
  <c r="AT688" i="1" a="1"/>
  <c r="AT688" i="1" s="1"/>
  <c r="AT690" i="1" a="1"/>
  <c r="AT690" i="1" s="1"/>
  <c r="AU688" i="1" a="1"/>
  <c r="AU688" i="1" s="1"/>
  <c r="AU690" i="1" a="1"/>
  <c r="AU690" i="1" s="1"/>
  <c r="AS688" i="1" a="1"/>
  <c r="AS688" i="1" s="1"/>
  <c r="AS690" i="1" a="1"/>
  <c r="AS690" i="1" s="1"/>
  <c r="AR688" i="1" a="1"/>
  <c r="AR688" i="1" s="1"/>
  <c r="AR690" i="1" a="1"/>
  <c r="AR690" i="1" s="1"/>
  <c r="AT683" i="1" a="1"/>
  <c r="AT683" i="1" s="1"/>
  <c r="AT685" i="1" a="1"/>
  <c r="AT685" i="1" s="1"/>
  <c r="AU683" i="1" a="1"/>
  <c r="AU683" i="1" s="1"/>
  <c r="AU685" i="1" a="1"/>
  <c r="AU685" i="1" s="1"/>
  <c r="AS683" i="1" a="1"/>
  <c r="AS683" i="1" s="1"/>
  <c r="AS685" i="1" a="1"/>
  <c r="AS685" i="1" s="1"/>
  <c r="AR683" i="1" a="1"/>
  <c r="AR683" i="1" s="1"/>
  <c r="AR685" i="1" a="1"/>
  <c r="AR685" i="1" s="1"/>
  <c r="AU678" i="1" a="1"/>
  <c r="AU678" i="1" s="1"/>
  <c r="AU681" i="1" a="1"/>
  <c r="AU681" i="1" s="1"/>
  <c r="AT678" i="1" a="1"/>
  <c r="AT678" i="1" s="1"/>
  <c r="AT681" i="1" a="1"/>
  <c r="AT681" i="1" s="1"/>
  <c r="AS678" i="1" a="1"/>
  <c r="AS678" i="1" s="1"/>
  <c r="AS681" i="1" a="1"/>
  <c r="AS681" i="1" s="1"/>
  <c r="AR678" i="1" a="1"/>
  <c r="AR678" i="1" s="1"/>
  <c r="AR681" i="1" a="1"/>
  <c r="AR681" i="1" s="1"/>
  <c r="AT674" i="1" a="1"/>
  <c r="AT674" i="1" s="1"/>
  <c r="AT676" i="1" a="1"/>
  <c r="AT676" i="1" s="1"/>
  <c r="AU674" i="1" a="1"/>
  <c r="AU674" i="1" s="1"/>
  <c r="AU676" i="1" a="1"/>
  <c r="AU676" i="1" s="1"/>
  <c r="AS674" i="1" a="1"/>
  <c r="AS674" i="1" s="1"/>
  <c r="AS676" i="1" a="1"/>
  <c r="AS676" i="1" s="1"/>
  <c r="AR674" i="1" a="1"/>
  <c r="AR674" i="1" s="1"/>
  <c r="AR676" i="1" a="1"/>
  <c r="AR676" i="1" s="1"/>
  <c r="AT669" i="1" a="1"/>
  <c r="AT669" i="1" s="1"/>
  <c r="AT671" i="1" a="1"/>
  <c r="AT671" i="1" s="1"/>
  <c r="AU669" i="1" a="1"/>
  <c r="AU669" i="1" s="1"/>
  <c r="AU671" i="1" a="1"/>
  <c r="AU671" i="1" s="1"/>
  <c r="AS669" i="1" a="1"/>
  <c r="AS669" i="1" s="1"/>
  <c r="AS671" i="1" a="1"/>
  <c r="AS671" i="1" s="1"/>
  <c r="AR669" i="1" a="1"/>
  <c r="AR669" i="1" s="1"/>
  <c r="AR671" i="1" a="1"/>
  <c r="AR671" i="1" s="1"/>
  <c r="AT663" i="1" a="1"/>
  <c r="AT663" i="1" s="1"/>
  <c r="AT666" i="1" a="1"/>
  <c r="AT666" i="1" s="1"/>
  <c r="AU663" i="1" a="1"/>
  <c r="AU663" i="1" s="1"/>
  <c r="AU666" i="1" a="1"/>
  <c r="AU666" i="1" s="1"/>
  <c r="AR663" i="1" a="1"/>
  <c r="AR663" i="1" s="1"/>
  <c r="AR666" i="1" a="1"/>
  <c r="AR666" i="1" s="1"/>
  <c r="AS663" i="1" a="1"/>
  <c r="AS663" i="1" s="1"/>
  <c r="AS666" i="1" a="1"/>
  <c r="AS666" i="1" s="1"/>
  <c r="AT655" i="1" a="1"/>
  <c r="AT655" i="1" s="1"/>
  <c r="AT660" i="1" a="1"/>
  <c r="AT660" i="1" s="1"/>
  <c r="AU655" i="1" a="1"/>
  <c r="AU655" i="1" s="1"/>
  <c r="AU660" i="1" a="1"/>
  <c r="AU660" i="1" s="1"/>
  <c r="AS655" i="1" a="1"/>
  <c r="AS655" i="1" s="1"/>
  <c r="AS660" i="1" a="1"/>
  <c r="AS660" i="1" s="1"/>
  <c r="AR655" i="1" a="1"/>
  <c r="AR655" i="1" s="1"/>
  <c r="AR660" i="1" a="1"/>
  <c r="AR660" i="1" s="1"/>
  <c r="AT648" i="1" a="1"/>
  <c r="AT648" i="1" s="1"/>
  <c r="AT650" i="1" a="1"/>
  <c r="AT650" i="1" s="1"/>
  <c r="AU648" i="1" a="1"/>
  <c r="AU648" i="1" s="1"/>
  <c r="AU650" i="1" a="1"/>
  <c r="AU650" i="1" s="1"/>
  <c r="AS648" i="1" a="1"/>
  <c r="AS648" i="1" s="1"/>
  <c r="AS650" i="1" a="1"/>
  <c r="AS650" i="1" s="1"/>
  <c r="AR648" i="1" a="1"/>
  <c r="AR648" i="1" s="1"/>
  <c r="AR650" i="1" a="1"/>
  <c r="AR650" i="1" s="1"/>
  <c r="AT644" i="1" a="1"/>
  <c r="AT644" i="1" s="1"/>
  <c r="AT646" i="1" a="1"/>
  <c r="AT646" i="1" s="1"/>
  <c r="AU644" i="1" a="1"/>
  <c r="AU644" i="1" s="1"/>
  <c r="AU646" i="1" a="1"/>
  <c r="AU646" i="1" s="1"/>
  <c r="AS644" i="1" a="1"/>
  <c r="AS644" i="1" s="1"/>
  <c r="AS646" i="1" a="1"/>
  <c r="AS646" i="1" s="1"/>
  <c r="AR644" i="1" a="1"/>
  <c r="AR644" i="1" s="1"/>
  <c r="AR646" i="1" a="1"/>
  <c r="AR646" i="1" s="1"/>
  <c r="AU616" i="1" a="1"/>
  <c r="AU616" i="1" s="1"/>
  <c r="AU618" i="1" a="1"/>
  <c r="AU618" i="1" s="1"/>
  <c r="AS616" i="1" a="1"/>
  <c r="AS616" i="1" s="1"/>
  <c r="AS618" i="1" a="1"/>
  <c r="AS618" i="1" s="1"/>
  <c r="AR616" i="1" a="1"/>
  <c r="AR616" i="1" s="1"/>
  <c r="AR618" i="1" a="1"/>
  <c r="AR618" i="1" s="1"/>
  <c r="AT616" i="1" a="1"/>
  <c r="AT616" i="1" s="1"/>
  <c r="AT618" i="1" a="1"/>
  <c r="AT618" i="1" s="1"/>
  <c r="AU612" i="1" a="1"/>
  <c r="AU612" i="1" s="1"/>
  <c r="AU614" i="1" a="1"/>
  <c r="AU614" i="1" s="1"/>
  <c r="AS612" i="1" a="1"/>
  <c r="AS612" i="1" s="1"/>
  <c r="AS614" i="1" a="1"/>
  <c r="AS614" i="1" s="1"/>
  <c r="AR612" i="1" a="1"/>
  <c r="AR612" i="1" s="1"/>
  <c r="AR614" i="1" a="1"/>
  <c r="AR614" i="1" s="1"/>
  <c r="AT612" i="1" a="1"/>
  <c r="AT612" i="1" s="1"/>
  <c r="AT614" i="1" a="1"/>
  <c r="AT614" i="1" s="1"/>
  <c r="AU607" i="1" a="1"/>
  <c r="AU607" i="1" s="1"/>
  <c r="AU609" i="1" a="1"/>
  <c r="AU609" i="1" s="1"/>
  <c r="AS607" i="1" a="1"/>
  <c r="AS607" i="1" s="1"/>
  <c r="AS609" i="1" a="1"/>
  <c r="AS609" i="1" s="1"/>
  <c r="AT607" i="1" a="1"/>
  <c r="AT607" i="1" s="1"/>
  <c r="AT609" i="1" a="1"/>
  <c r="AT609" i="1" s="1"/>
  <c r="AR607" i="1" a="1"/>
  <c r="AR607" i="1" s="1"/>
  <c r="AR609" i="1" a="1"/>
  <c r="AR609" i="1" s="1"/>
  <c r="AS602" i="1" a="1"/>
  <c r="AS602" i="1" s="1"/>
  <c r="AS605" i="1" a="1"/>
  <c r="AS605" i="1" s="1"/>
  <c r="AU602" i="1" a="1"/>
  <c r="AU602" i="1" s="1"/>
  <c r="AU605" i="1" a="1"/>
  <c r="AU605" i="1" s="1"/>
  <c r="AR602" i="1" a="1"/>
  <c r="AR602" i="1" s="1"/>
  <c r="AR605" i="1" a="1"/>
  <c r="AR605" i="1" s="1"/>
  <c r="AT602" i="1" a="1"/>
  <c r="AT602" i="1" s="1"/>
  <c r="AT605" i="1" a="1"/>
  <c r="AT605" i="1" s="1"/>
  <c r="AU598" i="1" a="1"/>
  <c r="AU598" i="1" s="1"/>
  <c r="AU600" i="1" a="1"/>
  <c r="AU600" i="1" s="1"/>
  <c r="AS598" i="1" a="1"/>
  <c r="AS598" i="1" s="1"/>
  <c r="AS600" i="1" a="1"/>
  <c r="AS600" i="1" s="1"/>
  <c r="AR598" i="1" a="1"/>
  <c r="AR598" i="1" s="1"/>
  <c r="AR600" i="1" a="1"/>
  <c r="AR600" i="1" s="1"/>
  <c r="AT598" i="1" a="1"/>
  <c r="AT598" i="1" s="1"/>
  <c r="AT600" i="1" a="1"/>
  <c r="AT600" i="1" s="1"/>
  <c r="AU593" i="1" a="1"/>
  <c r="AU593" i="1" s="1"/>
  <c r="AU595" i="1" a="1"/>
  <c r="AU595" i="1" s="1"/>
  <c r="AS593" i="1" a="1"/>
  <c r="AS593" i="1" s="1"/>
  <c r="AS595" i="1" a="1"/>
  <c r="AS595" i="1" s="1"/>
  <c r="AR593" i="1" a="1"/>
  <c r="AR593" i="1" s="1"/>
  <c r="AR595" i="1" a="1"/>
  <c r="AR595" i="1" s="1"/>
  <c r="AT593" i="1" a="1"/>
  <c r="AT593" i="1" s="1"/>
  <c r="AT595" i="1" a="1"/>
  <c r="AT595" i="1" s="1"/>
  <c r="AU588" i="1" a="1"/>
  <c r="AU588" i="1" s="1"/>
  <c r="AU591" i="1" a="1"/>
  <c r="AU591" i="1" s="1"/>
  <c r="AS588" i="1" a="1"/>
  <c r="AS588" i="1" s="1"/>
  <c r="AS591" i="1" a="1"/>
  <c r="AS591" i="1" s="1"/>
  <c r="AR588" i="1" a="1"/>
  <c r="AR588" i="1" s="1"/>
  <c r="AR591" i="1" a="1"/>
  <c r="AR591" i="1" s="1"/>
  <c r="AT588" i="1" a="1"/>
  <c r="AT588" i="1" s="1"/>
  <c r="AT591" i="1" a="1"/>
  <c r="AT591" i="1" s="1"/>
  <c r="AU584" i="1" a="1"/>
  <c r="AU584" i="1" s="1"/>
  <c r="AU586" i="1" a="1"/>
  <c r="AU586" i="1" s="1"/>
  <c r="AS584" i="1" a="1"/>
  <c r="AS584" i="1" s="1"/>
  <c r="AS586" i="1" a="1"/>
  <c r="AS586" i="1" s="1"/>
  <c r="AR584" i="1" a="1"/>
  <c r="AR584" i="1" s="1"/>
  <c r="AR586" i="1" a="1"/>
  <c r="AR586" i="1" s="1"/>
  <c r="AT584" i="1" a="1"/>
  <c r="AT584" i="1" s="1"/>
  <c r="AT586" i="1" a="1"/>
  <c r="AT586" i="1" s="1"/>
  <c r="AU579" i="1" a="1"/>
  <c r="AU579" i="1" s="1"/>
  <c r="AU581" i="1" a="1"/>
  <c r="AU581" i="1" s="1"/>
  <c r="AS579" i="1" a="1"/>
  <c r="AS579" i="1" s="1"/>
  <c r="AS581" i="1" a="1"/>
  <c r="AS581" i="1" s="1"/>
  <c r="AR579" i="1" a="1"/>
  <c r="AR579" i="1" s="1"/>
  <c r="AR581" i="1" a="1"/>
  <c r="AR581" i="1" s="1"/>
  <c r="AT579" i="1" a="1"/>
  <c r="AT579" i="1" s="1"/>
  <c r="AT581" i="1" a="1"/>
  <c r="AT581" i="1" s="1"/>
  <c r="AU573" i="1" a="1"/>
  <c r="AU573" i="1" s="1"/>
  <c r="AU576" i="1" a="1"/>
  <c r="AU576" i="1" s="1"/>
  <c r="AS573" i="1" a="1"/>
  <c r="AS573" i="1" s="1"/>
  <c r="AS576" i="1" a="1"/>
  <c r="AS576" i="1" s="1"/>
  <c r="AR573" i="1" a="1"/>
  <c r="AR573" i="1" s="1"/>
  <c r="AR576" i="1" a="1"/>
  <c r="AR576" i="1" s="1"/>
  <c r="AT573" i="1" a="1"/>
  <c r="AT573" i="1" s="1"/>
  <c r="AT576" i="1" a="1"/>
  <c r="AT576" i="1" s="1"/>
  <c r="AU565" i="1" a="1"/>
  <c r="AU565" i="1" s="1"/>
  <c r="AU570" i="1" a="1"/>
  <c r="AU570" i="1" s="1"/>
  <c r="AS565" i="1" a="1"/>
  <c r="AS565" i="1" s="1"/>
  <c r="AS570" i="1" a="1"/>
  <c r="AS570" i="1" s="1"/>
  <c r="AR565" i="1" a="1"/>
  <c r="AR565" i="1" s="1"/>
  <c r="AR570" i="1" a="1"/>
  <c r="AR570" i="1" s="1"/>
  <c r="AT565" i="1" a="1"/>
  <c r="AT565" i="1" s="1"/>
  <c r="AT570" i="1" a="1"/>
  <c r="AT570" i="1" s="1"/>
  <c r="AS558" i="1" a="1"/>
  <c r="AS558" i="1" s="1"/>
  <c r="AS560" i="1" a="1"/>
  <c r="AS560" i="1" s="1"/>
  <c r="AR558" i="1" a="1"/>
  <c r="AR558" i="1" s="1"/>
  <c r="AR560" i="1" a="1"/>
  <c r="AR560" i="1" s="1"/>
  <c r="AT558" i="1" a="1"/>
  <c r="AT558" i="1" s="1"/>
  <c r="AT560" i="1" a="1"/>
  <c r="AT560" i="1" s="1"/>
  <c r="AU558" i="1" a="1"/>
  <c r="AU558" i="1" s="1"/>
  <c r="AU560" i="1" a="1"/>
  <c r="AU560" i="1" s="1"/>
  <c r="AU554" i="1" a="1"/>
  <c r="AU554" i="1" s="1"/>
  <c r="AU556" i="1" a="1"/>
  <c r="AU556" i="1" s="1"/>
  <c r="AS554" i="1" a="1"/>
  <c r="AS554" i="1" s="1"/>
  <c r="AS556" i="1" a="1"/>
  <c r="AS556" i="1" s="1"/>
  <c r="AR554" i="1" a="1"/>
  <c r="AR554" i="1" s="1"/>
  <c r="AR556" i="1" a="1"/>
  <c r="AR556" i="1" s="1"/>
  <c r="AT554" i="1" a="1"/>
  <c r="AT554" i="1" s="1"/>
  <c r="AT556" i="1" a="1"/>
  <c r="AT556" i="1" s="1"/>
  <c r="AR705" i="1" a="1"/>
  <c r="AR705" i="1" s="1"/>
  <c r="AR691" i="1" a="1"/>
  <c r="AR691" i="1" s="1"/>
  <c r="AR703" i="1" a="1"/>
  <c r="AR703" i="1" s="1"/>
  <c r="AR701" i="1" a="1"/>
  <c r="AR701" i="1" s="1"/>
  <c r="AR700" i="1" a="1"/>
  <c r="AR700" i="1" s="1"/>
  <c r="AR698" i="1" a="1"/>
  <c r="AR698" i="1" s="1"/>
  <c r="AR696" i="1" a="1"/>
  <c r="AR696" i="1" s="1"/>
  <c r="AR682" i="1" a="1"/>
  <c r="AR682" i="1" s="1"/>
  <c r="AR707" i="1" a="1"/>
  <c r="AR707" i="1" s="1"/>
  <c r="AR680" i="1" a="1"/>
  <c r="AR680" i="1" s="1"/>
  <c r="AR693" i="1" a="1"/>
  <c r="AR693" i="1" s="1"/>
  <c r="AR694" i="1" a="1"/>
  <c r="AR694" i="1" s="1"/>
  <c r="AR686" i="1" a="1"/>
  <c r="AR686" i="1" s="1"/>
  <c r="AR675" i="1" a="1"/>
  <c r="AR675" i="1" s="1"/>
  <c r="AR673" i="1" a="1"/>
  <c r="AR673" i="1" s="1"/>
  <c r="AR672" i="1" a="1"/>
  <c r="AR672" i="1" s="1"/>
  <c r="AR689" i="1" a="1"/>
  <c r="AR689" i="1" s="1"/>
  <c r="AR670" i="1" a="1"/>
  <c r="AR670" i="1" s="1"/>
  <c r="AR687" i="1" a="1"/>
  <c r="AR687" i="1" s="1"/>
  <c r="AR684" i="1" a="1"/>
  <c r="AR684" i="1" s="1"/>
  <c r="AR664" i="1" a="1"/>
  <c r="AR664" i="1" s="1"/>
  <c r="AR665" i="1" a="1"/>
  <c r="AR665" i="1" s="1"/>
  <c r="AR667" i="1" a="1"/>
  <c r="AR667" i="1" s="1"/>
  <c r="AR677" i="1" a="1"/>
  <c r="AR677" i="1" s="1"/>
  <c r="AR668" i="1" a="1"/>
  <c r="AR668" i="1" s="1"/>
  <c r="AR661" i="1" a="1"/>
  <c r="AR661" i="1" s="1"/>
  <c r="AR662" i="1" a="1"/>
  <c r="AR662" i="1" s="1"/>
  <c r="AU694" i="1" a="1"/>
  <c r="AU694" i="1" s="1"/>
  <c r="AU707" i="1" a="1"/>
  <c r="AU707" i="1" s="1"/>
  <c r="AU705" i="1" a="1"/>
  <c r="AU705" i="1" s="1"/>
  <c r="AU691" i="1" a="1"/>
  <c r="AU691" i="1" s="1"/>
  <c r="AU703" i="1" a="1"/>
  <c r="AU703" i="1" s="1"/>
  <c r="AU701" i="1" a="1"/>
  <c r="AU701" i="1" s="1"/>
  <c r="AU700" i="1" a="1"/>
  <c r="AU700" i="1" s="1"/>
  <c r="AU693" i="1" a="1"/>
  <c r="AU693" i="1" s="1"/>
  <c r="AU686" i="1" a="1"/>
  <c r="AU686" i="1" s="1"/>
  <c r="AU696" i="1" a="1"/>
  <c r="AU696" i="1" s="1"/>
  <c r="AU684" i="1" a="1"/>
  <c r="AU684" i="1" s="1"/>
  <c r="AU682" i="1" a="1"/>
  <c r="AU682" i="1" s="1"/>
  <c r="AU689" i="1" a="1"/>
  <c r="AU689" i="1" s="1"/>
  <c r="AU679" i="1" a="1"/>
  <c r="AU679" i="1" s="1"/>
  <c r="AU677" i="1" a="1"/>
  <c r="AU677" i="1" s="1"/>
  <c r="AU675" i="1" a="1"/>
  <c r="AU675" i="1" s="1"/>
  <c r="AU680" i="1" a="1"/>
  <c r="AU680" i="1" s="1"/>
  <c r="AU673" i="1" a="1"/>
  <c r="AU673" i="1" s="1"/>
  <c r="AU698" i="1" a="1"/>
  <c r="AU698" i="1" s="1"/>
  <c r="AU687" i="1" a="1"/>
  <c r="AU687" i="1" s="1"/>
  <c r="AU670" i="1" a="1"/>
  <c r="AU670" i="1" s="1"/>
  <c r="AU661" i="1" a="1"/>
  <c r="AU661" i="1" s="1"/>
  <c r="AU672" i="1" a="1"/>
  <c r="AU672" i="1" s="1"/>
  <c r="AU668" i="1" a="1"/>
  <c r="AU668" i="1" s="1"/>
  <c r="AU662" i="1" a="1"/>
  <c r="AU662" i="1" s="1"/>
  <c r="AU664" i="1" a="1"/>
  <c r="AU664" i="1" s="1"/>
  <c r="AU665" i="1" a="1"/>
  <c r="AU665" i="1" s="1"/>
  <c r="AU667" i="1" a="1"/>
  <c r="AU667" i="1" s="1"/>
  <c r="AS701" i="1" a="1"/>
  <c r="AS701" i="1" s="1"/>
  <c r="AS698" i="1" a="1"/>
  <c r="AS698" i="1" s="1"/>
  <c r="AS696" i="1" a="1"/>
  <c r="AS696" i="1" s="1"/>
  <c r="AS694" i="1" a="1"/>
  <c r="AS694" i="1" s="1"/>
  <c r="AS707" i="1" a="1"/>
  <c r="AS707" i="1" s="1"/>
  <c r="AS693" i="1" a="1"/>
  <c r="AS693" i="1" s="1"/>
  <c r="AS700" i="1" a="1"/>
  <c r="AS700" i="1" s="1"/>
  <c r="AS691" i="1" a="1"/>
  <c r="AS691" i="1" s="1"/>
  <c r="AS689" i="1" a="1"/>
  <c r="AS689" i="1" s="1"/>
  <c r="AS705" i="1" a="1"/>
  <c r="AS705" i="1" s="1"/>
  <c r="AS687" i="1" a="1"/>
  <c r="AS687" i="1" s="1"/>
  <c r="AS682" i="1" a="1"/>
  <c r="AS682" i="1" s="1"/>
  <c r="AS703" i="1" a="1"/>
  <c r="AS703" i="1" s="1"/>
  <c r="AS672" i="1" a="1"/>
  <c r="AS672" i="1" s="1"/>
  <c r="AS670" i="1" a="1"/>
  <c r="AS670" i="1" s="1"/>
  <c r="AS686" i="1" a="1"/>
  <c r="AS686" i="1" s="1"/>
  <c r="AS677" i="1" a="1"/>
  <c r="AS677" i="1" s="1"/>
  <c r="AS680" i="1" a="1"/>
  <c r="AS680" i="1" s="1"/>
  <c r="AS667" i="1" a="1"/>
  <c r="AS667" i="1" s="1"/>
  <c r="AS668" i="1" a="1"/>
  <c r="AS668" i="1" s="1"/>
  <c r="AS665" i="1" a="1"/>
  <c r="AS665" i="1" s="1"/>
  <c r="AS675" i="1" a="1"/>
  <c r="AS675" i="1" s="1"/>
  <c r="AS662" i="1" a="1"/>
  <c r="AS662" i="1" s="1"/>
  <c r="AS664" i="1" a="1"/>
  <c r="AS664" i="1" s="1"/>
  <c r="AS661" i="1" a="1"/>
  <c r="AS661" i="1" s="1"/>
  <c r="AS679" i="1" a="1"/>
  <c r="AS679" i="1" s="1"/>
  <c r="AS673" i="1" a="1"/>
  <c r="AS673" i="1" s="1"/>
  <c r="AS684" i="1" a="1"/>
  <c r="AS684" i="1" s="1"/>
  <c r="AT698" i="1" a="1"/>
  <c r="AT698" i="1" s="1"/>
  <c r="AT694" i="1" a="1"/>
  <c r="AT694" i="1" s="1"/>
  <c r="AT707" i="1" a="1"/>
  <c r="AT707" i="1" s="1"/>
  <c r="AT693" i="1" a="1"/>
  <c r="AT693" i="1" s="1"/>
  <c r="AT705" i="1" a="1"/>
  <c r="AT705" i="1" s="1"/>
  <c r="AT691" i="1" a="1"/>
  <c r="AT691" i="1" s="1"/>
  <c r="AT703" i="1" a="1"/>
  <c r="AT703" i="1" s="1"/>
  <c r="AT689" i="1" a="1"/>
  <c r="AT689" i="1" s="1"/>
  <c r="AT701" i="1" a="1"/>
  <c r="AT701" i="1" s="1"/>
  <c r="AT700" i="1" a="1"/>
  <c r="AT700" i="1" s="1"/>
  <c r="AT687" i="1" a="1"/>
  <c r="AT687" i="1" s="1"/>
  <c r="AT696" i="1" a="1"/>
  <c r="AT696" i="1" s="1"/>
  <c r="AT686" i="1" a="1"/>
  <c r="AT686" i="1" s="1"/>
  <c r="AT684" i="1" a="1"/>
  <c r="AT684" i="1" s="1"/>
  <c r="AT668" i="1" a="1"/>
  <c r="AT668" i="1" s="1"/>
  <c r="AT682" i="1" a="1"/>
  <c r="AT682" i="1" s="1"/>
  <c r="AT679" i="1" a="1"/>
  <c r="AT679" i="1" s="1"/>
  <c r="AT677" i="1" a="1"/>
  <c r="AT677" i="1" s="1"/>
  <c r="AT680" i="1" a="1"/>
  <c r="AT680" i="1" s="1"/>
  <c r="AT673" i="1" a="1"/>
  <c r="AT673" i="1" s="1"/>
  <c r="AT664" i="1" a="1"/>
  <c r="AT664" i="1" s="1"/>
  <c r="AT662" i="1" a="1"/>
  <c r="AT662" i="1" s="1"/>
  <c r="AT667" i="1" a="1"/>
  <c r="AT667" i="1" s="1"/>
  <c r="AT670" i="1" a="1"/>
  <c r="AT670" i="1" s="1"/>
  <c r="AT661" i="1" a="1"/>
  <c r="AT661" i="1" s="1"/>
  <c r="AT672" i="1" a="1"/>
  <c r="AT672" i="1" s="1"/>
  <c r="AT665" i="1" a="1"/>
  <c r="AT665" i="1" s="1"/>
  <c r="AT675" i="1" a="1"/>
  <c r="AT675" i="1" s="1"/>
  <c r="AR615" i="1" a="1"/>
  <c r="AR615" i="1" s="1"/>
  <c r="AR613" i="1" a="1"/>
  <c r="AR613" i="1" s="1"/>
  <c r="AR611" i="1" a="1"/>
  <c r="AR611" i="1" s="1"/>
  <c r="AR610" i="1" a="1"/>
  <c r="AR610" i="1" s="1"/>
  <c r="AR608" i="1" a="1"/>
  <c r="AR608" i="1" s="1"/>
  <c r="AR606" i="1" a="1"/>
  <c r="AR606" i="1" s="1"/>
  <c r="AR604" i="1" a="1"/>
  <c r="AR604" i="1" s="1"/>
  <c r="AR617" i="1" a="1"/>
  <c r="AR617" i="1" s="1"/>
  <c r="AR603" i="1" a="1"/>
  <c r="AR603" i="1" s="1"/>
  <c r="AR592" i="1" a="1"/>
  <c r="AR592" i="1" s="1"/>
  <c r="AR590" i="1" a="1"/>
  <c r="AR590" i="1" s="1"/>
  <c r="AR599" i="1" a="1"/>
  <c r="AR599" i="1" s="1"/>
  <c r="AR601" i="1" a="1"/>
  <c r="AR601" i="1" s="1"/>
  <c r="AR596" i="1" a="1"/>
  <c r="AR596" i="1" s="1"/>
  <c r="AR577" i="1" a="1"/>
  <c r="AR577" i="1" s="1"/>
  <c r="AR585" i="1" a="1"/>
  <c r="AR585" i="1" s="1"/>
  <c r="AR594" i="1" a="1"/>
  <c r="AR594" i="1" s="1"/>
  <c r="AR583" i="1" a="1"/>
  <c r="AR583" i="1" s="1"/>
  <c r="AR582" i="1" a="1"/>
  <c r="AR582" i="1" s="1"/>
  <c r="AR578" i="1" a="1"/>
  <c r="AR578" i="1" s="1"/>
  <c r="AR574" i="1" a="1"/>
  <c r="AR574" i="1" s="1"/>
  <c r="AR597" i="1" a="1"/>
  <c r="AR597" i="1" s="1"/>
  <c r="AR575" i="1" a="1"/>
  <c r="AR575" i="1" s="1"/>
  <c r="AR572" i="1" a="1"/>
  <c r="AR572" i="1" s="1"/>
  <c r="AR571" i="1" a="1"/>
  <c r="AR571" i="1" s="1"/>
  <c r="AR587" i="1" a="1"/>
  <c r="AR587" i="1" s="1"/>
  <c r="AR580" i="1" a="1"/>
  <c r="AR580" i="1" s="1"/>
  <c r="AT608" i="1" a="1"/>
  <c r="AT608" i="1" s="1"/>
  <c r="AT606" i="1" a="1"/>
  <c r="AT606" i="1" s="1"/>
  <c r="AT604" i="1" a="1"/>
  <c r="AT604" i="1" s="1"/>
  <c r="AT617" i="1" a="1"/>
  <c r="AT617" i="1" s="1"/>
  <c r="AT603" i="1" a="1"/>
  <c r="AT603" i="1" s="1"/>
  <c r="AT615" i="1" a="1"/>
  <c r="AT615" i="1" s="1"/>
  <c r="AT601" i="1" a="1"/>
  <c r="AT601" i="1" s="1"/>
  <c r="AT613" i="1" a="1"/>
  <c r="AT613" i="1" s="1"/>
  <c r="AT611" i="1" a="1"/>
  <c r="AT611" i="1" s="1"/>
  <c r="AT610" i="1" a="1"/>
  <c r="AT610" i="1" s="1"/>
  <c r="AT599" i="1" a="1"/>
  <c r="AT599" i="1" s="1"/>
  <c r="AT597" i="1" a="1"/>
  <c r="AT597" i="1" s="1"/>
  <c r="AT596" i="1" a="1"/>
  <c r="AT596" i="1" s="1"/>
  <c r="AT594" i="1" a="1"/>
  <c r="AT594" i="1" s="1"/>
  <c r="AT592" i="1" a="1"/>
  <c r="AT592" i="1" s="1"/>
  <c r="AT589" i="1" a="1"/>
  <c r="AT589" i="1" s="1"/>
  <c r="AT583" i="1" a="1"/>
  <c r="AT583" i="1" s="1"/>
  <c r="AT590" i="1" a="1"/>
  <c r="AT590" i="1" s="1"/>
  <c r="AT582" i="1" a="1"/>
  <c r="AT582" i="1" s="1"/>
  <c r="AT580" i="1" a="1"/>
  <c r="AT580" i="1" s="1"/>
  <c r="AT578" i="1" a="1"/>
  <c r="AT578" i="1" s="1"/>
  <c r="AT577" i="1" a="1"/>
  <c r="AT577" i="1" s="1"/>
  <c r="AT587" i="1" a="1"/>
  <c r="AT587" i="1" s="1"/>
  <c r="AT571" i="1" a="1"/>
  <c r="AT571" i="1" s="1"/>
  <c r="AT585" i="1" a="1"/>
  <c r="AT585" i="1" s="1"/>
  <c r="AT574" i="1" a="1"/>
  <c r="AT574" i="1" s="1"/>
  <c r="AT575" i="1" a="1"/>
  <c r="AT575" i="1" s="1"/>
  <c r="AT572" i="1" a="1"/>
  <c r="AT572" i="1" s="1"/>
  <c r="AU604" i="1" a="1"/>
  <c r="AU604" i="1" s="1"/>
  <c r="AU617" i="1" a="1"/>
  <c r="AU617" i="1" s="1"/>
  <c r="AU603" i="1" a="1"/>
  <c r="AU603" i="1" s="1"/>
  <c r="AU615" i="1" a="1"/>
  <c r="AU615" i="1" s="1"/>
  <c r="AU601" i="1" a="1"/>
  <c r="AU601" i="1" s="1"/>
  <c r="AU613" i="1" a="1"/>
  <c r="AU613" i="1" s="1"/>
  <c r="AU611" i="1" a="1"/>
  <c r="AU611" i="1" s="1"/>
  <c r="AU610" i="1" a="1"/>
  <c r="AU610" i="1" s="1"/>
  <c r="AU608" i="1" a="1"/>
  <c r="AU608" i="1" s="1"/>
  <c r="AU596" i="1" a="1"/>
  <c r="AU596" i="1" s="1"/>
  <c r="AU594" i="1" a="1"/>
  <c r="AU594" i="1" s="1"/>
  <c r="AU592" i="1" a="1"/>
  <c r="AU592" i="1" s="1"/>
  <c r="AU590" i="1" a="1"/>
  <c r="AU590" i="1" s="1"/>
  <c r="AU606" i="1" a="1"/>
  <c r="AU606" i="1" s="1"/>
  <c r="AU589" i="1" a="1"/>
  <c r="AU589" i="1" s="1"/>
  <c r="AU599" i="1" a="1"/>
  <c r="AU599" i="1" s="1"/>
  <c r="AU580" i="1" a="1"/>
  <c r="AU580" i="1" s="1"/>
  <c r="AU578" i="1" a="1"/>
  <c r="AU578" i="1" s="1"/>
  <c r="AU577" i="1" a="1"/>
  <c r="AU577" i="1" s="1"/>
  <c r="AU587" i="1" a="1"/>
  <c r="AU587" i="1" s="1"/>
  <c r="AU575" i="1" a="1"/>
  <c r="AU575" i="1" s="1"/>
  <c r="AU597" i="1" a="1"/>
  <c r="AU597" i="1" s="1"/>
  <c r="AU585" i="1" a="1"/>
  <c r="AU585" i="1" s="1"/>
  <c r="AU583" i="1" a="1"/>
  <c r="AU583" i="1" s="1"/>
  <c r="AU582" i="1" a="1"/>
  <c r="AU582" i="1" s="1"/>
  <c r="AU574" i="1" a="1"/>
  <c r="AU574" i="1" s="1"/>
  <c r="AU572" i="1" a="1"/>
  <c r="AU572" i="1" s="1"/>
  <c r="AU571" i="1" a="1"/>
  <c r="AU571" i="1" s="1"/>
  <c r="AS611" i="1" a="1"/>
  <c r="AS611" i="1" s="1"/>
  <c r="AS610" i="1" a="1"/>
  <c r="AS610" i="1" s="1"/>
  <c r="AS608" i="1" a="1"/>
  <c r="AS608" i="1" s="1"/>
  <c r="AS606" i="1" a="1"/>
  <c r="AS606" i="1" s="1"/>
  <c r="AS604" i="1" a="1"/>
  <c r="AS604" i="1" s="1"/>
  <c r="AS617" i="1" a="1"/>
  <c r="AS617" i="1" s="1"/>
  <c r="AS603" i="1" a="1"/>
  <c r="AS603" i="1" s="1"/>
  <c r="AS615" i="1" a="1"/>
  <c r="AS615" i="1" s="1"/>
  <c r="AS601" i="1" a="1"/>
  <c r="AS601" i="1" s="1"/>
  <c r="AS589" i="1" a="1"/>
  <c r="AS589" i="1" s="1"/>
  <c r="AS587" i="1" a="1"/>
  <c r="AS587" i="1" s="1"/>
  <c r="AS599" i="1" a="1"/>
  <c r="AS599" i="1" s="1"/>
  <c r="AS597" i="1" a="1"/>
  <c r="AS597" i="1" s="1"/>
  <c r="AS613" i="1" a="1"/>
  <c r="AS613" i="1" s="1"/>
  <c r="AS596" i="1" a="1"/>
  <c r="AS596" i="1" s="1"/>
  <c r="AS592" i="1" a="1"/>
  <c r="AS592" i="1" s="1"/>
  <c r="AS585" i="1" a="1"/>
  <c r="AS585" i="1" s="1"/>
  <c r="AS590" i="1" a="1"/>
  <c r="AS590" i="1" s="1"/>
  <c r="AS583" i="1" a="1"/>
  <c r="AS583" i="1" s="1"/>
  <c r="AS594" i="1" a="1"/>
  <c r="AS594" i="1" s="1"/>
  <c r="AS582" i="1" a="1"/>
  <c r="AS582" i="1" s="1"/>
  <c r="AS580" i="1" a="1"/>
  <c r="AS580" i="1" s="1"/>
  <c r="AS578" i="1" a="1"/>
  <c r="AS578" i="1" s="1"/>
  <c r="AS571" i="1" a="1"/>
  <c r="AS571" i="1" s="1"/>
  <c r="AS572" i="1" a="1"/>
  <c r="AS572" i="1" s="1"/>
  <c r="AS575" i="1" a="1"/>
  <c r="AS575" i="1" s="1"/>
  <c r="AS577" i="1" a="1"/>
  <c r="AS577" i="1" s="1"/>
  <c r="AS574" i="1" a="1"/>
  <c r="AS574" i="1" s="1"/>
  <c r="AU656" i="1" a="1"/>
  <c r="AU656" i="1" s="1"/>
  <c r="AU659" i="1" a="1"/>
  <c r="AU659" i="1" s="1"/>
  <c r="AU657" i="1" a="1"/>
  <c r="AU657" i="1" s="1"/>
  <c r="AU658" i="1" a="1"/>
  <c r="AU658" i="1" s="1"/>
  <c r="AR657" i="1" a="1"/>
  <c r="AR657" i="1" s="1"/>
  <c r="AR658" i="1" a="1"/>
  <c r="AR658" i="1" s="1"/>
  <c r="AR656" i="1" a="1"/>
  <c r="AR656" i="1" s="1"/>
  <c r="AR659" i="1" a="1"/>
  <c r="AR659" i="1" s="1"/>
  <c r="AS658" i="1" a="1"/>
  <c r="AS658" i="1" s="1"/>
  <c r="AS656" i="1" a="1"/>
  <c r="AS656" i="1" s="1"/>
  <c r="AS659" i="1" a="1"/>
  <c r="AS659" i="1" s="1"/>
  <c r="AS657" i="1" a="1"/>
  <c r="AS657" i="1" s="1"/>
  <c r="AT658" i="1" a="1"/>
  <c r="AT658" i="1" s="1"/>
  <c r="AT656" i="1" a="1"/>
  <c r="AT656" i="1" s="1"/>
  <c r="AT659" i="1" a="1"/>
  <c r="AT659" i="1" s="1"/>
  <c r="AT657" i="1" a="1"/>
  <c r="AT657" i="1" s="1"/>
  <c r="AR568" i="1" a="1"/>
  <c r="AR568" i="1" s="1"/>
  <c r="AR567" i="1" a="1"/>
  <c r="AR567" i="1" s="1"/>
  <c r="AR566" i="1" a="1"/>
  <c r="AR566" i="1" s="1"/>
  <c r="AR569" i="1" a="1"/>
  <c r="AR569" i="1" s="1"/>
  <c r="AT569" i="1" a="1"/>
  <c r="AT569" i="1" s="1"/>
  <c r="AT568" i="1" a="1"/>
  <c r="AT568" i="1" s="1"/>
  <c r="AT567" i="1" a="1"/>
  <c r="AT567" i="1" s="1"/>
  <c r="AT566" i="1" a="1"/>
  <c r="AT566" i="1" s="1"/>
  <c r="AU569" i="1" a="1"/>
  <c r="AU569" i="1" s="1"/>
  <c r="AU568" i="1" a="1"/>
  <c r="AU568" i="1" s="1"/>
  <c r="AU567" i="1" a="1"/>
  <c r="AU567" i="1" s="1"/>
  <c r="AU566" i="1" a="1"/>
  <c r="AU566" i="1" s="1"/>
  <c r="AS566" i="1" a="1"/>
  <c r="AS566" i="1" s="1"/>
  <c r="AS567" i="1" a="1"/>
  <c r="AS567" i="1" s="1"/>
  <c r="AS569" i="1" a="1"/>
  <c r="AS569" i="1" s="1"/>
  <c r="AS568" i="1" a="1"/>
  <c r="AS568" i="1" s="1"/>
  <c r="AR552" i="1" a="1"/>
  <c r="AR552" i="1" s="1"/>
  <c r="AR544" i="1" a="1"/>
  <c r="AR544" i="1" s="1"/>
  <c r="AR551" i="1" a="1"/>
  <c r="AR551" i="1" s="1"/>
  <c r="AR546" i="1" a="1"/>
  <c r="AR546" i="1" s="1"/>
  <c r="AR549" i="1" a="1"/>
  <c r="AR549" i="1" s="1"/>
  <c r="AR543" i="1" a="1"/>
  <c r="AR543" i="1" s="1"/>
  <c r="AR550" i="1" a="1"/>
  <c r="AR550" i="1" s="1"/>
  <c r="AR545" i="1" a="1"/>
  <c r="AR545" i="1" s="1"/>
  <c r="AR548" i="1" a="1"/>
  <c r="AR548" i="1" s="1"/>
  <c r="AR547" i="1" a="1"/>
  <c r="AR547" i="1" s="1"/>
  <c r="AS552" i="1" a="1"/>
  <c r="AS552" i="1" s="1"/>
  <c r="AS544" i="1" a="1"/>
  <c r="AS544" i="1" s="1"/>
  <c r="AS546" i="1" a="1"/>
  <c r="AS546" i="1" s="1"/>
  <c r="AS549" i="1" a="1"/>
  <c r="AS549" i="1" s="1"/>
  <c r="AS543" i="1" a="1"/>
  <c r="AS543" i="1" s="1"/>
  <c r="AS547" i="1" a="1"/>
  <c r="AS547" i="1" s="1"/>
  <c r="AS545" i="1" a="1"/>
  <c r="AS545" i="1" s="1"/>
  <c r="AS551" i="1" a="1"/>
  <c r="AS551" i="1" s="1"/>
  <c r="AS548" i="1" a="1"/>
  <c r="AS548" i="1" s="1"/>
  <c r="AS550" i="1" a="1"/>
  <c r="AS550" i="1" s="1"/>
  <c r="AT642" i="1" a="1"/>
  <c r="AT642" i="1" s="1"/>
  <c r="AT634" i="1" a="1"/>
  <c r="AT634" i="1" s="1"/>
  <c r="AT639" i="1" a="1"/>
  <c r="AT639" i="1" s="1"/>
  <c r="AT640" i="1" a="1"/>
  <c r="AT640" i="1" s="1"/>
  <c r="AT633" i="1" a="1"/>
  <c r="AT633" i="1" s="1"/>
  <c r="AT636" i="1" a="1"/>
  <c r="AT636" i="1" s="1"/>
  <c r="AT637" i="1" a="1"/>
  <c r="AT637" i="1" s="1"/>
  <c r="AT638" i="1" a="1"/>
  <c r="AT638" i="1" s="1"/>
  <c r="AT641" i="1" a="1"/>
  <c r="AT641" i="1" s="1"/>
  <c r="AT635" i="1" a="1"/>
  <c r="AT635" i="1" s="1"/>
  <c r="AU552" i="1" a="1"/>
  <c r="AU552" i="1" s="1"/>
  <c r="AU544" i="1" a="1"/>
  <c r="AU544" i="1" s="1"/>
  <c r="AU543" i="1" a="1"/>
  <c r="AU543" i="1" s="1"/>
  <c r="AU547" i="1" a="1"/>
  <c r="AU547" i="1" s="1"/>
  <c r="AU550" i="1" a="1"/>
  <c r="AU550" i="1" s="1"/>
  <c r="AU545" i="1" a="1"/>
  <c r="AU545" i="1" s="1"/>
  <c r="AU551" i="1" a="1"/>
  <c r="AU551" i="1" s="1"/>
  <c r="AU546" i="1" a="1"/>
  <c r="AU546" i="1" s="1"/>
  <c r="AU549" i="1" a="1"/>
  <c r="AU549" i="1" s="1"/>
  <c r="AU548" i="1" a="1"/>
  <c r="AU548" i="1" s="1"/>
  <c r="AS642" i="1" a="1"/>
  <c r="AS642" i="1" s="1"/>
  <c r="AS634" i="1" a="1"/>
  <c r="AS634" i="1" s="1"/>
  <c r="AS639" i="1" a="1"/>
  <c r="AS639" i="1" s="1"/>
  <c r="AS636" i="1" a="1"/>
  <c r="AS636" i="1" s="1"/>
  <c r="AS633" i="1" a="1"/>
  <c r="AS633" i="1" s="1"/>
  <c r="AS635" i="1" a="1"/>
  <c r="AS635" i="1" s="1"/>
  <c r="AS640" i="1" a="1"/>
  <c r="AS640" i="1" s="1"/>
  <c r="AS637" i="1" a="1"/>
  <c r="AS637" i="1" s="1"/>
  <c r="AS641" i="1" a="1"/>
  <c r="AS641" i="1" s="1"/>
  <c r="AS638" i="1" a="1"/>
  <c r="AS638" i="1" s="1"/>
  <c r="AR642" i="1" a="1"/>
  <c r="AR642" i="1" s="1"/>
  <c r="AR634" i="1" a="1"/>
  <c r="AR634" i="1" s="1"/>
  <c r="AR641" i="1" a="1"/>
  <c r="AR641" i="1" s="1"/>
  <c r="AR639" i="1" a="1"/>
  <c r="AR639" i="1" s="1"/>
  <c r="AR640" i="1" a="1"/>
  <c r="AR640" i="1" s="1"/>
  <c r="AR636" i="1" a="1"/>
  <c r="AR636" i="1" s="1"/>
  <c r="AR635" i="1" a="1"/>
  <c r="AR635" i="1" s="1"/>
  <c r="AR638" i="1" a="1"/>
  <c r="AR638" i="1" s="1"/>
  <c r="AR633" i="1" a="1"/>
  <c r="AR633" i="1" s="1"/>
  <c r="AR637" i="1" a="1"/>
  <c r="AR637" i="1" s="1"/>
  <c r="AT552" i="1" a="1"/>
  <c r="AT552" i="1" s="1"/>
  <c r="AT544" i="1" a="1"/>
  <c r="AT544" i="1" s="1"/>
  <c r="AT549" i="1" a="1"/>
  <c r="AT549" i="1" s="1"/>
  <c r="AT543" i="1" a="1"/>
  <c r="AT543" i="1" s="1"/>
  <c r="AT547" i="1" a="1"/>
  <c r="AT547" i="1" s="1"/>
  <c r="AT550" i="1" a="1"/>
  <c r="AT550" i="1" s="1"/>
  <c r="AT548" i="1" a="1"/>
  <c r="AT548" i="1" s="1"/>
  <c r="AT551" i="1" a="1"/>
  <c r="AT551" i="1" s="1"/>
  <c r="AT545" i="1" a="1"/>
  <c r="AT545" i="1" s="1"/>
  <c r="AT546" i="1" a="1"/>
  <c r="AT546" i="1" s="1"/>
  <c r="AU642" i="1" a="1"/>
  <c r="AU642" i="1" s="1"/>
  <c r="AU634" i="1" a="1"/>
  <c r="AU634" i="1" s="1"/>
  <c r="AU640" i="1" a="1"/>
  <c r="AU640" i="1" s="1"/>
  <c r="AU641" i="1" a="1"/>
  <c r="AU641" i="1" s="1"/>
  <c r="AU633" i="1" a="1"/>
  <c r="AU633" i="1" s="1"/>
  <c r="AU637" i="1" a="1"/>
  <c r="AU637" i="1" s="1"/>
  <c r="AU639" i="1" a="1"/>
  <c r="AU639" i="1" s="1"/>
  <c r="AU636" i="1" a="1"/>
  <c r="AU636" i="1" s="1"/>
  <c r="AU635" i="1" a="1"/>
  <c r="AU635" i="1" s="1"/>
  <c r="AU638" i="1" a="1"/>
  <c r="AU638" i="1" s="1"/>
  <c r="AO115" i="18"/>
  <c r="AS632" i="1" a="1"/>
  <c r="AS632" i="1" s="1"/>
  <c r="AT632" i="1" a="1"/>
  <c r="AT632" i="1" s="1"/>
  <c r="AT619" i="1" a="1"/>
  <c r="AT619" i="1" s="1"/>
  <c r="AT622" i="1" a="1"/>
  <c r="AT622" i="1" s="1"/>
  <c r="AT623" i="1" a="1"/>
  <c r="AT623" i="1" s="1"/>
  <c r="AT562" i="1" a="1"/>
  <c r="AT562" i="1" s="1"/>
  <c r="AT542" i="1" a="1"/>
  <c r="AT542" i="1" s="1"/>
  <c r="AT553" i="1" a="1"/>
  <c r="AT553" i="1" s="1"/>
  <c r="AT557" i="1" a="1"/>
  <c r="AT557" i="1" s="1"/>
  <c r="AT561" i="1" a="1"/>
  <c r="AT561" i="1" s="1"/>
  <c r="AT564" i="1" a="1"/>
  <c r="AT564" i="1" s="1"/>
  <c r="AT563" i="1" a="1"/>
  <c r="AT563" i="1" s="1"/>
  <c r="AT624" i="1" a="1"/>
  <c r="AT624" i="1" s="1"/>
  <c r="AT621" i="1" a="1"/>
  <c r="AT621" i="1" s="1"/>
  <c r="AT555" i="1" a="1"/>
  <c r="AT555" i="1" s="1"/>
  <c r="AT559" i="1" a="1"/>
  <c r="AT559" i="1" s="1"/>
  <c r="AU632" i="1" a="1"/>
  <c r="AU632" i="1" s="1"/>
  <c r="AR542" i="1" a="1"/>
  <c r="AR542" i="1" s="1"/>
  <c r="AR553" i="1" a="1"/>
  <c r="AR553" i="1" s="1"/>
  <c r="AR564" i="1" a="1"/>
  <c r="AR564" i="1" s="1"/>
  <c r="AR557" i="1" a="1"/>
  <c r="AR557" i="1" s="1"/>
  <c r="AR561" i="1" a="1"/>
  <c r="AR561" i="1" s="1"/>
  <c r="AR563" i="1" a="1"/>
  <c r="AR563" i="1" s="1"/>
  <c r="AR624" i="1" a="1"/>
  <c r="AR624" i="1" s="1"/>
  <c r="AR621" i="1" a="1"/>
  <c r="AR621" i="1" s="1"/>
  <c r="AR623" i="1" a="1"/>
  <c r="AR623" i="1" s="1"/>
  <c r="AR619" i="1" a="1"/>
  <c r="AR619" i="1" s="1"/>
  <c r="AR555" i="1" a="1"/>
  <c r="AR555" i="1" s="1"/>
  <c r="AR559" i="1" a="1"/>
  <c r="AR559" i="1" s="1"/>
  <c r="AR562" i="1" a="1"/>
  <c r="AR562" i="1" s="1"/>
  <c r="AR622" i="1" a="1"/>
  <c r="AR622" i="1" s="1"/>
  <c r="AS542" i="1" a="1"/>
  <c r="AS542" i="1" s="1"/>
  <c r="AS619" i="1" a="1"/>
  <c r="AS619" i="1" s="1"/>
  <c r="AS622" i="1" a="1"/>
  <c r="AS622" i="1" s="1"/>
  <c r="AS553" i="1" a="1"/>
  <c r="AS553" i="1" s="1"/>
  <c r="AS564" i="1" a="1"/>
  <c r="AS564" i="1" s="1"/>
  <c r="AS559" i="1" a="1"/>
  <c r="AS559" i="1" s="1"/>
  <c r="AS557" i="1" a="1"/>
  <c r="AS557" i="1" s="1"/>
  <c r="AS561" i="1" a="1"/>
  <c r="AS561" i="1" s="1"/>
  <c r="AS563" i="1" a="1"/>
  <c r="AS563" i="1" s="1"/>
  <c r="AS624" i="1" a="1"/>
  <c r="AS624" i="1" s="1"/>
  <c r="AS621" i="1" a="1"/>
  <c r="AS621" i="1" s="1"/>
  <c r="AS555" i="1" a="1"/>
  <c r="AS555" i="1" s="1"/>
  <c r="AS623" i="1" a="1"/>
  <c r="AS623" i="1" s="1"/>
  <c r="AS562" i="1" a="1"/>
  <c r="AS562" i="1" s="1"/>
  <c r="AR632" i="1" a="1"/>
  <c r="AR632" i="1" s="1"/>
  <c r="AU542" i="1" a="1"/>
  <c r="AU542" i="1" s="1"/>
  <c r="AU559" i="1" a="1"/>
  <c r="AU559" i="1" s="1"/>
  <c r="AU555" i="1" a="1"/>
  <c r="AU555" i="1" s="1"/>
  <c r="AU562" i="1" a="1"/>
  <c r="AU562" i="1" s="1"/>
  <c r="AU619" i="1" a="1"/>
  <c r="AU619" i="1" s="1"/>
  <c r="AU622" i="1" a="1"/>
  <c r="AU622" i="1" s="1"/>
  <c r="AU553" i="1" a="1"/>
  <c r="AU553" i="1" s="1"/>
  <c r="AU557" i="1" a="1"/>
  <c r="AU557" i="1" s="1"/>
  <c r="AU561" i="1" a="1"/>
  <c r="AU561" i="1" s="1"/>
  <c r="AU564" i="1" a="1"/>
  <c r="AU564" i="1" s="1"/>
  <c r="AU624" i="1" a="1"/>
  <c r="AU624" i="1" s="1"/>
  <c r="AU563" i="1" a="1"/>
  <c r="AU563" i="1" s="1"/>
  <c r="AU621" i="1" a="1"/>
  <c r="AU621" i="1" s="1"/>
  <c r="AU623" i="1" a="1"/>
  <c r="AU623" i="1" s="1"/>
  <c r="K472" i="9"/>
  <c r="K471" i="9"/>
  <c r="K470" i="9"/>
  <c r="K469" i="9"/>
  <c r="H645" i="1"/>
  <c r="I645" i="1"/>
  <c r="J645" i="1"/>
  <c r="K645" i="1"/>
  <c r="AR647" i="1" a="1"/>
  <c r="AR647" i="1" s="1"/>
  <c r="AS647" i="1" a="1"/>
  <c r="AS647" i="1" s="1"/>
  <c r="AT647" i="1" a="1"/>
  <c r="AT647" i="1" s="1"/>
  <c r="AR649" i="1" a="1"/>
  <c r="AR649" i="1" s="1"/>
  <c r="AU649" i="1" a="1"/>
  <c r="AU649" i="1" s="1"/>
  <c r="AR651" i="1" a="1"/>
  <c r="AR651" i="1" s="1"/>
  <c r="AU652" i="1" a="1"/>
  <c r="AU652" i="1" s="1"/>
  <c r="AR653" i="1" a="1"/>
  <c r="AR653" i="1" s="1"/>
  <c r="AU653" i="1" a="1"/>
  <c r="AU653" i="1" s="1"/>
  <c r="AU654" i="1" a="1"/>
  <c r="AU654" i="1" s="1"/>
  <c r="AR709" i="1" a="1"/>
  <c r="AR709" i="1" s="1"/>
  <c r="AS709" i="1" a="1"/>
  <c r="AS709" i="1" s="1"/>
  <c r="AU709" i="1" a="1"/>
  <c r="AU709" i="1" s="1"/>
  <c r="AU711" i="1" a="1"/>
  <c r="AU711" i="1" s="1"/>
  <c r="AR712" i="1" a="1"/>
  <c r="AR712" i="1" s="1"/>
  <c r="AS712" i="1" a="1"/>
  <c r="AS712" i="1" s="1"/>
  <c r="AT712" i="1" a="1"/>
  <c r="AT712" i="1" s="1"/>
  <c r="AS713" i="1" a="1"/>
  <c r="AS713" i="1" s="1"/>
  <c r="AU713" i="1" a="1"/>
  <c r="AU713" i="1" s="1"/>
  <c r="AR714" i="1" a="1"/>
  <c r="AR714" i="1" s="1"/>
  <c r="AS714" i="1" a="1"/>
  <c r="AS714" i="1" s="1"/>
  <c r="AT714" i="1" a="1"/>
  <c r="AT714" i="1" s="1"/>
  <c r="I643" i="1"/>
  <c r="AS643" i="1" s="1" a="1"/>
  <c r="AS643" i="1" s="1"/>
  <c r="J643" i="1"/>
  <c r="K643" i="1"/>
  <c r="H643" i="1"/>
  <c r="AR643" i="1" s="1" a="1"/>
  <c r="AR643" i="1" s="1"/>
  <c r="AO116" i="18" l="1"/>
  <c r="O643" i="1" a="1"/>
  <c r="O643" i="1" s="1"/>
  <c r="S643" i="1" a="1"/>
  <c r="S643" i="1" s="1"/>
  <c r="W643" i="1" a="1"/>
  <c r="W643" i="1" s="1"/>
  <c r="AA643" i="1" a="1"/>
  <c r="AA643" i="1" s="1"/>
  <c r="AE643" i="1" a="1"/>
  <c r="AE643" i="1" s="1"/>
  <c r="AI643" i="1" a="1"/>
  <c r="AI643" i="1" s="1"/>
  <c r="AM643" i="1" a="1"/>
  <c r="AM643" i="1" s="1"/>
  <c r="AQ643" i="1" a="1"/>
  <c r="AQ643" i="1" s="1"/>
  <c r="N713" i="1" a="1"/>
  <c r="N713" i="1" s="1"/>
  <c r="R713" i="1" a="1"/>
  <c r="R713" i="1" s="1"/>
  <c r="V713" i="1" a="1"/>
  <c r="V713" i="1" s="1"/>
  <c r="Z713" i="1" a="1"/>
  <c r="Z713" i="1" s="1"/>
  <c r="AD713" i="1" a="1"/>
  <c r="AD713" i="1" s="1"/>
  <c r="AH713" i="1" a="1"/>
  <c r="AH713" i="1" s="1"/>
  <c r="AL713" i="1" a="1"/>
  <c r="AL713" i="1" s="1"/>
  <c r="AP713" i="1" a="1"/>
  <c r="AP713" i="1" s="1"/>
  <c r="N711" i="1" a="1"/>
  <c r="N711" i="1" s="1"/>
  <c r="R711" i="1" a="1"/>
  <c r="R711" i="1" s="1"/>
  <c r="V711" i="1" a="1"/>
  <c r="V711" i="1" s="1"/>
  <c r="Z711" i="1" a="1"/>
  <c r="Z711" i="1" s="1"/>
  <c r="AD711" i="1" a="1"/>
  <c r="AD711" i="1" s="1"/>
  <c r="AH711" i="1" a="1"/>
  <c r="AH711" i="1" s="1"/>
  <c r="AL711" i="1" a="1"/>
  <c r="AL711" i="1" s="1"/>
  <c r="AP711" i="1" a="1"/>
  <c r="AP711" i="1" s="1"/>
  <c r="N654" i="1" a="1"/>
  <c r="N654" i="1" s="1"/>
  <c r="R654" i="1" a="1"/>
  <c r="R654" i="1" s="1"/>
  <c r="V654" i="1" a="1"/>
  <c r="V654" i="1" s="1"/>
  <c r="Z654" i="1" a="1"/>
  <c r="Z654" i="1" s="1"/>
  <c r="AD654" i="1" a="1"/>
  <c r="AD654" i="1" s="1"/>
  <c r="AH654" i="1" a="1"/>
  <c r="AH654" i="1" s="1"/>
  <c r="AL654" i="1" a="1"/>
  <c r="AL654" i="1" s="1"/>
  <c r="AP654" i="1" a="1"/>
  <c r="AP654" i="1" s="1"/>
  <c r="N652" i="1" a="1"/>
  <c r="N652" i="1" s="1"/>
  <c r="R652" i="1" a="1"/>
  <c r="R652" i="1" s="1"/>
  <c r="V652" i="1" a="1"/>
  <c r="V652" i="1" s="1"/>
  <c r="Z652" i="1" a="1"/>
  <c r="Z652" i="1" s="1"/>
  <c r="AD652" i="1" a="1"/>
  <c r="AD652" i="1" s="1"/>
  <c r="AH652" i="1" a="1"/>
  <c r="AH652" i="1" s="1"/>
  <c r="AL652" i="1" a="1"/>
  <c r="AL652" i="1" s="1"/>
  <c r="AP652" i="1" a="1"/>
  <c r="AP652" i="1" s="1"/>
  <c r="N649" i="1" a="1"/>
  <c r="N649" i="1" s="1"/>
  <c r="R649" i="1" a="1"/>
  <c r="R649" i="1" s="1"/>
  <c r="V649" i="1" a="1"/>
  <c r="V649" i="1" s="1"/>
  <c r="Z649" i="1" a="1"/>
  <c r="Z649" i="1" s="1"/>
  <c r="AD649" i="1" a="1"/>
  <c r="AD649" i="1" s="1"/>
  <c r="AH649" i="1" a="1"/>
  <c r="AH649" i="1" s="1"/>
  <c r="AL649" i="1" a="1"/>
  <c r="AL649" i="1" s="1"/>
  <c r="AP649" i="1" a="1"/>
  <c r="AP649" i="1" s="1"/>
  <c r="N645" i="1" a="1"/>
  <c r="N645" i="1" s="1"/>
  <c r="R645" i="1" a="1"/>
  <c r="R645" i="1" s="1"/>
  <c r="V645" i="1" a="1"/>
  <c r="V645" i="1" s="1"/>
  <c r="Z645" i="1" a="1"/>
  <c r="Z645" i="1" s="1"/>
  <c r="AD645" i="1" a="1"/>
  <c r="AD645" i="1" s="1"/>
  <c r="AH645" i="1" a="1"/>
  <c r="AH645" i="1" s="1"/>
  <c r="AL645" i="1" a="1"/>
  <c r="AL645" i="1" s="1"/>
  <c r="AP645" i="1" a="1"/>
  <c r="AP645" i="1" s="1"/>
  <c r="AT649" i="1" a="1"/>
  <c r="AT649" i="1" s="1"/>
  <c r="AT713" i="1" a="1"/>
  <c r="AT713" i="1" s="1"/>
  <c r="O714" i="1" a="1"/>
  <c r="O714" i="1" s="1"/>
  <c r="S714" i="1" a="1"/>
  <c r="S714" i="1" s="1"/>
  <c r="W714" i="1" a="1"/>
  <c r="W714" i="1" s="1"/>
  <c r="AA714" i="1" a="1"/>
  <c r="AA714" i="1" s="1"/>
  <c r="AE714" i="1" a="1"/>
  <c r="AE714" i="1" s="1"/>
  <c r="AI714" i="1" a="1"/>
  <c r="AI714" i="1" s="1"/>
  <c r="AM714" i="1" a="1"/>
  <c r="AM714" i="1" s="1"/>
  <c r="AQ714" i="1" a="1"/>
  <c r="AQ714" i="1" s="1"/>
  <c r="N643" i="1" a="1"/>
  <c r="N643" i="1" s="1"/>
  <c r="R643" i="1" a="1"/>
  <c r="R643" i="1" s="1"/>
  <c r="V643" i="1" a="1"/>
  <c r="V643" i="1" s="1"/>
  <c r="Z643" i="1" a="1"/>
  <c r="Z643" i="1" s="1"/>
  <c r="AD643" i="1" a="1"/>
  <c r="AD643" i="1" s="1"/>
  <c r="AH643" i="1" a="1"/>
  <c r="AH643" i="1" s="1"/>
  <c r="AL643" i="1" a="1"/>
  <c r="AL643" i="1" s="1"/>
  <c r="AP643" i="1" a="1"/>
  <c r="AP643" i="1" s="1"/>
  <c r="M713" i="1" a="1"/>
  <c r="M713" i="1" s="1"/>
  <c r="Q713" i="1" a="1"/>
  <c r="Q713" i="1" s="1"/>
  <c r="U713" i="1" a="1"/>
  <c r="U713" i="1" s="1"/>
  <c r="Y713" i="1" a="1"/>
  <c r="Y713" i="1" s="1"/>
  <c r="AC713" i="1" a="1"/>
  <c r="AC713" i="1" s="1"/>
  <c r="AG713" i="1" a="1"/>
  <c r="AG713" i="1" s="1"/>
  <c r="AK713" i="1" a="1"/>
  <c r="AK713" i="1" s="1"/>
  <c r="AO713" i="1" a="1"/>
  <c r="AO713" i="1" s="1"/>
  <c r="M711" i="1" a="1"/>
  <c r="M711" i="1" s="1"/>
  <c r="Q711" i="1" a="1"/>
  <c r="Q711" i="1" s="1"/>
  <c r="U711" i="1" a="1"/>
  <c r="U711" i="1" s="1"/>
  <c r="Y711" i="1" a="1"/>
  <c r="Y711" i="1" s="1"/>
  <c r="AC711" i="1" a="1"/>
  <c r="AC711" i="1" s="1"/>
  <c r="AG711" i="1" a="1"/>
  <c r="AG711" i="1" s="1"/>
  <c r="AK711" i="1" a="1"/>
  <c r="AK711" i="1" s="1"/>
  <c r="AO711" i="1" a="1"/>
  <c r="AO711" i="1" s="1"/>
  <c r="M654" i="1" a="1"/>
  <c r="M654" i="1" s="1"/>
  <c r="Q654" i="1" a="1"/>
  <c r="Q654" i="1" s="1"/>
  <c r="U654" i="1" a="1"/>
  <c r="U654" i="1" s="1"/>
  <c r="Y654" i="1" a="1"/>
  <c r="Y654" i="1" s="1"/>
  <c r="AC654" i="1" a="1"/>
  <c r="AC654" i="1" s="1"/>
  <c r="AG654" i="1" a="1"/>
  <c r="AG654" i="1" s="1"/>
  <c r="AK654" i="1" a="1"/>
  <c r="AK654" i="1" s="1"/>
  <c r="AO654" i="1" a="1"/>
  <c r="AO654" i="1" s="1"/>
  <c r="M652" i="1" a="1"/>
  <c r="M652" i="1" s="1"/>
  <c r="Q652" i="1" a="1"/>
  <c r="Q652" i="1" s="1"/>
  <c r="U652" i="1" a="1"/>
  <c r="U652" i="1" s="1"/>
  <c r="Y652" i="1" a="1"/>
  <c r="Y652" i="1" s="1"/>
  <c r="AC652" i="1" a="1"/>
  <c r="AC652" i="1" s="1"/>
  <c r="AG652" i="1" a="1"/>
  <c r="AG652" i="1" s="1"/>
  <c r="AK652" i="1" a="1"/>
  <c r="AK652" i="1" s="1"/>
  <c r="AO652" i="1" a="1"/>
  <c r="AO652" i="1" s="1"/>
  <c r="M649" i="1" a="1"/>
  <c r="M649" i="1" s="1"/>
  <c r="Q649" i="1" a="1"/>
  <c r="Q649" i="1" s="1"/>
  <c r="U649" i="1" a="1"/>
  <c r="U649" i="1" s="1"/>
  <c r="Y649" i="1" a="1"/>
  <c r="Y649" i="1" s="1"/>
  <c r="AC649" i="1" a="1"/>
  <c r="AC649" i="1" s="1"/>
  <c r="AG649" i="1" a="1"/>
  <c r="AG649" i="1" s="1"/>
  <c r="AK649" i="1" a="1"/>
  <c r="AK649" i="1" s="1"/>
  <c r="AO649" i="1" a="1"/>
  <c r="AO649" i="1" s="1"/>
  <c r="M645" i="1" a="1"/>
  <c r="M645" i="1" s="1"/>
  <c r="Q645" i="1" a="1"/>
  <c r="Q645" i="1" s="1"/>
  <c r="U645" i="1" a="1"/>
  <c r="U645" i="1" s="1"/>
  <c r="Y645" i="1" a="1"/>
  <c r="Y645" i="1" s="1"/>
  <c r="AC645" i="1" a="1"/>
  <c r="AC645" i="1" s="1"/>
  <c r="AG645" i="1" a="1"/>
  <c r="AG645" i="1" s="1"/>
  <c r="AK645" i="1" a="1"/>
  <c r="AK645" i="1" s="1"/>
  <c r="AO645" i="1" a="1"/>
  <c r="AO645" i="1" s="1"/>
  <c r="AT711" i="1" a="1"/>
  <c r="AT711" i="1" s="1"/>
  <c r="AT643" i="1" a="1"/>
  <c r="AT643" i="1" s="1"/>
  <c r="O712" i="1" a="1"/>
  <c r="O712" i="1" s="1"/>
  <c r="S712" i="1" a="1"/>
  <c r="S712" i="1" s="1"/>
  <c r="W712" i="1" a="1"/>
  <c r="W712" i="1" s="1"/>
  <c r="AA712" i="1" a="1"/>
  <c r="AA712" i="1" s="1"/>
  <c r="AE712" i="1" a="1"/>
  <c r="AE712" i="1" s="1"/>
  <c r="AI712" i="1" a="1"/>
  <c r="AI712" i="1" s="1"/>
  <c r="AM712" i="1" a="1"/>
  <c r="AM712" i="1" s="1"/>
  <c r="AQ712" i="1" a="1"/>
  <c r="AQ712" i="1" s="1"/>
  <c r="M643" i="1" a="1"/>
  <c r="M643" i="1" s="1"/>
  <c r="Q643" i="1" a="1"/>
  <c r="Q643" i="1" s="1"/>
  <c r="U643" i="1" a="1"/>
  <c r="U643" i="1" s="1"/>
  <c r="Y643" i="1" a="1"/>
  <c r="Y643" i="1" s="1"/>
  <c r="AC643" i="1" a="1"/>
  <c r="AC643" i="1" s="1"/>
  <c r="AG643" i="1" a="1"/>
  <c r="AG643" i="1" s="1"/>
  <c r="AK643" i="1" a="1"/>
  <c r="AK643" i="1" s="1"/>
  <c r="AO643" i="1" a="1"/>
  <c r="AO643" i="1" s="1"/>
  <c r="L713" i="1" a="1"/>
  <c r="L713" i="1" s="1"/>
  <c r="P713" i="1" a="1"/>
  <c r="P713" i="1" s="1"/>
  <c r="T713" i="1" a="1"/>
  <c r="T713" i="1" s="1"/>
  <c r="X713" i="1" a="1"/>
  <c r="X713" i="1" s="1"/>
  <c r="AB713" i="1" a="1"/>
  <c r="AB713" i="1" s="1"/>
  <c r="AF713" i="1" a="1"/>
  <c r="AF713" i="1" s="1"/>
  <c r="AJ713" i="1" a="1"/>
  <c r="AJ713" i="1" s="1"/>
  <c r="AN713" i="1" a="1"/>
  <c r="AN713" i="1" s="1"/>
  <c r="L711" i="1" a="1"/>
  <c r="L711" i="1" s="1"/>
  <c r="P711" i="1" a="1"/>
  <c r="P711" i="1" s="1"/>
  <c r="T711" i="1" a="1"/>
  <c r="T711" i="1" s="1"/>
  <c r="X711" i="1" a="1"/>
  <c r="X711" i="1" s="1"/>
  <c r="AB711" i="1" a="1"/>
  <c r="AB711" i="1" s="1"/>
  <c r="AF711" i="1" a="1"/>
  <c r="AF711" i="1" s="1"/>
  <c r="AJ711" i="1" a="1"/>
  <c r="AJ711" i="1" s="1"/>
  <c r="AN711" i="1" a="1"/>
  <c r="AN711" i="1" s="1"/>
  <c r="L654" i="1" a="1"/>
  <c r="L654" i="1" s="1"/>
  <c r="P654" i="1" a="1"/>
  <c r="P654" i="1" s="1"/>
  <c r="T654" i="1" a="1"/>
  <c r="T654" i="1" s="1"/>
  <c r="X654" i="1" a="1"/>
  <c r="X654" i="1" s="1"/>
  <c r="AB654" i="1" a="1"/>
  <c r="AB654" i="1" s="1"/>
  <c r="AF654" i="1" a="1"/>
  <c r="AF654" i="1" s="1"/>
  <c r="AJ654" i="1" a="1"/>
  <c r="AJ654" i="1" s="1"/>
  <c r="AN654" i="1" a="1"/>
  <c r="AN654" i="1" s="1"/>
  <c r="L652" i="1" a="1"/>
  <c r="L652" i="1" s="1"/>
  <c r="P652" i="1" a="1"/>
  <c r="P652" i="1" s="1"/>
  <c r="T652" i="1" a="1"/>
  <c r="T652" i="1" s="1"/>
  <c r="X652" i="1" a="1"/>
  <c r="X652" i="1" s="1"/>
  <c r="AB652" i="1" a="1"/>
  <c r="AB652" i="1" s="1"/>
  <c r="AF652" i="1" a="1"/>
  <c r="AF652" i="1" s="1"/>
  <c r="AJ652" i="1" a="1"/>
  <c r="AJ652" i="1" s="1"/>
  <c r="AN652" i="1" a="1"/>
  <c r="AN652" i="1" s="1"/>
  <c r="L649" i="1" a="1"/>
  <c r="L649" i="1" s="1"/>
  <c r="P649" i="1" a="1"/>
  <c r="P649" i="1" s="1"/>
  <c r="T649" i="1" a="1"/>
  <c r="T649" i="1" s="1"/>
  <c r="X649" i="1" a="1"/>
  <c r="X649" i="1" s="1"/>
  <c r="AB649" i="1" a="1"/>
  <c r="AB649" i="1" s="1"/>
  <c r="AF649" i="1" a="1"/>
  <c r="AF649" i="1" s="1"/>
  <c r="AJ649" i="1" a="1"/>
  <c r="AJ649" i="1" s="1"/>
  <c r="AN649" i="1" a="1"/>
  <c r="AN649" i="1" s="1"/>
  <c r="L645" i="1" a="1"/>
  <c r="L645" i="1" s="1"/>
  <c r="P645" i="1" a="1"/>
  <c r="P645" i="1" s="1"/>
  <c r="T645" i="1" a="1"/>
  <c r="T645" i="1" s="1"/>
  <c r="X645" i="1" a="1"/>
  <c r="X645" i="1" s="1"/>
  <c r="AB645" i="1" a="1"/>
  <c r="AB645" i="1" s="1"/>
  <c r="AF645" i="1" a="1"/>
  <c r="AF645" i="1" s="1"/>
  <c r="AJ645" i="1" a="1"/>
  <c r="AJ645" i="1" s="1"/>
  <c r="AN645" i="1" a="1"/>
  <c r="AN645" i="1" s="1"/>
  <c r="AS711" i="1" a="1"/>
  <c r="AS711" i="1" s="1"/>
  <c r="O709" i="1" a="1"/>
  <c r="O709" i="1" s="1"/>
  <c r="S709" i="1" a="1"/>
  <c r="S709" i="1" s="1"/>
  <c r="W709" i="1" a="1"/>
  <c r="W709" i="1" s="1"/>
  <c r="AA709" i="1" a="1"/>
  <c r="AA709" i="1" s="1"/>
  <c r="AE709" i="1" a="1"/>
  <c r="AE709" i="1" s="1"/>
  <c r="AI709" i="1" a="1"/>
  <c r="AI709" i="1" s="1"/>
  <c r="AM709" i="1" a="1"/>
  <c r="AM709" i="1" s="1"/>
  <c r="AQ709" i="1" a="1"/>
  <c r="AQ709" i="1" s="1"/>
  <c r="O651" i="1" a="1"/>
  <c r="O651" i="1" s="1"/>
  <c r="S651" i="1" a="1"/>
  <c r="S651" i="1" s="1"/>
  <c r="W651" i="1" a="1"/>
  <c r="W651" i="1" s="1"/>
  <c r="AA651" i="1" a="1"/>
  <c r="AA651" i="1" s="1"/>
  <c r="AE651" i="1" a="1"/>
  <c r="AE651" i="1" s="1"/>
  <c r="AI651" i="1" a="1"/>
  <c r="AI651" i="1" s="1"/>
  <c r="AM651" i="1" a="1"/>
  <c r="AM651" i="1" s="1"/>
  <c r="AQ651" i="1" a="1"/>
  <c r="AQ651" i="1" s="1"/>
  <c r="O647" i="1" a="1"/>
  <c r="O647" i="1" s="1"/>
  <c r="S647" i="1" a="1"/>
  <c r="S647" i="1" s="1"/>
  <c r="W647" i="1" a="1"/>
  <c r="W647" i="1" s="1"/>
  <c r="AA647" i="1" a="1"/>
  <c r="AA647" i="1" s="1"/>
  <c r="AE647" i="1" a="1"/>
  <c r="AE647" i="1" s="1"/>
  <c r="AI647" i="1" a="1"/>
  <c r="AI647" i="1" s="1"/>
  <c r="AM647" i="1" a="1"/>
  <c r="AM647" i="1" s="1"/>
  <c r="AQ647" i="1" a="1"/>
  <c r="AQ647" i="1" s="1"/>
  <c r="AU651" i="1" a="1"/>
  <c r="AU651" i="1" s="1"/>
  <c r="AS654" i="1" a="1"/>
  <c r="AS654" i="1" s="1"/>
  <c r="N712" i="1" a="1"/>
  <c r="N712" i="1" s="1"/>
  <c r="R712" i="1" a="1"/>
  <c r="R712" i="1" s="1"/>
  <c r="V712" i="1" a="1"/>
  <c r="V712" i="1" s="1"/>
  <c r="Z712" i="1" a="1"/>
  <c r="Z712" i="1" s="1"/>
  <c r="AD712" i="1" a="1"/>
  <c r="AD712" i="1" s="1"/>
  <c r="AH712" i="1" a="1"/>
  <c r="AH712" i="1" s="1"/>
  <c r="AL712" i="1" a="1"/>
  <c r="AL712" i="1" s="1"/>
  <c r="AP712" i="1" a="1"/>
  <c r="AP712" i="1" s="1"/>
  <c r="N709" i="1" a="1"/>
  <c r="N709" i="1" s="1"/>
  <c r="R709" i="1" a="1"/>
  <c r="R709" i="1" s="1"/>
  <c r="V709" i="1" a="1"/>
  <c r="V709" i="1" s="1"/>
  <c r="Z709" i="1" a="1"/>
  <c r="Z709" i="1" s="1"/>
  <c r="AD709" i="1" a="1"/>
  <c r="AD709" i="1" s="1"/>
  <c r="AH709" i="1" a="1"/>
  <c r="AH709" i="1" s="1"/>
  <c r="AL709" i="1" a="1"/>
  <c r="AL709" i="1" s="1"/>
  <c r="AP709" i="1" a="1"/>
  <c r="AP709" i="1" s="1"/>
  <c r="N653" i="1" a="1"/>
  <c r="N653" i="1" s="1"/>
  <c r="R653" i="1" a="1"/>
  <c r="R653" i="1" s="1"/>
  <c r="V653" i="1" a="1"/>
  <c r="V653" i="1" s="1"/>
  <c r="Z653" i="1" a="1"/>
  <c r="Z653" i="1" s="1"/>
  <c r="AD653" i="1" a="1"/>
  <c r="AD653" i="1" s="1"/>
  <c r="AH653" i="1" a="1"/>
  <c r="AH653" i="1" s="1"/>
  <c r="AL653" i="1" a="1"/>
  <c r="AL653" i="1" s="1"/>
  <c r="AP653" i="1" a="1"/>
  <c r="AP653" i="1" s="1"/>
  <c r="N651" i="1" a="1"/>
  <c r="N651" i="1" s="1"/>
  <c r="R651" i="1" a="1"/>
  <c r="R651" i="1" s="1"/>
  <c r="V651" i="1" a="1"/>
  <c r="V651" i="1" s="1"/>
  <c r="Z651" i="1" a="1"/>
  <c r="Z651" i="1" s="1"/>
  <c r="AD651" i="1" a="1"/>
  <c r="AD651" i="1" s="1"/>
  <c r="AH651" i="1" a="1"/>
  <c r="AH651" i="1" s="1"/>
  <c r="AL651" i="1" a="1"/>
  <c r="AL651" i="1" s="1"/>
  <c r="AP651" i="1" a="1"/>
  <c r="AP651" i="1" s="1"/>
  <c r="N647" i="1" a="1"/>
  <c r="N647" i="1" s="1"/>
  <c r="R647" i="1" a="1"/>
  <c r="R647" i="1" s="1"/>
  <c r="V647" i="1" a="1"/>
  <c r="V647" i="1" s="1"/>
  <c r="Z647" i="1" a="1"/>
  <c r="Z647" i="1" s="1"/>
  <c r="AD647" i="1" a="1"/>
  <c r="AD647" i="1" s="1"/>
  <c r="AH647" i="1" a="1"/>
  <c r="AH647" i="1" s="1"/>
  <c r="AL647" i="1" a="1"/>
  <c r="AL647" i="1" s="1"/>
  <c r="AP647" i="1" a="1"/>
  <c r="AP647" i="1" s="1"/>
  <c r="AR645" i="1" a="1"/>
  <c r="AR645" i="1" s="1"/>
  <c r="AU643" i="1" a="1"/>
  <c r="AU643" i="1" s="1"/>
  <c r="AU712" i="1" a="1"/>
  <c r="AU712" i="1" s="1"/>
  <c r="AT709" i="1" a="1"/>
  <c r="AT709" i="1" s="1"/>
  <c r="AS652" i="1" a="1"/>
  <c r="AS652" i="1" s="1"/>
  <c r="M714" i="1" a="1"/>
  <c r="M714" i="1" s="1"/>
  <c r="Q714" i="1" a="1"/>
  <c r="Q714" i="1" s="1"/>
  <c r="U714" i="1" a="1"/>
  <c r="U714" i="1" s="1"/>
  <c r="Y714" i="1" a="1"/>
  <c r="Y714" i="1" s="1"/>
  <c r="AC714" i="1" a="1"/>
  <c r="AC714" i="1" s="1"/>
  <c r="AG714" i="1" a="1"/>
  <c r="AG714" i="1" s="1"/>
  <c r="AK714" i="1" a="1"/>
  <c r="AK714" i="1" s="1"/>
  <c r="AO714" i="1" a="1"/>
  <c r="AO714" i="1" s="1"/>
  <c r="M712" i="1" a="1"/>
  <c r="M712" i="1" s="1"/>
  <c r="Q712" i="1" a="1"/>
  <c r="Q712" i="1" s="1"/>
  <c r="U712" i="1" a="1"/>
  <c r="U712" i="1" s="1"/>
  <c r="Y712" i="1" a="1"/>
  <c r="Y712" i="1" s="1"/>
  <c r="AC712" i="1" a="1"/>
  <c r="AC712" i="1" s="1"/>
  <c r="AG712" i="1" a="1"/>
  <c r="AG712" i="1" s="1"/>
  <c r="AK712" i="1" a="1"/>
  <c r="AK712" i="1" s="1"/>
  <c r="AO712" i="1" a="1"/>
  <c r="AO712" i="1" s="1"/>
  <c r="M653" i="1" a="1"/>
  <c r="M653" i="1" s="1"/>
  <c r="Q653" i="1" a="1"/>
  <c r="Q653" i="1" s="1"/>
  <c r="U653" i="1" a="1"/>
  <c r="U653" i="1" s="1"/>
  <c r="Y653" i="1" a="1"/>
  <c r="Y653" i="1" s="1"/>
  <c r="AC653" i="1" a="1"/>
  <c r="AC653" i="1" s="1"/>
  <c r="AG653" i="1" a="1"/>
  <c r="AG653" i="1" s="1"/>
  <c r="AK653" i="1" a="1"/>
  <c r="AK653" i="1" s="1"/>
  <c r="AO653" i="1" a="1"/>
  <c r="AO653" i="1" s="1"/>
  <c r="M651" i="1" a="1"/>
  <c r="M651" i="1" s="1"/>
  <c r="Q651" i="1" a="1"/>
  <c r="Q651" i="1" s="1"/>
  <c r="U651" i="1" a="1"/>
  <c r="U651" i="1" s="1"/>
  <c r="Y651" i="1" a="1"/>
  <c r="Y651" i="1" s="1"/>
  <c r="AC651" i="1" a="1"/>
  <c r="AC651" i="1" s="1"/>
  <c r="AG651" i="1" a="1"/>
  <c r="AG651" i="1" s="1"/>
  <c r="AK651" i="1" a="1"/>
  <c r="AK651" i="1" s="1"/>
  <c r="AO651" i="1" a="1"/>
  <c r="AO651" i="1" s="1"/>
  <c r="M647" i="1" a="1"/>
  <c r="M647" i="1" s="1"/>
  <c r="Q647" i="1" a="1"/>
  <c r="Q647" i="1" s="1"/>
  <c r="U647" i="1" a="1"/>
  <c r="U647" i="1" s="1"/>
  <c r="Y647" i="1" a="1"/>
  <c r="Y647" i="1" s="1"/>
  <c r="AC647" i="1" a="1"/>
  <c r="AC647" i="1" s="1"/>
  <c r="AG647" i="1" a="1"/>
  <c r="AG647" i="1" s="1"/>
  <c r="AK647" i="1" a="1"/>
  <c r="AK647" i="1" s="1"/>
  <c r="AO647" i="1" a="1"/>
  <c r="AO647" i="1" s="1"/>
  <c r="AR711" i="1" a="1"/>
  <c r="AR711" i="1" s="1"/>
  <c r="AR713" i="1" a="1"/>
  <c r="AR713" i="1" s="1"/>
  <c r="AU647" i="1" a="1"/>
  <c r="AU647" i="1" s="1"/>
  <c r="AT652" i="1" a="1"/>
  <c r="AT652" i="1" s="1"/>
  <c r="AT653" i="1" a="1"/>
  <c r="AT653" i="1" s="1"/>
  <c r="AS649" i="1" a="1"/>
  <c r="AS649" i="1" s="1"/>
  <c r="AS653" i="1" a="1"/>
  <c r="AS653" i="1" s="1"/>
  <c r="O653" i="1" a="1"/>
  <c r="O653" i="1" s="1"/>
  <c r="S653" i="1" a="1"/>
  <c r="S653" i="1" s="1"/>
  <c r="W653" i="1" a="1"/>
  <c r="W653" i="1" s="1"/>
  <c r="AA653" i="1" a="1"/>
  <c r="AA653" i="1" s="1"/>
  <c r="AE653" i="1" a="1"/>
  <c r="AE653" i="1" s="1"/>
  <c r="AI653" i="1" a="1"/>
  <c r="AI653" i="1" s="1"/>
  <c r="AM653" i="1" a="1"/>
  <c r="AM653" i="1" s="1"/>
  <c r="AQ653" i="1" a="1"/>
  <c r="AQ653" i="1" s="1"/>
  <c r="M709" i="1" a="1"/>
  <c r="M709" i="1" s="1"/>
  <c r="Q709" i="1" a="1"/>
  <c r="Q709" i="1" s="1"/>
  <c r="U709" i="1" a="1"/>
  <c r="U709" i="1" s="1"/>
  <c r="Y709" i="1" a="1"/>
  <c r="Y709" i="1" s="1"/>
  <c r="AC709" i="1" a="1"/>
  <c r="AC709" i="1" s="1"/>
  <c r="AG709" i="1" a="1"/>
  <c r="AG709" i="1" s="1"/>
  <c r="AK709" i="1" a="1"/>
  <c r="AK709" i="1" s="1"/>
  <c r="AO709" i="1" a="1"/>
  <c r="AO709" i="1" s="1"/>
  <c r="L714" i="1" a="1"/>
  <c r="L714" i="1" s="1"/>
  <c r="P714" i="1" a="1"/>
  <c r="P714" i="1" s="1"/>
  <c r="T714" i="1" a="1"/>
  <c r="T714" i="1" s="1"/>
  <c r="X714" i="1" a="1"/>
  <c r="X714" i="1" s="1"/>
  <c r="AB714" i="1" a="1"/>
  <c r="AB714" i="1" s="1"/>
  <c r="AF714" i="1" a="1"/>
  <c r="AF714" i="1" s="1"/>
  <c r="AJ714" i="1" a="1"/>
  <c r="AJ714" i="1" s="1"/>
  <c r="AN714" i="1" a="1"/>
  <c r="AN714" i="1" s="1"/>
  <c r="L712" i="1" a="1"/>
  <c r="L712" i="1" s="1"/>
  <c r="P712" i="1" a="1"/>
  <c r="P712" i="1" s="1"/>
  <c r="T712" i="1" a="1"/>
  <c r="T712" i="1" s="1"/>
  <c r="X712" i="1" a="1"/>
  <c r="X712" i="1" s="1"/>
  <c r="AB712" i="1" a="1"/>
  <c r="AB712" i="1" s="1"/>
  <c r="AF712" i="1" a="1"/>
  <c r="AF712" i="1" s="1"/>
  <c r="AJ712" i="1" a="1"/>
  <c r="AJ712" i="1" s="1"/>
  <c r="AN712" i="1" a="1"/>
  <c r="AN712" i="1" s="1"/>
  <c r="L709" i="1" a="1"/>
  <c r="L709" i="1" s="1"/>
  <c r="P709" i="1" a="1"/>
  <c r="P709" i="1" s="1"/>
  <c r="T709" i="1" a="1"/>
  <c r="T709" i="1" s="1"/>
  <c r="X709" i="1" a="1"/>
  <c r="X709" i="1" s="1"/>
  <c r="AB709" i="1" a="1"/>
  <c r="AB709" i="1" s="1"/>
  <c r="AF709" i="1" a="1"/>
  <c r="AF709" i="1" s="1"/>
  <c r="AJ709" i="1" a="1"/>
  <c r="AJ709" i="1" s="1"/>
  <c r="AN709" i="1" a="1"/>
  <c r="AN709" i="1" s="1"/>
  <c r="L653" i="1" a="1"/>
  <c r="L653" i="1" s="1"/>
  <c r="P653" i="1" a="1"/>
  <c r="P653" i="1" s="1"/>
  <c r="T653" i="1" a="1"/>
  <c r="T653" i="1" s="1"/>
  <c r="X653" i="1" a="1"/>
  <c r="X653" i="1" s="1"/>
  <c r="AB653" i="1" a="1"/>
  <c r="AB653" i="1" s="1"/>
  <c r="AF653" i="1" a="1"/>
  <c r="AF653" i="1" s="1"/>
  <c r="AJ653" i="1" a="1"/>
  <c r="AJ653" i="1" s="1"/>
  <c r="AN653" i="1" a="1"/>
  <c r="AN653" i="1" s="1"/>
  <c r="L651" i="1" a="1"/>
  <c r="L651" i="1" s="1"/>
  <c r="P651" i="1" a="1"/>
  <c r="P651" i="1" s="1"/>
  <c r="T651" i="1" a="1"/>
  <c r="T651" i="1" s="1"/>
  <c r="X651" i="1" a="1"/>
  <c r="X651" i="1" s="1"/>
  <c r="AB651" i="1" a="1"/>
  <c r="AB651" i="1" s="1"/>
  <c r="AF651" i="1" a="1"/>
  <c r="AF651" i="1" s="1"/>
  <c r="AJ651" i="1" a="1"/>
  <c r="AJ651" i="1" s="1"/>
  <c r="AN651" i="1" a="1"/>
  <c r="AN651" i="1" s="1"/>
  <c r="L647" i="1" a="1"/>
  <c r="L647" i="1" s="1"/>
  <c r="P647" i="1" a="1"/>
  <c r="P647" i="1" s="1"/>
  <c r="T647" i="1" a="1"/>
  <c r="T647" i="1" s="1"/>
  <c r="X647" i="1" a="1"/>
  <c r="X647" i="1" s="1"/>
  <c r="AB647" i="1" a="1"/>
  <c r="AB647" i="1" s="1"/>
  <c r="AF647" i="1" a="1"/>
  <c r="AF647" i="1" s="1"/>
  <c r="AJ647" i="1" a="1"/>
  <c r="AJ647" i="1" s="1"/>
  <c r="AN647" i="1" a="1"/>
  <c r="AN647" i="1" s="1"/>
  <c r="AR654" i="1" a="1"/>
  <c r="AR654" i="1" s="1"/>
  <c r="AU714" i="1" a="1"/>
  <c r="AU714" i="1" s="1"/>
  <c r="AT645" i="1" a="1"/>
  <c r="AT645" i="1" s="1"/>
  <c r="AT651" i="1" a="1"/>
  <c r="AT651" i="1" s="1"/>
  <c r="AS645" i="1" a="1"/>
  <c r="AS645" i="1" s="1"/>
  <c r="AS651" i="1" a="1"/>
  <c r="AS651" i="1" s="1"/>
  <c r="N714" i="1" a="1"/>
  <c r="N714" i="1" s="1"/>
  <c r="R714" i="1" a="1"/>
  <c r="R714" i="1" s="1"/>
  <c r="V714" i="1" a="1"/>
  <c r="V714" i="1" s="1"/>
  <c r="Z714" i="1" a="1"/>
  <c r="Z714" i="1" s="1"/>
  <c r="AD714" i="1" a="1"/>
  <c r="AD714" i="1" s="1"/>
  <c r="AH714" i="1" a="1"/>
  <c r="AH714" i="1" s="1"/>
  <c r="AL714" i="1" a="1"/>
  <c r="AL714" i="1" s="1"/>
  <c r="AP714" i="1" a="1"/>
  <c r="AP714" i="1" s="1"/>
  <c r="L643" i="1" a="1"/>
  <c r="L643" i="1" s="1"/>
  <c r="P643" i="1" a="1"/>
  <c r="P643" i="1" s="1"/>
  <c r="T643" i="1" a="1"/>
  <c r="T643" i="1" s="1"/>
  <c r="X643" i="1" a="1"/>
  <c r="X643" i="1" s="1"/>
  <c r="AB643" i="1" a="1"/>
  <c r="AB643" i="1" s="1"/>
  <c r="AF643" i="1" a="1"/>
  <c r="AF643" i="1" s="1"/>
  <c r="AJ643" i="1" a="1"/>
  <c r="AJ643" i="1" s="1"/>
  <c r="AN643" i="1" a="1"/>
  <c r="AN643" i="1" s="1"/>
  <c r="O713" i="1" a="1"/>
  <c r="O713" i="1" s="1"/>
  <c r="S713" i="1" a="1"/>
  <c r="S713" i="1" s="1"/>
  <c r="W713" i="1" a="1"/>
  <c r="W713" i="1" s="1"/>
  <c r="AA713" i="1" a="1"/>
  <c r="AA713" i="1" s="1"/>
  <c r="AE713" i="1" a="1"/>
  <c r="AE713" i="1" s="1"/>
  <c r="AI713" i="1" a="1"/>
  <c r="AI713" i="1" s="1"/>
  <c r="AM713" i="1" a="1"/>
  <c r="AM713" i="1" s="1"/>
  <c r="AQ713" i="1" a="1"/>
  <c r="AQ713" i="1" s="1"/>
  <c r="O711" i="1" a="1"/>
  <c r="O711" i="1" s="1"/>
  <c r="S711" i="1" a="1"/>
  <c r="S711" i="1" s="1"/>
  <c r="W711" i="1" a="1"/>
  <c r="W711" i="1" s="1"/>
  <c r="AA711" i="1" a="1"/>
  <c r="AA711" i="1" s="1"/>
  <c r="AE711" i="1" a="1"/>
  <c r="AE711" i="1" s="1"/>
  <c r="AI711" i="1" a="1"/>
  <c r="AI711" i="1" s="1"/>
  <c r="AM711" i="1" a="1"/>
  <c r="AM711" i="1" s="1"/>
  <c r="AQ711" i="1" a="1"/>
  <c r="AQ711" i="1" s="1"/>
  <c r="O654" i="1" a="1"/>
  <c r="O654" i="1" s="1"/>
  <c r="S654" i="1" a="1"/>
  <c r="S654" i="1" s="1"/>
  <c r="W654" i="1" a="1"/>
  <c r="W654" i="1" s="1"/>
  <c r="AA654" i="1" a="1"/>
  <c r="AA654" i="1" s="1"/>
  <c r="AE654" i="1" a="1"/>
  <c r="AE654" i="1" s="1"/>
  <c r="AI654" i="1" a="1"/>
  <c r="AI654" i="1" s="1"/>
  <c r="AM654" i="1" a="1"/>
  <c r="AM654" i="1" s="1"/>
  <c r="AQ654" i="1" a="1"/>
  <c r="AQ654" i="1" s="1"/>
  <c r="O652" i="1" a="1"/>
  <c r="O652" i="1" s="1"/>
  <c r="S652" i="1" a="1"/>
  <c r="S652" i="1" s="1"/>
  <c r="W652" i="1" a="1"/>
  <c r="W652" i="1" s="1"/>
  <c r="AA652" i="1" a="1"/>
  <c r="AA652" i="1" s="1"/>
  <c r="AE652" i="1" a="1"/>
  <c r="AE652" i="1" s="1"/>
  <c r="AI652" i="1" a="1"/>
  <c r="AI652" i="1" s="1"/>
  <c r="AM652" i="1" a="1"/>
  <c r="AM652" i="1" s="1"/>
  <c r="AQ652" i="1" a="1"/>
  <c r="AQ652" i="1" s="1"/>
  <c r="O649" i="1" a="1"/>
  <c r="O649" i="1" s="1"/>
  <c r="S649" i="1" a="1"/>
  <c r="S649" i="1" s="1"/>
  <c r="W649" i="1" a="1"/>
  <c r="W649" i="1" s="1"/>
  <c r="AA649" i="1" a="1"/>
  <c r="AA649" i="1" s="1"/>
  <c r="AE649" i="1" a="1"/>
  <c r="AE649" i="1" s="1"/>
  <c r="AI649" i="1" a="1"/>
  <c r="AI649" i="1" s="1"/>
  <c r="AM649" i="1" a="1"/>
  <c r="AM649" i="1" s="1"/>
  <c r="AQ649" i="1" a="1"/>
  <c r="AQ649" i="1" s="1"/>
  <c r="O645" i="1" a="1"/>
  <c r="O645" i="1" s="1"/>
  <c r="S645" i="1" a="1"/>
  <c r="S645" i="1" s="1"/>
  <c r="W645" i="1" a="1"/>
  <c r="W645" i="1" s="1"/>
  <c r="AA645" i="1" a="1"/>
  <c r="AA645" i="1" s="1"/>
  <c r="AE645" i="1" a="1"/>
  <c r="AE645" i="1" s="1"/>
  <c r="AI645" i="1" a="1"/>
  <c r="AI645" i="1" s="1"/>
  <c r="AM645" i="1" a="1"/>
  <c r="AM645" i="1" s="1"/>
  <c r="AQ645" i="1" a="1"/>
  <c r="AQ645" i="1" s="1"/>
  <c r="AR652" i="1" a="1"/>
  <c r="AR652" i="1" s="1"/>
  <c r="AU645" i="1" a="1"/>
  <c r="AU645" i="1" s="1"/>
  <c r="AT654" i="1" a="1"/>
  <c r="AT654"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56" i="1"/>
  <c r="J956" i="1"/>
  <c r="K956" i="1"/>
  <c r="L956" i="1"/>
  <c r="M956" i="1"/>
  <c r="N956" i="1"/>
  <c r="O956" i="1"/>
  <c r="P956" i="1"/>
  <c r="Q956" i="1"/>
  <c r="H956" i="1"/>
  <c r="I950" i="1"/>
  <c r="J950" i="1"/>
  <c r="K950" i="1"/>
  <c r="L950" i="1"/>
  <c r="M950" i="1"/>
  <c r="N950" i="1"/>
  <c r="O950" i="1"/>
  <c r="P950" i="1"/>
  <c r="Q950" i="1"/>
  <c r="H950" i="1"/>
  <c r="I947" i="1"/>
  <c r="J947" i="1"/>
  <c r="K947" i="1"/>
  <c r="L947" i="1"/>
  <c r="M947" i="1"/>
  <c r="N947" i="1"/>
  <c r="O947" i="1"/>
  <c r="P947" i="1"/>
  <c r="Q947" i="1"/>
  <c r="H947" i="1"/>
  <c r="I933" i="1"/>
  <c r="J933" i="1"/>
  <c r="K933" i="1"/>
  <c r="L933" i="1"/>
  <c r="M933" i="1"/>
  <c r="N933" i="1"/>
  <c r="O933" i="1"/>
  <c r="P933" i="1"/>
  <c r="Q933" i="1"/>
  <c r="H933" i="1"/>
  <c r="G925" i="1"/>
  <c r="G927" i="1"/>
  <c r="G928" i="1"/>
  <c r="G929" i="1"/>
  <c r="G930" i="1"/>
  <c r="G931" i="1"/>
  <c r="G932" i="1"/>
  <c r="G933" i="1"/>
  <c r="G934" i="1"/>
  <c r="G935" i="1"/>
  <c r="G936" i="1"/>
  <c r="G937" i="1"/>
  <c r="G938" i="1"/>
  <c r="G939" i="1"/>
  <c r="G941" i="1"/>
  <c r="G942" i="1"/>
  <c r="G943" i="1"/>
  <c r="G945" i="1"/>
  <c r="G946" i="1"/>
  <c r="G947" i="1"/>
  <c r="G948" i="1"/>
  <c r="G949" i="1"/>
  <c r="G950" i="1"/>
  <c r="G951" i="1"/>
  <c r="G952" i="1"/>
  <c r="G953" i="1"/>
  <c r="G954" i="1"/>
  <c r="G955" i="1"/>
  <c r="G956" i="1"/>
  <c r="G957" i="1"/>
  <c r="G958" i="1"/>
  <c r="G959" i="1"/>
  <c r="K896" i="1"/>
  <c r="L896" i="1"/>
  <c r="M896" i="1"/>
  <c r="N896" i="1"/>
  <c r="O896" i="1"/>
  <c r="P896" i="1"/>
  <c r="R896" i="1"/>
  <c r="K899" i="1"/>
  <c r="L899" i="1"/>
  <c r="M899" i="1"/>
  <c r="N899" i="1"/>
  <c r="O899" i="1"/>
  <c r="P899" i="1"/>
  <c r="R899" i="1"/>
  <c r="K905" i="1"/>
  <c r="L905" i="1"/>
  <c r="M905" i="1"/>
  <c r="N905" i="1"/>
  <c r="O905" i="1"/>
  <c r="P905" i="1"/>
  <c r="R905" i="1"/>
  <c r="J905" i="1"/>
  <c r="J899" i="1"/>
  <c r="J896" i="1"/>
  <c r="K882" i="1"/>
  <c r="L882" i="1"/>
  <c r="M882" i="1"/>
  <c r="N882" i="1"/>
  <c r="O882" i="1"/>
  <c r="P882" i="1"/>
  <c r="R882" i="1"/>
  <c r="J882" i="1"/>
  <c r="I882" i="1"/>
  <c r="I883" i="1"/>
  <c r="I884" i="1"/>
  <c r="I885" i="1"/>
  <c r="I886" i="1"/>
  <c r="I887" i="1"/>
  <c r="I888" i="1"/>
  <c r="I889" i="1"/>
  <c r="I890" i="1"/>
  <c r="I891" i="1"/>
  <c r="I892" i="1"/>
  <c r="I894" i="1"/>
  <c r="I895" i="1"/>
  <c r="I896" i="1"/>
  <c r="I897" i="1"/>
  <c r="I898" i="1"/>
  <c r="I899" i="1"/>
  <c r="I900" i="1"/>
  <c r="I901" i="1"/>
  <c r="I902" i="1"/>
  <c r="I903" i="1"/>
  <c r="I904" i="1"/>
  <c r="I905" i="1"/>
  <c r="I906" i="1"/>
  <c r="I907" i="1"/>
  <c r="I908" i="1"/>
  <c r="I874" i="1"/>
  <c r="I876" i="1"/>
  <c r="I877" i="1"/>
  <c r="I878" i="1"/>
  <c r="I879" i="1"/>
  <c r="I880" i="1"/>
  <c r="I881" i="1"/>
  <c r="AO121" i="18" l="1"/>
  <c r="G924" i="1"/>
  <c r="I873" i="1"/>
  <c r="H764" i="1"/>
  <c r="H765" i="1"/>
  <c r="H766" i="1"/>
  <c r="H767" i="1"/>
  <c r="H768" i="1"/>
  <c r="H769" i="1"/>
  <c r="H770" i="1"/>
  <c r="H771" i="1"/>
  <c r="H772" i="1"/>
  <c r="H773" i="1"/>
  <c r="H774" i="1"/>
  <c r="H775" i="1"/>
  <c r="H776" i="1"/>
  <c r="H777" i="1"/>
  <c r="H778" i="1"/>
  <c r="H779" i="1"/>
  <c r="H763" i="1"/>
  <c r="I731" i="1"/>
  <c r="I732" i="1"/>
  <c r="I733" i="1"/>
  <c r="I734" i="1"/>
  <c r="I735" i="1"/>
  <c r="I736" i="1"/>
  <c r="I737" i="1"/>
  <c r="I738" i="1"/>
  <c r="I739" i="1"/>
  <c r="I740" i="1"/>
  <c r="I741" i="1"/>
  <c r="I742" i="1"/>
  <c r="I743" i="1"/>
  <c r="I744" i="1"/>
  <c r="I745" i="1"/>
  <c r="I746" i="1"/>
  <c r="I73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643" i="1"/>
  <c r="G645" i="1"/>
  <c r="G647" i="1"/>
  <c r="G649" i="1"/>
  <c r="G651" i="1"/>
  <c r="G652" i="1"/>
  <c r="G653" i="1"/>
  <c r="G654" i="1"/>
  <c r="G709" i="1"/>
  <c r="G711" i="1"/>
  <c r="G712" i="1"/>
  <c r="G713" i="1"/>
  <c r="G714" i="1"/>
  <c r="G553" i="1"/>
  <c r="G555" i="1"/>
  <c r="G557" i="1"/>
  <c r="G559" i="1"/>
  <c r="G561" i="1"/>
  <c r="G562" i="1"/>
  <c r="G563" i="1"/>
  <c r="G564" i="1"/>
  <c r="G619" i="1"/>
  <c r="G621" i="1"/>
  <c r="G622" i="1"/>
  <c r="G623" i="1"/>
  <c r="G624" i="1"/>
  <c r="G277" i="1"/>
  <c r="G279" i="1"/>
  <c r="G281" i="1"/>
  <c r="G283" i="1"/>
  <c r="G285" i="1"/>
  <c r="G286" i="1"/>
  <c r="G287" i="1"/>
  <c r="G288" i="1"/>
  <c r="G343" i="1"/>
  <c r="G345" i="1"/>
  <c r="G346" i="1"/>
  <c r="G347" i="1"/>
  <c r="G348"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63" i="1"/>
  <c r="G465" i="1"/>
  <c r="G467" i="1"/>
  <c r="G469" i="1"/>
  <c r="G471" i="1"/>
  <c r="G472" i="1"/>
  <c r="G473" i="1"/>
  <c r="G474" i="1"/>
  <c r="G529" i="1"/>
  <c r="G531" i="1"/>
  <c r="G532" i="1"/>
  <c r="G533" i="1"/>
  <c r="G534" i="1"/>
  <c r="G195" i="1"/>
  <c r="G259" i="1"/>
  <c r="N241" i="1" s="1"/>
  <c r="G258" i="1"/>
  <c r="G257" i="1"/>
  <c r="G255" i="1"/>
  <c r="G200" i="1"/>
  <c r="G197" i="1"/>
  <c r="G198" i="1"/>
  <c r="G199" i="1"/>
  <c r="G260" i="1"/>
  <c r="G191" i="1"/>
  <c r="G193" i="1"/>
  <c r="G189" i="1"/>
  <c r="N189" i="1" s="1"/>
  <c r="N224" i="1" l="1"/>
  <c r="N215" i="1"/>
  <c r="N220" i="1"/>
  <c r="N222" i="1"/>
  <c r="N201" i="1"/>
  <c r="N217" i="1"/>
  <c r="N206" i="1"/>
  <c r="N209" i="1"/>
  <c r="N216" i="1"/>
  <c r="N212" i="1"/>
  <c r="N196" i="1"/>
  <c r="N192" i="1"/>
  <c r="N238" i="1"/>
  <c r="N190" i="1"/>
  <c r="N194" i="1"/>
  <c r="N252" i="1"/>
  <c r="N248" i="1"/>
  <c r="N250" i="1"/>
  <c r="N243" i="1"/>
  <c r="N245" i="1"/>
  <c r="N234" i="1"/>
  <c r="N236" i="1"/>
  <c r="N229" i="1"/>
  <c r="N231" i="1"/>
  <c r="N227" i="1"/>
  <c r="N240" i="1"/>
  <c r="N199" i="1"/>
  <c r="N184" i="1"/>
  <c r="N195" i="1"/>
  <c r="N181" i="1"/>
  <c r="N197" i="1"/>
  <c r="N182" i="1"/>
  <c r="N200" i="1"/>
  <c r="N185" i="1"/>
  <c r="N198" i="1"/>
  <c r="N183" i="1"/>
  <c r="N235" i="1"/>
  <c r="N233" i="1"/>
  <c r="N205" i="1"/>
  <c r="N204" i="1"/>
  <c r="N214" i="1"/>
  <c r="N210" i="1"/>
  <c r="N226" i="1"/>
  <c r="N223" i="1"/>
  <c r="N213" i="1"/>
  <c r="N203" i="1"/>
  <c r="N228" i="1"/>
  <c r="N208" i="1"/>
  <c r="N230" i="1"/>
  <c r="N211" i="1"/>
  <c r="N225" i="1"/>
  <c r="N221" i="1"/>
  <c r="N202" i="1"/>
  <c r="N207" i="1"/>
  <c r="N219" i="1"/>
  <c r="N218" i="1"/>
  <c r="N232" i="1"/>
  <c r="N187" i="1"/>
  <c r="N186" i="1"/>
  <c r="N188" i="1"/>
  <c r="N260" i="1"/>
  <c r="N247" i="1"/>
  <c r="N246" i="1"/>
  <c r="N242" i="1"/>
  <c r="N244" i="1"/>
  <c r="N251" i="1"/>
  <c r="N249" i="1"/>
  <c r="N237" i="1"/>
  <c r="N193" i="1"/>
  <c r="N180" i="1"/>
  <c r="N191" i="1"/>
  <c r="N179" i="1"/>
  <c r="N239"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78" i="1" l="1"/>
  <c r="N178"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X119" i="18" l="1"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52" i="1" l="1"/>
  <c r="G542" i="1"/>
  <c r="G632" i="1"/>
  <c r="G266" i="1"/>
  <c r="N254" i="1" l="1"/>
  <c r="N256" i="1"/>
  <c r="N259" i="1"/>
  <c r="N255" i="1"/>
  <c r="N258" i="1"/>
  <c r="N257" i="1"/>
  <c r="N253" i="1"/>
  <c r="H59" i="17"/>
  <c r="I59" i="17"/>
  <c r="J59" i="17"/>
  <c r="K59" i="17"/>
  <c r="L59" i="17"/>
  <c r="M59" i="17"/>
  <c r="N59" i="17"/>
  <c r="O59" i="17"/>
  <c r="P59" i="17"/>
  <c r="N261"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17" i="1" l="1"/>
  <c r="G89" i="1" l="1"/>
  <c r="G802" i="1"/>
  <c r="N80" i="11" l="1"/>
  <c r="N81" i="11"/>
  <c r="N82" i="11"/>
  <c r="N83" i="11"/>
  <c r="N84" i="11"/>
  <c r="N85" i="11"/>
  <c r="N79" i="11"/>
  <c r="L68" i="11"/>
  <c r="L69" i="11"/>
  <c r="H71" i="11"/>
  <c r="I71" i="11"/>
  <c r="G87" i="11"/>
  <c r="Q74" i="11"/>
  <c r="K69" i="11"/>
  <c r="K68" i="11"/>
  <c r="G52" i="11"/>
  <c r="K17" i="11" l="1"/>
  <c r="J17" i="11"/>
  <c r="G20" i="11"/>
  <c r="E150" i="10" l="1"/>
  <c r="E24" i="10"/>
  <c r="E62" i="10"/>
  <c r="E41" i="10"/>
  <c r="G962" i="1" l="1"/>
  <c r="G860" i="1" l="1"/>
  <c r="G78" i="6" l="1"/>
  <c r="G106" i="1" l="1"/>
  <c r="G989" i="1"/>
  <c r="G782" i="1"/>
  <c r="G911" i="1"/>
  <c r="G841" i="1"/>
  <c r="G825" i="1"/>
  <c r="G75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AR679" i="1" l="1" a="1"/>
  <c r="AR679" i="1" s="1"/>
  <c r="X679" i="1" a="1"/>
  <c r="X679" i="1" s="1"/>
  <c r="H679" i="1"/>
  <c r="AB679" i="1" s="1" a="1"/>
  <c r="AB679" i="1" s="1"/>
  <c r="AR589" i="1" a="1"/>
  <c r="AR589" i="1" s="1"/>
  <c r="AN589" i="1" a="1"/>
  <c r="AN589" i="1" s="1"/>
  <c r="AJ589" i="1" a="1"/>
  <c r="AJ589" i="1" s="1"/>
  <c r="AF589" i="1" a="1"/>
  <c r="AF589" i="1" s="1"/>
  <c r="AB589" i="1" a="1"/>
  <c r="AB589" i="1" s="1"/>
  <c r="X589" i="1" a="1"/>
  <c r="X589" i="1" s="1"/>
  <c r="T589" i="1" a="1"/>
  <c r="T589" i="1" s="1"/>
  <c r="L589" i="1" a="1"/>
  <c r="L589" i="1" s="1"/>
  <c r="P589" i="1" a="1"/>
  <c r="P589" i="1" s="1"/>
  <c r="P679" i="1" l="1" a="1"/>
  <c r="P679" i="1" s="1"/>
  <c r="AF679" i="1" a="1"/>
  <c r="AF679" i="1" s="1"/>
  <c r="T679" i="1" a="1"/>
  <c r="T679" i="1" s="1"/>
  <c r="AJ679" i="1" a="1"/>
  <c r="AJ679" i="1" s="1"/>
  <c r="AN679" i="1" a="1"/>
  <c r="AN679" i="1" s="1"/>
  <c r="L679" i="1" a="1"/>
  <c r="L67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5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5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59"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4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4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51" authorId="1" shapeId="0" xr:uid="{FEAB3A94-A487-4970-B660-5DC66B30D681}">
      <text>
        <r>
          <rPr>
            <b/>
            <sz val="9"/>
            <color indexed="81"/>
            <rFont val="Tahoma"/>
            <family val="2"/>
          </rPr>
          <t>Michael Young (21512438):</t>
        </r>
        <r>
          <rPr>
            <sz val="9"/>
            <color indexed="81"/>
            <rFont val="Tahoma"/>
            <family val="2"/>
          </rPr>
          <t xml:space="preserve">
and insecticide</t>
        </r>
      </text>
    </comment>
    <comment ref="H541" authorId="0" shapeId="0" xr:uid="{57D3E326-565F-4491-919C-E45A2729146A}">
      <text>
        <r>
          <rPr>
            <b/>
            <sz val="9"/>
            <color indexed="81"/>
            <rFont val="Tahoma"/>
            <family val="2"/>
          </rPr>
          <t>Michael Young:</t>
        </r>
        <r>
          <rPr>
            <sz val="9"/>
            <color indexed="81"/>
            <rFont val="Tahoma"/>
            <family val="2"/>
          </rPr>
          <t xml:space="preserve">
assuming 30kg N at seeding for cereals and 15 for canola (based on cwm MIDAS)</t>
        </r>
      </text>
    </comment>
    <comment ref="J541"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9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9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79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92" authorId="0" shapeId="0" xr:uid="{FE60D88C-7362-49AF-A719-B7A0B8963910}">
      <text>
        <r>
          <rPr>
            <b/>
            <sz val="9"/>
            <color indexed="81"/>
            <rFont val="Tahoma"/>
            <family val="2"/>
          </rPr>
          <t>Michael Young:</t>
        </r>
        <r>
          <rPr>
            <sz val="9"/>
            <color indexed="81"/>
            <rFont val="Tahoma"/>
            <family val="2"/>
          </rPr>
          <t xml:space="preserve">
fert density t/m3</t>
        </r>
      </text>
    </comment>
    <comment ref="K792" authorId="1" shapeId="0" xr:uid="{1BB4E382-E8E2-41C9-B760-EE00086748EF}">
      <text>
        <r>
          <rPr>
            <b/>
            <sz val="9"/>
            <color indexed="81"/>
            <rFont val="Tahoma"/>
            <family val="2"/>
          </rPr>
          <t>Michael Young (21512438):</t>
        </r>
        <r>
          <rPr>
            <sz val="9"/>
            <color indexed="81"/>
            <rFont val="Tahoma"/>
            <family val="2"/>
          </rPr>
          <t xml:space="preserve">
day of yr</t>
        </r>
      </text>
    </comment>
    <comment ref="L79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79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9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9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853" authorId="1" shapeId="0" xr:uid="{5F13E59E-C72D-4A88-B7DC-AEC33E613BF9}">
      <text>
        <r>
          <rPr>
            <b/>
            <sz val="9"/>
            <color indexed="81"/>
            <rFont val="Tahoma"/>
            <family val="2"/>
          </rPr>
          <t>Michael Young (21512438):</t>
        </r>
        <r>
          <rPr>
            <sz val="9"/>
            <color indexed="81"/>
            <rFont val="Tahoma"/>
            <family val="2"/>
          </rPr>
          <t xml:space="preserve">
day of yr</t>
        </r>
      </text>
    </comment>
    <comment ref="L85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5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7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2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4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6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<sst xmlns="http://schemas.openxmlformats.org/spreadsheetml/2006/main" count="7711" uniqueCount="1271">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</sst>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2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349</xdr:row>
      <xdr:rowOff>59532</xdr:rowOff>
    </xdr:from>
    <xdr:to>
      <xdr:col>15</xdr:col>
      <xdr:colOff>431799</xdr:colOff>
      <xdr:row>353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39" workbookViewId="0">
      <selection activeCell="I22" sqref="I22:I23"/>
    </sheetView>
  </sheetViews>
  <sheetFormatPr defaultColWidth="8.6328125" defaultRowHeight="14.5" x14ac:dyDescent="0.35"/>
  <cols>
    <col min="1" max="1" width="3" style="65" customWidth="1"/>
    <col min="2" max="2" width="3.36328125" style="65" customWidth="1"/>
    <col min="3" max="4" width="1" style="65" customWidth="1"/>
    <col min="5" max="5" width="3.36328125" style="65" customWidth="1"/>
    <col min="6" max="6" width="2.54296875" style="65" customWidth="1"/>
    <col min="7" max="11" width="8.6328125" style="65"/>
    <col min="12" max="12" width="11.54296875" style="65" customWidth="1"/>
    <col min="13" max="13" width="8.6328125" style="65"/>
    <col min="14" max="14" width="11.36328125" style="65" bestFit="1" customWidth="1"/>
    <col min="15" max="15" width="9" style="65" bestFit="1" customWidth="1"/>
    <col min="16" max="16384" width="8.632812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1088</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1089</v>
      </c>
      <c r="I6" s="247" t="s">
        <v>1251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25"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4" t="s">
        <v>1051</v>
      </c>
      <c r="H14" s="32"/>
      <c r="I14" s="34" t="s">
        <v>1054</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1193</v>
      </c>
      <c r="Q15" s="32"/>
      <c r="R15" s="32"/>
      <c r="S15" s="32"/>
      <c r="T15" s="34" t="s">
        <v>1194</v>
      </c>
      <c r="U15" s="32"/>
      <c r="V15" s="32"/>
      <c r="W15" s="16"/>
      <c r="X15" s="8"/>
      <c r="Y15" s="8"/>
      <c r="Z15" s="8"/>
      <c r="AA15" s="8"/>
      <c r="AB15" s="8"/>
      <c r="AC15" s="8"/>
      <c r="AD15" s="8"/>
    </row>
    <row r="16" spans="1:30" customFormat="1" ht="12" customHeight="1" x14ac:dyDescent="0.35">
      <c r="A16" s="6"/>
      <c r="B16" s="7"/>
      <c r="C16" s="17"/>
      <c r="D16" s="17"/>
      <c r="E16" s="17"/>
      <c r="F16" s="26"/>
      <c r="G16" t="s">
        <v>1045</v>
      </c>
      <c r="H16" s="32" t="s">
        <v>1249</v>
      </c>
      <c r="I16" t="s">
        <v>1250</v>
      </c>
      <c r="K16" t="s">
        <v>1052</v>
      </c>
      <c r="L16" s="32" t="s">
        <v>1249</v>
      </c>
      <c r="M16" t="s">
        <v>1250</v>
      </c>
      <c r="N16" s="32"/>
      <c r="O16" t="s">
        <v>1046</v>
      </c>
      <c r="P16" s="32" t="s">
        <v>980</v>
      </c>
      <c r="Q16" s="32" t="s">
        <v>981</v>
      </c>
      <c r="R16" s="32" t="s">
        <v>936</v>
      </c>
      <c r="S16" s="32"/>
      <c r="T16" s="32" t="s">
        <v>980</v>
      </c>
      <c r="U16" s="32" t="s">
        <v>981</v>
      </c>
      <c r="V16" s="32" t="s">
        <v>936</v>
      </c>
      <c r="W16" s="16"/>
      <c r="X16" s="8"/>
      <c r="Y16" s="8"/>
      <c r="Z16" s="8"/>
      <c r="AA16" s="8"/>
      <c r="AB16" s="8"/>
      <c r="AC16" s="8"/>
      <c r="AD16" s="8"/>
    </row>
    <row r="17" spans="1:30" customFormat="1" ht="12" customHeight="1" x14ac:dyDescent="0.35">
      <c r="A17" s="6"/>
      <c r="B17" s="7"/>
      <c r="C17" s="17"/>
      <c r="D17" s="17"/>
      <c r="E17" s="17"/>
      <c r="F17" s="26"/>
      <c r="G17" s="504" t="s">
        <v>71</v>
      </c>
      <c r="H17" s="202" t="b">
        <v>1</v>
      </c>
      <c r="I17" s="202" t="b">
        <v>1</v>
      </c>
      <c r="K17" s="711" t="s">
        <v>74</v>
      </c>
      <c r="L17" s="202" t="b">
        <v>1</v>
      </c>
      <c r="M17" s="202" t="b">
        <v>1</v>
      </c>
      <c r="N17" s="32"/>
      <c r="O17" s="504" t="s">
        <v>74</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5" t="s">
        <v>969</v>
      </c>
      <c r="H18" s="202" t="b">
        <v>1</v>
      </c>
      <c r="I18" s="202" t="b">
        <v>1</v>
      </c>
      <c r="K18" s="712" t="s">
        <v>75</v>
      </c>
      <c r="L18" s="202" t="b">
        <v>1</v>
      </c>
      <c r="M18" s="202" t="b">
        <v>1</v>
      </c>
      <c r="N18" s="32"/>
      <c r="O18" s="505" t="s">
        <v>75</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5">
      <c r="A19" s="6"/>
      <c r="B19" s="7"/>
      <c r="C19" s="17"/>
      <c r="D19" s="17"/>
      <c r="E19" s="17"/>
      <c r="F19" s="26"/>
      <c r="G19" s="505" t="s">
        <v>69</v>
      </c>
      <c r="H19" s="202" t="b">
        <v>1</v>
      </c>
      <c r="I19" s="931" t="b">
        <v>1</v>
      </c>
      <c r="K19" s="712" t="s">
        <v>841</v>
      </c>
      <c r="L19" s="202" t="b">
        <v>1</v>
      </c>
      <c r="M19" s="931" t="b">
        <v>1</v>
      </c>
      <c r="N19" s="32"/>
      <c r="O19" s="505" t="s">
        <v>841</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5">
      <c r="A20" s="6"/>
      <c r="B20" s="7"/>
      <c r="C20" s="17"/>
      <c r="D20" s="17"/>
      <c r="E20" s="17"/>
      <c r="F20" s="26"/>
      <c r="G20" t="s">
        <v>73</v>
      </c>
      <c r="H20" s="932" t="b">
        <v>1</v>
      </c>
      <c r="I20" s="667" t="b">
        <v>1</v>
      </c>
      <c r="K20" s="712" t="s">
        <v>354</v>
      </c>
      <c r="L20" s="932" t="b">
        <v>1</v>
      </c>
      <c r="M20" s="667" t="b">
        <v>1</v>
      </c>
      <c r="N20" s="32"/>
      <c r="O20" s="505" t="s">
        <v>71</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5" t="s">
        <v>77</v>
      </c>
      <c r="H21" s="202" t="b">
        <v>0</v>
      </c>
      <c r="I21" s="238" t="b">
        <v>0</v>
      </c>
      <c r="K21" s="505" t="s">
        <v>355</v>
      </c>
      <c r="L21" s="202" t="b">
        <v>0</v>
      </c>
      <c r="M21" s="238" t="b">
        <v>0</v>
      </c>
      <c r="N21" s="32"/>
      <c r="O21" s="505" t="s">
        <v>969</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5" t="s">
        <v>78</v>
      </c>
      <c r="H22" s="202" t="b">
        <v>1</v>
      </c>
      <c r="I22" s="202" t="b">
        <v>1</v>
      </c>
      <c r="K22" s="505" t="s">
        <v>1047</v>
      </c>
      <c r="L22" s="202" t="b">
        <v>0</v>
      </c>
      <c r="M22" s="202" t="b">
        <v>0</v>
      </c>
      <c r="N22" s="32"/>
      <c r="O22" s="505" t="s">
        <v>69</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5" t="s">
        <v>72</v>
      </c>
      <c r="H23" s="202" t="b">
        <v>1</v>
      </c>
      <c r="I23" s="202" t="b">
        <v>1</v>
      </c>
      <c r="K23" s="505" t="s">
        <v>237</v>
      </c>
      <c r="L23" s="202" t="b">
        <v>0</v>
      </c>
      <c r="M23" s="202" t="b">
        <v>0</v>
      </c>
      <c r="N23" s="32"/>
      <c r="O23" s="505" t="s">
        <v>73</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5" t="s">
        <v>70</v>
      </c>
      <c r="H24" s="202" t="b">
        <v>1</v>
      </c>
      <c r="I24" s="202" t="b">
        <v>1</v>
      </c>
      <c r="K24" s="712" t="s">
        <v>356</v>
      </c>
      <c r="L24" s="202" t="b">
        <v>1</v>
      </c>
      <c r="M24" s="202" t="b">
        <v>1</v>
      </c>
      <c r="N24" s="32"/>
      <c r="O24" s="505" t="s">
        <v>77</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5" t="s">
        <v>970</v>
      </c>
      <c r="H25" s="202" t="b">
        <v>1</v>
      </c>
      <c r="I25" s="202" t="b">
        <v>1</v>
      </c>
      <c r="K25" s="712" t="s">
        <v>1182</v>
      </c>
      <c r="L25" s="202" t="b">
        <v>1</v>
      </c>
      <c r="M25" s="202" t="b">
        <v>1</v>
      </c>
      <c r="N25" s="32"/>
      <c r="O25" s="505" t="s">
        <v>355</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5" t="s">
        <v>229</v>
      </c>
      <c r="H26" s="202" t="b">
        <v>1</v>
      </c>
      <c r="I26" s="202" t="b">
        <v>1</v>
      </c>
      <c r="K26" s="712" t="s">
        <v>80</v>
      </c>
      <c r="L26" s="202" t="b">
        <v>1</v>
      </c>
      <c r="M26" s="202" t="b">
        <v>1</v>
      </c>
      <c r="N26" s="32"/>
      <c r="O26" s="505" t="s">
        <v>1047</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5" t="s">
        <v>67</v>
      </c>
      <c r="H27" s="202" t="b">
        <v>1</v>
      </c>
      <c r="I27" s="202" t="b">
        <v>1</v>
      </c>
      <c r="K27" s="712" t="s">
        <v>357</v>
      </c>
      <c r="L27" s="202" t="b">
        <v>0</v>
      </c>
      <c r="M27" s="202" t="b">
        <v>0</v>
      </c>
      <c r="N27" s="32"/>
      <c r="O27" s="505" t="s">
        <v>237</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5" t="s">
        <v>972</v>
      </c>
      <c r="H28" s="202" t="b">
        <v>1</v>
      </c>
      <c r="I28" s="202" t="b">
        <v>1</v>
      </c>
      <c r="K28" s="712" t="s">
        <v>1048</v>
      </c>
      <c r="L28" s="202" t="b">
        <v>0</v>
      </c>
      <c r="M28" s="202" t="b">
        <v>0</v>
      </c>
      <c r="N28" s="32"/>
      <c r="O28" s="505" t="s">
        <v>78</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5" t="s">
        <v>79</v>
      </c>
      <c r="H29" s="202" t="b">
        <v>0</v>
      </c>
      <c r="I29" s="202" t="b">
        <v>0</v>
      </c>
      <c r="K29" s="712" t="s">
        <v>236</v>
      </c>
      <c r="L29" s="202" t="b">
        <v>0</v>
      </c>
      <c r="M29" s="202" t="b">
        <v>0</v>
      </c>
      <c r="N29" s="32"/>
      <c r="O29" s="505" t="s">
        <v>72</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5" t="s">
        <v>68</v>
      </c>
      <c r="H30" s="202" t="b">
        <v>1</v>
      </c>
      <c r="I30" s="202" t="b">
        <v>1</v>
      </c>
      <c r="K30" s="712" t="s">
        <v>358</v>
      </c>
      <c r="L30" s="202" t="b">
        <v>0</v>
      </c>
      <c r="M30" s="202" t="b">
        <v>0</v>
      </c>
      <c r="N30" s="32"/>
      <c r="O30" s="505" t="s">
        <v>354</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5" t="s">
        <v>968</v>
      </c>
      <c r="H31" s="202" t="b">
        <v>1</v>
      </c>
      <c r="I31" s="202" t="b">
        <v>1</v>
      </c>
      <c r="K31" s="713" t="s">
        <v>1049</v>
      </c>
      <c r="L31" s="202" t="b">
        <v>0</v>
      </c>
      <c r="M31" s="202" t="b">
        <v>0</v>
      </c>
      <c r="N31" s="32"/>
      <c r="O31" s="505" t="s">
        <v>70</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5" t="s">
        <v>76</v>
      </c>
      <c r="H32" s="202" t="b">
        <v>1</v>
      </c>
      <c r="I32" s="202" t="b">
        <v>1</v>
      </c>
      <c r="K32" s="713" t="s">
        <v>234</v>
      </c>
      <c r="L32" s="202" t="b">
        <v>0</v>
      </c>
      <c r="M32" s="202" t="b">
        <v>0</v>
      </c>
      <c r="N32" s="32"/>
      <c r="O32" s="505" t="s">
        <v>970</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6" t="s">
        <v>971</v>
      </c>
      <c r="H33" s="202" t="b">
        <v>1</v>
      </c>
      <c r="I33" s="202" t="b">
        <v>1</v>
      </c>
      <c r="K33" s="713" t="s">
        <v>359</v>
      </c>
      <c r="L33" s="202" t="b">
        <v>0</v>
      </c>
      <c r="M33" s="202" t="b">
        <v>0</v>
      </c>
      <c r="N33" s="32"/>
      <c r="O33" s="505" t="s">
        <v>229</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713" t="s">
        <v>1050</v>
      </c>
      <c r="L34" s="202" t="b">
        <v>0</v>
      </c>
      <c r="M34" s="202" t="b">
        <v>0</v>
      </c>
      <c r="N34" s="32"/>
      <c r="O34" s="505" t="s">
        <v>67</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506" t="s">
        <v>235</v>
      </c>
      <c r="L35" s="202" t="b">
        <v>0</v>
      </c>
      <c r="M35" s="202" t="b">
        <v>0</v>
      </c>
      <c r="N35" s="32"/>
      <c r="O35" s="505" t="s">
        <v>972</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5" t="s">
        <v>356</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5" t="s">
        <v>1182</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5" t="s">
        <v>80</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5" t="s">
        <v>357</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5" t="s">
        <v>1048</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5" t="s">
        <v>236</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5" t="s">
        <v>358</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5" t="s">
        <v>1049</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5" t="s">
        <v>234</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5" t="s">
        <v>79</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5" t="s">
        <v>68</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505" t="s">
        <v>968</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505" t="s">
        <v>359</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505" t="s">
        <v>1050</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5">
      <c r="A50" s="6"/>
      <c r="B50" s="7"/>
      <c r="C50" s="17"/>
      <c r="D50" s="17"/>
      <c r="E50" s="17"/>
      <c r="F50" s="26"/>
      <c r="K50" s="38"/>
      <c r="L50" s="38"/>
      <c r="M50" s="38"/>
      <c r="N50" s="32"/>
      <c r="O50" s="505" t="s">
        <v>235</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5">
      <c r="A51" s="6"/>
      <c r="B51" s="7"/>
      <c r="C51" s="17"/>
      <c r="D51" s="17"/>
      <c r="E51" s="17"/>
      <c r="F51" s="26"/>
      <c r="K51" s="38"/>
      <c r="L51" s="38"/>
      <c r="M51" s="38"/>
      <c r="N51" s="32"/>
      <c r="O51" s="505" t="s">
        <v>76</v>
      </c>
      <c r="P51" s="202" t="b">
        <v>1</v>
      </c>
      <c r="Q51" s="202" t="b">
        <v>1</v>
      </c>
      <c r="R51" s="202" t="b">
        <v>0</v>
      </c>
      <c r="S51" s="38"/>
      <c r="T51" s="202" t="b">
        <v>1</v>
      </c>
      <c r="U51" s="202" t="b">
        <v>0</v>
      </c>
      <c r="V51" s="202" t="b">
        <v>0</v>
      </c>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506" t="s">
        <v>971</v>
      </c>
      <c r="P52" s="202" t="b">
        <v>1</v>
      </c>
      <c r="Q52" s="202" t="b">
        <v>1</v>
      </c>
      <c r="R52" s="202" t="b">
        <v>0</v>
      </c>
      <c r="S52" s="38"/>
      <c r="T52" s="202" t="b">
        <v>1</v>
      </c>
      <c r="U52" s="202" t="b">
        <v>0</v>
      </c>
      <c r="V52" s="202" t="b">
        <v>0</v>
      </c>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25" customHeight="1" x14ac:dyDescent="0.3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411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95</v>
      </c>
      <c r="H67" s="17"/>
      <c r="I67" s="17"/>
      <c r="J67" s="138" t="s">
        <v>110</v>
      </c>
      <c r="K67" s="138"/>
      <c r="L67" s="17"/>
      <c r="M67" s="17"/>
      <c r="N67" s="17" t="s">
        <v>412</v>
      </c>
      <c r="O67" s="17"/>
      <c r="P67" s="24"/>
      <c r="Q67" s="24"/>
      <c r="R67" s="24"/>
      <c r="S67" s="22"/>
      <c r="T67" s="22"/>
      <c r="U67" s="22"/>
      <c r="V67" s="22"/>
      <c r="W67" s="16"/>
      <c r="X67" s="8"/>
      <c r="Y67" s="8"/>
      <c r="Z67" s="8"/>
      <c r="AA67" s="8"/>
      <c r="AB67" s="8"/>
      <c r="AC67" s="8"/>
      <c r="AD67" s="8"/>
    </row>
    <row r="68" spans="1:30" customFormat="1" ht="12" customHeight="1" x14ac:dyDescent="0.35">
      <c r="A68" s="6"/>
      <c r="B68" s="7"/>
      <c r="C68" s="17"/>
      <c r="D68" s="17"/>
      <c r="E68" s="17"/>
      <c r="F68" s="26"/>
      <c r="G68" t="s">
        <v>224</v>
      </c>
      <c r="H68" t="s">
        <v>225</v>
      </c>
      <c r="I68" s="34"/>
      <c r="J68" t="s">
        <v>108</v>
      </c>
      <c r="K68" s="200">
        <v>13.59</v>
      </c>
      <c r="L68" s="34"/>
      <c r="M68" s="34"/>
      <c r="N68" s="248">
        <v>80</v>
      </c>
      <c r="O68" s="34" t="s">
        <v>413</v>
      </c>
      <c r="P68" s="32"/>
      <c r="Q68" s="32"/>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4" t="s">
        <v>396</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5" t="s">
        <v>900</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5" t="s">
        <v>901</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5" t="s">
        <v>902</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6" t="s">
        <v>1186</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25"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806</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807</v>
      </c>
      <c r="J90" s="13" t="s">
        <v>817</v>
      </c>
      <c r="K90" s="13" t="s">
        <v>818</v>
      </c>
      <c r="L90" s="13" t="s">
        <v>1158</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1184</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808</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25"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15" customHeight="1" x14ac:dyDescent="0.3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35">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3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35">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3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3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3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35">
      <c r="A106" s="6"/>
      <c r="B106" s="7"/>
      <c r="C106" s="17"/>
      <c r="D106" s="17"/>
      <c r="E106" s="17"/>
      <c r="F106" s="17"/>
      <c r="G106" s="17"/>
      <c r="H106" s="17"/>
      <c r="I106" s="17"/>
      <c r="J106" s="17"/>
      <c r="K106" s="23"/>
      <c r="L106" s="938" t="s">
        <v>939</v>
      </c>
      <c r="M106" s="24"/>
      <c r="N106" s="940" t="s">
        <v>938</v>
      </c>
      <c r="O106" s="940"/>
      <c r="P106" s="940"/>
      <c r="Q106" s="24"/>
      <c r="R106" s="22" t="s">
        <v>999</v>
      </c>
      <c r="S106" s="22"/>
      <c r="T106" s="770" t="s">
        <v>938</v>
      </c>
      <c r="U106" s="770"/>
      <c r="V106" s="770"/>
      <c r="W106" s="24"/>
      <c r="X106" s="22" t="s">
        <v>999</v>
      </c>
      <c r="Y106" s="22"/>
      <c r="Z106" s="22" t="s">
        <v>1198</v>
      </c>
      <c r="AA106" s="22"/>
      <c r="AB106" s="22"/>
      <c r="AC106" s="128" t="s">
        <v>1195</v>
      </c>
      <c r="AD106" s="22"/>
      <c r="AE106" s="16"/>
      <c r="AF106" s="8"/>
      <c r="AG106" s="8"/>
      <c r="AH106" s="8"/>
    </row>
    <row r="107" spans="1:34" customFormat="1" ht="12" customHeight="1" x14ac:dyDescent="0.35">
      <c r="A107" s="6"/>
      <c r="B107" s="7"/>
      <c r="C107" s="17"/>
      <c r="D107" s="17"/>
      <c r="E107" s="17"/>
      <c r="F107" s="17"/>
      <c r="G107" s="195" t="s">
        <v>937</v>
      </c>
      <c r="H107" s="17"/>
      <c r="I107" s="17"/>
      <c r="J107" s="23" t="s">
        <v>365</v>
      </c>
      <c r="K107" s="23" t="s">
        <v>367</v>
      </c>
      <c r="L107" s="939"/>
      <c r="M107" s="24"/>
      <c r="N107" s="24" t="s">
        <v>980</v>
      </c>
      <c r="O107" s="24" t="s">
        <v>981</v>
      </c>
      <c r="P107" s="24" t="s">
        <v>936</v>
      </c>
      <c r="Q107" s="24"/>
      <c r="R107" s="22"/>
      <c r="S107" s="22"/>
      <c r="T107" s="24" t="s">
        <v>980</v>
      </c>
      <c r="U107" s="24" t="s">
        <v>981</v>
      </c>
      <c r="V107" s="24" t="s">
        <v>936</v>
      </c>
      <c r="W107" s="24"/>
      <c r="X107" s="22"/>
      <c r="Y107" s="22"/>
      <c r="Z107" s="22" t="s">
        <v>1199</v>
      </c>
      <c r="AA107" s="22" t="s">
        <v>1200</v>
      </c>
      <c r="AB107" s="22"/>
      <c r="AC107" s="22" t="s">
        <v>1196</v>
      </c>
      <c r="AD107" s="22" t="s">
        <v>1197</v>
      </c>
      <c r="AE107" s="16"/>
      <c r="AF107" s="8"/>
      <c r="AG107" s="8"/>
      <c r="AH107" s="8"/>
    </row>
    <row r="108" spans="1:34" customFormat="1" ht="12" customHeight="1" x14ac:dyDescent="0.35">
      <c r="A108" s="6"/>
      <c r="B108" s="7"/>
      <c r="C108" s="17"/>
      <c r="D108" s="17"/>
      <c r="E108" s="17"/>
      <c r="F108" s="26"/>
      <c r="G108" s="202" t="b">
        <v>1</v>
      </c>
      <c r="H108" s="34"/>
      <c r="I108" s="507" t="s">
        <v>839</v>
      </c>
      <c r="J108" s="201">
        <v>1</v>
      </c>
      <c r="K108" s="492" t="b">
        <f>NOT(OR(K109:K117))</f>
        <v>1</v>
      </c>
      <c r="L108" s="772">
        <f>T108</f>
        <v>105</v>
      </c>
      <c r="M108" s="161"/>
      <c r="N108" s="773">
        <f>MIN($R$108:$R$117)</f>
        <v>43572</v>
      </c>
      <c r="O108" s="597">
        <f>Periods!$J$24</f>
        <v>43684</v>
      </c>
      <c r="P108" s="597">
        <v>43753</v>
      </c>
      <c r="Q108" s="32"/>
      <c r="R108" s="662">
        <f>Periods!$F$21</f>
        <v>43595</v>
      </c>
      <c r="S108" s="32"/>
      <c r="T108" s="771">
        <f>MIN(51,INT((N108 - DATE(YEAR(N108),1,1))/7))*7</f>
        <v>105</v>
      </c>
      <c r="U108" s="771">
        <f t="shared" ref="U108:X117" si="0">MIN(51,INT((O108 - DATE(YEAR(O108),1,1))/7))*7</f>
        <v>217</v>
      </c>
      <c r="V108" s="771">
        <f t="shared" si="0"/>
        <v>287</v>
      </c>
      <c r="W108" s="32"/>
      <c r="X108" s="771">
        <f t="shared" si="0"/>
        <v>126</v>
      </c>
      <c r="Y108" s="32"/>
      <c r="Z108" s="680">
        <f>X108</f>
        <v>126</v>
      </c>
      <c r="AA108" s="680">
        <f>X108</f>
        <v>126</v>
      </c>
      <c r="AB108" s="30"/>
      <c r="AC108" s="680">
        <v>-1</v>
      </c>
      <c r="AD108" s="680">
        <v>-1</v>
      </c>
      <c r="AE108" s="16"/>
      <c r="AF108" s="8"/>
      <c r="AG108" s="8"/>
      <c r="AH108" s="8"/>
    </row>
    <row r="109" spans="1:34" customFormat="1" ht="12" customHeight="1" x14ac:dyDescent="0.35">
      <c r="A109" s="6"/>
      <c r="B109" s="7"/>
      <c r="C109" s="17"/>
      <c r="D109" s="17"/>
      <c r="E109" s="17"/>
      <c r="F109" s="26"/>
      <c r="H109" s="34"/>
      <c r="I109" s="508" t="s">
        <v>410</v>
      </c>
      <c r="J109" s="201">
        <v>0.2</v>
      </c>
      <c r="K109" s="202" t="b">
        <v>0</v>
      </c>
      <c r="L109" s="772">
        <f>T109</f>
        <v>105</v>
      </c>
      <c r="M109" s="161"/>
      <c r="N109" s="773">
        <f t="shared" ref="N109:N117" si="1">MIN($R$108:$R$117)</f>
        <v>43572</v>
      </c>
      <c r="O109" s="597">
        <f t="shared" ref="O109:O117" si="2">O108</f>
        <v>43684</v>
      </c>
      <c r="P109" s="597">
        <v>43753</v>
      </c>
      <c r="Q109" s="32"/>
      <c r="R109" s="662">
        <f>Periods!G21</f>
        <v>43572</v>
      </c>
      <c r="S109" s="32"/>
      <c r="T109" s="771">
        <f t="shared" ref="T109:T117" si="3">MIN(51,INT((N109 - DATE(YEAR(N109),1,1))/7))*7</f>
        <v>105</v>
      </c>
      <c r="U109" s="771">
        <f t="shared" si="0"/>
        <v>217</v>
      </c>
      <c r="V109" s="771">
        <f t="shared" si="0"/>
        <v>287</v>
      </c>
      <c r="W109" s="32"/>
      <c r="X109" s="771">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35">
      <c r="A110" s="6"/>
      <c r="B110" s="7"/>
      <c r="C110" s="17"/>
      <c r="D110" s="17"/>
      <c r="E110" s="17"/>
      <c r="F110" s="26"/>
      <c r="G110" t="s">
        <v>935</v>
      </c>
      <c r="H110" s="34"/>
      <c r="I110" s="508" t="s">
        <v>809</v>
      </c>
      <c r="J110" s="201">
        <v>0.1</v>
      </c>
      <c r="K110" s="202" t="b">
        <v>0</v>
      </c>
      <c r="L110" s="772">
        <f>V110</f>
        <v>287</v>
      </c>
      <c r="M110" s="161"/>
      <c r="N110" s="773">
        <f t="shared" si="1"/>
        <v>43572</v>
      </c>
      <c r="O110" s="597">
        <f t="shared" si="2"/>
        <v>43684</v>
      </c>
      <c r="P110" s="597">
        <v>43753</v>
      </c>
      <c r="Q110" s="32"/>
      <c r="R110" s="1">
        <f t="shared" ref="R110:R117" si="6">R109</f>
        <v>43572</v>
      </c>
      <c r="S110" s="32"/>
      <c r="T110" s="771">
        <f t="shared" si="3"/>
        <v>105</v>
      </c>
      <c r="U110" s="771">
        <f t="shared" si="0"/>
        <v>217</v>
      </c>
      <c r="V110" s="771">
        <f t="shared" si="0"/>
        <v>287</v>
      </c>
      <c r="W110" s="32"/>
      <c r="X110" s="771">
        <f t="shared" si="0"/>
        <v>105</v>
      </c>
      <c r="Y110" s="32"/>
      <c r="Z110" s="680">
        <f t="shared" si="4"/>
        <v>105</v>
      </c>
      <c r="AA110" s="680">
        <f t="shared" si="5"/>
        <v>105</v>
      </c>
      <c r="AB110" s="30"/>
      <c r="AC110" s="30"/>
      <c r="AD110" s="30"/>
      <c r="AE110" s="16"/>
      <c r="AF110" s="8"/>
      <c r="AG110" s="8"/>
      <c r="AH110" s="8"/>
    </row>
    <row r="111" spans="1:34" customFormat="1" ht="12" customHeight="1" x14ac:dyDescent="0.35">
      <c r="A111" s="6"/>
      <c r="B111" s="7"/>
      <c r="C111" s="17"/>
      <c r="D111" s="17"/>
      <c r="E111" s="17"/>
      <c r="F111" s="26"/>
      <c r="G111" s="202" t="b">
        <v>0</v>
      </c>
      <c r="H111" s="34"/>
      <c r="I111" s="508" t="s">
        <v>810</v>
      </c>
      <c r="J111" s="201">
        <v>0.1</v>
      </c>
      <c r="K111" s="202" t="b">
        <v>0</v>
      </c>
      <c r="L111" s="772">
        <f>U111</f>
        <v>217</v>
      </c>
      <c r="M111" s="161"/>
      <c r="N111" s="773">
        <f t="shared" si="1"/>
        <v>43572</v>
      </c>
      <c r="O111" s="597">
        <f t="shared" si="2"/>
        <v>43684</v>
      </c>
      <c r="P111" s="597">
        <v>43753</v>
      </c>
      <c r="Q111" s="32"/>
      <c r="R111" s="1">
        <f t="shared" si="6"/>
        <v>43572</v>
      </c>
      <c r="S111" s="32"/>
      <c r="T111" s="771">
        <f t="shared" si="3"/>
        <v>105</v>
      </c>
      <c r="U111" s="771">
        <f t="shared" si="0"/>
        <v>217</v>
      </c>
      <c r="V111" s="771">
        <f t="shared" si="0"/>
        <v>287</v>
      </c>
      <c r="W111" s="32"/>
      <c r="X111" s="771">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35">
      <c r="A112" s="6"/>
      <c r="B112" s="7"/>
      <c r="C112" s="17"/>
      <c r="D112" s="17"/>
      <c r="E112" s="17"/>
      <c r="F112" s="26"/>
      <c r="H112" s="34"/>
      <c r="I112" s="508" t="s">
        <v>811</v>
      </c>
      <c r="J112" s="201">
        <v>0.1</v>
      </c>
      <c r="K112" s="202" t="b">
        <v>0</v>
      </c>
      <c r="L112" s="772">
        <f>V112</f>
        <v>287</v>
      </c>
      <c r="M112" s="161"/>
      <c r="N112" s="773">
        <f t="shared" si="1"/>
        <v>43572</v>
      </c>
      <c r="O112" s="597">
        <f t="shared" si="2"/>
        <v>43684</v>
      </c>
      <c r="P112" s="597">
        <v>43753</v>
      </c>
      <c r="Q112" s="32"/>
      <c r="R112" s="662">
        <f>Periods!K22</f>
        <v>43593</v>
      </c>
      <c r="S112" s="32"/>
      <c r="T112" s="771">
        <f t="shared" si="3"/>
        <v>105</v>
      </c>
      <c r="U112" s="771">
        <f t="shared" si="0"/>
        <v>217</v>
      </c>
      <c r="V112" s="771">
        <f t="shared" si="0"/>
        <v>287</v>
      </c>
      <c r="W112" s="32"/>
      <c r="X112" s="771">
        <f t="shared" si="0"/>
        <v>126</v>
      </c>
      <c r="Y112" s="32"/>
      <c r="Z112" s="680">
        <f t="shared" si="7"/>
        <v>126</v>
      </c>
      <c r="AA112" s="680">
        <f t="shared" si="8"/>
        <v>147</v>
      </c>
      <c r="AB112" s="30"/>
      <c r="AC112" s="30"/>
      <c r="AD112" s="30"/>
      <c r="AE112" s="16"/>
      <c r="AF112" s="8"/>
      <c r="AG112" s="8"/>
      <c r="AH112" s="8"/>
    </row>
    <row r="113" spans="1:34" customFormat="1" ht="12" customHeight="1" x14ac:dyDescent="0.35">
      <c r="A113" s="6"/>
      <c r="B113" s="7"/>
      <c r="C113" s="17"/>
      <c r="D113" s="17"/>
      <c r="E113" s="17"/>
      <c r="F113" s="26"/>
      <c r="G113" s="155" t="s">
        <v>977</v>
      </c>
      <c r="H113" s="34"/>
      <c r="I113" s="508" t="s">
        <v>812</v>
      </c>
      <c r="J113" s="201">
        <v>0.1</v>
      </c>
      <c r="K113" s="202" t="b">
        <v>0</v>
      </c>
      <c r="L113" s="772">
        <f>T113</f>
        <v>105</v>
      </c>
      <c r="M113" s="161"/>
      <c r="N113" s="773">
        <f t="shared" si="1"/>
        <v>43572</v>
      </c>
      <c r="O113" s="597">
        <f t="shared" si="2"/>
        <v>43684</v>
      </c>
      <c r="P113" s="597">
        <v>43753</v>
      </c>
      <c r="Q113" s="32"/>
      <c r="R113" s="1">
        <f t="shared" si="6"/>
        <v>43593</v>
      </c>
      <c r="S113" s="32"/>
      <c r="T113" s="771">
        <f t="shared" si="3"/>
        <v>105</v>
      </c>
      <c r="U113" s="771">
        <f t="shared" si="0"/>
        <v>217</v>
      </c>
      <c r="V113" s="771">
        <f t="shared" si="0"/>
        <v>287</v>
      </c>
      <c r="W113" s="32"/>
      <c r="X113" s="771">
        <f t="shared" si="0"/>
        <v>126</v>
      </c>
      <c r="Y113" s="32"/>
      <c r="Z113" s="680">
        <f>X113</f>
        <v>126</v>
      </c>
      <c r="AA113" s="680">
        <f>X113</f>
        <v>126</v>
      </c>
      <c r="AB113" s="30"/>
      <c r="AC113" s="30"/>
      <c r="AD113" s="30"/>
      <c r="AE113" s="16"/>
      <c r="AF113" s="8"/>
      <c r="AG113" s="8"/>
      <c r="AH113" s="8"/>
    </row>
    <row r="114" spans="1:34" customFormat="1" ht="12" customHeight="1" x14ac:dyDescent="0.35">
      <c r="A114" s="6"/>
      <c r="B114" s="7"/>
      <c r="C114" s="17"/>
      <c r="D114" s="17"/>
      <c r="E114" s="17"/>
      <c r="F114" s="26"/>
      <c r="G114" s="247">
        <v>1</v>
      </c>
      <c r="H114" s="34"/>
      <c r="I114" s="508" t="s">
        <v>813</v>
      </c>
      <c r="J114" s="201">
        <v>0.1</v>
      </c>
      <c r="K114" s="202" t="b">
        <v>0</v>
      </c>
      <c r="L114" s="772">
        <f>V114</f>
        <v>287</v>
      </c>
      <c r="M114" s="161"/>
      <c r="N114" s="773">
        <f t="shared" si="1"/>
        <v>43572</v>
      </c>
      <c r="O114" s="597">
        <f t="shared" si="2"/>
        <v>43684</v>
      </c>
      <c r="P114" s="597">
        <v>43753</v>
      </c>
      <c r="Q114" s="32"/>
      <c r="R114" s="1">
        <f t="shared" si="6"/>
        <v>43593</v>
      </c>
      <c r="S114" s="32"/>
      <c r="T114" s="771">
        <f t="shared" si="3"/>
        <v>105</v>
      </c>
      <c r="U114" s="771">
        <f t="shared" si="0"/>
        <v>217</v>
      </c>
      <c r="V114" s="771">
        <f t="shared" si="0"/>
        <v>287</v>
      </c>
      <c r="W114" s="32"/>
      <c r="X114" s="771">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35">
      <c r="A115" s="6"/>
      <c r="B115" s="7"/>
      <c r="C115" s="17"/>
      <c r="D115" s="17"/>
      <c r="E115" s="17"/>
      <c r="F115" s="26"/>
      <c r="H115" s="34"/>
      <c r="I115" s="508" t="s">
        <v>814</v>
      </c>
      <c r="J115" s="201">
        <v>0.1</v>
      </c>
      <c r="K115" s="202" t="b">
        <v>0</v>
      </c>
      <c r="L115" s="772">
        <f>U115</f>
        <v>217</v>
      </c>
      <c r="M115" s="161"/>
      <c r="N115" s="773">
        <f t="shared" si="1"/>
        <v>43572</v>
      </c>
      <c r="O115" s="597">
        <f t="shared" si="2"/>
        <v>43684</v>
      </c>
      <c r="P115" s="597">
        <v>43753</v>
      </c>
      <c r="Q115" s="32"/>
      <c r="R115" s="662">
        <f>Periods!M23</f>
        <v>43614</v>
      </c>
      <c r="S115" s="32"/>
      <c r="T115" s="771">
        <f t="shared" si="3"/>
        <v>105</v>
      </c>
      <c r="U115" s="771">
        <f t="shared" si="0"/>
        <v>217</v>
      </c>
      <c r="V115" s="771">
        <f t="shared" si="0"/>
        <v>287</v>
      </c>
      <c r="W115" s="32"/>
      <c r="X115" s="771">
        <f t="shared" si="0"/>
        <v>147</v>
      </c>
      <c r="Y115" s="32"/>
      <c r="Z115" s="680">
        <f t="shared" si="9"/>
        <v>147</v>
      </c>
      <c r="AA115" s="680">
        <f t="shared" si="10"/>
        <v>147</v>
      </c>
      <c r="AB115" s="30"/>
      <c r="AC115" s="30"/>
      <c r="AD115" s="30"/>
      <c r="AE115" s="16"/>
      <c r="AF115" s="8"/>
      <c r="AG115" s="8"/>
      <c r="AH115" s="8"/>
    </row>
    <row r="116" spans="1:34" customFormat="1" ht="12" customHeight="1" x14ac:dyDescent="0.35">
      <c r="A116" s="6"/>
      <c r="B116" s="7"/>
      <c r="C116" s="17"/>
      <c r="D116" s="17"/>
      <c r="E116" s="17"/>
      <c r="F116" s="36"/>
      <c r="H116" s="34"/>
      <c r="I116" s="508" t="s">
        <v>815</v>
      </c>
      <c r="J116" s="201">
        <v>0.1</v>
      </c>
      <c r="K116" s="202" t="b">
        <v>0</v>
      </c>
      <c r="L116" s="772">
        <f>V116</f>
        <v>287</v>
      </c>
      <c r="M116" s="161"/>
      <c r="N116" s="773">
        <f t="shared" si="1"/>
        <v>43572</v>
      </c>
      <c r="O116" s="597">
        <f t="shared" si="2"/>
        <v>43684</v>
      </c>
      <c r="P116" s="597">
        <v>43753</v>
      </c>
      <c r="Q116" s="32"/>
      <c r="R116" s="1">
        <f t="shared" si="6"/>
        <v>43614</v>
      </c>
      <c r="S116" s="32"/>
      <c r="T116" s="771">
        <f t="shared" si="3"/>
        <v>105</v>
      </c>
      <c r="U116" s="771">
        <f t="shared" si="0"/>
        <v>217</v>
      </c>
      <c r="V116" s="771">
        <f t="shared" si="0"/>
        <v>287</v>
      </c>
      <c r="W116" s="32"/>
      <c r="X116" s="771">
        <f t="shared" si="0"/>
        <v>147</v>
      </c>
      <c r="Y116" s="32"/>
      <c r="Z116" s="680">
        <f t="shared" si="9"/>
        <v>147</v>
      </c>
      <c r="AA116" s="680">
        <f t="shared" si="10"/>
        <v>147</v>
      </c>
      <c r="AB116" s="30"/>
      <c r="AC116" s="30"/>
      <c r="AD116" s="30"/>
      <c r="AE116" s="16"/>
      <c r="AF116" s="8"/>
      <c r="AG116" s="8"/>
      <c r="AH116" s="8"/>
    </row>
    <row r="117" spans="1:34" customFormat="1" ht="12" customHeight="1" x14ac:dyDescent="0.35">
      <c r="A117" s="6"/>
      <c r="B117" s="7"/>
      <c r="C117" s="17"/>
      <c r="D117" s="17"/>
      <c r="E117" s="17"/>
      <c r="F117" s="36"/>
      <c r="H117" s="34"/>
      <c r="I117" s="509" t="s">
        <v>816</v>
      </c>
      <c r="J117" s="201">
        <v>0.1</v>
      </c>
      <c r="K117" s="202" t="b">
        <v>0</v>
      </c>
      <c r="L117" s="772">
        <f>V117</f>
        <v>287</v>
      </c>
      <c r="M117" s="161"/>
      <c r="N117" s="773">
        <f t="shared" si="1"/>
        <v>43572</v>
      </c>
      <c r="O117" s="597">
        <f t="shared" si="2"/>
        <v>43684</v>
      </c>
      <c r="P117" s="597">
        <v>43753</v>
      </c>
      <c r="Q117" s="32"/>
      <c r="R117" s="1">
        <f t="shared" si="6"/>
        <v>43614</v>
      </c>
      <c r="S117" s="32"/>
      <c r="T117" s="771">
        <f t="shared" si="3"/>
        <v>105</v>
      </c>
      <c r="U117" s="771">
        <f t="shared" si="0"/>
        <v>217</v>
      </c>
      <c r="V117" s="771">
        <f t="shared" si="0"/>
        <v>287</v>
      </c>
      <c r="W117" s="32"/>
      <c r="X117" s="771">
        <f t="shared" si="0"/>
        <v>147</v>
      </c>
      <c r="Y117" s="32"/>
      <c r="Z117" s="680">
        <f t="shared" si="9"/>
        <v>147</v>
      </c>
      <c r="AA117" s="680">
        <f t="shared" si="10"/>
        <v>147</v>
      </c>
      <c r="AB117" s="30"/>
      <c r="AC117" s="30"/>
      <c r="AD117" s="30"/>
      <c r="AE117" s="16"/>
      <c r="AF117" s="8"/>
      <c r="AG117" s="8"/>
      <c r="AH117" s="8"/>
    </row>
    <row r="118" spans="1:34" customFormat="1" ht="12" customHeight="1" x14ac:dyDescent="0.35">
      <c r="A118" s="6"/>
      <c r="B118" s="7"/>
      <c r="C118" s="17"/>
      <c r="D118" s="17"/>
      <c r="E118" s="17"/>
      <c r="F118" s="33"/>
      <c r="G118" s="34"/>
      <c r="H118" s="34"/>
      <c r="I118" s="27"/>
      <c r="J118" s="199"/>
      <c r="K118" s="32"/>
      <c r="L118" s="32"/>
      <c r="M118" s="161" t="s">
        <v>934</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35">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15" customHeight="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25"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35">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35">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35">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25"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35">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1226</v>
      </c>
      <c r="L31" s="29"/>
      <c r="N31" s="767" t="s">
        <v>1227</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305</v>
      </c>
      <c r="K32" s="205">
        <v>15000</v>
      </c>
      <c r="L32" s="34" t="s">
        <v>284</v>
      </c>
      <c r="M32" s="34"/>
      <c r="N32" s="919">
        <v>4.5</v>
      </c>
      <c r="O32" s="32" t="s">
        <v>47</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25"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98</v>
      </c>
      <c r="K49" s="774">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25"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302</v>
      </c>
      <c r="I67" s="174" t="s">
        <v>303</v>
      </c>
      <c r="J67" s="174"/>
      <c r="K67" s="174"/>
      <c r="L67" s="174"/>
      <c r="M67" s="174"/>
      <c r="W67" s="16"/>
      <c r="X67" s="8"/>
      <c r="Y67" s="8"/>
      <c r="Z67" s="8"/>
    </row>
    <row r="68" spans="1:26" ht="12.75" customHeight="1" x14ac:dyDescent="0.35">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35">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35">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35">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98</v>
      </c>
      <c r="H78" t="s">
        <v>1117</v>
      </c>
      <c r="I78" s="176" t="s">
        <v>331</v>
      </c>
      <c r="J78" s="176" t="s">
        <v>328</v>
      </c>
      <c r="M78" s="177"/>
      <c r="N78" s="177" t="s">
        <v>1117</v>
      </c>
      <c r="O78" s="177" t="s">
        <v>329</v>
      </c>
      <c r="P78" s="183" t="s">
        <v>330</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90"/>
  <sheetViews>
    <sheetView topLeftCell="A596" zoomScale="80" zoomScaleNormal="80" workbookViewId="0">
      <selection activeCell="I618" sqref="I618:J619"/>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976</v>
      </c>
      <c r="H31" s="774">
        <f>MIN(364,INT((I31 - DATE(YEAR(I31),1,1))))</f>
        <v>334</v>
      </c>
      <c r="I31" s="775">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974</v>
      </c>
      <c r="H33" s="777">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975</v>
      </c>
      <c r="H34" s="777">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1001</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784</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106</v>
      </c>
      <c r="I38" s="774">
        <f>MIN(364,INT((J38 - DATE(YEAR(J38),1,1))))</f>
        <v>106</v>
      </c>
      <c r="J38" s="776">
        <v>43572</v>
      </c>
      <c r="K38" s="753"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4"/>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107</v>
      </c>
      <c r="I42" s="35" t="s">
        <v>839</v>
      </c>
      <c r="J42" s="35" t="s">
        <v>410</v>
      </c>
      <c r="K42" s="26" t="s">
        <v>809</v>
      </c>
      <c r="L42" s="26" t="s">
        <v>810</v>
      </c>
      <c r="M42" s="26" t="s">
        <v>811</v>
      </c>
      <c r="N42" s="35" t="s">
        <v>812</v>
      </c>
      <c r="O42" s="35" t="s">
        <v>813</v>
      </c>
      <c r="P42" s="35" t="s">
        <v>814</v>
      </c>
      <c r="Q42" s="35" t="s">
        <v>815</v>
      </c>
      <c r="R42" s="35" t="s">
        <v>816</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5" t="str">
        <f>General!G17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5" t="str">
        <f>General!G18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5" t="str">
        <f>General!G19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5" t="str">
        <f>General!G20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5" t="str">
        <f>General!G21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5" t="str">
        <f>General!G22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5" t="str">
        <f>General!G23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5" t="str">
        <f>General!G24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5" t="str">
        <f>General!G25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5" t="str">
        <f>General!G26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5" t="str">
        <f>General!G27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5" t="str">
        <f>General!G28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5" t="str">
        <f>General!G29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5" t="str">
        <f>General!G30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5" t="str">
        <f>General!G31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5" t="str">
        <f>General!G32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5" t="str">
        <f>General!G33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105</v>
      </c>
      <c r="I62" s="35" t="s">
        <v>839</v>
      </c>
      <c r="J62" s="35" t="s">
        <v>410</v>
      </c>
      <c r="K62" s="26" t="s">
        <v>809</v>
      </c>
      <c r="L62" s="26" t="s">
        <v>810</v>
      </c>
      <c r="M62" s="26" t="s">
        <v>811</v>
      </c>
      <c r="N62" s="35" t="s">
        <v>812</v>
      </c>
      <c r="O62" s="35" t="s">
        <v>813</v>
      </c>
      <c r="P62" s="35" t="s">
        <v>814</v>
      </c>
      <c r="Q62" s="35" t="s">
        <v>815</v>
      </c>
      <c r="R62" s="35" t="s">
        <v>816</v>
      </c>
      <c r="S62" s="35"/>
      <c r="T62" s="35" t="s">
        <v>105</v>
      </c>
      <c r="U62" s="35" t="s">
        <v>839</v>
      </c>
      <c r="V62" s="35" t="s">
        <v>410</v>
      </c>
      <c r="W62" s="26" t="s">
        <v>809</v>
      </c>
      <c r="X62" s="26" t="s">
        <v>810</v>
      </c>
      <c r="Y62" s="26" t="s">
        <v>811</v>
      </c>
      <c r="Z62" s="35" t="s">
        <v>812</v>
      </c>
      <c r="AA62" s="35" t="s">
        <v>813</v>
      </c>
      <c r="AB62" s="35" t="s">
        <v>814</v>
      </c>
      <c r="AC62" s="35" t="s">
        <v>815</v>
      </c>
      <c r="AD62" s="35" t="s">
        <v>816</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5" t="str">
        <f>General!G17</f>
        <v>b</v>
      </c>
      <c r="I63" s="776">
        <v>43804</v>
      </c>
      <c r="J63" s="776">
        <v>43804</v>
      </c>
      <c r="K63" s="776">
        <v>43804</v>
      </c>
      <c r="L63" s="776">
        <v>43804</v>
      </c>
      <c r="M63" s="776">
        <v>43804</v>
      </c>
      <c r="N63" s="776">
        <v>43804</v>
      </c>
      <c r="O63" s="776">
        <v>43804</v>
      </c>
      <c r="P63" s="776">
        <v>43804</v>
      </c>
      <c r="Q63" s="776">
        <v>43804</v>
      </c>
      <c r="R63" s="776">
        <v>43804</v>
      </c>
      <c r="S63" s="35"/>
      <c r="T63" s="695" t="str">
        <f>H63</f>
        <v>b</v>
      </c>
      <c r="U63" s="774">
        <f>MIN(364,INT((I63 - DATE(YEAR(I63),1,1))))</f>
        <v>338</v>
      </c>
      <c r="V63" s="774">
        <f t="shared" ref="V63:AD78" si="0">MIN(364,INT((J63 - DATE(YEAR(J63),1,1))))</f>
        <v>338</v>
      </c>
      <c r="W63" s="774">
        <f t="shared" si="0"/>
        <v>338</v>
      </c>
      <c r="X63" s="774">
        <f t="shared" si="0"/>
        <v>338</v>
      </c>
      <c r="Y63" s="774">
        <f t="shared" si="0"/>
        <v>338</v>
      </c>
      <c r="Z63" s="774">
        <f t="shared" si="0"/>
        <v>338</v>
      </c>
      <c r="AA63" s="774">
        <f t="shared" si="0"/>
        <v>338</v>
      </c>
      <c r="AB63" s="774">
        <f t="shared" si="0"/>
        <v>338</v>
      </c>
      <c r="AC63" s="774">
        <f t="shared" si="0"/>
        <v>338</v>
      </c>
      <c r="AD63" s="774">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5" t="str">
        <f>General!G18</f>
        <v>bd</v>
      </c>
      <c r="I64" s="776">
        <v>43804</v>
      </c>
      <c r="J64" s="776">
        <v>43804</v>
      </c>
      <c r="K64" s="776">
        <v>43804</v>
      </c>
      <c r="L64" s="776">
        <v>43804</v>
      </c>
      <c r="M64" s="776">
        <v>43804</v>
      </c>
      <c r="N64" s="776">
        <v>43804</v>
      </c>
      <c r="O64" s="776">
        <v>43804</v>
      </c>
      <c r="P64" s="776">
        <v>43804</v>
      </c>
      <c r="Q64" s="776">
        <v>43804</v>
      </c>
      <c r="R64" s="776">
        <v>43804</v>
      </c>
      <c r="S64" s="35"/>
      <c r="T64" s="695" t="str">
        <f t="shared" ref="T64:T79" si="1">H64</f>
        <v>bd</v>
      </c>
      <c r="U64" s="774">
        <f t="shared" ref="U64:AD79" si="2">MIN(364,INT((I64 - DATE(YEAR(I64),1,1))))</f>
        <v>338</v>
      </c>
      <c r="V64" s="774">
        <f t="shared" si="0"/>
        <v>338</v>
      </c>
      <c r="W64" s="774">
        <f t="shared" si="0"/>
        <v>338</v>
      </c>
      <c r="X64" s="774">
        <f t="shared" si="0"/>
        <v>338</v>
      </c>
      <c r="Y64" s="774">
        <f t="shared" si="0"/>
        <v>338</v>
      </c>
      <c r="Z64" s="774">
        <f t="shared" si="0"/>
        <v>338</v>
      </c>
      <c r="AA64" s="774">
        <f t="shared" si="0"/>
        <v>338</v>
      </c>
      <c r="AB64" s="774">
        <f t="shared" si="0"/>
        <v>338</v>
      </c>
      <c r="AC64" s="774">
        <f t="shared" si="0"/>
        <v>338</v>
      </c>
      <c r="AD64" s="774">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5" t="str">
        <f>General!G19</f>
        <v>f</v>
      </c>
      <c r="I65" s="776">
        <v>43804</v>
      </c>
      <c r="J65" s="776">
        <v>43804</v>
      </c>
      <c r="K65" s="776">
        <v>43804</v>
      </c>
      <c r="L65" s="776">
        <v>43804</v>
      </c>
      <c r="M65" s="776">
        <v>43804</v>
      </c>
      <c r="N65" s="776">
        <v>43804</v>
      </c>
      <c r="O65" s="776">
        <v>43804</v>
      </c>
      <c r="P65" s="776">
        <v>43804</v>
      </c>
      <c r="Q65" s="776">
        <v>43804</v>
      </c>
      <c r="R65" s="776">
        <v>43804</v>
      </c>
      <c r="S65" s="35"/>
      <c r="T65" s="695" t="str">
        <f t="shared" si="1"/>
        <v>f</v>
      </c>
      <c r="U65" s="774">
        <f t="shared" si="2"/>
        <v>338</v>
      </c>
      <c r="V65" s="774">
        <f t="shared" si="0"/>
        <v>338</v>
      </c>
      <c r="W65" s="774">
        <f t="shared" si="0"/>
        <v>338</v>
      </c>
      <c r="X65" s="774">
        <f t="shared" si="0"/>
        <v>338</v>
      </c>
      <c r="Y65" s="774">
        <f t="shared" si="0"/>
        <v>338</v>
      </c>
      <c r="Z65" s="774">
        <f t="shared" si="0"/>
        <v>338</v>
      </c>
      <c r="AA65" s="774">
        <f t="shared" si="0"/>
        <v>338</v>
      </c>
      <c r="AB65" s="774">
        <f t="shared" si="0"/>
        <v>338</v>
      </c>
      <c r="AC65" s="774">
        <f t="shared" si="0"/>
        <v>338</v>
      </c>
      <c r="AD65" s="774">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5" t="str">
        <f>General!G20</f>
        <v>h</v>
      </c>
      <c r="I66" s="776">
        <v>43794</v>
      </c>
      <c r="J66" s="776">
        <v>43794</v>
      </c>
      <c r="K66" s="776">
        <v>43794</v>
      </c>
      <c r="L66" s="776">
        <v>43794</v>
      </c>
      <c r="M66" s="776">
        <v>43794</v>
      </c>
      <c r="N66" s="776">
        <v>43794</v>
      </c>
      <c r="O66" s="776">
        <v>43794</v>
      </c>
      <c r="P66" s="776">
        <v>43794</v>
      </c>
      <c r="Q66" s="776">
        <v>43794</v>
      </c>
      <c r="R66" s="776">
        <v>43794</v>
      </c>
      <c r="S66" s="35"/>
      <c r="T66" s="695" t="str">
        <f t="shared" si="1"/>
        <v>h</v>
      </c>
      <c r="U66" s="774">
        <f t="shared" si="2"/>
        <v>328</v>
      </c>
      <c r="V66" s="774">
        <f t="shared" si="0"/>
        <v>328</v>
      </c>
      <c r="W66" s="774">
        <f t="shared" si="0"/>
        <v>328</v>
      </c>
      <c r="X66" s="774">
        <f t="shared" si="0"/>
        <v>328</v>
      </c>
      <c r="Y66" s="774">
        <f t="shared" si="0"/>
        <v>328</v>
      </c>
      <c r="Z66" s="774">
        <f t="shared" si="0"/>
        <v>328</v>
      </c>
      <c r="AA66" s="774">
        <f t="shared" si="0"/>
        <v>328</v>
      </c>
      <c r="AB66" s="774">
        <f t="shared" si="0"/>
        <v>328</v>
      </c>
      <c r="AC66" s="774">
        <f t="shared" si="0"/>
        <v>328</v>
      </c>
      <c r="AD66" s="774">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5" t="str">
        <f>General!G21</f>
        <v>i</v>
      </c>
      <c r="I67" s="776">
        <v>43804</v>
      </c>
      <c r="J67" s="776">
        <v>43804</v>
      </c>
      <c r="K67" s="776">
        <v>43804</v>
      </c>
      <c r="L67" s="776">
        <v>43804</v>
      </c>
      <c r="M67" s="776">
        <v>43804</v>
      </c>
      <c r="N67" s="776">
        <v>43804</v>
      </c>
      <c r="O67" s="776">
        <v>43804</v>
      </c>
      <c r="P67" s="776">
        <v>43804</v>
      </c>
      <c r="Q67" s="776">
        <v>43804</v>
      </c>
      <c r="R67" s="776">
        <v>43804</v>
      </c>
      <c r="S67" s="35"/>
      <c r="T67" s="695" t="str">
        <f t="shared" si="1"/>
        <v>i</v>
      </c>
      <c r="U67" s="774">
        <f t="shared" si="2"/>
        <v>338</v>
      </c>
      <c r="V67" s="774">
        <f t="shared" si="0"/>
        <v>338</v>
      </c>
      <c r="W67" s="774">
        <f t="shared" si="0"/>
        <v>338</v>
      </c>
      <c r="X67" s="774">
        <f t="shared" si="0"/>
        <v>338</v>
      </c>
      <c r="Y67" s="774">
        <f t="shared" si="0"/>
        <v>338</v>
      </c>
      <c r="Z67" s="774">
        <f t="shared" si="0"/>
        <v>338</v>
      </c>
      <c r="AA67" s="774">
        <f t="shared" si="0"/>
        <v>338</v>
      </c>
      <c r="AB67" s="774">
        <f t="shared" si="0"/>
        <v>338</v>
      </c>
      <c r="AC67" s="774">
        <f t="shared" si="0"/>
        <v>338</v>
      </c>
      <c r="AD67" s="774">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5" t="str">
        <f>General!G22</f>
        <v>k</v>
      </c>
      <c r="I68" s="776">
        <v>43804</v>
      </c>
      <c r="J68" s="776">
        <v>43804</v>
      </c>
      <c r="K68" s="776">
        <v>43804</v>
      </c>
      <c r="L68" s="776">
        <v>43804</v>
      </c>
      <c r="M68" s="776">
        <v>43804</v>
      </c>
      <c r="N68" s="776">
        <v>43804</v>
      </c>
      <c r="O68" s="776">
        <v>43804</v>
      </c>
      <c r="P68" s="776">
        <v>43804</v>
      </c>
      <c r="Q68" s="776">
        <v>43804</v>
      </c>
      <c r="R68" s="776">
        <v>43804</v>
      </c>
      <c r="S68" s="35"/>
      <c r="T68" s="695" t="str">
        <f t="shared" si="1"/>
        <v>k</v>
      </c>
      <c r="U68" s="774">
        <f t="shared" si="2"/>
        <v>338</v>
      </c>
      <c r="V68" s="774">
        <f t="shared" si="0"/>
        <v>338</v>
      </c>
      <c r="W68" s="774">
        <f t="shared" si="0"/>
        <v>338</v>
      </c>
      <c r="X68" s="774">
        <f t="shared" si="0"/>
        <v>338</v>
      </c>
      <c r="Y68" s="774">
        <f t="shared" si="0"/>
        <v>338</v>
      </c>
      <c r="Z68" s="774">
        <f t="shared" si="0"/>
        <v>338</v>
      </c>
      <c r="AA68" s="774">
        <f t="shared" si="0"/>
        <v>338</v>
      </c>
      <c r="AB68" s="774">
        <f t="shared" si="0"/>
        <v>338</v>
      </c>
      <c r="AC68" s="774">
        <f t="shared" si="0"/>
        <v>338</v>
      </c>
      <c r="AD68" s="774">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5" t="str">
        <f>General!G23</f>
        <v>l</v>
      </c>
      <c r="I69" s="776">
        <v>43804</v>
      </c>
      <c r="J69" s="776">
        <v>43804</v>
      </c>
      <c r="K69" s="776">
        <v>43804</v>
      </c>
      <c r="L69" s="776">
        <v>43804</v>
      </c>
      <c r="M69" s="776">
        <v>43804</v>
      </c>
      <c r="N69" s="776">
        <v>43804</v>
      </c>
      <c r="O69" s="776">
        <v>43804</v>
      </c>
      <c r="P69" s="776">
        <v>43804</v>
      </c>
      <c r="Q69" s="776">
        <v>43804</v>
      </c>
      <c r="R69" s="776">
        <v>43804</v>
      </c>
      <c r="S69" s="35"/>
      <c r="T69" s="695" t="str">
        <f t="shared" si="1"/>
        <v>l</v>
      </c>
      <c r="U69" s="774">
        <f t="shared" si="2"/>
        <v>338</v>
      </c>
      <c r="V69" s="774">
        <f t="shared" si="0"/>
        <v>338</v>
      </c>
      <c r="W69" s="774">
        <f t="shared" si="0"/>
        <v>338</v>
      </c>
      <c r="X69" s="774">
        <f t="shared" si="0"/>
        <v>338</v>
      </c>
      <c r="Y69" s="774">
        <f t="shared" si="0"/>
        <v>338</v>
      </c>
      <c r="Z69" s="774">
        <f t="shared" si="0"/>
        <v>338</v>
      </c>
      <c r="AA69" s="774">
        <f t="shared" si="0"/>
        <v>338</v>
      </c>
      <c r="AB69" s="774">
        <f t="shared" si="0"/>
        <v>338</v>
      </c>
      <c r="AC69" s="774">
        <f t="shared" si="0"/>
        <v>338</v>
      </c>
      <c r="AD69" s="774">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5" t="str">
        <f>General!G24</f>
        <v>o</v>
      </c>
      <c r="I70" s="776">
        <v>43804</v>
      </c>
      <c r="J70" s="776">
        <v>43804</v>
      </c>
      <c r="K70" s="776">
        <v>43804</v>
      </c>
      <c r="L70" s="776">
        <v>43804</v>
      </c>
      <c r="M70" s="776">
        <v>43804</v>
      </c>
      <c r="N70" s="776">
        <v>43804</v>
      </c>
      <c r="O70" s="776">
        <v>43804</v>
      </c>
      <c r="P70" s="776">
        <v>43804</v>
      </c>
      <c r="Q70" s="776">
        <v>43804</v>
      </c>
      <c r="R70" s="776">
        <v>43804</v>
      </c>
      <c r="S70" s="35"/>
      <c r="T70" s="695" t="str">
        <f t="shared" si="1"/>
        <v>o</v>
      </c>
      <c r="U70" s="774">
        <f t="shared" si="2"/>
        <v>338</v>
      </c>
      <c r="V70" s="774">
        <f t="shared" si="0"/>
        <v>338</v>
      </c>
      <c r="W70" s="774">
        <f t="shared" si="0"/>
        <v>338</v>
      </c>
      <c r="X70" s="774">
        <f t="shared" si="0"/>
        <v>338</v>
      </c>
      <c r="Y70" s="774">
        <f t="shared" si="0"/>
        <v>338</v>
      </c>
      <c r="Z70" s="774">
        <f t="shared" si="0"/>
        <v>338</v>
      </c>
      <c r="AA70" s="774">
        <f t="shared" si="0"/>
        <v>338</v>
      </c>
      <c r="AB70" s="774">
        <f t="shared" si="0"/>
        <v>338</v>
      </c>
      <c r="AC70" s="774">
        <f t="shared" si="0"/>
        <v>338</v>
      </c>
      <c r="AD70" s="774">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5" t="str">
        <f>General!G25</f>
        <v>od</v>
      </c>
      <c r="I71" s="776">
        <v>43804</v>
      </c>
      <c r="J71" s="776">
        <v>43804</v>
      </c>
      <c r="K71" s="776">
        <v>43804</v>
      </c>
      <c r="L71" s="776">
        <v>43804</v>
      </c>
      <c r="M71" s="776">
        <v>43804</v>
      </c>
      <c r="N71" s="776">
        <v>43804</v>
      </c>
      <c r="O71" s="776">
        <v>43804</v>
      </c>
      <c r="P71" s="776">
        <v>43804</v>
      </c>
      <c r="Q71" s="776">
        <v>43804</v>
      </c>
      <c r="R71" s="776">
        <v>43804</v>
      </c>
      <c r="S71" s="35"/>
      <c r="T71" s="695" t="str">
        <f t="shared" si="1"/>
        <v>od</v>
      </c>
      <c r="U71" s="774">
        <f t="shared" si="2"/>
        <v>338</v>
      </c>
      <c r="V71" s="774">
        <f t="shared" si="0"/>
        <v>338</v>
      </c>
      <c r="W71" s="774">
        <f t="shared" si="0"/>
        <v>338</v>
      </c>
      <c r="X71" s="774">
        <f t="shared" si="0"/>
        <v>338</v>
      </c>
      <c r="Y71" s="774">
        <f t="shared" si="0"/>
        <v>338</v>
      </c>
      <c r="Z71" s="774">
        <f t="shared" si="0"/>
        <v>338</v>
      </c>
      <c r="AA71" s="774">
        <f t="shared" si="0"/>
        <v>338</v>
      </c>
      <c r="AB71" s="774">
        <f t="shared" si="0"/>
        <v>338</v>
      </c>
      <c r="AC71" s="774">
        <f t="shared" si="0"/>
        <v>338</v>
      </c>
      <c r="AD71" s="774">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5" t="str">
        <f>General!G26</f>
        <v>of</v>
      </c>
      <c r="I72" s="776">
        <v>43794</v>
      </c>
      <c r="J72" s="776">
        <v>43794</v>
      </c>
      <c r="K72" s="776">
        <v>43794</v>
      </c>
      <c r="L72" s="776">
        <v>43794</v>
      </c>
      <c r="M72" s="776">
        <v>43794</v>
      </c>
      <c r="N72" s="776">
        <v>43794</v>
      </c>
      <c r="O72" s="776">
        <v>43794</v>
      </c>
      <c r="P72" s="776">
        <v>43794</v>
      </c>
      <c r="Q72" s="776">
        <v>43794</v>
      </c>
      <c r="R72" s="776">
        <v>43794</v>
      </c>
      <c r="S72" s="35"/>
      <c r="T72" s="695" t="str">
        <f t="shared" si="1"/>
        <v>of</v>
      </c>
      <c r="U72" s="774">
        <f t="shared" si="2"/>
        <v>328</v>
      </c>
      <c r="V72" s="774">
        <f t="shared" si="0"/>
        <v>328</v>
      </c>
      <c r="W72" s="774">
        <f t="shared" si="0"/>
        <v>328</v>
      </c>
      <c r="X72" s="774">
        <f t="shared" si="0"/>
        <v>328</v>
      </c>
      <c r="Y72" s="774">
        <f t="shared" si="0"/>
        <v>328</v>
      </c>
      <c r="Z72" s="774">
        <f t="shared" si="0"/>
        <v>328</v>
      </c>
      <c r="AA72" s="774">
        <f t="shared" si="0"/>
        <v>328</v>
      </c>
      <c r="AB72" s="774">
        <f t="shared" si="0"/>
        <v>328</v>
      </c>
      <c r="AC72" s="774">
        <f t="shared" si="0"/>
        <v>328</v>
      </c>
      <c r="AD72" s="774">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5" t="str">
        <f>General!G27</f>
        <v>r</v>
      </c>
      <c r="I73" s="776">
        <v>43794</v>
      </c>
      <c r="J73" s="776">
        <v>43794</v>
      </c>
      <c r="K73" s="776">
        <v>43794</v>
      </c>
      <c r="L73" s="776">
        <v>43794</v>
      </c>
      <c r="M73" s="776">
        <v>43794</v>
      </c>
      <c r="N73" s="776">
        <v>43794</v>
      </c>
      <c r="O73" s="776">
        <v>43794</v>
      </c>
      <c r="P73" s="776">
        <v>43794</v>
      </c>
      <c r="Q73" s="776">
        <v>43794</v>
      </c>
      <c r="R73" s="776">
        <v>43794</v>
      </c>
      <c r="S73" s="35"/>
      <c r="T73" s="695" t="str">
        <f t="shared" si="1"/>
        <v>r</v>
      </c>
      <c r="U73" s="774">
        <f t="shared" si="2"/>
        <v>328</v>
      </c>
      <c r="V73" s="774">
        <f t="shared" si="0"/>
        <v>328</v>
      </c>
      <c r="W73" s="774">
        <f t="shared" si="0"/>
        <v>328</v>
      </c>
      <c r="X73" s="774">
        <f t="shared" si="0"/>
        <v>328</v>
      </c>
      <c r="Y73" s="774">
        <f t="shared" si="0"/>
        <v>328</v>
      </c>
      <c r="Z73" s="774">
        <f t="shared" si="0"/>
        <v>328</v>
      </c>
      <c r="AA73" s="774">
        <f t="shared" si="0"/>
        <v>328</v>
      </c>
      <c r="AB73" s="774">
        <f t="shared" si="0"/>
        <v>328</v>
      </c>
      <c r="AC73" s="774">
        <f t="shared" si="0"/>
        <v>328</v>
      </c>
      <c r="AD73" s="774">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5" t="str">
        <f>General!G28</f>
        <v>rd</v>
      </c>
      <c r="I74" s="776">
        <v>43794</v>
      </c>
      <c r="J74" s="776">
        <v>43794</v>
      </c>
      <c r="K74" s="776">
        <v>43794</v>
      </c>
      <c r="L74" s="776">
        <v>43794</v>
      </c>
      <c r="M74" s="776">
        <v>43794</v>
      </c>
      <c r="N74" s="776">
        <v>43794</v>
      </c>
      <c r="O74" s="776">
        <v>43794</v>
      </c>
      <c r="P74" s="776">
        <v>43794</v>
      </c>
      <c r="Q74" s="776">
        <v>43794</v>
      </c>
      <c r="R74" s="776">
        <v>43794</v>
      </c>
      <c r="S74" s="35"/>
      <c r="T74" s="695" t="str">
        <f t="shared" si="1"/>
        <v>rd</v>
      </c>
      <c r="U74" s="774">
        <f t="shared" si="2"/>
        <v>328</v>
      </c>
      <c r="V74" s="774">
        <f t="shared" si="0"/>
        <v>328</v>
      </c>
      <c r="W74" s="774">
        <f t="shared" si="0"/>
        <v>328</v>
      </c>
      <c r="X74" s="774">
        <f t="shared" si="0"/>
        <v>328</v>
      </c>
      <c r="Y74" s="774">
        <f t="shared" si="0"/>
        <v>328</v>
      </c>
      <c r="Z74" s="774">
        <f t="shared" si="0"/>
        <v>328</v>
      </c>
      <c r="AA74" s="774">
        <f t="shared" si="0"/>
        <v>328</v>
      </c>
      <c r="AB74" s="774">
        <f t="shared" si="0"/>
        <v>328</v>
      </c>
      <c r="AC74" s="774">
        <f t="shared" si="0"/>
        <v>328</v>
      </c>
      <c r="AD74" s="774">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5" t="str">
        <f>General!G29</f>
        <v>v</v>
      </c>
      <c r="I75" s="776">
        <v>43804</v>
      </c>
      <c r="J75" s="776">
        <v>43804</v>
      </c>
      <c r="K75" s="776">
        <v>43804</v>
      </c>
      <c r="L75" s="776">
        <v>43804</v>
      </c>
      <c r="M75" s="776">
        <v>43804</v>
      </c>
      <c r="N75" s="776">
        <v>43804</v>
      </c>
      <c r="O75" s="776">
        <v>43804</v>
      </c>
      <c r="P75" s="776">
        <v>43804</v>
      </c>
      <c r="Q75" s="776">
        <v>43804</v>
      </c>
      <c r="R75" s="776">
        <v>43804</v>
      </c>
      <c r="S75" s="35"/>
      <c r="T75" s="695" t="str">
        <f t="shared" si="1"/>
        <v>v</v>
      </c>
      <c r="U75" s="774">
        <f t="shared" si="2"/>
        <v>338</v>
      </c>
      <c r="V75" s="774">
        <f t="shared" si="0"/>
        <v>338</v>
      </c>
      <c r="W75" s="774">
        <f t="shared" si="0"/>
        <v>338</v>
      </c>
      <c r="X75" s="774">
        <f t="shared" si="0"/>
        <v>338</v>
      </c>
      <c r="Y75" s="774">
        <f t="shared" si="0"/>
        <v>338</v>
      </c>
      <c r="Z75" s="774">
        <f t="shared" si="0"/>
        <v>338</v>
      </c>
      <c r="AA75" s="774">
        <f t="shared" si="0"/>
        <v>338</v>
      </c>
      <c r="AB75" s="774">
        <f t="shared" si="0"/>
        <v>338</v>
      </c>
      <c r="AC75" s="774">
        <f t="shared" si="0"/>
        <v>338</v>
      </c>
      <c r="AD75" s="774">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5" t="str">
        <f>General!G30</f>
        <v>w</v>
      </c>
      <c r="I76" s="776">
        <v>43804</v>
      </c>
      <c r="J76" s="776">
        <v>43804</v>
      </c>
      <c r="K76" s="776">
        <v>43804</v>
      </c>
      <c r="L76" s="776">
        <v>43804</v>
      </c>
      <c r="M76" s="776">
        <v>43804</v>
      </c>
      <c r="N76" s="776">
        <v>43804</v>
      </c>
      <c r="O76" s="776">
        <v>43804</v>
      </c>
      <c r="P76" s="776">
        <v>43804</v>
      </c>
      <c r="Q76" s="776">
        <v>43804</v>
      </c>
      <c r="R76" s="776">
        <v>43804</v>
      </c>
      <c r="S76" s="35"/>
      <c r="T76" s="695" t="str">
        <f t="shared" si="1"/>
        <v>w</v>
      </c>
      <c r="U76" s="774">
        <f t="shared" si="2"/>
        <v>338</v>
      </c>
      <c r="V76" s="774">
        <f t="shared" si="0"/>
        <v>338</v>
      </c>
      <c r="W76" s="774">
        <f t="shared" si="0"/>
        <v>338</v>
      </c>
      <c r="X76" s="774">
        <f t="shared" si="0"/>
        <v>338</v>
      </c>
      <c r="Y76" s="774">
        <f t="shared" si="0"/>
        <v>338</v>
      </c>
      <c r="Z76" s="774">
        <f t="shared" si="0"/>
        <v>338</v>
      </c>
      <c r="AA76" s="774">
        <f t="shared" si="0"/>
        <v>338</v>
      </c>
      <c r="AB76" s="774">
        <f t="shared" si="0"/>
        <v>338</v>
      </c>
      <c r="AC76" s="774">
        <f t="shared" si="0"/>
        <v>338</v>
      </c>
      <c r="AD76" s="774">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5" t="str">
        <f>General!G31</f>
        <v>wd</v>
      </c>
      <c r="I77" s="776">
        <v>43804</v>
      </c>
      <c r="J77" s="776">
        <v>43804</v>
      </c>
      <c r="K77" s="776">
        <v>43804</v>
      </c>
      <c r="L77" s="776">
        <v>43804</v>
      </c>
      <c r="M77" s="776">
        <v>43804</v>
      </c>
      <c r="N77" s="776">
        <v>43804</v>
      </c>
      <c r="O77" s="776">
        <v>43804</v>
      </c>
      <c r="P77" s="776">
        <v>43804</v>
      </c>
      <c r="Q77" s="776">
        <v>43804</v>
      </c>
      <c r="R77" s="776">
        <v>43804</v>
      </c>
      <c r="S77" s="35"/>
      <c r="T77" s="695" t="str">
        <f t="shared" si="1"/>
        <v>wd</v>
      </c>
      <c r="U77" s="774">
        <f t="shared" si="2"/>
        <v>338</v>
      </c>
      <c r="V77" s="774">
        <f t="shared" si="0"/>
        <v>338</v>
      </c>
      <c r="W77" s="774">
        <f t="shared" si="0"/>
        <v>338</v>
      </c>
      <c r="X77" s="774">
        <f t="shared" si="0"/>
        <v>338</v>
      </c>
      <c r="Y77" s="774">
        <f t="shared" si="0"/>
        <v>338</v>
      </c>
      <c r="Z77" s="774">
        <f t="shared" si="0"/>
        <v>338</v>
      </c>
      <c r="AA77" s="774">
        <f t="shared" si="0"/>
        <v>338</v>
      </c>
      <c r="AB77" s="774">
        <f t="shared" si="0"/>
        <v>338</v>
      </c>
      <c r="AC77" s="774">
        <f t="shared" si="0"/>
        <v>338</v>
      </c>
      <c r="AD77" s="774">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5" t="str">
        <f>General!G32</f>
        <v>z</v>
      </c>
      <c r="I78" s="776">
        <v>43794</v>
      </c>
      <c r="J78" s="776">
        <v>43794</v>
      </c>
      <c r="K78" s="776">
        <v>43794</v>
      </c>
      <c r="L78" s="776">
        <v>43794</v>
      </c>
      <c r="M78" s="776">
        <v>43794</v>
      </c>
      <c r="N78" s="776">
        <v>43794</v>
      </c>
      <c r="O78" s="776">
        <v>43794</v>
      </c>
      <c r="P78" s="776">
        <v>43794</v>
      </c>
      <c r="Q78" s="776">
        <v>43794</v>
      </c>
      <c r="R78" s="776">
        <v>43794</v>
      </c>
      <c r="S78" s="35"/>
      <c r="T78" s="695" t="str">
        <f t="shared" si="1"/>
        <v>z</v>
      </c>
      <c r="U78" s="774">
        <f t="shared" si="2"/>
        <v>328</v>
      </c>
      <c r="V78" s="774">
        <f t="shared" si="0"/>
        <v>328</v>
      </c>
      <c r="W78" s="774">
        <f t="shared" si="0"/>
        <v>328</v>
      </c>
      <c r="X78" s="774">
        <f t="shared" si="0"/>
        <v>328</v>
      </c>
      <c r="Y78" s="774">
        <f t="shared" si="0"/>
        <v>328</v>
      </c>
      <c r="Z78" s="774">
        <f t="shared" si="0"/>
        <v>328</v>
      </c>
      <c r="AA78" s="774">
        <f t="shared" si="0"/>
        <v>328</v>
      </c>
      <c r="AB78" s="774">
        <f t="shared" si="0"/>
        <v>328</v>
      </c>
      <c r="AC78" s="774">
        <f t="shared" si="0"/>
        <v>328</v>
      </c>
      <c r="AD78" s="774">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5" t="str">
        <f>General!G33</f>
        <v>zd</v>
      </c>
      <c r="I79" s="776">
        <v>43794</v>
      </c>
      <c r="J79" s="776">
        <v>43794</v>
      </c>
      <c r="K79" s="776">
        <v>43794</v>
      </c>
      <c r="L79" s="776">
        <v>43794</v>
      </c>
      <c r="M79" s="776">
        <v>43794</v>
      </c>
      <c r="N79" s="776">
        <v>43794</v>
      </c>
      <c r="O79" s="776">
        <v>43794</v>
      </c>
      <c r="P79" s="776">
        <v>43794</v>
      </c>
      <c r="Q79" s="776">
        <v>43794</v>
      </c>
      <c r="R79" s="776">
        <v>43794</v>
      </c>
      <c r="S79" s="35"/>
      <c r="T79" s="695" t="str">
        <f t="shared" si="1"/>
        <v>zd</v>
      </c>
      <c r="U79" s="774">
        <f t="shared" si="2"/>
        <v>328</v>
      </c>
      <c r="V79" s="774">
        <f t="shared" si="2"/>
        <v>328</v>
      </c>
      <c r="W79" s="774">
        <f t="shared" si="2"/>
        <v>328</v>
      </c>
      <c r="X79" s="774">
        <f t="shared" si="2"/>
        <v>328</v>
      </c>
      <c r="Y79" s="774">
        <f t="shared" si="2"/>
        <v>328</v>
      </c>
      <c r="Z79" s="774">
        <f t="shared" si="2"/>
        <v>328</v>
      </c>
      <c r="AA79" s="774">
        <f t="shared" si="2"/>
        <v>328</v>
      </c>
      <c r="AB79" s="774">
        <f t="shared" si="2"/>
        <v>328</v>
      </c>
      <c r="AC79" s="774">
        <f t="shared" si="2"/>
        <v>328</v>
      </c>
      <c r="AD79" s="774">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230</v>
      </c>
      <c r="I81" s="774">
        <f>MIN(364,INT((J81 - DATE(YEAR(J81),1,1))))</f>
        <v>304</v>
      </c>
      <c r="J81" s="776">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20"/>
      <c r="H85" s="35" t="s">
        <v>1229</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25"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17"/>
      <c r="H101" s="17"/>
      <c r="I101" s="23" t="s">
        <v>396</v>
      </c>
      <c r="J101" s="23" t="s">
        <v>59</v>
      </c>
      <c r="K101" s="23" t="s">
        <v>60</v>
      </c>
      <c r="L101" s="23" t="s">
        <v>61</v>
      </c>
      <c r="M101" s="23" t="s">
        <v>62</v>
      </c>
      <c r="N101" s="23" t="s">
        <v>900</v>
      </c>
      <c r="O101" s="23" t="s">
        <v>901</v>
      </c>
      <c r="P101" s="23" t="s">
        <v>902</v>
      </c>
      <c r="Q101" s="23" t="s">
        <v>1186</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3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15" customHeight="1" outlineLevel="1" x14ac:dyDescent="0.3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25" customHeight="1" outlineLevel="1" x14ac:dyDescent="0.3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3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15" customHeight="1" outlineLevel="1" thickBot="1" x14ac:dyDescent="0.4">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x14ac:dyDescent="0.3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35">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3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3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3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35">
      <c r="A116" s="6"/>
      <c r="B116" s="7"/>
      <c r="C116" s="17"/>
      <c r="D116" s="17"/>
      <c r="E116" s="17"/>
      <c r="F116" s="17"/>
      <c r="G116" s="17"/>
      <c r="H116" s="944" t="s">
        <v>363</v>
      </c>
      <c r="I116" s="944"/>
      <c r="J116" s="944"/>
      <c r="K116" s="22"/>
      <c r="L116" s="22"/>
      <c r="M116" s="945" t="s">
        <v>1237</v>
      </c>
      <c r="N116" s="945"/>
      <c r="O116" s="945"/>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3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3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4.5" outlineLevel="1" x14ac:dyDescent="0.3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4.5" outlineLevel="1" x14ac:dyDescent="0.3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3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3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15" customHeight="1" outlineLevel="1" x14ac:dyDescent="0.3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25" customHeight="1" outlineLevel="1" x14ac:dyDescent="0.3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35">
      <c r="A129" s="6"/>
      <c r="B129" s="7"/>
      <c r="C129" s="12"/>
      <c r="D129" s="12"/>
      <c r="E129" s="12" t="s">
        <v>1</v>
      </c>
      <c r="F129" s="13"/>
      <c r="G129" s="14" t="s">
        <v>1235</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35">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7"/>
      <c r="E134" s="17"/>
      <c r="F134" s="17"/>
      <c r="G134" s="17"/>
      <c r="H134" s="943" t="s">
        <v>363</v>
      </c>
      <c r="I134" s="943"/>
      <c r="J134" s="943"/>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17"/>
      <c r="D135" s="17"/>
      <c r="E135" s="17"/>
      <c r="F135" s="17"/>
      <c r="G135" s="17"/>
      <c r="H135" s="926" t="str">
        <f>INDEX($G$794:$G$801,MATCH(H136,$H$794:$H$801,0))</f>
        <v>super</v>
      </c>
      <c r="I135" s="926" t="str">
        <f>INDEX($G$794:$G$801,MATCH(I136,$H$794:$H$801,0))</f>
        <v>mop</v>
      </c>
      <c r="J135" s="22"/>
      <c r="K135" s="22"/>
      <c r="L135" s="22"/>
      <c r="M135" s="22"/>
      <c r="N135" s="22"/>
      <c r="O135" s="926" t="str">
        <f>INDEX($G$794:$G$801,MATCH(O136,$H$794:$H$801,0))</f>
        <v>super</v>
      </c>
      <c r="P135" s="926" t="str">
        <f>INDEX($G$794:$G$801,MATCH(P136,$H$794:$H$801,0))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23"/>
      <c r="H136" s="24" t="s">
        <v>1244</v>
      </c>
      <c r="I136" s="24" t="s">
        <v>1243</v>
      </c>
      <c r="J136" s="24"/>
      <c r="K136" s="22" t="s">
        <v>1236</v>
      </c>
      <c r="L136" s="24"/>
      <c r="M136" s="24"/>
      <c r="N136" s="24"/>
      <c r="O136" s="24" t="s">
        <v>1244</v>
      </c>
      <c r="P136" s="24" t="s">
        <v>1243</v>
      </c>
      <c r="Q136" s="24"/>
      <c r="R136" s="22" t="s">
        <v>1236</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4.5" outlineLevel="1" x14ac:dyDescent="0.35">
      <c r="A137" s="6"/>
      <c r="B137" s="7"/>
      <c r="C137" s="17"/>
      <c r="D137" s="17"/>
      <c r="E137" s="17"/>
      <c r="F137" s="26"/>
      <c r="G137" s="927" t="str">
        <f>General!K17</f>
        <v>a</v>
      </c>
      <c r="H137" s="226">
        <v>60</v>
      </c>
      <c r="I137" s="226">
        <v>30</v>
      </c>
      <c r="J137" s="726" t="str">
        <f>$G137</f>
        <v>a</v>
      </c>
      <c r="K137" s="226">
        <v>0</v>
      </c>
      <c r="N137" s="42" t="str">
        <f>$G137</f>
        <v>a</v>
      </c>
      <c r="O137" s="226">
        <v>0.5</v>
      </c>
      <c r="P137" s="226">
        <v>0.5</v>
      </c>
      <c r="Q137" s="726"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4.5" outlineLevel="1" x14ac:dyDescent="0.35">
      <c r="A138" s="6"/>
      <c r="B138" s="7"/>
      <c r="C138" s="17"/>
      <c r="D138" s="17"/>
      <c r="E138" s="17"/>
      <c r="F138" s="26"/>
      <c r="G138" s="927" t="str">
        <f>General!K18</f>
        <v>ar</v>
      </c>
      <c r="H138" s="226">
        <v>85</v>
      </c>
      <c r="I138" s="226">
        <v>30</v>
      </c>
      <c r="J138" s="726" t="str">
        <f t="shared" ref="J138:J155" si="4">$G138</f>
        <v>ar</v>
      </c>
      <c r="K138" s="226">
        <v>0</v>
      </c>
      <c r="N138" s="42" t="str">
        <f t="shared" ref="N138:N155" si="5">$G138</f>
        <v>ar</v>
      </c>
      <c r="O138" s="226">
        <v>0.5</v>
      </c>
      <c r="P138" s="226">
        <v>0.5</v>
      </c>
      <c r="Q138" s="726"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4.5" outlineLevel="1" x14ac:dyDescent="0.35">
      <c r="A139" s="6"/>
      <c r="B139" s="7"/>
      <c r="C139" s="17"/>
      <c r="D139" s="17"/>
      <c r="E139" s="17"/>
      <c r="F139" s="26"/>
      <c r="G139" s="927" t="str">
        <f>General!K19</f>
        <v>a2</v>
      </c>
      <c r="H139" s="226">
        <v>0</v>
      </c>
      <c r="I139" s="226">
        <v>0</v>
      </c>
      <c r="J139" s="726" t="str">
        <f t="shared" si="4"/>
        <v>a2</v>
      </c>
      <c r="K139" s="226">
        <v>0</v>
      </c>
      <c r="N139" s="42" t="str">
        <f t="shared" si="5"/>
        <v>a2</v>
      </c>
      <c r="O139" s="226">
        <v>0</v>
      </c>
      <c r="P139" s="226">
        <v>0</v>
      </c>
      <c r="Q139" s="726"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G140" s="927" t="str">
        <f>General!K20</f>
        <v>m</v>
      </c>
      <c r="H140" s="226">
        <v>60</v>
      </c>
      <c r="I140" s="226">
        <v>30</v>
      </c>
      <c r="J140" s="726" t="str">
        <f t="shared" si="4"/>
        <v>m</v>
      </c>
      <c r="K140" s="226">
        <v>0</v>
      </c>
      <c r="N140" s="42" t="str">
        <f t="shared" si="5"/>
        <v>m</v>
      </c>
      <c r="O140" s="226">
        <v>0.5</v>
      </c>
      <c r="P140" s="226">
        <v>0.5</v>
      </c>
      <c r="Q140" s="726"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G141" s="927" t="str">
        <f>General!K21</f>
        <v>j</v>
      </c>
      <c r="H141" s="226">
        <v>60</v>
      </c>
      <c r="I141" s="226">
        <v>30</v>
      </c>
      <c r="J141" s="726" t="str">
        <f t="shared" si="4"/>
        <v>j</v>
      </c>
      <c r="K141" s="226">
        <v>0</v>
      </c>
      <c r="N141" s="42" t="str">
        <f t="shared" si="5"/>
        <v>j</v>
      </c>
      <c r="O141" s="226">
        <v>0.5</v>
      </c>
      <c r="P141" s="226">
        <v>0.5</v>
      </c>
      <c r="Q141" s="726"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4.5" outlineLevel="1" x14ac:dyDescent="0.35">
      <c r="A142" s="6"/>
      <c r="B142" s="7"/>
      <c r="C142" s="17"/>
      <c r="D142" s="17"/>
      <c r="E142" s="17"/>
      <c r="F142" s="26"/>
      <c r="G142" s="927" t="str">
        <f>General!K22</f>
        <v>jc</v>
      </c>
      <c r="H142" s="717">
        <f>H143*$T$882+H141*(1-$T$882)</f>
        <v>62.5</v>
      </c>
      <c r="I142" s="717">
        <f>I143*$T$882+I141*(1-$T$882)</f>
        <v>30</v>
      </c>
      <c r="J142" s="726" t="str">
        <f t="shared" si="4"/>
        <v>jc</v>
      </c>
      <c r="K142" s="226">
        <v>0</v>
      </c>
      <c r="N142" s="42" t="str">
        <f t="shared" si="5"/>
        <v>jc</v>
      </c>
      <c r="O142" s="717">
        <f>O143*$T$882+O141*(1-$T$882)</f>
        <v>0.5</v>
      </c>
      <c r="P142" s="717">
        <f>P143*$T$882+P141*(1-$T$882)</f>
        <v>0.5</v>
      </c>
      <c r="Q142" s="726"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4.5" outlineLevel="1" x14ac:dyDescent="0.35">
      <c r="A143" s="6"/>
      <c r="B143" s="7"/>
      <c r="C143" s="17"/>
      <c r="D143" s="17"/>
      <c r="E143" s="17"/>
      <c r="F143" s="26"/>
      <c r="G143" s="927" t="str">
        <f>General!K23</f>
        <v>jr</v>
      </c>
      <c r="H143" s="226">
        <v>85</v>
      </c>
      <c r="I143" s="226">
        <v>30</v>
      </c>
      <c r="J143" s="726" t="str">
        <f t="shared" si="4"/>
        <v>jr</v>
      </c>
      <c r="K143" s="226">
        <v>0</v>
      </c>
      <c r="N143" s="42" t="str">
        <f t="shared" si="5"/>
        <v>jr</v>
      </c>
      <c r="O143" s="226">
        <v>0.5</v>
      </c>
      <c r="P143" s="226">
        <v>0.5</v>
      </c>
      <c r="Q143" s="726"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4.5" outlineLevel="1" x14ac:dyDescent="0.35">
      <c r="A144" s="6"/>
      <c r="B144" s="7"/>
      <c r="C144" s="17"/>
      <c r="D144" s="17"/>
      <c r="E144" s="17"/>
      <c r="F144" s="26"/>
      <c r="G144" s="927" t="str">
        <f>General!K24</f>
        <v>s</v>
      </c>
      <c r="H144" s="226">
        <v>60</v>
      </c>
      <c r="I144" s="226">
        <v>30</v>
      </c>
      <c r="J144" s="726" t="str">
        <f t="shared" si="4"/>
        <v>s</v>
      </c>
      <c r="K144" s="226">
        <v>0</v>
      </c>
      <c r="N144" s="42" t="str">
        <f t="shared" si="5"/>
        <v>s</v>
      </c>
      <c r="O144" s="226">
        <v>0.5</v>
      </c>
      <c r="P144" s="226">
        <v>0.5</v>
      </c>
      <c r="Q144" s="726"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4.5" outlineLevel="1" x14ac:dyDescent="0.35">
      <c r="A145" s="6"/>
      <c r="B145" s="7"/>
      <c r="C145" s="17"/>
      <c r="D145" s="17"/>
      <c r="E145" s="17"/>
      <c r="F145" s="26"/>
      <c r="G145" s="927" t="str">
        <f>General!K25</f>
        <v>sp</v>
      </c>
      <c r="H145" s="226">
        <v>60</v>
      </c>
      <c r="I145" s="226">
        <v>30</v>
      </c>
      <c r="J145" s="726" t="str">
        <f t="shared" si="4"/>
        <v>sp</v>
      </c>
      <c r="K145" s="226">
        <v>0</v>
      </c>
      <c r="N145" s="42" t="str">
        <f t="shared" si="5"/>
        <v>sp</v>
      </c>
      <c r="O145" s="226">
        <v>0.5</v>
      </c>
      <c r="P145" s="226">
        <v>0.5</v>
      </c>
      <c r="Q145" s="726"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4.5" outlineLevel="1" x14ac:dyDescent="0.35">
      <c r="A146" s="6"/>
      <c r="B146" s="7"/>
      <c r="C146" s="17"/>
      <c r="D146" s="17"/>
      <c r="E146" s="17"/>
      <c r="F146" s="26"/>
      <c r="G146" s="927" t="str">
        <f>General!K26</f>
        <v>sr</v>
      </c>
      <c r="H146" s="226">
        <v>85</v>
      </c>
      <c r="I146" s="226">
        <v>30</v>
      </c>
      <c r="J146" s="726" t="str">
        <f t="shared" si="4"/>
        <v>sr</v>
      </c>
      <c r="K146" s="226">
        <v>0</v>
      </c>
      <c r="N146" s="42" t="str">
        <f t="shared" si="5"/>
        <v>sr</v>
      </c>
      <c r="O146" s="226">
        <v>0.5</v>
      </c>
      <c r="P146" s="226">
        <v>0.5</v>
      </c>
      <c r="Q146" s="726"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4.5" outlineLevel="1" x14ac:dyDescent="0.35">
      <c r="A147" s="6"/>
      <c r="B147" s="7"/>
      <c r="C147" s="17"/>
      <c r="D147" s="17"/>
      <c r="E147" s="17"/>
      <c r="F147" s="26"/>
      <c r="G147" s="927" t="str">
        <f>General!K27</f>
        <v>t</v>
      </c>
      <c r="H147" s="226">
        <v>60</v>
      </c>
      <c r="I147" s="226">
        <v>30</v>
      </c>
      <c r="J147" s="726" t="str">
        <f t="shared" si="4"/>
        <v>t</v>
      </c>
      <c r="K147" s="226">
        <v>0</v>
      </c>
      <c r="N147" s="42" t="str">
        <f t="shared" si="5"/>
        <v>t</v>
      </c>
      <c r="O147" s="226">
        <v>0.5</v>
      </c>
      <c r="P147" s="226">
        <v>0.5</v>
      </c>
      <c r="Q147" s="726"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4.5" outlineLevel="1" x14ac:dyDescent="0.35">
      <c r="A148" s="6"/>
      <c r="B148" s="7"/>
      <c r="C148" s="17"/>
      <c r="D148" s="17"/>
      <c r="E148" s="17"/>
      <c r="F148" s="26"/>
      <c r="G148" s="927" t="str">
        <f>General!K28</f>
        <v>tc</v>
      </c>
      <c r="H148" s="717">
        <f>H149*$T$896+H147*(1-$T$896)</f>
        <v>62.5</v>
      </c>
      <c r="I148" s="717">
        <f>I149*$T$896+I147*(1-$T$896)</f>
        <v>30</v>
      </c>
      <c r="J148" s="726" t="str">
        <f t="shared" si="4"/>
        <v>tc</v>
      </c>
      <c r="K148" s="226">
        <v>0</v>
      </c>
      <c r="N148" s="42" t="str">
        <f t="shared" si="5"/>
        <v>tc</v>
      </c>
      <c r="O148" s="717">
        <f>O149*$T$896+O147*(1-$T$896)</f>
        <v>0.5</v>
      </c>
      <c r="P148" s="717">
        <f>P149*$T$896+P147*(1-$T$896)</f>
        <v>0.5</v>
      </c>
      <c r="Q148" s="726"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4.5" outlineLevel="1" x14ac:dyDescent="0.35">
      <c r="A149" s="6"/>
      <c r="B149" s="7"/>
      <c r="C149" s="17"/>
      <c r="D149" s="17"/>
      <c r="E149" s="17"/>
      <c r="F149" s="26"/>
      <c r="G149" s="927" t="str">
        <f>General!K29</f>
        <v>tr</v>
      </c>
      <c r="H149" s="226">
        <v>85</v>
      </c>
      <c r="I149" s="226">
        <v>30</v>
      </c>
      <c r="J149" s="726" t="str">
        <f t="shared" si="4"/>
        <v>tr</v>
      </c>
      <c r="K149" s="226">
        <v>0</v>
      </c>
      <c r="N149" s="42" t="str">
        <f t="shared" si="5"/>
        <v>tr</v>
      </c>
      <c r="O149" s="226">
        <v>0.5</v>
      </c>
      <c r="P149" s="226">
        <v>0.5</v>
      </c>
      <c r="Q149" s="726"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4.5" outlineLevel="1" x14ac:dyDescent="0.35">
      <c r="A150" s="6"/>
      <c r="B150" s="7"/>
      <c r="C150" s="17"/>
      <c r="D150" s="17"/>
      <c r="E150" s="17"/>
      <c r="F150" s="26"/>
      <c r="G150" s="927" t="str">
        <f>General!K30</f>
        <v>u</v>
      </c>
      <c r="H150" s="226">
        <v>60</v>
      </c>
      <c r="I150" s="226">
        <v>30</v>
      </c>
      <c r="J150" s="726" t="str">
        <f t="shared" si="4"/>
        <v>u</v>
      </c>
      <c r="K150" s="226">
        <v>0</v>
      </c>
      <c r="N150" s="42" t="str">
        <f t="shared" si="5"/>
        <v>u</v>
      </c>
      <c r="O150" s="226">
        <v>0.5</v>
      </c>
      <c r="P150" s="226">
        <v>0.5</v>
      </c>
      <c r="Q150" s="726"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4.5" outlineLevel="1" x14ac:dyDescent="0.35">
      <c r="A151" s="6"/>
      <c r="B151" s="7"/>
      <c r="C151" s="17"/>
      <c r="D151" s="17"/>
      <c r="E151" s="17"/>
      <c r="F151" s="26"/>
      <c r="G151" s="927" t="str">
        <f>General!K31</f>
        <v>uc</v>
      </c>
      <c r="H151" s="717">
        <f>H152*$T$899+H150*(1-$T$899)</f>
        <v>62.5</v>
      </c>
      <c r="I151" s="717">
        <f>I152*$T$899+I150*(1-$T$899)</f>
        <v>30</v>
      </c>
      <c r="J151" s="726" t="str">
        <f t="shared" si="4"/>
        <v>uc</v>
      </c>
      <c r="K151" s="226">
        <v>0</v>
      </c>
      <c r="N151" s="42" t="str">
        <f t="shared" si="5"/>
        <v>uc</v>
      </c>
      <c r="O151" s="717">
        <f>O152*$T$899+O150*(1-$T$899)</f>
        <v>0.5</v>
      </c>
      <c r="P151" s="717">
        <f>P152*$T$899+P150*(1-$T$899)</f>
        <v>0.5</v>
      </c>
      <c r="Q151" s="726"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4.5" outlineLevel="1" x14ac:dyDescent="0.35">
      <c r="A152" s="6"/>
      <c r="B152" s="7"/>
      <c r="C152" s="17"/>
      <c r="D152" s="17"/>
      <c r="E152" s="17"/>
      <c r="F152" s="26"/>
      <c r="G152" s="927" t="str">
        <f>General!K32</f>
        <v>ur</v>
      </c>
      <c r="H152" s="226">
        <v>85</v>
      </c>
      <c r="I152" s="226">
        <v>30</v>
      </c>
      <c r="J152" s="726" t="str">
        <f t="shared" si="4"/>
        <v>ur</v>
      </c>
      <c r="K152" s="226">
        <v>0</v>
      </c>
      <c r="N152" s="42" t="str">
        <f t="shared" si="5"/>
        <v>ur</v>
      </c>
      <c r="O152" s="226">
        <v>0.5</v>
      </c>
      <c r="P152" s="226">
        <v>0.5</v>
      </c>
      <c r="Q152" s="726"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4.5" outlineLevel="1" x14ac:dyDescent="0.35">
      <c r="A153" s="6"/>
      <c r="B153" s="7"/>
      <c r="C153" s="17"/>
      <c r="D153" s="17"/>
      <c r="E153" s="17"/>
      <c r="F153" s="26"/>
      <c r="G153" s="927" t="str">
        <f>General!K33</f>
        <v>x</v>
      </c>
      <c r="H153" s="226">
        <v>60</v>
      </c>
      <c r="I153" s="226">
        <v>30</v>
      </c>
      <c r="J153" s="726" t="str">
        <f t="shared" si="4"/>
        <v>x</v>
      </c>
      <c r="K153" s="226">
        <v>0</v>
      </c>
      <c r="N153" s="42" t="str">
        <f t="shared" si="5"/>
        <v>x</v>
      </c>
      <c r="O153" s="226">
        <v>0.5</v>
      </c>
      <c r="P153" s="226">
        <v>0.5</v>
      </c>
      <c r="Q153" s="726"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4.5" outlineLevel="1" x14ac:dyDescent="0.35">
      <c r="A154" s="6"/>
      <c r="B154" s="7"/>
      <c r="C154" s="17"/>
      <c r="D154" s="17"/>
      <c r="E154" s="17"/>
      <c r="F154" s="26"/>
      <c r="G154" s="927" t="str">
        <f>General!K34</f>
        <v>xc</v>
      </c>
      <c r="H154" s="717">
        <f>H155*$T$905+H153*(1-$T$905)</f>
        <v>62.5</v>
      </c>
      <c r="I154" s="717">
        <f>I155*$T$905+I153*(1-$T$905)</f>
        <v>30</v>
      </c>
      <c r="J154" s="726" t="str">
        <f t="shared" si="4"/>
        <v>xc</v>
      </c>
      <c r="K154" s="226">
        <v>0</v>
      </c>
      <c r="N154" s="42" t="str">
        <f t="shared" si="5"/>
        <v>xc</v>
      </c>
      <c r="O154" s="717">
        <f>O155*$T$905+O153*(1-$T$905)</f>
        <v>0.5</v>
      </c>
      <c r="P154" s="717">
        <f>P155*$T$905+P153*(1-$T$905)</f>
        <v>0.5</v>
      </c>
      <c r="Q154" s="726"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4.5" outlineLevel="1" x14ac:dyDescent="0.35">
      <c r="A155" s="6"/>
      <c r="B155" s="7"/>
      <c r="C155" s="17"/>
      <c r="D155" s="17"/>
      <c r="E155" s="17"/>
      <c r="F155" s="26"/>
      <c r="G155" s="927" t="str">
        <f>General!K35</f>
        <v>xr</v>
      </c>
      <c r="H155" s="226">
        <v>85</v>
      </c>
      <c r="I155" s="226">
        <v>30</v>
      </c>
      <c r="J155" s="726" t="str">
        <f t="shared" si="4"/>
        <v>xr</v>
      </c>
      <c r="K155" s="226">
        <v>0</v>
      </c>
      <c r="N155" s="42" t="str">
        <f t="shared" si="5"/>
        <v>xr</v>
      </c>
      <c r="O155" s="226">
        <v>0.5</v>
      </c>
      <c r="P155" s="226">
        <v>0.5</v>
      </c>
      <c r="Q155" s="726"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4.5" outlineLevel="1" x14ac:dyDescent="0.3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3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3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15" customHeight="1" outlineLevel="1" x14ac:dyDescent="0.3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25" customHeight="1" outlineLevel="1" x14ac:dyDescent="0.3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3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3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15" customHeight="1" outlineLevel="1" thickBot="1" x14ac:dyDescent="0.4">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15" customHeight="1" outlineLevel="1" x14ac:dyDescent="0.3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35">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35">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3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3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3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3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3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3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3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35">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35">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3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35">
      <c r="A177" s="6"/>
      <c r="B177" s="7"/>
      <c r="C177" s="17"/>
      <c r="D177" s="17"/>
      <c r="E177" s="17"/>
      <c r="F177" s="17"/>
      <c r="G177" s="17"/>
      <c r="H177" s="23" t="s">
        <v>352</v>
      </c>
      <c r="I177" s="23" t="s">
        <v>351</v>
      </c>
      <c r="J177" s="23" t="s">
        <v>349</v>
      </c>
      <c r="K177" s="23" t="s">
        <v>350</v>
      </c>
      <c r="L177" s="23" t="s">
        <v>348</v>
      </c>
      <c r="M177" s="23" t="s">
        <v>347</v>
      </c>
      <c r="N177" s="22" t="s">
        <v>836</v>
      </c>
      <c r="O177" s="22"/>
      <c r="P177" s="22"/>
      <c r="Q177" s="22" t="s">
        <v>808</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4.5" outlineLevel="1" x14ac:dyDescent="0.35">
      <c r="A178" s="6"/>
      <c r="B178" s="7"/>
      <c r="C178" s="17"/>
      <c r="D178" s="17"/>
      <c r="E178" s="17"/>
      <c r="F178" s="26"/>
      <c r="G178" t="str">
        <f t="shared" ref="G178:G260" si="7">_xlfn.CONCAT(H178:M178)</f>
        <v>AAAA2A1a</v>
      </c>
      <c r="H178" s="719" t="s">
        <v>23</v>
      </c>
      <c r="I178" s="719" t="s">
        <v>23</v>
      </c>
      <c r="J178" s="719" t="s">
        <v>23</v>
      </c>
      <c r="K178" s="719" t="s">
        <v>1220</v>
      </c>
      <c r="L178" s="719" t="s">
        <v>231</v>
      </c>
      <c r="M178" s="720" t="s">
        <v>74</v>
      </c>
      <c r="N178" t="b">
        <f>AND(COUNTIF(G189:$G$260,G178))</f>
        <v>0</v>
      </c>
      <c r="O178" s="33" t="s">
        <v>23</v>
      </c>
      <c r="Q178" s="247" t="b">
        <v>1</v>
      </c>
      <c r="AX178" s="16"/>
      <c r="AY178" s="8"/>
      <c r="AZ178" s="8"/>
      <c r="BA178" s="8"/>
    </row>
    <row r="179" spans="1:53" ht="14.5" outlineLevel="1" x14ac:dyDescent="0.35">
      <c r="A179" s="6"/>
      <c r="B179" s="7"/>
      <c r="C179" s="17"/>
      <c r="D179" s="17"/>
      <c r="E179" s="17"/>
      <c r="F179" s="26"/>
      <c r="G179" t="str">
        <f t="shared" si="7"/>
        <v>GGGGAg1a2</v>
      </c>
      <c r="H179" s="719" t="s">
        <v>158</v>
      </c>
      <c r="I179" s="719" t="s">
        <v>158</v>
      </c>
      <c r="J179" s="719" t="s">
        <v>158</v>
      </c>
      <c r="K179" s="719" t="s">
        <v>158</v>
      </c>
      <c r="L179" s="719" t="s">
        <v>1216</v>
      </c>
      <c r="M179" s="720" t="s">
        <v>841</v>
      </c>
      <c r="N179" t="b">
        <f>AND(COUNTIF(G191:$G$260,G179))</f>
        <v>0</v>
      </c>
      <c r="O179" s="33" t="s">
        <v>1192</v>
      </c>
      <c r="Q179" s="247" t="b">
        <v>1</v>
      </c>
      <c r="AX179" s="16"/>
      <c r="AY179" s="8"/>
      <c r="AZ179" s="8"/>
      <c r="BA179" s="8"/>
    </row>
    <row r="180" spans="1:53" ht="14.5" outlineLevel="1" x14ac:dyDescent="0.35">
      <c r="A180" s="6"/>
      <c r="B180" s="7"/>
      <c r="C180" s="17"/>
      <c r="D180" s="17"/>
      <c r="E180" s="17"/>
      <c r="F180" s="26"/>
      <c r="G180" t="str">
        <f t="shared" ref="G180" si="8">_xlfn.CONCAT(H180:M180)</f>
        <v>GGGGSg1a2</v>
      </c>
      <c r="H180" s="719" t="s">
        <v>158</v>
      </c>
      <c r="I180" s="719" t="s">
        <v>158</v>
      </c>
      <c r="J180" s="719" t="s">
        <v>158</v>
      </c>
      <c r="K180" s="719" t="s">
        <v>158</v>
      </c>
      <c r="L180" s="719" t="s">
        <v>1218</v>
      </c>
      <c r="M180" s="720" t="s">
        <v>841</v>
      </c>
      <c r="N180" t="b">
        <f>AND(COUNTIF(G193:$G$260,G180))</f>
        <v>0</v>
      </c>
      <c r="O180" s="33" t="s">
        <v>1192</v>
      </c>
      <c r="Q180" s="247" t="b">
        <v>1</v>
      </c>
      <c r="AX180" s="16"/>
      <c r="AY180" s="8"/>
      <c r="AZ180" s="8"/>
      <c r="BA180" s="8"/>
    </row>
    <row r="181" spans="1:53" ht="14.5" outlineLevel="1" x14ac:dyDescent="0.35">
      <c r="A181" s="6"/>
      <c r="B181" s="7"/>
      <c r="C181" s="17"/>
      <c r="D181" s="17"/>
      <c r="E181" s="17"/>
      <c r="F181" s="26"/>
      <c r="G181" t="str">
        <f t="shared" si="7"/>
        <v>GGGAg2Na2</v>
      </c>
      <c r="H181" s="719" t="s">
        <v>158</v>
      </c>
      <c r="I181" s="719" t="s">
        <v>158</v>
      </c>
      <c r="J181" s="719" t="s">
        <v>158</v>
      </c>
      <c r="K181" s="719" t="s">
        <v>1219</v>
      </c>
      <c r="L181" s="719" t="s">
        <v>81</v>
      </c>
      <c r="M181" s="720" t="s">
        <v>841</v>
      </c>
      <c r="N181" t="b">
        <f>AND(COUNTIF(G195:$G$260,G181))</f>
        <v>0</v>
      </c>
      <c r="O181" s="33" t="s">
        <v>1192</v>
      </c>
      <c r="Q181" s="247" t="b">
        <v>1</v>
      </c>
      <c r="AX181" s="16"/>
      <c r="AY181" s="8"/>
      <c r="AZ181" s="8"/>
      <c r="BA181" s="8"/>
    </row>
    <row r="182" spans="1:53" ht="14.5" outlineLevel="1" x14ac:dyDescent="0.35">
      <c r="A182" s="6"/>
      <c r="B182" s="7"/>
      <c r="C182" s="17"/>
      <c r="D182" s="17"/>
      <c r="E182" s="17"/>
      <c r="F182" s="26"/>
      <c r="G182" t="str">
        <f t="shared" si="7"/>
        <v>GGGAg2Ea2</v>
      </c>
      <c r="H182" s="719" t="s">
        <v>158</v>
      </c>
      <c r="I182" s="719" t="s">
        <v>158</v>
      </c>
      <c r="J182" s="719" t="s">
        <v>158</v>
      </c>
      <c r="K182" s="719" t="s">
        <v>1219</v>
      </c>
      <c r="L182" s="719" t="s">
        <v>82</v>
      </c>
      <c r="M182" s="720" t="s">
        <v>841</v>
      </c>
      <c r="N182" t="b">
        <f>AND(COUNTIF(G197:$G$260,G182))</f>
        <v>0</v>
      </c>
      <c r="O182" s="33" t="s">
        <v>1192</v>
      </c>
      <c r="Q182" s="247" t="b">
        <v>1</v>
      </c>
      <c r="AX182" s="16"/>
      <c r="AY182" s="8"/>
      <c r="AZ182" s="8"/>
      <c r="BA182" s="8"/>
    </row>
    <row r="183" spans="1:53" ht="14.5" outlineLevel="1" x14ac:dyDescent="0.35">
      <c r="A183" s="6"/>
      <c r="B183" s="7"/>
      <c r="C183" s="17"/>
      <c r="D183" s="17"/>
      <c r="E183" s="17"/>
      <c r="F183" s="26"/>
      <c r="G183" t="str">
        <f t="shared" si="7"/>
        <v>GGGAg2OFa2</v>
      </c>
      <c r="H183" s="719" t="s">
        <v>158</v>
      </c>
      <c r="I183" s="719" t="s">
        <v>158</v>
      </c>
      <c r="J183" s="719" t="s">
        <v>158</v>
      </c>
      <c r="K183" s="719" t="s">
        <v>1219</v>
      </c>
      <c r="L183" s="719" t="s">
        <v>159</v>
      </c>
      <c r="M183" s="720" t="s">
        <v>841</v>
      </c>
      <c r="N183" t="b">
        <f>AND(COUNTIF(G198:$G$260,G183))</f>
        <v>0</v>
      </c>
      <c r="O183" s="33" t="s">
        <v>1192</v>
      </c>
      <c r="Q183" s="247" t="b">
        <v>1</v>
      </c>
      <c r="AX183" s="16"/>
      <c r="AY183" s="8"/>
      <c r="AZ183" s="8"/>
      <c r="BA183" s="8"/>
    </row>
    <row r="184" spans="1:53" ht="14.5" outlineLevel="1" x14ac:dyDescent="0.35">
      <c r="A184" s="6"/>
      <c r="B184" s="7"/>
      <c r="C184" s="17"/>
      <c r="D184" s="17"/>
      <c r="E184" s="17"/>
      <c r="F184" s="26"/>
      <c r="G184" t="str">
        <f t="shared" si="7"/>
        <v>GGGC1Na2</v>
      </c>
      <c r="H184" s="719" t="s">
        <v>158</v>
      </c>
      <c r="I184" s="719" t="s">
        <v>158</v>
      </c>
      <c r="J184" s="719" t="s">
        <v>158</v>
      </c>
      <c r="K184" s="719" t="s">
        <v>232</v>
      </c>
      <c r="L184" s="719" t="s">
        <v>81</v>
      </c>
      <c r="M184" s="720" t="s">
        <v>841</v>
      </c>
      <c r="N184" t="b">
        <f>AND(COUNTIF(G199:$G$260,G184))</f>
        <v>0</v>
      </c>
      <c r="O184" s="33" t="s">
        <v>1192</v>
      </c>
      <c r="Q184" s="247" t="b">
        <v>1</v>
      </c>
      <c r="AX184" s="16"/>
      <c r="AY184" s="8"/>
      <c r="AZ184" s="8"/>
      <c r="BA184" s="8"/>
    </row>
    <row r="185" spans="1:53" ht="14.5" outlineLevel="1" x14ac:dyDescent="0.35">
      <c r="A185" s="6"/>
      <c r="B185" s="7"/>
      <c r="C185" s="17"/>
      <c r="D185" s="17"/>
      <c r="E185" s="17"/>
      <c r="F185" s="26"/>
      <c r="G185" t="str">
        <f t="shared" si="7"/>
        <v>GGGC1Ea2</v>
      </c>
      <c r="H185" s="719" t="s">
        <v>158</v>
      </c>
      <c r="I185" s="719" t="s">
        <v>158</v>
      </c>
      <c r="J185" s="719" t="s">
        <v>158</v>
      </c>
      <c r="K185" s="719" t="s">
        <v>232</v>
      </c>
      <c r="L185" s="719" t="s">
        <v>82</v>
      </c>
      <c r="M185" s="720" t="s">
        <v>841</v>
      </c>
      <c r="N185" t="b">
        <f>AND(COUNTIF(G200:$G$260,G185))</f>
        <v>0</v>
      </c>
      <c r="O185" s="33" t="s">
        <v>1192</v>
      </c>
      <c r="Q185" s="247" t="b">
        <v>1</v>
      </c>
      <c r="AX185" s="16"/>
      <c r="AY185" s="8"/>
      <c r="AZ185" s="8"/>
      <c r="BA185" s="8"/>
    </row>
    <row r="186" spans="1:53" ht="14.5" outlineLevel="1" x14ac:dyDescent="0.35">
      <c r="A186" s="6"/>
      <c r="B186" s="7"/>
      <c r="C186" s="17"/>
      <c r="D186" s="17"/>
      <c r="E186" s="17"/>
      <c r="F186" s="26"/>
      <c r="G186" t="str">
        <f t="shared" si="7"/>
        <v>GGGC1Pa2</v>
      </c>
      <c r="H186" s="719" t="s">
        <v>158</v>
      </c>
      <c r="I186" s="719" t="s">
        <v>158</v>
      </c>
      <c r="J186" s="719" t="s">
        <v>158</v>
      </c>
      <c r="K186" s="719" t="s">
        <v>232</v>
      </c>
      <c r="L186" s="719" t="s">
        <v>83</v>
      </c>
      <c r="M186" s="720" t="s">
        <v>841</v>
      </c>
      <c r="N186" t="b">
        <f>AND(COUNTIF(G202:$G$260,G186))</f>
        <v>0</v>
      </c>
      <c r="O186" s="33" t="s">
        <v>1192</v>
      </c>
      <c r="Q186" s="247" t="b">
        <v>1</v>
      </c>
      <c r="AX186" s="16"/>
      <c r="AY186" s="8"/>
      <c r="AZ186" s="8"/>
      <c r="BA186" s="8"/>
    </row>
    <row r="187" spans="1:53" ht="14.5" outlineLevel="1" x14ac:dyDescent="0.35">
      <c r="A187" s="6"/>
      <c r="B187" s="7"/>
      <c r="C187" s="17"/>
      <c r="D187" s="17"/>
      <c r="E187" s="17"/>
      <c r="F187" s="26"/>
      <c r="G187" t="str">
        <f t="shared" si="7"/>
        <v>GGGC1OFa2</v>
      </c>
      <c r="H187" s="719" t="s">
        <v>158</v>
      </c>
      <c r="I187" s="719" t="s">
        <v>158</v>
      </c>
      <c r="J187" s="719" t="s">
        <v>158</v>
      </c>
      <c r="K187" s="719" t="s">
        <v>232</v>
      </c>
      <c r="L187" s="719" t="s">
        <v>159</v>
      </c>
      <c r="M187" s="720" t="s">
        <v>841</v>
      </c>
      <c r="N187" t="b">
        <f>AND(COUNTIF(G203:$G$260,G187))</f>
        <v>0</v>
      </c>
      <c r="O187" s="33" t="s">
        <v>1192</v>
      </c>
      <c r="Q187" s="247" t="b">
        <v>1</v>
      </c>
      <c r="AX187" s="16"/>
      <c r="AY187" s="8"/>
      <c r="AZ187" s="8"/>
      <c r="BA187" s="8"/>
    </row>
    <row r="188" spans="1:53" ht="14.5" outlineLevel="1" x14ac:dyDescent="0.35">
      <c r="A188" s="6"/>
      <c r="B188" s="7"/>
      <c r="C188" s="17"/>
      <c r="D188" s="17"/>
      <c r="E188" s="17"/>
      <c r="F188" s="26"/>
      <c r="G188" t="str">
        <f t="shared" ref="G188" si="9">_xlfn.CONCAT(H188:M188)</f>
        <v>SPSPSPSPSPsp</v>
      </c>
      <c r="H188" s="719" t="s">
        <v>1183</v>
      </c>
      <c r="I188" s="719" t="s">
        <v>1183</v>
      </c>
      <c r="J188" s="719" t="s">
        <v>1183</v>
      </c>
      <c r="K188" s="719" t="s">
        <v>1183</v>
      </c>
      <c r="L188" s="719" t="s">
        <v>1183</v>
      </c>
      <c r="M188" s="720" t="s">
        <v>1182</v>
      </c>
      <c r="N188" t="b">
        <f>AND(COUNTIF(G204:$G$260,G188))</f>
        <v>0</v>
      </c>
      <c r="O188" s="33" t="s">
        <v>1183</v>
      </c>
      <c r="Q188" s="247" t="b">
        <v>1</v>
      </c>
      <c r="AX188" s="16"/>
      <c r="AY188" s="8"/>
      <c r="AZ188" s="8"/>
      <c r="BA188" s="8"/>
    </row>
    <row r="189" spans="1:53" ht="14.5" outlineLevel="1" x14ac:dyDescent="0.35">
      <c r="A189" s="6"/>
      <c r="B189" s="7"/>
      <c r="C189" s="17"/>
      <c r="D189" s="17"/>
      <c r="E189" s="17"/>
      <c r="F189" s="26"/>
      <c r="G189" t="str">
        <f t="shared" si="7"/>
        <v>YYWNWl</v>
      </c>
      <c r="H189" s="719" t="s">
        <v>368</v>
      </c>
      <c r="I189" s="719" t="s">
        <v>368</v>
      </c>
      <c r="J189" s="719" t="s">
        <v>8</v>
      </c>
      <c r="K189" s="719" t="s">
        <v>81</v>
      </c>
      <c r="L189" s="719" t="s">
        <v>8</v>
      </c>
      <c r="M189" s="719" t="s">
        <v>72</v>
      </c>
      <c r="N189" t="b">
        <f>AND(COUNTIF(G205:$G$260,G189))</f>
        <v>0</v>
      </c>
      <c r="O189" s="33" t="s">
        <v>905</v>
      </c>
      <c r="Q189" s="247" t="b">
        <v>1</v>
      </c>
      <c r="AX189" s="16"/>
      <c r="AY189" s="8"/>
      <c r="AZ189" s="8"/>
      <c r="BA189" s="8"/>
    </row>
    <row r="190" spans="1:53" ht="14.5" outlineLevel="1" x14ac:dyDescent="0.35">
      <c r="A190" s="6"/>
      <c r="B190" s="7"/>
      <c r="C190" s="17"/>
      <c r="D190" s="17"/>
      <c r="E190" s="17"/>
      <c r="F190" s="26"/>
      <c r="G190" t="str">
        <f t="shared" ref="G190" si="10">_xlfn.CONCAT(H190:M190)</f>
        <v>YYLWNw</v>
      </c>
      <c r="H190" s="719" t="s">
        <v>368</v>
      </c>
      <c r="I190" s="719" t="s">
        <v>368</v>
      </c>
      <c r="J190" s="719" t="s">
        <v>16</v>
      </c>
      <c r="K190" s="719" t="s">
        <v>8</v>
      </c>
      <c r="L190" s="719" t="s">
        <v>81</v>
      </c>
      <c r="M190" s="719" t="s">
        <v>68</v>
      </c>
      <c r="N190" t="b">
        <f>AND(COUNTIF(G205:$G$260,G190))</f>
        <v>0</v>
      </c>
      <c r="O190" s="33" t="s">
        <v>905</v>
      </c>
      <c r="Q190" s="247" t="b">
        <v>1</v>
      </c>
      <c r="AX190" s="16"/>
      <c r="AY190" s="8"/>
      <c r="AZ190" s="8"/>
      <c r="BA190" s="8"/>
    </row>
    <row r="191" spans="1:53" ht="14.5" outlineLevel="1" x14ac:dyDescent="0.35">
      <c r="A191" s="6"/>
      <c r="B191" s="7"/>
      <c r="C191" s="17"/>
      <c r="D191" s="17"/>
      <c r="E191" s="17"/>
      <c r="F191" s="26"/>
      <c r="G191" t="str">
        <f t="shared" si="7"/>
        <v>YYLWNwd</v>
      </c>
      <c r="H191" s="719" t="s">
        <v>368</v>
      </c>
      <c r="I191" s="719" t="s">
        <v>368</v>
      </c>
      <c r="J191" s="719" t="s">
        <v>16</v>
      </c>
      <c r="K191" s="719" t="s">
        <v>8</v>
      </c>
      <c r="L191" s="719" t="s">
        <v>81</v>
      </c>
      <c r="M191" s="719" t="s">
        <v>968</v>
      </c>
      <c r="N191" t="b">
        <f>AND(COUNTIF(G207:$G$260,G191))</f>
        <v>0</v>
      </c>
      <c r="O191" s="33" t="s">
        <v>905</v>
      </c>
      <c r="Q191" s="247" t="b">
        <v>1</v>
      </c>
      <c r="AX191" s="16"/>
      <c r="AY191" s="8"/>
      <c r="AZ191" s="8"/>
      <c r="BA191" s="8"/>
    </row>
    <row r="192" spans="1:53" ht="14.5" outlineLevel="1" x14ac:dyDescent="0.35">
      <c r="A192" s="6"/>
      <c r="B192" s="7"/>
      <c r="C192" s="17"/>
      <c r="D192" s="17"/>
      <c r="E192" s="17"/>
      <c r="F192" s="26"/>
      <c r="G192" t="str">
        <f t="shared" ref="G192" si="11">_xlfn.CONCAT(H192:M192)</f>
        <v>YYWLWz</v>
      </c>
      <c r="H192" s="719" t="s">
        <v>368</v>
      </c>
      <c r="I192" s="719" t="s">
        <v>368</v>
      </c>
      <c r="J192" s="719" t="s">
        <v>8</v>
      </c>
      <c r="K192" s="719" t="s">
        <v>16</v>
      </c>
      <c r="L192" s="719" t="s">
        <v>8</v>
      </c>
      <c r="M192" s="719" t="s">
        <v>76</v>
      </c>
      <c r="N192" t="b">
        <f>AND(COUNTIF(G208:$G$260,G192))</f>
        <v>0</v>
      </c>
      <c r="O192" s="33" t="s">
        <v>905</v>
      </c>
      <c r="Q192" s="247" t="b">
        <v>1</v>
      </c>
      <c r="AX192" s="16"/>
      <c r="AY192" s="8"/>
      <c r="AZ192" s="8"/>
      <c r="BA192" s="8"/>
    </row>
    <row r="193" spans="1:53" ht="14.5" outlineLevel="1" x14ac:dyDescent="0.35">
      <c r="A193" s="6"/>
      <c r="B193" s="7"/>
      <c r="C193" s="17"/>
      <c r="D193" s="17"/>
      <c r="E193" s="17"/>
      <c r="F193" s="26"/>
      <c r="G193" t="str">
        <f t="shared" si="7"/>
        <v>YYWLWzd</v>
      </c>
      <c r="H193" s="719" t="s">
        <v>368</v>
      </c>
      <c r="I193" s="719" t="s">
        <v>368</v>
      </c>
      <c r="J193" s="719" t="s">
        <v>8</v>
      </c>
      <c r="K193" s="719" t="s">
        <v>16</v>
      </c>
      <c r="L193" s="719" t="s">
        <v>8</v>
      </c>
      <c r="M193" s="719" t="s">
        <v>971</v>
      </c>
      <c r="N193" t="b">
        <f>AND(COUNTIF(G208:$G$260,G193))</f>
        <v>0</v>
      </c>
      <c r="O193" s="33" t="s">
        <v>905</v>
      </c>
      <c r="Q193" s="247" t="b">
        <v>1</v>
      </c>
      <c r="AX193" s="16"/>
      <c r="AY193" s="8"/>
      <c r="AZ193" s="8"/>
      <c r="BA193" s="8"/>
    </row>
    <row r="194" spans="1:53" ht="14.5" outlineLevel="1" x14ac:dyDescent="0.35">
      <c r="A194" s="6"/>
      <c r="B194" s="7"/>
      <c r="C194" s="17"/>
      <c r="D194" s="17"/>
      <c r="E194" s="17"/>
      <c r="F194" s="26"/>
      <c r="G194" t="str">
        <f t="shared" ref="G194" si="12">_xlfn.CONCAT(H194:M194)</f>
        <v>YYNWLw</v>
      </c>
      <c r="H194" s="719" t="s">
        <v>368</v>
      </c>
      <c r="I194" s="719" t="s">
        <v>368</v>
      </c>
      <c r="J194" s="719" t="s">
        <v>81</v>
      </c>
      <c r="K194" s="719" t="s">
        <v>8</v>
      </c>
      <c r="L194" s="719" t="s">
        <v>16</v>
      </c>
      <c r="M194" s="719" t="s">
        <v>68</v>
      </c>
      <c r="N194" t="b">
        <f>AND(COUNTIF(G208:$G$260,G194))</f>
        <v>0</v>
      </c>
      <c r="O194" s="33" t="s">
        <v>905</v>
      </c>
      <c r="Q194" s="247" t="b">
        <v>1</v>
      </c>
      <c r="AX194" s="16"/>
      <c r="AY194" s="8"/>
      <c r="AZ194" s="8"/>
      <c r="BA194" s="8"/>
    </row>
    <row r="195" spans="1:53" ht="14.5" outlineLevel="1" x14ac:dyDescent="0.35">
      <c r="A195" s="6"/>
      <c r="B195" s="7"/>
      <c r="C195" s="17"/>
      <c r="D195" s="17"/>
      <c r="E195" s="17"/>
      <c r="F195" s="26"/>
      <c r="G195" t="str">
        <f t="shared" si="7"/>
        <v>YYNWLwd</v>
      </c>
      <c r="H195" s="719" t="s">
        <v>368</v>
      </c>
      <c r="I195" s="719" t="s">
        <v>368</v>
      </c>
      <c r="J195" s="719" t="s">
        <v>81</v>
      </c>
      <c r="K195" s="719" t="s">
        <v>8</v>
      </c>
      <c r="L195" s="719" t="s">
        <v>16</v>
      </c>
      <c r="M195" s="719" t="s">
        <v>968</v>
      </c>
      <c r="N195" t="b">
        <f>AND(COUNTIF(G210:$G$260,G195))</f>
        <v>0</v>
      </c>
      <c r="O195" s="33" t="s">
        <v>905</v>
      </c>
      <c r="Q195" s="247" t="b">
        <v>1</v>
      </c>
      <c r="AX195" s="16"/>
      <c r="AY195" s="8"/>
      <c r="AZ195" s="8"/>
      <c r="BA195" s="8"/>
    </row>
    <row r="196" spans="1:53" ht="14.5" outlineLevel="1" x14ac:dyDescent="0.35">
      <c r="A196" s="6"/>
      <c r="B196" s="7"/>
      <c r="C196" s="17"/>
      <c r="D196" s="17"/>
      <c r="E196" s="17"/>
      <c r="F196" s="26"/>
      <c r="G196" t="str">
        <f t="shared" ref="G196" si="13">_xlfn.CONCAT(H196:M196)</f>
        <v>AYAA2A1w</v>
      </c>
      <c r="H196" s="719" t="s">
        <v>23</v>
      </c>
      <c r="I196" s="719" t="s">
        <v>368</v>
      </c>
      <c r="J196" s="719" t="s">
        <v>23</v>
      </c>
      <c r="K196" s="719" t="s">
        <v>1220</v>
      </c>
      <c r="L196" s="719" t="s">
        <v>231</v>
      </c>
      <c r="M196" s="719" t="s">
        <v>68</v>
      </c>
      <c r="N196" t="b">
        <f>AND(COUNTIF(G211:$G$260,G196))</f>
        <v>0</v>
      </c>
      <c r="O196" s="33" t="s">
        <v>1255</v>
      </c>
      <c r="Q196" s="247" t="b">
        <v>1</v>
      </c>
      <c r="AX196" s="16"/>
      <c r="AY196" s="8"/>
      <c r="AZ196" s="8"/>
      <c r="BA196" s="8"/>
    </row>
    <row r="197" spans="1:53" ht="14.5" outlineLevel="1" x14ac:dyDescent="0.35">
      <c r="A197" s="6"/>
      <c r="B197" s="7"/>
      <c r="C197" s="17"/>
      <c r="D197" s="17"/>
      <c r="E197" s="17"/>
      <c r="F197" s="26"/>
      <c r="G197" t="str">
        <f t="shared" si="7"/>
        <v>AYAA2A1wd</v>
      </c>
      <c r="H197" s="719" t="s">
        <v>23</v>
      </c>
      <c r="I197" s="719" t="s">
        <v>368</v>
      </c>
      <c r="J197" s="719" t="s">
        <v>23</v>
      </c>
      <c r="K197" s="719" t="s">
        <v>1220</v>
      </c>
      <c r="L197" s="719" t="s">
        <v>231</v>
      </c>
      <c r="M197" s="719" t="s">
        <v>968</v>
      </c>
      <c r="N197" t="b">
        <f>AND(COUNTIF(G211:$G$260,G197))</f>
        <v>0</v>
      </c>
      <c r="O197" s="33" t="s">
        <v>1255</v>
      </c>
      <c r="Q197" s="247" t="b">
        <v>1</v>
      </c>
      <c r="AX197" s="16"/>
      <c r="AY197" s="8"/>
      <c r="AZ197" s="8"/>
      <c r="BA197" s="8"/>
    </row>
    <row r="198" spans="1:53" ht="14.5" outlineLevel="1" x14ac:dyDescent="0.35">
      <c r="A198" s="6"/>
      <c r="B198" s="7"/>
      <c r="C198" s="17"/>
      <c r="D198" s="17"/>
      <c r="E198" s="17"/>
      <c r="F198" s="26"/>
      <c r="G198" t="str">
        <f t="shared" si="7"/>
        <v>AAWA2A1a</v>
      </c>
      <c r="H198" s="719" t="s">
        <v>23</v>
      </c>
      <c r="I198" s="719" t="s">
        <v>23</v>
      </c>
      <c r="J198" s="719" t="s">
        <v>8</v>
      </c>
      <c r="K198" s="719" t="s">
        <v>1220</v>
      </c>
      <c r="L198" s="719" t="s">
        <v>231</v>
      </c>
      <c r="M198" s="719" t="s">
        <v>74</v>
      </c>
      <c r="N198" t="b">
        <f>AND(COUNTIF(G213:$G$260,G198))</f>
        <v>0</v>
      </c>
      <c r="O198" s="33" t="s">
        <v>1255</v>
      </c>
      <c r="Q198" s="247" t="b">
        <v>1</v>
      </c>
      <c r="AX198" s="16"/>
      <c r="AY198" s="8"/>
      <c r="AZ198" s="8"/>
      <c r="BA198" s="8"/>
    </row>
    <row r="199" spans="1:53" ht="14.5" outlineLevel="1" x14ac:dyDescent="0.35">
      <c r="A199" s="6"/>
      <c r="B199" s="7"/>
      <c r="C199" s="17"/>
      <c r="D199" s="17"/>
      <c r="E199" s="17"/>
      <c r="F199" s="26"/>
      <c r="G199" t="str">
        <f t="shared" si="7"/>
        <v>AAAWA1a</v>
      </c>
      <c r="H199" s="719" t="s">
        <v>23</v>
      </c>
      <c r="I199" s="719" t="s">
        <v>23</v>
      </c>
      <c r="J199" s="719" t="s">
        <v>23</v>
      </c>
      <c r="K199" s="719" t="s">
        <v>8</v>
      </c>
      <c r="L199" s="719" t="s">
        <v>231</v>
      </c>
      <c r="M199" s="719" t="s">
        <v>74</v>
      </c>
      <c r="N199" t="b">
        <f>AND(COUNTIF(G214:$G$260,G199))</f>
        <v>0</v>
      </c>
      <c r="O199" s="33" t="s">
        <v>1255</v>
      </c>
      <c r="Q199" s="247" t="b">
        <v>1</v>
      </c>
      <c r="AX199" s="16"/>
      <c r="AY199" s="8"/>
      <c r="AZ199" s="8"/>
      <c r="BA199" s="8"/>
    </row>
    <row r="200" spans="1:53" ht="14.5" outlineLevel="1" x14ac:dyDescent="0.35">
      <c r="A200" s="6"/>
      <c r="B200" s="7"/>
      <c r="C200" s="17"/>
      <c r="D200" s="17"/>
      <c r="E200" s="17"/>
      <c r="F200" s="26"/>
      <c r="G200" t="str">
        <f t="shared" si="7"/>
        <v>YAAA2Wa</v>
      </c>
      <c r="H200" s="719" t="s">
        <v>368</v>
      </c>
      <c r="I200" s="719" t="s">
        <v>23</v>
      </c>
      <c r="J200" s="719" t="s">
        <v>23</v>
      </c>
      <c r="K200" s="719" t="s">
        <v>1220</v>
      </c>
      <c r="L200" s="719" t="s">
        <v>8</v>
      </c>
      <c r="M200" s="719" t="s">
        <v>74</v>
      </c>
      <c r="N200" t="b">
        <f>AND(COUNTIF(G217:$G$260,G200))</f>
        <v>0</v>
      </c>
      <c r="O200" s="33" t="s">
        <v>1255</v>
      </c>
      <c r="Q200" s="247" t="b">
        <v>1</v>
      </c>
      <c r="AX200" s="16"/>
      <c r="AY200" s="8"/>
      <c r="AZ200" s="8"/>
      <c r="BA200" s="8"/>
    </row>
    <row r="201" spans="1:53" ht="14.5" outlineLevel="1" x14ac:dyDescent="0.35">
      <c r="A201" s="6"/>
      <c r="B201" s="7"/>
      <c r="C201" s="17"/>
      <c r="D201" s="17"/>
      <c r="E201" s="17"/>
      <c r="F201" s="26"/>
      <c r="G201" t="str">
        <f t="shared" si="7"/>
        <v>AYAA2A1o</v>
      </c>
      <c r="H201" s="719" t="s">
        <v>23</v>
      </c>
      <c r="I201" s="719" t="s">
        <v>368</v>
      </c>
      <c r="J201" s="719" t="s">
        <v>23</v>
      </c>
      <c r="K201" s="719" t="s">
        <v>1220</v>
      </c>
      <c r="L201" s="719" t="s">
        <v>231</v>
      </c>
      <c r="M201" s="719" t="s">
        <v>70</v>
      </c>
      <c r="N201" t="b">
        <f>AND(COUNTIF(G217:$G$260,G201))</f>
        <v>0</v>
      </c>
      <c r="O201" s="33" t="s">
        <v>1256</v>
      </c>
      <c r="Q201" s="247" t="b">
        <v>1</v>
      </c>
      <c r="AX201" s="16"/>
      <c r="AY201" s="8"/>
      <c r="AZ201" s="8"/>
      <c r="BA201" s="8"/>
    </row>
    <row r="202" spans="1:53" ht="14.5" outlineLevel="1" x14ac:dyDescent="0.35">
      <c r="A202" s="6"/>
      <c r="B202" s="7"/>
      <c r="C202" s="17"/>
      <c r="D202" s="17"/>
      <c r="E202" s="17"/>
      <c r="F202" s="26"/>
      <c r="G202" t="str">
        <f t="shared" ref="G202:G209" si="14">_xlfn.CONCAT(H202:M202)</f>
        <v>AYAA2A1od</v>
      </c>
      <c r="H202" s="719" t="s">
        <v>23</v>
      </c>
      <c r="I202" s="719" t="s">
        <v>368</v>
      </c>
      <c r="J202" s="719" t="s">
        <v>23</v>
      </c>
      <c r="K202" s="719" t="s">
        <v>1220</v>
      </c>
      <c r="L202" s="719" t="s">
        <v>231</v>
      </c>
      <c r="M202" s="719" t="s">
        <v>970</v>
      </c>
      <c r="N202" t="b">
        <f>AND(COUNTIF(G218:$G$260,G202))</f>
        <v>0</v>
      </c>
      <c r="O202" s="33" t="s">
        <v>1256</v>
      </c>
      <c r="Q202" s="247" t="b">
        <v>1</v>
      </c>
      <c r="AX202" s="16"/>
      <c r="AY202" s="8"/>
      <c r="AZ202" s="8"/>
      <c r="BA202" s="8"/>
    </row>
    <row r="203" spans="1:53" ht="14.5" outlineLevel="1" x14ac:dyDescent="0.35">
      <c r="A203" s="6"/>
      <c r="B203" s="7"/>
      <c r="C203" s="17"/>
      <c r="D203" s="17"/>
      <c r="E203" s="17"/>
      <c r="F203" s="26"/>
      <c r="G203" t="str">
        <f t="shared" si="14"/>
        <v>AAOA2A1a</v>
      </c>
      <c r="H203" s="719" t="s">
        <v>23</v>
      </c>
      <c r="I203" s="719" t="s">
        <v>23</v>
      </c>
      <c r="J203" s="719" t="s">
        <v>12</v>
      </c>
      <c r="K203" s="719" t="s">
        <v>1220</v>
      </c>
      <c r="L203" s="719" t="s">
        <v>231</v>
      </c>
      <c r="M203" s="719" t="s">
        <v>74</v>
      </c>
      <c r="N203" t="b">
        <f>AND(COUNTIF(G219:$G$260,G203))</f>
        <v>0</v>
      </c>
      <c r="O203" s="33" t="s">
        <v>1256</v>
      </c>
      <c r="Q203" s="247" t="b">
        <v>1</v>
      </c>
      <c r="AX203" s="16"/>
      <c r="AY203" s="8"/>
      <c r="AZ203" s="8"/>
      <c r="BA203" s="8"/>
    </row>
    <row r="204" spans="1:53" ht="14.5" outlineLevel="1" x14ac:dyDescent="0.35">
      <c r="A204" s="6"/>
      <c r="B204" s="7"/>
      <c r="C204" s="17"/>
      <c r="D204" s="17"/>
      <c r="E204" s="17"/>
      <c r="F204" s="26"/>
      <c r="G204" t="str">
        <f t="shared" si="14"/>
        <v>AAAOA1a</v>
      </c>
      <c r="H204" s="719" t="s">
        <v>23</v>
      </c>
      <c r="I204" s="719" t="s">
        <v>23</v>
      </c>
      <c r="J204" s="719" t="s">
        <v>23</v>
      </c>
      <c r="K204" s="719" t="s">
        <v>12</v>
      </c>
      <c r="L204" s="719" t="s">
        <v>231</v>
      </c>
      <c r="M204" s="719" t="s">
        <v>74</v>
      </c>
      <c r="N204" t="b">
        <f>AND(COUNTIF(G221:$G$260,G204))</f>
        <v>0</v>
      </c>
      <c r="O204" s="33" t="s">
        <v>1256</v>
      </c>
      <c r="Q204" s="247" t="b">
        <v>1</v>
      </c>
      <c r="AX204" s="16"/>
      <c r="AY204" s="8"/>
      <c r="AZ204" s="8"/>
      <c r="BA204" s="8"/>
    </row>
    <row r="205" spans="1:53" ht="14.5" outlineLevel="1" x14ac:dyDescent="0.35">
      <c r="A205" s="6"/>
      <c r="B205" s="7"/>
      <c r="C205" s="17"/>
      <c r="D205" s="17"/>
      <c r="E205" s="17"/>
      <c r="F205" s="26"/>
      <c r="G205" t="str">
        <f t="shared" si="14"/>
        <v>YAAA2Oa</v>
      </c>
      <c r="H205" s="719" t="s">
        <v>368</v>
      </c>
      <c r="I205" s="719" t="s">
        <v>23</v>
      </c>
      <c r="J205" s="719" t="s">
        <v>23</v>
      </c>
      <c r="K205" s="719" t="s">
        <v>1220</v>
      </c>
      <c r="L205" s="719" t="s">
        <v>12</v>
      </c>
      <c r="M205" s="719" t="s">
        <v>74</v>
      </c>
      <c r="N205" t="b">
        <f>AND(COUNTIF(G223:$G$260,G205))</f>
        <v>0</v>
      </c>
      <c r="O205" s="33" t="s">
        <v>1256</v>
      </c>
      <c r="Q205" s="247" t="b">
        <v>1</v>
      </c>
      <c r="AX205" s="16"/>
      <c r="AY205" s="8"/>
      <c r="AZ205" s="8"/>
      <c r="BA205" s="8"/>
    </row>
    <row r="206" spans="1:53" ht="14.5" outlineLevel="1" x14ac:dyDescent="0.35">
      <c r="A206" s="6"/>
      <c r="B206" s="7"/>
      <c r="C206" s="17"/>
      <c r="D206" s="17"/>
      <c r="E206" s="17"/>
      <c r="F206" s="26"/>
      <c r="G206" t="str">
        <f t="shared" ref="G206" si="15">_xlfn.CONCAT(H206:M206)</f>
        <v>AYAWA1w</v>
      </c>
      <c r="H206" s="719" t="s">
        <v>23</v>
      </c>
      <c r="I206" s="719" t="s">
        <v>368</v>
      </c>
      <c r="J206" s="719" t="s">
        <v>23</v>
      </c>
      <c r="K206" s="719" t="s">
        <v>8</v>
      </c>
      <c r="L206" s="719" t="s">
        <v>231</v>
      </c>
      <c r="M206" s="719" t="s">
        <v>68</v>
      </c>
      <c r="N206" t="b">
        <f>AND(COUNTIF(G225:$G$260,G206))</f>
        <v>0</v>
      </c>
      <c r="O206" s="33" t="s">
        <v>1258</v>
      </c>
      <c r="Q206" s="247" t="b">
        <v>1</v>
      </c>
      <c r="AX206" s="16"/>
      <c r="AY206" s="8"/>
      <c r="AZ206" s="8"/>
      <c r="BA206" s="8"/>
    </row>
    <row r="207" spans="1:53" ht="14.5" outlineLevel="1" x14ac:dyDescent="0.35">
      <c r="A207" s="6"/>
      <c r="B207" s="7"/>
      <c r="C207" s="17"/>
      <c r="D207" s="17"/>
      <c r="E207" s="17"/>
      <c r="F207" s="26"/>
      <c r="G207" t="str">
        <f t="shared" si="14"/>
        <v>AYAWA1wd</v>
      </c>
      <c r="H207" s="719" t="s">
        <v>23</v>
      </c>
      <c r="I207" s="719" t="s">
        <v>368</v>
      </c>
      <c r="J207" s="719" t="s">
        <v>23</v>
      </c>
      <c r="K207" s="719" t="s">
        <v>8</v>
      </c>
      <c r="L207" s="719" t="s">
        <v>231</v>
      </c>
      <c r="M207" s="719" t="s">
        <v>968</v>
      </c>
      <c r="N207" t="b">
        <f>AND(COUNTIF(G225:$G$260,G207))</f>
        <v>0</v>
      </c>
      <c r="O207" s="33" t="s">
        <v>1258</v>
      </c>
      <c r="Q207" s="247" t="b">
        <v>1</v>
      </c>
      <c r="AX207" s="16"/>
      <c r="AY207" s="8"/>
      <c r="AZ207" s="8"/>
      <c r="BA207" s="8"/>
    </row>
    <row r="208" spans="1:53" ht="14.5" outlineLevel="1" x14ac:dyDescent="0.35">
      <c r="A208" s="6"/>
      <c r="B208" s="7"/>
      <c r="C208" s="17"/>
      <c r="D208" s="17"/>
      <c r="E208" s="17"/>
      <c r="F208" s="26"/>
      <c r="G208" t="str">
        <f t="shared" si="14"/>
        <v>YAWA2Wa</v>
      </c>
      <c r="H208" s="719" t="s">
        <v>368</v>
      </c>
      <c r="I208" s="719" t="s">
        <v>23</v>
      </c>
      <c r="J208" s="719" t="s">
        <v>8</v>
      </c>
      <c r="K208" s="719" t="s">
        <v>1220</v>
      </c>
      <c r="L208" s="719" t="s">
        <v>8</v>
      </c>
      <c r="M208" s="719" t="s">
        <v>74</v>
      </c>
      <c r="N208" t="b">
        <f>AND(COUNTIF(G226:$G$260,G208))</f>
        <v>0</v>
      </c>
      <c r="O208" s="33" t="s">
        <v>1258</v>
      </c>
      <c r="Q208" s="247" t="b">
        <v>1</v>
      </c>
      <c r="AX208" s="16"/>
      <c r="AY208" s="8"/>
      <c r="AZ208" s="8"/>
      <c r="BA208" s="8"/>
    </row>
    <row r="209" spans="1:53" ht="14.5" outlineLevel="1" x14ac:dyDescent="0.35">
      <c r="A209" s="6"/>
      <c r="B209" s="7"/>
      <c r="C209" s="17"/>
      <c r="D209" s="17"/>
      <c r="E209" s="17"/>
      <c r="F209" s="26"/>
      <c r="G209" t="str">
        <f t="shared" si="14"/>
        <v>AYAOA1o</v>
      </c>
      <c r="H209" s="719" t="s">
        <v>23</v>
      </c>
      <c r="I209" s="719" t="s">
        <v>368</v>
      </c>
      <c r="J209" s="719" t="s">
        <v>23</v>
      </c>
      <c r="K209" s="719" t="s">
        <v>12</v>
      </c>
      <c r="L209" s="719" t="s">
        <v>231</v>
      </c>
      <c r="M209" s="719" t="s">
        <v>70</v>
      </c>
      <c r="N209" t="b">
        <f>AND(COUNTIF(G227:$G$260,G209))</f>
        <v>0</v>
      </c>
      <c r="O209" s="33" t="s">
        <v>1259</v>
      </c>
      <c r="Q209" s="247" t="b">
        <v>1</v>
      </c>
      <c r="AX209" s="16"/>
      <c r="AY209" s="8"/>
      <c r="AZ209" s="8"/>
      <c r="BA209" s="8"/>
    </row>
    <row r="210" spans="1:53" ht="14.5" outlineLevel="1" x14ac:dyDescent="0.35">
      <c r="A210" s="6"/>
      <c r="B210" s="7"/>
      <c r="C210" s="17"/>
      <c r="D210" s="17"/>
      <c r="E210" s="17"/>
      <c r="F210" s="26"/>
      <c r="G210" t="str">
        <f t="shared" ref="G210:G218" si="16">_xlfn.CONCAT(H210:M210)</f>
        <v>AYAOA1od</v>
      </c>
      <c r="H210" s="719" t="s">
        <v>23</v>
      </c>
      <c r="I210" s="719" t="s">
        <v>368</v>
      </c>
      <c r="J210" s="719" t="s">
        <v>23</v>
      </c>
      <c r="K210" s="719" t="s">
        <v>12</v>
      </c>
      <c r="L210" s="719" t="s">
        <v>231</v>
      </c>
      <c r="M210" s="719" t="s">
        <v>970</v>
      </c>
      <c r="N210" t="b">
        <f>AND(COUNTIF(G228:$G$260,G210))</f>
        <v>0</v>
      </c>
      <c r="O210" s="33" t="s">
        <v>1259</v>
      </c>
      <c r="Q210" s="247" t="b">
        <v>1</v>
      </c>
      <c r="AX210" s="16"/>
      <c r="AY210" s="8"/>
      <c r="AZ210" s="8"/>
      <c r="BA210" s="8"/>
    </row>
    <row r="211" spans="1:53" ht="14.5" outlineLevel="1" x14ac:dyDescent="0.35">
      <c r="A211" s="6"/>
      <c r="B211" s="7"/>
      <c r="C211" s="17"/>
      <c r="D211" s="17"/>
      <c r="E211" s="17"/>
      <c r="F211" s="26"/>
      <c r="G211" t="str">
        <f t="shared" si="16"/>
        <v>YAOA2Oa</v>
      </c>
      <c r="H211" s="719" t="s">
        <v>368</v>
      </c>
      <c r="I211" s="719" t="s">
        <v>23</v>
      </c>
      <c r="J211" s="719" t="s">
        <v>12</v>
      </c>
      <c r="K211" s="719" t="s">
        <v>1220</v>
      </c>
      <c r="L211" s="719" t="s">
        <v>12</v>
      </c>
      <c r="M211" s="719" t="s">
        <v>74</v>
      </c>
      <c r="N211" t="b">
        <f>AND(COUNTIF(G230:$G$260,G211))</f>
        <v>0</v>
      </c>
      <c r="O211" s="33" t="s">
        <v>1259</v>
      </c>
      <c r="Q211" s="247" t="b">
        <v>1</v>
      </c>
      <c r="AX211" s="16"/>
      <c r="AY211" s="8"/>
      <c r="AZ211" s="8"/>
      <c r="BA211" s="8"/>
    </row>
    <row r="212" spans="1:53" ht="14.5" outlineLevel="1" x14ac:dyDescent="0.35">
      <c r="A212" s="6"/>
      <c r="B212" s="7"/>
      <c r="C212" s="17"/>
      <c r="D212" s="17"/>
      <c r="E212" s="17"/>
      <c r="F212" s="26"/>
      <c r="G212" t="str">
        <f t="shared" ref="G212" si="17">_xlfn.CONCAT(H212:M212)</f>
        <v>YYWWWw</v>
      </c>
      <c r="H212" s="719" t="s">
        <v>368</v>
      </c>
      <c r="I212" s="719" t="s">
        <v>368</v>
      </c>
      <c r="J212" s="719" t="s">
        <v>8</v>
      </c>
      <c r="K212" s="719" t="s">
        <v>8</v>
      </c>
      <c r="L212" s="719" t="s">
        <v>8</v>
      </c>
      <c r="M212" s="719" t="s">
        <v>68</v>
      </c>
      <c r="N212" t="b">
        <f>AND(COUNTIF(G231:$G$260,G212))</f>
        <v>0</v>
      </c>
      <c r="O212" s="33" t="s">
        <v>1260</v>
      </c>
      <c r="Q212" s="247" t="b">
        <v>1</v>
      </c>
      <c r="AX212" s="16"/>
      <c r="AY212" s="8"/>
      <c r="AZ212" s="8"/>
      <c r="BA212" s="8"/>
    </row>
    <row r="213" spans="1:53" ht="14.5" outlineLevel="1" x14ac:dyDescent="0.35">
      <c r="A213" s="6"/>
      <c r="B213" s="7"/>
      <c r="C213" s="17"/>
      <c r="D213" s="17"/>
      <c r="E213" s="17"/>
      <c r="F213" s="26"/>
      <c r="G213" t="str">
        <f t="shared" si="16"/>
        <v>YYWWWwd</v>
      </c>
      <c r="H213" s="719" t="s">
        <v>368</v>
      </c>
      <c r="I213" s="719" t="s">
        <v>368</v>
      </c>
      <c r="J213" s="719" t="s">
        <v>8</v>
      </c>
      <c r="K213" s="719" t="s">
        <v>8</v>
      </c>
      <c r="L213" s="719" t="s">
        <v>8</v>
      </c>
      <c r="M213" s="719" t="s">
        <v>968</v>
      </c>
      <c r="N213" t="b">
        <f>AND(COUNTIF(G232:$G$260,G213))</f>
        <v>0</v>
      </c>
      <c r="O213" s="33" t="s">
        <v>1260</v>
      </c>
      <c r="Q213" s="247" t="b">
        <v>1</v>
      </c>
      <c r="AX213" s="16"/>
      <c r="AY213" s="8"/>
      <c r="AZ213" s="8"/>
      <c r="BA213" s="8"/>
    </row>
    <row r="214" spans="1:53" ht="14.5" outlineLevel="1" x14ac:dyDescent="0.35">
      <c r="A214" s="6"/>
      <c r="B214" s="7"/>
      <c r="C214" s="17"/>
      <c r="D214" s="17"/>
      <c r="E214" s="17"/>
      <c r="F214" s="26"/>
      <c r="G214" t="str">
        <f t="shared" si="16"/>
        <v>YYLWBl</v>
      </c>
      <c r="H214" s="719" t="s">
        <v>368</v>
      </c>
      <c r="I214" s="719" t="s">
        <v>368</v>
      </c>
      <c r="J214" s="719" t="s">
        <v>16</v>
      </c>
      <c r="K214" s="719" t="s">
        <v>8</v>
      </c>
      <c r="L214" s="719" t="s">
        <v>14</v>
      </c>
      <c r="M214" s="719" t="s">
        <v>72</v>
      </c>
      <c r="N214" t="b">
        <f>AND(COUNTIF(G233:$G$260,G214))</f>
        <v>0</v>
      </c>
      <c r="O214" s="33" t="s">
        <v>1261</v>
      </c>
      <c r="Q214" s="247" t="b">
        <v>1</v>
      </c>
      <c r="AX214" s="16"/>
      <c r="AY214" s="8"/>
      <c r="AZ214" s="8"/>
      <c r="BA214" s="8"/>
    </row>
    <row r="215" spans="1:53" ht="14.5" outlineLevel="1" x14ac:dyDescent="0.35">
      <c r="A215" s="6"/>
      <c r="B215" s="7"/>
      <c r="C215" s="17"/>
      <c r="D215" s="17"/>
      <c r="E215" s="17"/>
      <c r="F215" s="26"/>
      <c r="G215" t="str">
        <f t="shared" ref="G215" si="18">_xlfn.CONCAT(H215:M215)</f>
        <v>YYBLWb</v>
      </c>
      <c r="H215" s="719" t="s">
        <v>368</v>
      </c>
      <c r="I215" s="719" t="s">
        <v>368</v>
      </c>
      <c r="J215" s="719" t="s">
        <v>14</v>
      </c>
      <c r="K215" s="719" t="s">
        <v>16</v>
      </c>
      <c r="L215" s="719" t="s">
        <v>8</v>
      </c>
      <c r="M215" s="719" t="s">
        <v>71</v>
      </c>
      <c r="N215" t="b">
        <f>AND(COUNTIF(G235:$G$260,G215))</f>
        <v>0</v>
      </c>
      <c r="O215" s="33" t="s">
        <v>1261</v>
      </c>
      <c r="Q215" s="247" t="b">
        <v>1</v>
      </c>
      <c r="AX215" s="16"/>
      <c r="AY215" s="8"/>
      <c r="AZ215" s="8"/>
      <c r="BA215" s="8"/>
    </row>
    <row r="216" spans="1:53" ht="14.5" outlineLevel="1" x14ac:dyDescent="0.35">
      <c r="A216" s="6"/>
      <c r="B216" s="7"/>
      <c r="C216" s="17"/>
      <c r="D216" s="17"/>
      <c r="E216" s="17"/>
      <c r="F216" s="26"/>
      <c r="G216" t="str">
        <f t="shared" si="16"/>
        <v>YYBLWbd</v>
      </c>
      <c r="H216" s="719" t="s">
        <v>368</v>
      </c>
      <c r="I216" s="719" t="s">
        <v>368</v>
      </c>
      <c r="J216" s="719" t="s">
        <v>14</v>
      </c>
      <c r="K216" s="719" t="s">
        <v>16</v>
      </c>
      <c r="L216" s="719" t="s">
        <v>8</v>
      </c>
      <c r="M216" s="719" t="s">
        <v>969</v>
      </c>
      <c r="N216" t="b">
        <f>AND(COUNTIF(G236:$G$260,G216))</f>
        <v>0</v>
      </c>
      <c r="O216" s="33" t="s">
        <v>1261</v>
      </c>
      <c r="Q216" s="247" t="b">
        <v>1</v>
      </c>
      <c r="AX216" s="16"/>
      <c r="AY216" s="8"/>
      <c r="AZ216" s="8"/>
      <c r="BA216" s="8"/>
    </row>
    <row r="217" spans="1:53" ht="14.5" outlineLevel="1" x14ac:dyDescent="0.35">
      <c r="A217" s="6"/>
      <c r="B217" s="7"/>
      <c r="C217" s="17"/>
      <c r="D217" s="17"/>
      <c r="E217" s="17"/>
      <c r="F217" s="26"/>
      <c r="G217" t="str">
        <f t="shared" ref="G217" si="19">_xlfn.CONCAT(H217:M217)</f>
        <v>YYWBLw</v>
      </c>
      <c r="H217" s="719" t="s">
        <v>368</v>
      </c>
      <c r="I217" s="719" t="s">
        <v>368</v>
      </c>
      <c r="J217" s="719" t="s">
        <v>8</v>
      </c>
      <c r="K217" s="719" t="s">
        <v>14</v>
      </c>
      <c r="L217" s="719" t="s">
        <v>16</v>
      </c>
      <c r="M217" s="719" t="s">
        <v>68</v>
      </c>
      <c r="N217" t="b">
        <f>AND(COUNTIF(G236:$G$260,G217))</f>
        <v>0</v>
      </c>
      <c r="O217" s="33" t="s">
        <v>1261</v>
      </c>
      <c r="Q217" s="247" t="b">
        <v>1</v>
      </c>
      <c r="AX217" s="16"/>
      <c r="AY217" s="8"/>
      <c r="AZ217" s="8"/>
      <c r="BA217" s="8"/>
    </row>
    <row r="218" spans="1:53" ht="14.5" outlineLevel="1" x14ac:dyDescent="0.35">
      <c r="A218" s="6"/>
      <c r="B218" s="7"/>
      <c r="C218" s="17"/>
      <c r="D218" s="17"/>
      <c r="E218" s="17"/>
      <c r="F218" s="26"/>
      <c r="G218" t="str">
        <f t="shared" si="16"/>
        <v>YYWBLwd</v>
      </c>
      <c r="H218" s="719" t="s">
        <v>368</v>
      </c>
      <c r="I218" s="719" t="s">
        <v>368</v>
      </c>
      <c r="J218" s="719" t="s">
        <v>8</v>
      </c>
      <c r="K218" s="719" t="s">
        <v>14</v>
      </c>
      <c r="L218" s="719" t="s">
        <v>16</v>
      </c>
      <c r="M218" s="719" t="s">
        <v>968</v>
      </c>
      <c r="N218" t="b">
        <f>AND(COUNTIF(G237:$G$260,G218))</f>
        <v>0</v>
      </c>
      <c r="O218" s="33" t="s">
        <v>1261</v>
      </c>
      <c r="Q218" s="247" t="b">
        <v>1</v>
      </c>
      <c r="AX218" s="16"/>
      <c r="AY218" s="8"/>
      <c r="AZ218" s="8"/>
      <c r="BA218" s="8"/>
    </row>
    <row r="219" spans="1:53" ht="14.5" outlineLevel="1" x14ac:dyDescent="0.35">
      <c r="A219" s="6"/>
      <c r="B219" s="7"/>
      <c r="C219" s="17"/>
      <c r="D219" s="17"/>
      <c r="E219" s="17"/>
      <c r="F219" s="26"/>
      <c r="G219" t="str">
        <f t="shared" ref="G219:G224" si="20">_xlfn.CONCAT(H219:M219)</f>
        <v>YYNWBl</v>
      </c>
      <c r="H219" s="719" t="s">
        <v>368</v>
      </c>
      <c r="I219" s="719" t="s">
        <v>368</v>
      </c>
      <c r="J219" s="719" t="s">
        <v>81</v>
      </c>
      <c r="K219" s="719" t="s">
        <v>8</v>
      </c>
      <c r="L219" s="719" t="s">
        <v>14</v>
      </c>
      <c r="M219" s="719" t="s">
        <v>72</v>
      </c>
      <c r="N219" t="b">
        <f>AND(COUNTIF(G239:$G$260,G219))</f>
        <v>0</v>
      </c>
      <c r="O219" s="33" t="s">
        <v>1262</v>
      </c>
      <c r="Q219" s="247" t="b">
        <v>1</v>
      </c>
      <c r="AX219" s="16"/>
      <c r="AY219" s="8"/>
      <c r="AZ219" s="8"/>
      <c r="BA219" s="8"/>
    </row>
    <row r="220" spans="1:53" ht="14.5" outlineLevel="1" x14ac:dyDescent="0.35">
      <c r="A220" s="6"/>
      <c r="B220" s="7"/>
      <c r="C220" s="17"/>
      <c r="D220" s="17"/>
      <c r="E220" s="17"/>
      <c r="F220" s="26"/>
      <c r="G220" t="str">
        <f t="shared" ref="G220" si="21">_xlfn.CONCAT(H220:M220)</f>
        <v>YYLNWb</v>
      </c>
      <c r="H220" s="719" t="s">
        <v>368</v>
      </c>
      <c r="I220" s="719" t="s">
        <v>368</v>
      </c>
      <c r="J220" s="719" t="s">
        <v>16</v>
      </c>
      <c r="K220" s="719" t="s">
        <v>81</v>
      </c>
      <c r="L220" s="719" t="s">
        <v>8</v>
      </c>
      <c r="M220" s="719" t="s">
        <v>71</v>
      </c>
      <c r="N220" t="b">
        <f>AND(COUNTIF(G239:$G$260,G220))</f>
        <v>0</v>
      </c>
      <c r="O220" s="33" t="s">
        <v>1262</v>
      </c>
      <c r="Q220" s="247" t="b">
        <v>1</v>
      </c>
      <c r="AX220" s="16"/>
      <c r="AY220" s="8"/>
      <c r="AZ220" s="8"/>
      <c r="BA220" s="8"/>
    </row>
    <row r="221" spans="1:53" ht="14.5" outlineLevel="1" x14ac:dyDescent="0.35">
      <c r="A221" s="6"/>
      <c r="B221" s="7"/>
      <c r="C221" s="17"/>
      <c r="D221" s="17"/>
      <c r="E221" s="17"/>
      <c r="F221" s="26"/>
      <c r="G221" t="str">
        <f t="shared" si="20"/>
        <v>YYLNWbd</v>
      </c>
      <c r="H221" s="719" t="s">
        <v>368</v>
      </c>
      <c r="I221" s="719" t="s">
        <v>368</v>
      </c>
      <c r="J221" s="719" t="s">
        <v>16</v>
      </c>
      <c r="K221" s="719" t="s">
        <v>81</v>
      </c>
      <c r="L221" s="719" t="s">
        <v>8</v>
      </c>
      <c r="M221" s="719" t="s">
        <v>969</v>
      </c>
      <c r="N221" t="b">
        <f>AND(COUNTIF(G240:$G$260,G221))</f>
        <v>0</v>
      </c>
      <c r="O221" s="33" t="s">
        <v>1262</v>
      </c>
      <c r="Q221" s="247" t="b">
        <v>1</v>
      </c>
      <c r="AX221" s="16"/>
      <c r="AY221" s="8"/>
      <c r="AZ221" s="8"/>
      <c r="BA221" s="8"/>
    </row>
    <row r="222" spans="1:53" ht="14.5" outlineLevel="1" x14ac:dyDescent="0.35">
      <c r="A222" s="6"/>
      <c r="B222" s="7"/>
      <c r="C222" s="17"/>
      <c r="D222" s="17"/>
      <c r="E222" s="17"/>
      <c r="F222" s="26"/>
      <c r="G222" t="str">
        <f t="shared" ref="G222" si="22">_xlfn.CONCAT(H222:M222)</f>
        <v>YYBLNw</v>
      </c>
      <c r="H222" s="719" t="s">
        <v>368</v>
      </c>
      <c r="I222" s="719" t="s">
        <v>368</v>
      </c>
      <c r="J222" s="719" t="s">
        <v>14</v>
      </c>
      <c r="K222" s="719" t="s">
        <v>16</v>
      </c>
      <c r="L222" s="719" t="s">
        <v>81</v>
      </c>
      <c r="M222" s="719" t="s">
        <v>68</v>
      </c>
      <c r="N222" t="b">
        <f>AND(COUNTIF(G241:$G$260,G222))</f>
        <v>0</v>
      </c>
      <c r="O222" s="33" t="s">
        <v>1262</v>
      </c>
      <c r="Q222" s="247" t="b">
        <v>1</v>
      </c>
      <c r="AX222" s="16"/>
      <c r="AY222" s="8"/>
      <c r="AZ222" s="8"/>
      <c r="BA222" s="8"/>
    </row>
    <row r="223" spans="1:53" ht="14.5" outlineLevel="1" x14ac:dyDescent="0.35">
      <c r="A223" s="6"/>
      <c r="B223" s="7"/>
      <c r="C223" s="17"/>
      <c r="D223" s="17"/>
      <c r="E223" s="17"/>
      <c r="F223" s="26"/>
      <c r="G223" t="str">
        <f t="shared" si="20"/>
        <v>YYBLNwd</v>
      </c>
      <c r="H223" s="719" t="s">
        <v>368</v>
      </c>
      <c r="I223" s="719" t="s">
        <v>368</v>
      </c>
      <c r="J223" s="719" t="s">
        <v>14</v>
      </c>
      <c r="K223" s="719" t="s">
        <v>16</v>
      </c>
      <c r="L223" s="719" t="s">
        <v>81</v>
      </c>
      <c r="M223" s="719" t="s">
        <v>968</v>
      </c>
      <c r="N223" t="b">
        <f>AND(COUNTIF(G242:$G$260,G223))</f>
        <v>0</v>
      </c>
      <c r="O223" s="33" t="s">
        <v>1262</v>
      </c>
      <c r="Q223" s="247" t="b">
        <v>1</v>
      </c>
      <c r="AX223" s="16"/>
      <c r="AY223" s="8"/>
      <c r="AZ223" s="8"/>
      <c r="BA223" s="8"/>
    </row>
    <row r="224" spans="1:53" ht="14.5" outlineLevel="1" x14ac:dyDescent="0.35">
      <c r="A224" s="6"/>
      <c r="B224" s="7"/>
      <c r="C224" s="17"/>
      <c r="D224" s="17"/>
      <c r="E224" s="17"/>
      <c r="F224" s="26"/>
      <c r="G224" t="str">
        <f t="shared" si="20"/>
        <v>YYWBLz</v>
      </c>
      <c r="H224" s="719" t="s">
        <v>368</v>
      </c>
      <c r="I224" s="719" t="s">
        <v>368</v>
      </c>
      <c r="J224" s="719" t="s">
        <v>8</v>
      </c>
      <c r="K224" s="719" t="s">
        <v>14</v>
      </c>
      <c r="L224" s="719" t="s">
        <v>16</v>
      </c>
      <c r="M224" s="719" t="s">
        <v>76</v>
      </c>
      <c r="N224" t="b">
        <f>AND(COUNTIF(G243:$G$260,G224))</f>
        <v>0</v>
      </c>
      <c r="O224" s="33" t="s">
        <v>1262</v>
      </c>
      <c r="Q224" s="247" t="b">
        <v>1</v>
      </c>
      <c r="AX224" s="16"/>
      <c r="AY224" s="8"/>
      <c r="AZ224" s="8"/>
      <c r="BA224" s="8"/>
    </row>
    <row r="225" spans="1:53" ht="14.5" outlineLevel="1" x14ac:dyDescent="0.35">
      <c r="A225" s="6"/>
      <c r="B225" s="7"/>
      <c r="C225" s="17"/>
      <c r="D225" s="17"/>
      <c r="E225" s="17"/>
      <c r="F225" s="26"/>
      <c r="G225" t="str">
        <f t="shared" ref="G225:G238" si="23">_xlfn.CONCAT(H225:M225)</f>
        <v>YYWBLzd</v>
      </c>
      <c r="H225" s="719" t="s">
        <v>368</v>
      </c>
      <c r="I225" s="719" t="s">
        <v>368</v>
      </c>
      <c r="J225" s="719" t="s">
        <v>8</v>
      </c>
      <c r="K225" s="719" t="s">
        <v>14</v>
      </c>
      <c r="L225" s="719" t="s">
        <v>16</v>
      </c>
      <c r="M225" s="719" t="s">
        <v>971</v>
      </c>
      <c r="N225" t="b">
        <f>AND(COUNTIF(G244:$G$260,G225))</f>
        <v>0</v>
      </c>
      <c r="O225" s="33" t="s">
        <v>1262</v>
      </c>
      <c r="Q225" s="247" t="b">
        <v>1</v>
      </c>
      <c r="AX225" s="16"/>
      <c r="AY225" s="8"/>
      <c r="AZ225" s="8"/>
      <c r="BA225" s="8"/>
    </row>
    <row r="226" spans="1:53" ht="14.5" outlineLevel="1" x14ac:dyDescent="0.35">
      <c r="A226" s="6"/>
      <c r="B226" s="7"/>
      <c r="C226" s="17"/>
      <c r="D226" s="17"/>
      <c r="E226" s="17"/>
      <c r="F226" s="26"/>
      <c r="G226" t="str">
        <f t="shared" si="23"/>
        <v>YYWWBk</v>
      </c>
      <c r="H226" s="719" t="s">
        <v>368</v>
      </c>
      <c r="I226" s="719" t="s">
        <v>368</v>
      </c>
      <c r="J226" s="719" t="s">
        <v>8</v>
      </c>
      <c r="K226" s="719" t="s">
        <v>8</v>
      </c>
      <c r="L226" s="719" t="s">
        <v>14</v>
      </c>
      <c r="M226" s="719" t="s">
        <v>78</v>
      </c>
      <c r="N226" t="b">
        <f>AND(COUNTIF(G246:$G$260,G226))</f>
        <v>0</v>
      </c>
      <c r="O226" s="33" t="s">
        <v>1263</v>
      </c>
      <c r="Q226" s="247" t="b">
        <v>1</v>
      </c>
      <c r="AX226" s="16"/>
      <c r="AY226" s="8"/>
      <c r="AZ226" s="8"/>
      <c r="BA226" s="8"/>
    </row>
    <row r="227" spans="1:53" ht="14.5" outlineLevel="1" x14ac:dyDescent="0.35">
      <c r="A227" s="6"/>
      <c r="B227" s="7"/>
      <c r="C227" s="17"/>
      <c r="D227" s="17"/>
      <c r="E227" s="17"/>
      <c r="F227" s="26"/>
      <c r="G227" t="str">
        <f t="shared" ref="G227" si="24">_xlfn.CONCAT(H227:M227)</f>
        <v>YYKWWb</v>
      </c>
      <c r="H227" s="719" t="s">
        <v>368</v>
      </c>
      <c r="I227" s="719" t="s">
        <v>368</v>
      </c>
      <c r="J227" s="719" t="s">
        <v>1266</v>
      </c>
      <c r="K227" s="719" t="s">
        <v>8</v>
      </c>
      <c r="L227" s="719" t="s">
        <v>8</v>
      </c>
      <c r="M227" s="719" t="s">
        <v>71</v>
      </c>
      <c r="N227" t="b">
        <f>AND(COUNTIF(G246:$G$260,G227))</f>
        <v>0</v>
      </c>
      <c r="O227" s="33" t="s">
        <v>1263</v>
      </c>
      <c r="Q227" s="247" t="b">
        <v>1</v>
      </c>
      <c r="AX227" s="16"/>
      <c r="AY227" s="8"/>
      <c r="AZ227" s="8"/>
      <c r="BA227" s="8"/>
    </row>
    <row r="228" spans="1:53" ht="14.5" outlineLevel="1" x14ac:dyDescent="0.35">
      <c r="A228" s="6"/>
      <c r="B228" s="7"/>
      <c r="C228" s="17"/>
      <c r="D228" s="17"/>
      <c r="E228" s="17"/>
      <c r="F228" s="26"/>
      <c r="G228" t="str">
        <f t="shared" si="23"/>
        <v>YYKWWbd</v>
      </c>
      <c r="H228" s="719" t="s">
        <v>368</v>
      </c>
      <c r="I228" s="719" t="s">
        <v>368</v>
      </c>
      <c r="J228" s="719" t="s">
        <v>1266</v>
      </c>
      <c r="K228" s="719" t="s">
        <v>8</v>
      </c>
      <c r="L228" s="719" t="s">
        <v>8</v>
      </c>
      <c r="M228" s="719" t="s">
        <v>969</v>
      </c>
      <c r="N228" t="b">
        <f>AND(COUNTIF(G247:$G$260,G228))</f>
        <v>0</v>
      </c>
      <c r="O228" s="33" t="s">
        <v>1263</v>
      </c>
      <c r="Q228" s="247" t="b">
        <v>1</v>
      </c>
      <c r="AX228" s="16"/>
      <c r="AY228" s="8"/>
      <c r="AZ228" s="8"/>
      <c r="BA228" s="8"/>
    </row>
    <row r="229" spans="1:53" ht="14.5" outlineLevel="1" x14ac:dyDescent="0.35">
      <c r="A229" s="6"/>
      <c r="B229" s="7"/>
      <c r="C229" s="17"/>
      <c r="D229" s="17"/>
      <c r="E229" s="17"/>
      <c r="F229" s="26"/>
      <c r="G229" t="str">
        <f t="shared" ref="G229" si="25">_xlfn.CONCAT(H229:M229)</f>
        <v>YYBKWw</v>
      </c>
      <c r="H229" s="719" t="s">
        <v>368</v>
      </c>
      <c r="I229" s="719" t="s">
        <v>368</v>
      </c>
      <c r="J229" s="719" t="s">
        <v>14</v>
      </c>
      <c r="K229" s="719" t="s">
        <v>1266</v>
      </c>
      <c r="L229" s="719" t="s">
        <v>8</v>
      </c>
      <c r="M229" s="719" t="s">
        <v>68</v>
      </c>
      <c r="N229" t="b">
        <f>AND(COUNTIF(G247:$G$260,G229))</f>
        <v>0</v>
      </c>
      <c r="O229" s="33" t="s">
        <v>1263</v>
      </c>
      <c r="Q229" s="247" t="b">
        <v>1</v>
      </c>
      <c r="AX229" s="16"/>
      <c r="AY229" s="8"/>
      <c r="AZ229" s="8"/>
      <c r="BA229" s="8"/>
    </row>
    <row r="230" spans="1:53" ht="14.5" outlineLevel="1" x14ac:dyDescent="0.35">
      <c r="A230" s="6"/>
      <c r="B230" s="7"/>
      <c r="C230" s="17"/>
      <c r="D230" s="17"/>
      <c r="E230" s="17"/>
      <c r="F230" s="26"/>
      <c r="G230" t="str">
        <f t="shared" si="23"/>
        <v>YYBKWwd</v>
      </c>
      <c r="H230" s="719" t="s">
        <v>368</v>
      </c>
      <c r="I230" s="719" t="s">
        <v>368</v>
      </c>
      <c r="J230" s="719" t="s">
        <v>14</v>
      </c>
      <c r="K230" s="719" t="s">
        <v>1266</v>
      </c>
      <c r="L230" s="719" t="s">
        <v>8</v>
      </c>
      <c r="M230" s="719" t="s">
        <v>968</v>
      </c>
      <c r="N230" t="b">
        <f>AND(COUNTIF(G249:$G$260,G230))</f>
        <v>0</v>
      </c>
      <c r="O230" s="33" t="s">
        <v>1263</v>
      </c>
      <c r="Q230" s="247" t="b">
        <v>1</v>
      </c>
      <c r="AX230" s="16"/>
      <c r="AY230" s="8"/>
      <c r="AZ230" s="8"/>
      <c r="BA230" s="8"/>
    </row>
    <row r="231" spans="1:53" ht="14.5" outlineLevel="1" x14ac:dyDescent="0.35">
      <c r="A231" s="6"/>
      <c r="B231" s="7"/>
      <c r="C231" s="17"/>
      <c r="D231" s="17"/>
      <c r="E231" s="17"/>
      <c r="F231" s="26"/>
      <c r="G231" t="str">
        <f t="shared" ref="G231" si="26">_xlfn.CONCAT(H231:M231)</f>
        <v>YYWBKw</v>
      </c>
      <c r="H231" s="719" t="s">
        <v>368</v>
      </c>
      <c r="I231" s="719" t="s">
        <v>368</v>
      </c>
      <c r="J231" s="719" t="s">
        <v>8</v>
      </c>
      <c r="K231" s="719" t="s">
        <v>14</v>
      </c>
      <c r="L231" s="719" t="s">
        <v>1266</v>
      </c>
      <c r="M231" s="719" t="s">
        <v>68</v>
      </c>
      <c r="N231" t="b">
        <f>AND(COUNTIF(G249:$G$260,G231))</f>
        <v>0</v>
      </c>
      <c r="O231" s="33" t="s">
        <v>1263</v>
      </c>
      <c r="Q231" s="247" t="b">
        <v>1</v>
      </c>
      <c r="AX231" s="16"/>
      <c r="AY231" s="8"/>
      <c r="AZ231" s="8"/>
      <c r="BA231" s="8"/>
    </row>
    <row r="232" spans="1:53" ht="14.5" outlineLevel="1" x14ac:dyDescent="0.35">
      <c r="A232" s="6"/>
      <c r="B232" s="7"/>
      <c r="C232" s="17"/>
      <c r="D232" s="17"/>
      <c r="E232" s="17"/>
      <c r="F232" s="26"/>
      <c r="G232" t="str">
        <f t="shared" si="23"/>
        <v>YYWBKwd</v>
      </c>
      <c r="H232" s="719" t="s">
        <v>368</v>
      </c>
      <c r="I232" s="719" t="s">
        <v>368</v>
      </c>
      <c r="J232" s="719" t="s">
        <v>8</v>
      </c>
      <c r="K232" s="719" t="s">
        <v>14</v>
      </c>
      <c r="L232" s="719" t="s">
        <v>1266</v>
      </c>
      <c r="M232" s="719" t="s">
        <v>968</v>
      </c>
      <c r="N232" t="b">
        <f>AND(COUNTIF(G251:$G$260,G232))</f>
        <v>0</v>
      </c>
      <c r="O232" s="33" t="s">
        <v>1263</v>
      </c>
      <c r="Q232" s="247" t="b">
        <v>1</v>
      </c>
      <c r="AX232" s="16"/>
      <c r="AY232" s="8"/>
      <c r="AZ232" s="8"/>
      <c r="BA232" s="8"/>
    </row>
    <row r="233" spans="1:53" ht="14.5" outlineLevel="1" x14ac:dyDescent="0.35">
      <c r="A233" s="6"/>
      <c r="B233" s="7"/>
      <c r="C233" s="17"/>
      <c r="D233" s="17"/>
      <c r="E233" s="17"/>
      <c r="F233" s="26"/>
      <c r="G233" t="str">
        <f t="shared" si="23"/>
        <v>YYNWBk</v>
      </c>
      <c r="H233" s="719" t="s">
        <v>368</v>
      </c>
      <c r="I233" s="719" t="s">
        <v>368</v>
      </c>
      <c r="J233" s="719" t="s">
        <v>81</v>
      </c>
      <c r="K233" s="719" t="s">
        <v>8</v>
      </c>
      <c r="L233" s="719" t="s">
        <v>14</v>
      </c>
      <c r="M233" s="719" t="s">
        <v>78</v>
      </c>
      <c r="N233" t="b">
        <f>AND(COUNTIF(G253:$G$260,G233))</f>
        <v>0</v>
      </c>
      <c r="O233" s="33" t="s">
        <v>1265</v>
      </c>
      <c r="Q233" s="247" t="b">
        <v>1</v>
      </c>
      <c r="AX233" s="16"/>
      <c r="AY233" s="8"/>
      <c r="AZ233" s="8"/>
      <c r="BA233" s="8"/>
    </row>
    <row r="234" spans="1:53" ht="14.5" outlineLevel="1" x14ac:dyDescent="0.35">
      <c r="A234" s="6"/>
      <c r="B234" s="7"/>
      <c r="C234" s="17"/>
      <c r="D234" s="17"/>
      <c r="E234" s="17"/>
      <c r="F234" s="26"/>
      <c r="G234" t="str">
        <f t="shared" ref="G234" si="27">_xlfn.CONCAT(H234:M234)</f>
        <v>YYKNWb</v>
      </c>
      <c r="H234" s="719" t="s">
        <v>368</v>
      </c>
      <c r="I234" s="719" t="s">
        <v>368</v>
      </c>
      <c r="J234" s="719" t="s">
        <v>1266</v>
      </c>
      <c r="K234" s="719" t="s">
        <v>81</v>
      </c>
      <c r="L234" s="719" t="s">
        <v>8</v>
      </c>
      <c r="M234" s="719" t="s">
        <v>71</v>
      </c>
      <c r="N234" t="b">
        <f>AND(COUNTIF(G253:$G$260,G234))</f>
        <v>0</v>
      </c>
      <c r="O234" s="33" t="s">
        <v>1265</v>
      </c>
      <c r="Q234" s="247" t="b">
        <v>1</v>
      </c>
      <c r="AX234" s="16"/>
      <c r="AY234" s="8"/>
      <c r="AZ234" s="8"/>
      <c r="BA234" s="8"/>
    </row>
    <row r="235" spans="1:53" ht="14.5" outlineLevel="1" x14ac:dyDescent="0.35">
      <c r="A235" s="6"/>
      <c r="B235" s="7"/>
      <c r="C235" s="17"/>
      <c r="D235" s="17"/>
      <c r="E235" s="17"/>
      <c r="F235" s="26"/>
      <c r="G235" t="str">
        <f t="shared" si="23"/>
        <v>YYKNWbd</v>
      </c>
      <c r="H235" s="719" t="s">
        <v>368</v>
      </c>
      <c r="I235" s="719" t="s">
        <v>368</v>
      </c>
      <c r="J235" s="719" t="s">
        <v>1266</v>
      </c>
      <c r="K235" s="719" t="s">
        <v>81</v>
      </c>
      <c r="L235" s="719" t="s">
        <v>8</v>
      </c>
      <c r="M235" s="719" t="s">
        <v>969</v>
      </c>
      <c r="N235" t="b">
        <f>AND(COUNTIF(G255:$G$260,G235))</f>
        <v>0</v>
      </c>
      <c r="O235" s="33" t="s">
        <v>1265</v>
      </c>
      <c r="Q235" s="247" t="b">
        <v>1</v>
      </c>
      <c r="AX235" s="16"/>
      <c r="AY235" s="8"/>
      <c r="AZ235" s="8"/>
      <c r="BA235" s="8"/>
    </row>
    <row r="236" spans="1:53" ht="14.5" outlineLevel="1" x14ac:dyDescent="0.35">
      <c r="A236" s="6"/>
      <c r="B236" s="7"/>
      <c r="C236" s="17"/>
      <c r="D236" s="17"/>
      <c r="E236" s="17"/>
      <c r="F236" s="26"/>
      <c r="G236" t="str">
        <f t="shared" ref="G236" si="28">_xlfn.CONCAT(H236:M236)</f>
        <v>YYBKNw</v>
      </c>
      <c r="H236" s="719" t="s">
        <v>368</v>
      </c>
      <c r="I236" s="719" t="s">
        <v>368</v>
      </c>
      <c r="J236" s="719" t="s">
        <v>14</v>
      </c>
      <c r="K236" s="719" t="s">
        <v>1266</v>
      </c>
      <c r="L236" s="719" t="s">
        <v>81</v>
      </c>
      <c r="M236" s="719" t="s">
        <v>68</v>
      </c>
      <c r="N236" t="b">
        <f>AND(COUNTIF(G255:$G$260,G236))</f>
        <v>0</v>
      </c>
      <c r="O236" s="33" t="s">
        <v>1265</v>
      </c>
      <c r="Q236" s="247" t="b">
        <v>1</v>
      </c>
      <c r="AX236" s="16"/>
      <c r="AY236" s="8"/>
      <c r="AZ236" s="8"/>
      <c r="BA236" s="8"/>
    </row>
    <row r="237" spans="1:53" ht="14.5" outlineLevel="1" x14ac:dyDescent="0.35">
      <c r="A237" s="6"/>
      <c r="B237" s="7"/>
      <c r="C237" s="17"/>
      <c r="D237" s="17"/>
      <c r="E237" s="17"/>
      <c r="F237" s="26"/>
      <c r="G237" t="str">
        <f t="shared" si="23"/>
        <v>YYBKNwd</v>
      </c>
      <c r="H237" s="719" t="s">
        <v>368</v>
      </c>
      <c r="I237" s="719" t="s">
        <v>368</v>
      </c>
      <c r="J237" s="719" t="s">
        <v>14</v>
      </c>
      <c r="K237" s="719" t="s">
        <v>1266</v>
      </c>
      <c r="L237" s="719" t="s">
        <v>81</v>
      </c>
      <c r="M237" s="719" t="s">
        <v>968</v>
      </c>
      <c r="N237" t="b">
        <f>AND(COUNTIF(G257:$G$260,G237))</f>
        <v>0</v>
      </c>
      <c r="O237" s="33" t="s">
        <v>1265</v>
      </c>
      <c r="Q237" s="247" t="b">
        <v>1</v>
      </c>
      <c r="AX237" s="16"/>
      <c r="AY237" s="8"/>
      <c r="AZ237" s="8"/>
      <c r="BA237" s="8"/>
    </row>
    <row r="238" spans="1:53" ht="14.5" outlineLevel="1" x14ac:dyDescent="0.35">
      <c r="A238" s="6"/>
      <c r="B238" s="7"/>
      <c r="C238" s="17"/>
      <c r="D238" s="17"/>
      <c r="E238" s="17"/>
      <c r="F238" s="26"/>
      <c r="G238" t="str">
        <f t="shared" si="23"/>
        <v>YYWBKz</v>
      </c>
      <c r="H238" s="719" t="s">
        <v>368</v>
      </c>
      <c r="I238" s="719" t="s">
        <v>368</v>
      </c>
      <c r="J238" s="719" t="s">
        <v>8</v>
      </c>
      <c r="K238" s="719" t="s">
        <v>14</v>
      </c>
      <c r="L238" s="719" t="s">
        <v>1266</v>
      </c>
      <c r="M238" s="719" t="s">
        <v>76</v>
      </c>
      <c r="N238" t="b">
        <f>AND(COUNTIF(G257:$G$260,G238))</f>
        <v>0</v>
      </c>
      <c r="O238" s="33" t="s">
        <v>1265</v>
      </c>
      <c r="Q238" s="247" t="b">
        <v>1</v>
      </c>
      <c r="AX238" s="16"/>
      <c r="AY238" s="8"/>
      <c r="AZ238" s="8"/>
      <c r="BA238" s="8"/>
    </row>
    <row r="239" spans="1:53" ht="14.5" outlineLevel="1" x14ac:dyDescent="0.35">
      <c r="A239" s="6"/>
      <c r="B239" s="7"/>
      <c r="C239" s="17"/>
      <c r="D239" s="17"/>
      <c r="E239" s="17"/>
      <c r="F239" s="26"/>
      <c r="G239" t="str">
        <f t="shared" ref="G239" si="29">_xlfn.CONCAT(H239:M239)</f>
        <v>YYWBKzd</v>
      </c>
      <c r="H239" s="719" t="s">
        <v>368</v>
      </c>
      <c r="I239" s="719" t="s">
        <v>368</v>
      </c>
      <c r="J239" s="719" t="s">
        <v>8</v>
      </c>
      <c r="K239" s="719" t="s">
        <v>14</v>
      </c>
      <c r="L239" s="719" t="s">
        <v>1266</v>
      </c>
      <c r="M239" s="719" t="s">
        <v>971</v>
      </c>
      <c r="N239" t="b">
        <f>AND(COUNTIF(G258:$G$260,G239))</f>
        <v>0</v>
      </c>
      <c r="O239" s="33" t="s">
        <v>1265</v>
      </c>
      <c r="Q239" s="247" t="b">
        <v>1</v>
      </c>
      <c r="AX239" s="16"/>
      <c r="AY239" s="8"/>
      <c r="AZ239" s="8"/>
      <c r="BA239" s="8"/>
    </row>
    <row r="240" spans="1:53" ht="14.5" outlineLevel="1" x14ac:dyDescent="0.35">
      <c r="A240" s="6"/>
      <c r="B240" s="7"/>
      <c r="C240" s="17"/>
      <c r="D240" s="17"/>
      <c r="E240" s="17"/>
      <c r="F240" s="26"/>
      <c r="G240" t="str">
        <f t="shared" ref="G240:G245" si="30">_xlfn.CONCAT(H240:M240)</f>
        <v>YYWWBf</v>
      </c>
      <c r="H240" s="719" t="s">
        <v>368</v>
      </c>
      <c r="I240" s="719" t="s">
        <v>368</v>
      </c>
      <c r="J240" s="719" t="s">
        <v>8</v>
      </c>
      <c r="K240" s="719" t="s">
        <v>8</v>
      </c>
      <c r="L240" s="719" t="s">
        <v>14</v>
      </c>
      <c r="M240" s="719" t="s">
        <v>69</v>
      </c>
      <c r="N240" t="b">
        <f>AND(COUNTIF(G259:$G$260,G240))</f>
        <v>0</v>
      </c>
      <c r="O240" s="33" t="s">
        <v>1264</v>
      </c>
      <c r="Q240" s="247" t="b">
        <v>1</v>
      </c>
      <c r="AX240" s="16"/>
      <c r="AY240" s="8"/>
      <c r="AZ240" s="8"/>
      <c r="BA240" s="8"/>
    </row>
    <row r="241" spans="1:53" ht="14.5" outlineLevel="1" x14ac:dyDescent="0.35">
      <c r="A241" s="6"/>
      <c r="B241" s="7"/>
      <c r="C241" s="17"/>
      <c r="D241" s="17"/>
      <c r="E241" s="17"/>
      <c r="F241" s="26"/>
      <c r="G241" t="str">
        <f t="shared" ref="G241" si="31">_xlfn.CONCAT(H241:M241)</f>
        <v>YYFWWb</v>
      </c>
      <c r="H241" s="719" t="s">
        <v>368</v>
      </c>
      <c r="I241" s="719" t="s">
        <v>368</v>
      </c>
      <c r="J241" s="719" t="s">
        <v>10</v>
      </c>
      <c r="K241" s="719" t="s">
        <v>8</v>
      </c>
      <c r="L241" s="719" t="s">
        <v>8</v>
      </c>
      <c r="M241" s="719" t="s">
        <v>71</v>
      </c>
      <c r="N241" t="b">
        <f>AND(COUNTIF(G259:$G$260,G241))</f>
        <v>0</v>
      </c>
      <c r="O241" s="33" t="s">
        <v>1264</v>
      </c>
      <c r="Q241" s="247" t="b">
        <v>1</v>
      </c>
      <c r="AX241" s="16"/>
      <c r="AY241" s="8"/>
      <c r="AZ241" s="8"/>
      <c r="BA241" s="8"/>
    </row>
    <row r="242" spans="1:53" ht="14.5" outlineLevel="1" x14ac:dyDescent="0.35">
      <c r="A242" s="6"/>
      <c r="B242" s="7"/>
      <c r="C242" s="17"/>
      <c r="D242" s="17"/>
      <c r="E242" s="17"/>
      <c r="F242" s="26"/>
      <c r="G242" t="str">
        <f t="shared" si="30"/>
        <v>YYFWWbd</v>
      </c>
      <c r="H242" s="719" t="s">
        <v>368</v>
      </c>
      <c r="I242" s="719" t="s">
        <v>368</v>
      </c>
      <c r="J242" s="719" t="s">
        <v>10</v>
      </c>
      <c r="K242" s="719" t="s">
        <v>8</v>
      </c>
      <c r="L242" s="719" t="s">
        <v>8</v>
      </c>
      <c r="M242" s="719" t="s">
        <v>969</v>
      </c>
      <c r="N242" t="b">
        <f>AND(COUNTIF(G260:$G$260,G242))</f>
        <v>0</v>
      </c>
      <c r="O242" s="33" t="s">
        <v>1264</v>
      </c>
      <c r="Q242" s="247" t="b">
        <v>1</v>
      </c>
      <c r="AX242" s="16"/>
      <c r="AY242" s="8"/>
      <c r="AZ242" s="8"/>
      <c r="BA242" s="8"/>
    </row>
    <row r="243" spans="1:53" ht="14.5" outlineLevel="1" x14ac:dyDescent="0.35">
      <c r="A243" s="6"/>
      <c r="B243" s="7"/>
      <c r="C243" s="17"/>
      <c r="D243" s="17"/>
      <c r="E243" s="17"/>
      <c r="F243" s="26"/>
      <c r="G243" t="str">
        <f t="shared" ref="G243" si="32">_xlfn.CONCAT(H243:M243)</f>
        <v>YYBFWw</v>
      </c>
      <c r="H243" s="719" t="s">
        <v>368</v>
      </c>
      <c r="I243" s="719" t="s">
        <v>368</v>
      </c>
      <c r="J243" s="719" t="s">
        <v>14</v>
      </c>
      <c r="K243" s="719" t="s">
        <v>10</v>
      </c>
      <c r="L243" s="719" t="s">
        <v>8</v>
      </c>
      <c r="M243" s="719" t="s">
        <v>68</v>
      </c>
      <c r="N243" t="b">
        <f>AND(COUNTIF(G$260:$G260,G243))</f>
        <v>0</v>
      </c>
      <c r="O243" s="33" t="s">
        <v>1264</v>
      </c>
      <c r="Q243" s="247" t="b">
        <v>1</v>
      </c>
      <c r="AX243" s="16"/>
      <c r="AY243" s="8"/>
      <c r="AZ243" s="8"/>
      <c r="BA243" s="8"/>
    </row>
    <row r="244" spans="1:53" ht="14.5" outlineLevel="1" x14ac:dyDescent="0.35">
      <c r="A244" s="6"/>
      <c r="B244" s="7"/>
      <c r="C244" s="17"/>
      <c r="D244" s="17"/>
      <c r="E244" s="17"/>
      <c r="F244" s="26"/>
      <c r="G244" t="str">
        <f t="shared" si="30"/>
        <v>YYBFWwd</v>
      </c>
      <c r="H244" s="719" t="s">
        <v>368</v>
      </c>
      <c r="I244" s="719" t="s">
        <v>368</v>
      </c>
      <c r="J244" s="719" t="s">
        <v>14</v>
      </c>
      <c r="K244" s="719" t="s">
        <v>10</v>
      </c>
      <c r="L244" s="719" t="s">
        <v>8</v>
      </c>
      <c r="M244" s="719" t="s">
        <v>968</v>
      </c>
      <c r="N244" t="b">
        <f>AND(COUNTIF(G$260:$G261,G244))</f>
        <v>0</v>
      </c>
      <c r="O244" s="33" t="s">
        <v>1264</v>
      </c>
      <c r="Q244" s="247" t="b">
        <v>1</v>
      </c>
      <c r="AX244" s="16"/>
      <c r="AY244" s="8"/>
      <c r="AZ244" s="8"/>
      <c r="BA244" s="8"/>
    </row>
    <row r="245" spans="1:53" ht="14.5" outlineLevel="1" x14ac:dyDescent="0.35">
      <c r="A245" s="6"/>
      <c r="B245" s="7"/>
      <c r="C245" s="17"/>
      <c r="D245" s="17"/>
      <c r="E245" s="17"/>
      <c r="F245" s="26"/>
      <c r="G245" t="str">
        <f t="shared" si="30"/>
        <v>YYWBFw</v>
      </c>
      <c r="H245" s="719" t="s">
        <v>368</v>
      </c>
      <c r="I245" s="719" t="s">
        <v>368</v>
      </c>
      <c r="J245" s="719" t="s">
        <v>8</v>
      </c>
      <c r="K245" s="719" t="s">
        <v>14</v>
      </c>
      <c r="L245" s="719" t="s">
        <v>10</v>
      </c>
      <c r="M245" s="719" t="s">
        <v>68</v>
      </c>
      <c r="N245" t="b">
        <f>AND(COUNTIF(G$260:$G261,G245))</f>
        <v>0</v>
      </c>
      <c r="O245" s="33" t="s">
        <v>1264</v>
      </c>
      <c r="Q245" s="247" t="b">
        <v>1</v>
      </c>
      <c r="AX245" s="16"/>
      <c r="AY245" s="8"/>
      <c r="AZ245" s="8"/>
      <c r="BA245" s="8"/>
    </row>
    <row r="246" spans="1:53" ht="14.5" outlineLevel="1" x14ac:dyDescent="0.35">
      <c r="A246" s="6"/>
      <c r="B246" s="7"/>
      <c r="C246" s="17"/>
      <c r="D246" s="17"/>
      <c r="E246" s="17"/>
      <c r="F246" s="26"/>
      <c r="G246" t="str">
        <f t="shared" ref="G246:G254" si="33">_xlfn.CONCAT(H246:M246)</f>
        <v>YYWBFwd</v>
      </c>
      <c r="H246" s="719" t="s">
        <v>368</v>
      </c>
      <c r="I246" s="719" t="s">
        <v>368</v>
      </c>
      <c r="J246" s="719" t="s">
        <v>8</v>
      </c>
      <c r="K246" s="719" t="s">
        <v>14</v>
      </c>
      <c r="L246" s="719" t="s">
        <v>10</v>
      </c>
      <c r="M246" s="719" t="s">
        <v>968</v>
      </c>
      <c r="N246" t="b">
        <f>AND(COUNTIF(G$260:$G262,G246))</f>
        <v>0</v>
      </c>
      <c r="O246" s="33" t="s">
        <v>1264</v>
      </c>
      <c r="Q246" s="247" t="b">
        <v>1</v>
      </c>
      <c r="AX246" s="16"/>
      <c r="AY246" s="8"/>
      <c r="AZ246" s="8"/>
      <c r="BA246" s="8"/>
    </row>
    <row r="247" spans="1:53" ht="14.5" outlineLevel="1" x14ac:dyDescent="0.35">
      <c r="A247" s="6"/>
      <c r="B247" s="7"/>
      <c r="C247" s="17"/>
      <c r="D247" s="17"/>
      <c r="E247" s="17"/>
      <c r="F247" s="26"/>
      <c r="G247" t="str">
        <f t="shared" si="33"/>
        <v>YYNWBf</v>
      </c>
      <c r="H247" s="719" t="s">
        <v>368</v>
      </c>
      <c r="I247" s="719" t="s">
        <v>368</v>
      </c>
      <c r="J247" s="719" t="s">
        <v>81</v>
      </c>
      <c r="K247" s="719" t="s">
        <v>8</v>
      </c>
      <c r="L247" s="719" t="s">
        <v>14</v>
      </c>
      <c r="M247" s="719" t="s">
        <v>69</v>
      </c>
      <c r="N247" t="b">
        <f>AND(COUNTIF(G$260:$G263,G247))</f>
        <v>0</v>
      </c>
      <c r="O247" s="33" t="s">
        <v>1267</v>
      </c>
      <c r="Q247" s="247" t="b">
        <v>1</v>
      </c>
      <c r="AX247" s="16"/>
      <c r="AY247" s="8"/>
      <c r="AZ247" s="8"/>
      <c r="BA247" s="8"/>
    </row>
    <row r="248" spans="1:53" ht="14.5" outlineLevel="1" x14ac:dyDescent="0.35">
      <c r="A248" s="6"/>
      <c r="B248" s="7"/>
      <c r="C248" s="17"/>
      <c r="D248" s="17"/>
      <c r="E248" s="17"/>
      <c r="F248" s="26"/>
      <c r="G248" t="str">
        <f t="shared" ref="G248" si="34">_xlfn.CONCAT(H248:M248)</f>
        <v>YYFNWb</v>
      </c>
      <c r="H248" s="719" t="s">
        <v>368</v>
      </c>
      <c r="I248" s="719" t="s">
        <v>368</v>
      </c>
      <c r="J248" s="719" t="s">
        <v>10</v>
      </c>
      <c r="K248" s="719" t="s">
        <v>81</v>
      </c>
      <c r="L248" s="719" t="s">
        <v>8</v>
      </c>
      <c r="M248" s="719" t="s">
        <v>71</v>
      </c>
      <c r="N248" t="b">
        <f>AND(COUNTIF(G$260:$G263,G248))</f>
        <v>0</v>
      </c>
      <c r="O248" s="33" t="s">
        <v>1267</v>
      </c>
      <c r="Q248" s="247" t="b">
        <v>1</v>
      </c>
      <c r="AX248" s="16"/>
      <c r="AY248" s="8"/>
      <c r="AZ248" s="8"/>
      <c r="BA248" s="8"/>
    </row>
    <row r="249" spans="1:53" ht="14.5" outlineLevel="1" x14ac:dyDescent="0.35">
      <c r="A249" s="6"/>
      <c r="B249" s="7"/>
      <c r="C249" s="17"/>
      <c r="D249" s="17"/>
      <c r="E249" s="17"/>
      <c r="F249" s="26"/>
      <c r="G249" t="str">
        <f t="shared" si="33"/>
        <v>YYFNWbd</v>
      </c>
      <c r="H249" s="719" t="s">
        <v>368</v>
      </c>
      <c r="I249" s="719" t="s">
        <v>368</v>
      </c>
      <c r="J249" s="719" t="s">
        <v>10</v>
      </c>
      <c r="K249" s="719" t="s">
        <v>81</v>
      </c>
      <c r="L249" s="719" t="s">
        <v>8</v>
      </c>
      <c r="M249" s="719" t="s">
        <v>969</v>
      </c>
      <c r="N249" t="b">
        <f>AND(COUNTIF(G$260:$G264,G249))</f>
        <v>0</v>
      </c>
      <c r="O249" s="33" t="s">
        <v>1267</v>
      </c>
      <c r="Q249" s="247" t="b">
        <v>1</v>
      </c>
      <c r="AX249" s="16"/>
      <c r="AY249" s="8"/>
      <c r="AZ249" s="8"/>
      <c r="BA249" s="8"/>
    </row>
    <row r="250" spans="1:53" ht="14.5" outlineLevel="1" x14ac:dyDescent="0.35">
      <c r="A250" s="6"/>
      <c r="B250" s="7"/>
      <c r="C250" s="17"/>
      <c r="D250" s="17"/>
      <c r="E250" s="17"/>
      <c r="F250" s="26"/>
      <c r="G250" t="str">
        <f t="shared" ref="G250" si="35">_xlfn.CONCAT(H250:M250)</f>
        <v>YYBFNw</v>
      </c>
      <c r="H250" s="719" t="s">
        <v>368</v>
      </c>
      <c r="I250" s="719" t="s">
        <v>368</v>
      </c>
      <c r="J250" s="719" t="s">
        <v>14</v>
      </c>
      <c r="K250" s="719" t="s">
        <v>10</v>
      </c>
      <c r="L250" s="719" t="s">
        <v>81</v>
      </c>
      <c r="M250" s="719" t="s">
        <v>68</v>
      </c>
      <c r="N250" t="b">
        <f>AND(COUNTIF(G$260:$G264,G250))</f>
        <v>0</v>
      </c>
      <c r="O250" s="33" t="s">
        <v>1267</v>
      </c>
      <c r="Q250" s="247" t="b">
        <v>1</v>
      </c>
      <c r="AX250" s="16"/>
      <c r="AY250" s="8"/>
      <c r="AZ250" s="8"/>
      <c r="BA250" s="8"/>
    </row>
    <row r="251" spans="1:53" ht="14.5" outlineLevel="1" x14ac:dyDescent="0.35">
      <c r="A251" s="6"/>
      <c r="B251" s="7"/>
      <c r="C251" s="17"/>
      <c r="D251" s="17"/>
      <c r="E251" s="17"/>
      <c r="F251" s="26"/>
      <c r="G251" t="str">
        <f t="shared" si="33"/>
        <v>YYBFNwd</v>
      </c>
      <c r="H251" s="719" t="s">
        <v>368</v>
      </c>
      <c r="I251" s="719" t="s">
        <v>368</v>
      </c>
      <c r="J251" s="719" t="s">
        <v>14</v>
      </c>
      <c r="K251" s="719" t="s">
        <v>10</v>
      </c>
      <c r="L251" s="719" t="s">
        <v>81</v>
      </c>
      <c r="M251" s="719" t="s">
        <v>968</v>
      </c>
      <c r="N251" t="b">
        <f>AND(COUNTIF(G$260:$G265,G251))</f>
        <v>0</v>
      </c>
      <c r="O251" s="33" t="s">
        <v>1267</v>
      </c>
      <c r="Q251" s="247" t="b">
        <v>1</v>
      </c>
      <c r="AX251" s="16"/>
      <c r="AY251" s="8"/>
      <c r="AZ251" s="8"/>
      <c r="BA251" s="8"/>
    </row>
    <row r="252" spans="1:53" ht="14.5" outlineLevel="1" x14ac:dyDescent="0.35">
      <c r="A252" s="6"/>
      <c r="B252" s="7"/>
      <c r="C252" s="17"/>
      <c r="D252" s="17"/>
      <c r="E252" s="17"/>
      <c r="F252" s="26"/>
      <c r="G252" t="str">
        <f t="shared" ref="G252" si="36">_xlfn.CONCAT(H252:M252)</f>
        <v>YYWBFz</v>
      </c>
      <c r="H252" s="719" t="s">
        <v>368</v>
      </c>
      <c r="I252" s="719" t="s">
        <v>368</v>
      </c>
      <c r="J252" s="719" t="s">
        <v>8</v>
      </c>
      <c r="K252" s="719" t="s">
        <v>14</v>
      </c>
      <c r="L252" s="719" t="s">
        <v>10</v>
      </c>
      <c r="M252" s="719" t="s">
        <v>76</v>
      </c>
      <c r="N252" t="b">
        <f>AND(COUNTIF(G$260:$G265,G252))</f>
        <v>0</v>
      </c>
      <c r="O252" s="33" t="s">
        <v>1267</v>
      </c>
      <c r="Q252" s="247" t="b">
        <v>1</v>
      </c>
      <c r="AX252" s="16"/>
      <c r="AY252" s="8"/>
      <c r="AZ252" s="8"/>
      <c r="BA252" s="8"/>
    </row>
    <row r="253" spans="1:53" ht="14.5" outlineLevel="1" x14ac:dyDescent="0.35">
      <c r="A253" s="6"/>
      <c r="B253" s="7"/>
      <c r="C253" s="17"/>
      <c r="D253" s="17"/>
      <c r="E253" s="17"/>
      <c r="F253" s="26"/>
      <c r="G253" t="str">
        <f t="shared" si="33"/>
        <v>YYWBFzd</v>
      </c>
      <c r="H253" s="719" t="s">
        <v>368</v>
      </c>
      <c r="I253" s="719" t="s">
        <v>368</v>
      </c>
      <c r="J253" s="719" t="s">
        <v>8</v>
      </c>
      <c r="K253" s="719" t="s">
        <v>14</v>
      </c>
      <c r="L253" s="719" t="s">
        <v>10</v>
      </c>
      <c r="M253" s="719" t="s">
        <v>971</v>
      </c>
      <c r="N253" t="b">
        <f>AND(COUNTIF(G$260:$G266,G253))</f>
        <v>0</v>
      </c>
      <c r="O253" s="33" t="s">
        <v>1267</v>
      </c>
      <c r="Q253" s="247" t="b">
        <v>1</v>
      </c>
      <c r="AX253" s="16"/>
      <c r="AY253" s="8"/>
      <c r="AZ253" s="8"/>
      <c r="BA253" s="8"/>
    </row>
    <row r="254" spans="1:53" ht="14.5" outlineLevel="1" x14ac:dyDescent="0.35">
      <c r="A254" s="6"/>
      <c r="B254" s="7"/>
      <c r="C254" s="17"/>
      <c r="D254" s="17"/>
      <c r="E254" s="17"/>
      <c r="F254" s="26"/>
      <c r="G254" t="str">
        <f t="shared" si="33"/>
        <v>YAAA2Nw</v>
      </c>
      <c r="H254" s="719" t="s">
        <v>368</v>
      </c>
      <c r="I254" s="719" t="s">
        <v>23</v>
      </c>
      <c r="J254" s="719" t="s">
        <v>23</v>
      </c>
      <c r="K254" s="719" t="s">
        <v>1220</v>
      </c>
      <c r="L254" s="719" t="s">
        <v>81</v>
      </c>
      <c r="M254" s="719" t="s">
        <v>68</v>
      </c>
      <c r="N254" t="b">
        <f>AND(COUNTIF(G$260:$G266,G254))</f>
        <v>0</v>
      </c>
      <c r="O254" s="33" t="s">
        <v>906</v>
      </c>
      <c r="Q254" s="247" t="b">
        <v>1</v>
      </c>
      <c r="AX254" s="16"/>
      <c r="AY254" s="8"/>
      <c r="AZ254" s="8"/>
      <c r="BA254" s="8"/>
    </row>
    <row r="255" spans="1:53" ht="14.5" outlineLevel="1" x14ac:dyDescent="0.35">
      <c r="A255" s="6"/>
      <c r="B255" s="7"/>
      <c r="C255" s="17"/>
      <c r="D255" s="17"/>
      <c r="E255" s="17"/>
      <c r="F255" s="26"/>
      <c r="G255" t="str">
        <f t="shared" si="7"/>
        <v>YAAA2Nwd</v>
      </c>
      <c r="H255" s="719" t="s">
        <v>368</v>
      </c>
      <c r="I255" s="719" t="s">
        <v>23</v>
      </c>
      <c r="J255" s="719" t="s">
        <v>23</v>
      </c>
      <c r="K255" s="719" t="s">
        <v>1220</v>
      </c>
      <c r="L255" s="719" t="s">
        <v>81</v>
      </c>
      <c r="M255" s="719" t="s">
        <v>968</v>
      </c>
      <c r="N255" t="b">
        <f>AND(COUNTIF(G$260:$G267,G255))</f>
        <v>0</v>
      </c>
      <c r="O255" s="33" t="s">
        <v>906</v>
      </c>
      <c r="Q255" s="247" t="b">
        <v>1</v>
      </c>
      <c r="AX255" s="16"/>
      <c r="AY255" s="8"/>
      <c r="AZ255" s="8"/>
      <c r="BA255" s="8"/>
    </row>
    <row r="256" spans="1:53" ht="14.5" outlineLevel="1" x14ac:dyDescent="0.35">
      <c r="A256" s="6"/>
      <c r="B256" s="7"/>
      <c r="C256" s="17"/>
      <c r="D256" s="17"/>
      <c r="E256" s="17"/>
      <c r="F256" s="26"/>
      <c r="G256" t="str">
        <f t="shared" ref="G256" si="37">_xlfn.CONCAT(H256:M256)</f>
        <v>YYAA2A1z</v>
      </c>
      <c r="H256" s="719" t="s">
        <v>368</v>
      </c>
      <c r="I256" s="719" t="s">
        <v>368</v>
      </c>
      <c r="J256" s="719" t="s">
        <v>23</v>
      </c>
      <c r="K256" s="719" t="s">
        <v>1220</v>
      </c>
      <c r="L256" s="719" t="s">
        <v>231</v>
      </c>
      <c r="M256" s="719" t="s">
        <v>76</v>
      </c>
      <c r="N256" t="b">
        <f>AND(COUNTIF(G$260:$G267,G256))</f>
        <v>0</v>
      </c>
      <c r="O256" s="33" t="s">
        <v>906</v>
      </c>
      <c r="Q256" s="247" t="b">
        <v>1</v>
      </c>
      <c r="AX256" s="16"/>
      <c r="AY256" s="8"/>
      <c r="AZ256" s="8"/>
      <c r="BA256" s="8"/>
    </row>
    <row r="257" spans="1:53" ht="14.5" outlineLevel="1" x14ac:dyDescent="0.35">
      <c r="A257" s="6"/>
      <c r="B257" s="7"/>
      <c r="C257" s="17"/>
      <c r="D257" s="17"/>
      <c r="E257" s="17"/>
      <c r="F257" s="26"/>
      <c r="G257" t="str">
        <f t="shared" si="7"/>
        <v>YYAA2A1zd</v>
      </c>
      <c r="H257" s="719" t="s">
        <v>368</v>
      </c>
      <c r="I257" s="719" t="s">
        <v>368</v>
      </c>
      <c r="J257" s="719" t="s">
        <v>23</v>
      </c>
      <c r="K257" s="719" t="s">
        <v>1220</v>
      </c>
      <c r="L257" s="719" t="s">
        <v>231</v>
      </c>
      <c r="M257" s="719" t="s">
        <v>971</v>
      </c>
      <c r="N257" t="b">
        <f>AND(COUNTIF(G$260:$G268,G257))</f>
        <v>0</v>
      </c>
      <c r="O257" s="33" t="s">
        <v>906</v>
      </c>
      <c r="Q257" s="247" t="b">
        <v>1</v>
      </c>
      <c r="AX257" s="16"/>
      <c r="AY257" s="8"/>
      <c r="AZ257" s="8"/>
      <c r="BA257" s="8"/>
    </row>
    <row r="258" spans="1:53" ht="14.5" outlineLevel="1" x14ac:dyDescent="0.35">
      <c r="A258" s="6"/>
      <c r="B258" s="7"/>
      <c r="C258" s="17"/>
      <c r="D258" s="17"/>
      <c r="E258" s="17"/>
      <c r="F258" s="26"/>
      <c r="G258" t="str">
        <f t="shared" si="7"/>
        <v>AYWA2A1a</v>
      </c>
      <c r="H258" s="719" t="s">
        <v>23</v>
      </c>
      <c r="I258" s="719" t="s">
        <v>368</v>
      </c>
      <c r="J258" s="719" t="s">
        <v>8</v>
      </c>
      <c r="K258" s="719" t="s">
        <v>1220</v>
      </c>
      <c r="L258" s="719" t="s">
        <v>231</v>
      </c>
      <c r="M258" s="719" t="s">
        <v>74</v>
      </c>
      <c r="N258" t="b">
        <f>AND(COUNTIF(G$260:$G269,G258))</f>
        <v>0</v>
      </c>
      <c r="O258" s="33" t="s">
        <v>906</v>
      </c>
      <c r="Q258" s="247" t="b">
        <v>1</v>
      </c>
      <c r="AX258" s="16"/>
      <c r="AY258" s="8"/>
      <c r="AZ258" s="8"/>
      <c r="BA258" s="8"/>
    </row>
    <row r="259" spans="1:53" ht="14.5" outlineLevel="1" x14ac:dyDescent="0.35">
      <c r="A259" s="6"/>
      <c r="B259" s="7"/>
      <c r="C259" s="17"/>
      <c r="D259" s="17"/>
      <c r="E259" s="17"/>
      <c r="F259" s="26"/>
      <c r="G259" t="str">
        <f t="shared" si="7"/>
        <v>AANWA1a</v>
      </c>
      <c r="H259" s="719" t="s">
        <v>23</v>
      </c>
      <c r="I259" s="719" t="s">
        <v>23</v>
      </c>
      <c r="J259" s="719" t="s">
        <v>81</v>
      </c>
      <c r="K259" s="719" t="s">
        <v>8</v>
      </c>
      <c r="L259" s="719" t="s">
        <v>231</v>
      </c>
      <c r="M259" s="719" t="s">
        <v>74</v>
      </c>
      <c r="N259" t="b">
        <f>AND(COUNTIF(G$260:$G270,G259))</f>
        <v>0</v>
      </c>
      <c r="O259" s="33" t="s">
        <v>906</v>
      </c>
      <c r="Q259" s="247" t="b">
        <v>1</v>
      </c>
      <c r="AX259" s="16"/>
      <c r="AY259" s="8"/>
      <c r="AZ259" s="8"/>
      <c r="BA259" s="8"/>
    </row>
    <row r="260" spans="1:53" ht="14.5" outlineLevel="1" x14ac:dyDescent="0.35">
      <c r="A260" s="6"/>
      <c r="B260" s="7"/>
      <c r="C260" s="17"/>
      <c r="D260" s="17"/>
      <c r="E260" s="17"/>
      <c r="F260" s="26"/>
      <c r="G260" t="str">
        <f t="shared" si="7"/>
        <v>AAANWa</v>
      </c>
      <c r="H260" s="719" t="s">
        <v>23</v>
      </c>
      <c r="I260" s="719" t="s">
        <v>23</v>
      </c>
      <c r="J260" s="719" t="s">
        <v>23</v>
      </c>
      <c r="K260" s="719" t="s">
        <v>81</v>
      </c>
      <c r="L260" s="719" t="s">
        <v>8</v>
      </c>
      <c r="M260" s="719" t="s">
        <v>74</v>
      </c>
      <c r="N260" t="b">
        <f>AND(COUNTIF(G$261:$G262,G260))</f>
        <v>0</v>
      </c>
      <c r="O260" s="33" t="s">
        <v>906</v>
      </c>
      <c r="Q260" s="247" t="b">
        <v>1</v>
      </c>
      <c r="AX260" s="16"/>
      <c r="AY260" s="8"/>
      <c r="AZ260" s="8"/>
      <c r="BA260" s="8"/>
    </row>
    <row r="261" spans="1:53" ht="15" customHeight="1" outlineLevel="1" x14ac:dyDescent="0.45">
      <c r="A261" s="6"/>
      <c r="B261" s="7"/>
      <c r="C261" s="17"/>
      <c r="D261" s="17"/>
      <c r="E261" s="17"/>
      <c r="F261" s="26"/>
      <c r="N261" s="527" t="str">
        <f>IF(OR(N178:N260),"Error","")</f>
        <v/>
      </c>
      <c r="AX261" s="16"/>
      <c r="AY261" s="8"/>
      <c r="AZ261" s="8"/>
      <c r="BA261" s="8"/>
    </row>
    <row r="262" spans="1:53" ht="14.5" outlineLevel="1" x14ac:dyDescent="0.35">
      <c r="A262" s="6"/>
      <c r="B262" s="7"/>
      <c r="C262" s="17"/>
      <c r="D262" s="17"/>
      <c r="E262" s="17"/>
      <c r="F262" s="26"/>
      <c r="AX262" s="16"/>
      <c r="AY262" s="8"/>
      <c r="AZ262" s="8"/>
      <c r="BA262" s="8"/>
    </row>
    <row r="263" spans="1:53" ht="14.5" outlineLevel="1" x14ac:dyDescent="0.35">
      <c r="A263" s="6"/>
      <c r="B263" s="7"/>
      <c r="C263" s="17"/>
      <c r="D263" s="17"/>
      <c r="E263" s="17"/>
      <c r="F263" s="26"/>
      <c r="G263" s="511" t="s">
        <v>1061</v>
      </c>
      <c r="I263" s="26" t="s">
        <v>1111</v>
      </c>
      <c r="J263" s="26"/>
      <c r="K263" s="26"/>
      <c r="L263" s="26"/>
      <c r="M263" s="26"/>
      <c r="N263" s="26"/>
      <c r="O263" s="189"/>
      <c r="P263" s="189"/>
      <c r="Q263" s="189"/>
      <c r="R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511"/>
      <c r="I264" s="765">
        <v>1</v>
      </c>
      <c r="J264" s="765">
        <v>1</v>
      </c>
      <c r="K264" s="765">
        <v>1</v>
      </c>
      <c r="L264" s="765">
        <v>1</v>
      </c>
      <c r="M264" s="765">
        <v>1</v>
      </c>
      <c r="N264" s="765">
        <v>1</v>
      </c>
      <c r="O264" s="765">
        <v>1</v>
      </c>
      <c r="P264" s="765">
        <v>1</v>
      </c>
      <c r="Q264" s="765">
        <v>1</v>
      </c>
      <c r="R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
        <v>823</v>
      </c>
      <c r="H265" t="s">
        <v>839</v>
      </c>
      <c r="I265" t="s">
        <v>410</v>
      </c>
      <c r="J265" t="s">
        <v>809</v>
      </c>
      <c r="K265" t="s">
        <v>810</v>
      </c>
      <c r="L265" t="s">
        <v>811</v>
      </c>
      <c r="M265" t="s">
        <v>812</v>
      </c>
      <c r="N265" t="s">
        <v>813</v>
      </c>
      <c r="O265" t="s">
        <v>814</v>
      </c>
      <c r="P265" t="s">
        <v>815</v>
      </c>
      <c r="Q265" t="s">
        <v>816</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ref="G266:G302" si="38">_xlfn.CONCAT(H178:M178)</f>
        <v>AAAA2A1a</v>
      </c>
      <c r="H266" s="719">
        <v>0</v>
      </c>
      <c r="I266" s="766">
        <v>0</v>
      </c>
      <c r="J266" s="766">
        <v>0</v>
      </c>
      <c r="K266" s="766">
        <v>0</v>
      </c>
      <c r="L266" s="766">
        <v>0</v>
      </c>
      <c r="M266" s="766">
        <v>0</v>
      </c>
      <c r="N266" s="766">
        <v>0</v>
      </c>
      <c r="O266" s="766">
        <v>0</v>
      </c>
      <c r="P266" s="766">
        <v>0</v>
      </c>
      <c r="Q266" s="766">
        <v>0</v>
      </c>
      <c r="R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38"/>
        <v>GGGGAg1a2</v>
      </c>
      <c r="H267" s="719">
        <v>0</v>
      </c>
      <c r="I267" s="766">
        <v>0</v>
      </c>
      <c r="J267" s="766">
        <v>0</v>
      </c>
      <c r="K267" s="766">
        <v>0</v>
      </c>
      <c r="L267" s="766">
        <v>0</v>
      </c>
      <c r="M267" s="766">
        <v>0</v>
      </c>
      <c r="N267" s="766">
        <v>0</v>
      </c>
      <c r="O267" s="766">
        <v>0</v>
      </c>
      <c r="P267" s="766">
        <v>0</v>
      </c>
      <c r="Q267" s="766">
        <v>0</v>
      </c>
      <c r="R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38"/>
        <v>GGGGSg1a2</v>
      </c>
      <c r="H268" s="719">
        <v>0</v>
      </c>
      <c r="I268" s="766">
        <v>0</v>
      </c>
      <c r="J268" s="766">
        <v>0</v>
      </c>
      <c r="K268" s="766">
        <v>0</v>
      </c>
      <c r="L268" s="766">
        <v>0</v>
      </c>
      <c r="M268" s="766">
        <v>0</v>
      </c>
      <c r="N268" s="766">
        <v>0</v>
      </c>
      <c r="O268" s="766">
        <v>0</v>
      </c>
      <c r="P268" s="766">
        <v>0</v>
      </c>
      <c r="Q268" s="766">
        <v>0</v>
      </c>
      <c r="R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38"/>
        <v>GGGAg2Na2</v>
      </c>
      <c r="H269" s="719">
        <v>0</v>
      </c>
      <c r="I269" s="766">
        <v>0</v>
      </c>
      <c r="J269" s="766">
        <v>0</v>
      </c>
      <c r="K269" s="766">
        <v>0</v>
      </c>
      <c r="L269" s="766">
        <v>0</v>
      </c>
      <c r="M269" s="766">
        <v>0</v>
      </c>
      <c r="N269" s="766">
        <v>0</v>
      </c>
      <c r="O269" s="766">
        <v>0</v>
      </c>
      <c r="P269" s="766">
        <v>0</v>
      </c>
      <c r="Q269" s="766">
        <v>0</v>
      </c>
      <c r="R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38"/>
        <v>GGGAg2Ea2</v>
      </c>
      <c r="H270" s="719">
        <v>0</v>
      </c>
      <c r="I270" s="766">
        <v>0</v>
      </c>
      <c r="J270" s="766">
        <v>0</v>
      </c>
      <c r="K270" s="766">
        <v>0</v>
      </c>
      <c r="L270" s="766">
        <v>0</v>
      </c>
      <c r="M270" s="766">
        <v>0</v>
      </c>
      <c r="N270" s="766">
        <v>0</v>
      </c>
      <c r="O270" s="766">
        <v>0</v>
      </c>
      <c r="P270" s="766">
        <v>0</v>
      </c>
      <c r="Q270" s="766">
        <v>0</v>
      </c>
      <c r="R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38"/>
        <v>GGGAg2OFa2</v>
      </c>
      <c r="H271" s="719">
        <v>0</v>
      </c>
      <c r="I271" s="766">
        <v>0</v>
      </c>
      <c r="J271" s="766">
        <v>0</v>
      </c>
      <c r="K271" s="766">
        <v>0</v>
      </c>
      <c r="L271" s="766">
        <v>0</v>
      </c>
      <c r="M271" s="766">
        <v>0</v>
      </c>
      <c r="N271" s="766">
        <v>0</v>
      </c>
      <c r="O271" s="766">
        <v>0</v>
      </c>
      <c r="P271" s="766">
        <v>0</v>
      </c>
      <c r="Q271" s="766">
        <v>0</v>
      </c>
      <c r="R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38"/>
        <v>GGGC1Na2</v>
      </c>
      <c r="H272" s="719">
        <v>0</v>
      </c>
      <c r="I272" s="766">
        <v>0</v>
      </c>
      <c r="J272" s="766">
        <v>0</v>
      </c>
      <c r="K272" s="766">
        <v>0</v>
      </c>
      <c r="L272" s="766">
        <v>0</v>
      </c>
      <c r="M272" s="766">
        <v>0</v>
      </c>
      <c r="N272" s="766">
        <v>0</v>
      </c>
      <c r="O272" s="766">
        <v>0</v>
      </c>
      <c r="P272" s="766">
        <v>0</v>
      </c>
      <c r="Q272" s="766">
        <v>0</v>
      </c>
      <c r="R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38"/>
        <v>GGGC1Ea2</v>
      </c>
      <c r="H273" s="719">
        <v>0</v>
      </c>
      <c r="I273" s="766">
        <v>0</v>
      </c>
      <c r="J273" s="766">
        <v>0</v>
      </c>
      <c r="K273" s="766">
        <v>0</v>
      </c>
      <c r="L273" s="766">
        <v>0</v>
      </c>
      <c r="M273" s="766">
        <v>0</v>
      </c>
      <c r="N273" s="766">
        <v>0</v>
      </c>
      <c r="O273" s="766">
        <v>0</v>
      </c>
      <c r="P273" s="766">
        <v>0</v>
      </c>
      <c r="Q273" s="766">
        <v>0</v>
      </c>
      <c r="R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38"/>
        <v>GGGC1Pa2</v>
      </c>
      <c r="H274" s="719">
        <v>0</v>
      </c>
      <c r="I274" s="766">
        <v>0</v>
      </c>
      <c r="J274" s="766">
        <v>0</v>
      </c>
      <c r="K274" s="766">
        <v>0</v>
      </c>
      <c r="L274" s="766">
        <v>0</v>
      </c>
      <c r="M274" s="766">
        <v>0</v>
      </c>
      <c r="N274" s="766">
        <v>0</v>
      </c>
      <c r="O274" s="766">
        <v>0</v>
      </c>
      <c r="P274" s="766">
        <v>0</v>
      </c>
      <c r="Q274" s="766">
        <v>0</v>
      </c>
      <c r="R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38"/>
        <v>GGGC1OFa2</v>
      </c>
      <c r="H275" s="719">
        <v>0</v>
      </c>
      <c r="I275" s="766">
        <v>0</v>
      </c>
      <c r="J275" s="766">
        <v>0</v>
      </c>
      <c r="K275" s="766">
        <v>0</v>
      </c>
      <c r="L275" s="766">
        <v>0</v>
      </c>
      <c r="M275" s="766">
        <v>0</v>
      </c>
      <c r="N275" s="766">
        <v>0</v>
      </c>
      <c r="O275" s="766">
        <v>0</v>
      </c>
      <c r="P275" s="766">
        <v>0</v>
      </c>
      <c r="Q275" s="766">
        <v>0</v>
      </c>
      <c r="R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38"/>
        <v>SPSPSPSPSPsp</v>
      </c>
      <c r="H276" s="719">
        <v>0</v>
      </c>
      <c r="I276" s="766">
        <v>0</v>
      </c>
      <c r="J276" s="766">
        <v>0</v>
      </c>
      <c r="K276" s="766">
        <v>0</v>
      </c>
      <c r="L276" s="766">
        <v>0</v>
      </c>
      <c r="M276" s="766">
        <v>0</v>
      </c>
      <c r="N276" s="766">
        <v>0</v>
      </c>
      <c r="O276" s="766">
        <v>0</v>
      </c>
      <c r="P276" s="766">
        <v>0</v>
      </c>
      <c r="Q276" s="766">
        <v>0</v>
      </c>
      <c r="R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38"/>
        <v>YYWNWl</v>
      </c>
      <c r="H277" s="719">
        <v>1540</v>
      </c>
      <c r="I277" s="766">
        <f t="shared" ref="I277:Q286" si="39">$H277*I$264</f>
        <v>1540</v>
      </c>
      <c r="J277" s="766">
        <f t="shared" si="39"/>
        <v>1540</v>
      </c>
      <c r="K277" s="766">
        <f t="shared" si="39"/>
        <v>1540</v>
      </c>
      <c r="L277" s="766">
        <f t="shared" si="39"/>
        <v>1540</v>
      </c>
      <c r="M277" s="766">
        <f t="shared" si="39"/>
        <v>1540</v>
      </c>
      <c r="N277" s="766">
        <f t="shared" si="39"/>
        <v>1540</v>
      </c>
      <c r="O277" s="766">
        <f t="shared" si="39"/>
        <v>1540</v>
      </c>
      <c r="P277" s="766">
        <f t="shared" si="39"/>
        <v>1540</v>
      </c>
      <c r="Q277" s="766">
        <f t="shared" si="39"/>
        <v>1540</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38"/>
        <v>YYLWNw</v>
      </c>
      <c r="H278" s="719">
        <v>2545</v>
      </c>
      <c r="I278" s="766">
        <f t="shared" si="39"/>
        <v>2545</v>
      </c>
      <c r="J278" s="766">
        <f t="shared" si="39"/>
        <v>2545</v>
      </c>
      <c r="K278" s="766">
        <f t="shared" si="39"/>
        <v>2545</v>
      </c>
      <c r="L278" s="766">
        <f t="shared" si="39"/>
        <v>2545</v>
      </c>
      <c r="M278" s="766">
        <f t="shared" si="39"/>
        <v>2545</v>
      </c>
      <c r="N278" s="766">
        <f t="shared" si="39"/>
        <v>2545</v>
      </c>
      <c r="O278" s="766">
        <f t="shared" si="39"/>
        <v>2545</v>
      </c>
      <c r="P278" s="766">
        <f t="shared" si="39"/>
        <v>2545</v>
      </c>
      <c r="Q278" s="766">
        <f t="shared" si="39"/>
        <v>2545</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38"/>
        <v>YYLWNwd</v>
      </c>
      <c r="H279" s="719">
        <v>2545</v>
      </c>
      <c r="I279" s="766">
        <f t="shared" si="39"/>
        <v>2545</v>
      </c>
      <c r="J279" s="766">
        <f t="shared" si="39"/>
        <v>2545</v>
      </c>
      <c r="K279" s="766">
        <f t="shared" si="39"/>
        <v>2545</v>
      </c>
      <c r="L279" s="766">
        <f t="shared" si="39"/>
        <v>2545</v>
      </c>
      <c r="M279" s="766">
        <f t="shared" si="39"/>
        <v>2545</v>
      </c>
      <c r="N279" s="766">
        <f t="shared" si="39"/>
        <v>2545</v>
      </c>
      <c r="O279" s="766">
        <f t="shared" si="39"/>
        <v>2545</v>
      </c>
      <c r="P279" s="766">
        <f t="shared" si="39"/>
        <v>2545</v>
      </c>
      <c r="Q279" s="766">
        <f t="shared" si="39"/>
        <v>2545</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si="38"/>
        <v>YYWLWz</v>
      </c>
      <c r="H280" s="719">
        <v>1150</v>
      </c>
      <c r="I280" s="766">
        <f t="shared" si="39"/>
        <v>1150</v>
      </c>
      <c r="J280" s="766">
        <f t="shared" si="39"/>
        <v>1150</v>
      </c>
      <c r="K280" s="766">
        <f t="shared" si="39"/>
        <v>1150</v>
      </c>
      <c r="L280" s="766">
        <f t="shared" si="39"/>
        <v>1150</v>
      </c>
      <c r="M280" s="766">
        <f t="shared" si="39"/>
        <v>1150</v>
      </c>
      <c r="N280" s="766">
        <f t="shared" si="39"/>
        <v>1150</v>
      </c>
      <c r="O280" s="766">
        <f t="shared" si="39"/>
        <v>1150</v>
      </c>
      <c r="P280" s="766">
        <f t="shared" si="39"/>
        <v>1150</v>
      </c>
      <c r="Q280" s="766">
        <f t="shared" si="39"/>
        <v>1150</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38"/>
        <v>YYWLWzd</v>
      </c>
      <c r="H281" s="719">
        <v>1150</v>
      </c>
      <c r="I281" s="766">
        <f t="shared" si="39"/>
        <v>1150</v>
      </c>
      <c r="J281" s="766">
        <f t="shared" si="39"/>
        <v>1150</v>
      </c>
      <c r="K281" s="766">
        <f t="shared" si="39"/>
        <v>1150</v>
      </c>
      <c r="L281" s="766">
        <f t="shared" si="39"/>
        <v>1150</v>
      </c>
      <c r="M281" s="766">
        <f t="shared" si="39"/>
        <v>1150</v>
      </c>
      <c r="N281" s="766">
        <f t="shared" si="39"/>
        <v>1150</v>
      </c>
      <c r="O281" s="766">
        <f t="shared" si="39"/>
        <v>1150</v>
      </c>
      <c r="P281" s="766">
        <f t="shared" si="39"/>
        <v>1150</v>
      </c>
      <c r="Q281" s="766">
        <f t="shared" si="39"/>
        <v>1150</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38"/>
        <v>YYNWLw</v>
      </c>
      <c r="H282" s="719">
        <v>2473</v>
      </c>
      <c r="I282" s="766">
        <f t="shared" si="39"/>
        <v>2473</v>
      </c>
      <c r="J282" s="766">
        <f t="shared" si="39"/>
        <v>2473</v>
      </c>
      <c r="K282" s="766">
        <f t="shared" si="39"/>
        <v>2473</v>
      </c>
      <c r="L282" s="766">
        <f t="shared" si="39"/>
        <v>2473</v>
      </c>
      <c r="M282" s="766">
        <f t="shared" si="39"/>
        <v>2473</v>
      </c>
      <c r="N282" s="766">
        <f t="shared" si="39"/>
        <v>2473</v>
      </c>
      <c r="O282" s="766">
        <f t="shared" si="39"/>
        <v>2473</v>
      </c>
      <c r="P282" s="766">
        <f t="shared" si="39"/>
        <v>2473</v>
      </c>
      <c r="Q282" s="766">
        <f t="shared" si="39"/>
        <v>2473</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38"/>
        <v>YYNWLwd</v>
      </c>
      <c r="H283" s="719">
        <v>2473</v>
      </c>
      <c r="I283" s="766">
        <f t="shared" si="39"/>
        <v>2473</v>
      </c>
      <c r="J283" s="766">
        <f t="shared" si="39"/>
        <v>2473</v>
      </c>
      <c r="K283" s="766">
        <f t="shared" si="39"/>
        <v>2473</v>
      </c>
      <c r="L283" s="766">
        <f t="shared" si="39"/>
        <v>2473</v>
      </c>
      <c r="M283" s="766">
        <f t="shared" si="39"/>
        <v>2473</v>
      </c>
      <c r="N283" s="766">
        <f t="shared" si="39"/>
        <v>2473</v>
      </c>
      <c r="O283" s="766">
        <f t="shared" si="39"/>
        <v>2473</v>
      </c>
      <c r="P283" s="766">
        <f t="shared" si="39"/>
        <v>2473</v>
      </c>
      <c r="Q283" s="766">
        <f t="shared" si="39"/>
        <v>2473</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38"/>
        <v>AYAA2A1w</v>
      </c>
      <c r="H284" s="719">
        <v>2357</v>
      </c>
      <c r="I284" s="766">
        <f t="shared" si="39"/>
        <v>2357</v>
      </c>
      <c r="J284" s="766">
        <f t="shared" si="39"/>
        <v>2357</v>
      </c>
      <c r="K284" s="766">
        <f t="shared" si="39"/>
        <v>2357</v>
      </c>
      <c r="L284" s="766">
        <f t="shared" si="39"/>
        <v>2357</v>
      </c>
      <c r="M284" s="766">
        <f t="shared" si="39"/>
        <v>2357</v>
      </c>
      <c r="N284" s="766">
        <f t="shared" si="39"/>
        <v>2357</v>
      </c>
      <c r="O284" s="766">
        <f t="shared" si="39"/>
        <v>2357</v>
      </c>
      <c r="P284" s="766">
        <f t="shared" si="39"/>
        <v>2357</v>
      </c>
      <c r="Q284" s="766">
        <f t="shared" si="39"/>
        <v>2357</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38"/>
        <v>AYAA2A1wd</v>
      </c>
      <c r="H285" s="719">
        <v>2357</v>
      </c>
      <c r="I285" s="766">
        <f t="shared" si="39"/>
        <v>2357</v>
      </c>
      <c r="J285" s="766">
        <f t="shared" si="39"/>
        <v>2357</v>
      </c>
      <c r="K285" s="766">
        <f t="shared" si="39"/>
        <v>2357</v>
      </c>
      <c r="L285" s="766">
        <f t="shared" si="39"/>
        <v>2357</v>
      </c>
      <c r="M285" s="766">
        <f t="shared" si="39"/>
        <v>2357</v>
      </c>
      <c r="N285" s="766">
        <f t="shared" si="39"/>
        <v>2357</v>
      </c>
      <c r="O285" s="766">
        <f t="shared" si="39"/>
        <v>2357</v>
      </c>
      <c r="P285" s="766">
        <f t="shared" si="39"/>
        <v>2357</v>
      </c>
      <c r="Q285" s="766">
        <f t="shared" si="39"/>
        <v>2357</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si="38"/>
        <v>AAWA2A1a</v>
      </c>
      <c r="H286" s="719">
        <v>0</v>
      </c>
      <c r="I286" s="766">
        <f t="shared" si="39"/>
        <v>0</v>
      </c>
      <c r="J286" s="766">
        <f t="shared" si="39"/>
        <v>0</v>
      </c>
      <c r="K286" s="766">
        <f t="shared" si="39"/>
        <v>0</v>
      </c>
      <c r="L286" s="766">
        <f t="shared" si="39"/>
        <v>0</v>
      </c>
      <c r="M286" s="766">
        <f t="shared" si="39"/>
        <v>0</v>
      </c>
      <c r="N286" s="766">
        <f t="shared" si="39"/>
        <v>0</v>
      </c>
      <c r="O286" s="766">
        <f t="shared" si="39"/>
        <v>0</v>
      </c>
      <c r="P286" s="766">
        <f t="shared" si="39"/>
        <v>0</v>
      </c>
      <c r="Q286" s="766">
        <f t="shared" si="39"/>
        <v>0</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38"/>
        <v>AAAWA1a</v>
      </c>
      <c r="H287" s="719">
        <v>0</v>
      </c>
      <c r="I287" s="766">
        <f t="shared" ref="I287:Q296" si="40">$H287*I$264</f>
        <v>0</v>
      </c>
      <c r="J287" s="766">
        <f t="shared" si="40"/>
        <v>0</v>
      </c>
      <c r="K287" s="766">
        <f t="shared" si="40"/>
        <v>0</v>
      </c>
      <c r="L287" s="766">
        <f t="shared" si="40"/>
        <v>0</v>
      </c>
      <c r="M287" s="766">
        <f t="shared" si="40"/>
        <v>0</v>
      </c>
      <c r="N287" s="766">
        <f t="shared" si="40"/>
        <v>0</v>
      </c>
      <c r="O287" s="766">
        <f t="shared" si="40"/>
        <v>0</v>
      </c>
      <c r="P287" s="766">
        <f t="shared" si="40"/>
        <v>0</v>
      </c>
      <c r="Q287" s="766">
        <f t="shared" si="40"/>
        <v>0</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si="38"/>
        <v>YAAA2Wa</v>
      </c>
      <c r="H288" s="719">
        <v>0</v>
      </c>
      <c r="I288" s="766">
        <f t="shared" si="40"/>
        <v>0</v>
      </c>
      <c r="J288" s="766">
        <f t="shared" si="40"/>
        <v>0</v>
      </c>
      <c r="K288" s="766">
        <f t="shared" si="40"/>
        <v>0</v>
      </c>
      <c r="L288" s="766">
        <f t="shared" si="40"/>
        <v>0</v>
      </c>
      <c r="M288" s="766">
        <f t="shared" si="40"/>
        <v>0</v>
      </c>
      <c r="N288" s="766">
        <f t="shared" si="40"/>
        <v>0</v>
      </c>
      <c r="O288" s="766">
        <f t="shared" si="40"/>
        <v>0</v>
      </c>
      <c r="P288" s="766">
        <f t="shared" si="40"/>
        <v>0</v>
      </c>
      <c r="Q288" s="766">
        <f t="shared" si="40"/>
        <v>0</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38"/>
        <v>AYAA2A1o</v>
      </c>
      <c r="H289" s="719">
        <v>2480</v>
      </c>
      <c r="I289" s="766">
        <f t="shared" si="40"/>
        <v>2480</v>
      </c>
      <c r="J289" s="766">
        <f t="shared" si="40"/>
        <v>2480</v>
      </c>
      <c r="K289" s="766">
        <f t="shared" si="40"/>
        <v>2480</v>
      </c>
      <c r="L289" s="766">
        <f t="shared" si="40"/>
        <v>2480</v>
      </c>
      <c r="M289" s="766">
        <f t="shared" si="40"/>
        <v>2480</v>
      </c>
      <c r="N289" s="766">
        <f t="shared" si="40"/>
        <v>2480</v>
      </c>
      <c r="O289" s="766">
        <f t="shared" si="40"/>
        <v>2480</v>
      </c>
      <c r="P289" s="766">
        <f t="shared" si="40"/>
        <v>2480</v>
      </c>
      <c r="Q289" s="766">
        <f t="shared" si="40"/>
        <v>2480</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38"/>
        <v>AYAA2A1od</v>
      </c>
      <c r="H290" s="719">
        <v>2480</v>
      </c>
      <c r="I290" s="766">
        <f t="shared" si="40"/>
        <v>2480</v>
      </c>
      <c r="J290" s="766">
        <f t="shared" si="40"/>
        <v>2480</v>
      </c>
      <c r="K290" s="766">
        <f t="shared" si="40"/>
        <v>2480</v>
      </c>
      <c r="L290" s="766">
        <f t="shared" si="40"/>
        <v>2480</v>
      </c>
      <c r="M290" s="766">
        <f t="shared" si="40"/>
        <v>2480</v>
      </c>
      <c r="N290" s="766">
        <f t="shared" si="40"/>
        <v>2480</v>
      </c>
      <c r="O290" s="766">
        <f t="shared" si="40"/>
        <v>2480</v>
      </c>
      <c r="P290" s="766">
        <f t="shared" si="40"/>
        <v>2480</v>
      </c>
      <c r="Q290" s="766">
        <f t="shared" si="40"/>
        <v>2480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38"/>
        <v>AAOA2A1a</v>
      </c>
      <c r="H291" s="719">
        <v>0</v>
      </c>
      <c r="I291" s="766">
        <f t="shared" si="40"/>
        <v>0</v>
      </c>
      <c r="J291" s="766">
        <f t="shared" si="40"/>
        <v>0</v>
      </c>
      <c r="K291" s="766">
        <f t="shared" si="40"/>
        <v>0</v>
      </c>
      <c r="L291" s="766">
        <f t="shared" si="40"/>
        <v>0</v>
      </c>
      <c r="M291" s="766">
        <f t="shared" si="40"/>
        <v>0</v>
      </c>
      <c r="N291" s="766">
        <f t="shared" si="40"/>
        <v>0</v>
      </c>
      <c r="O291" s="766">
        <f t="shared" si="40"/>
        <v>0</v>
      </c>
      <c r="P291" s="766">
        <f t="shared" si="40"/>
        <v>0</v>
      </c>
      <c r="Q291" s="766">
        <f t="shared" si="40"/>
        <v>0</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38"/>
        <v>AAAOA1a</v>
      </c>
      <c r="H292" s="719">
        <v>0</v>
      </c>
      <c r="I292" s="766">
        <f t="shared" si="40"/>
        <v>0</v>
      </c>
      <c r="J292" s="766">
        <f t="shared" si="40"/>
        <v>0</v>
      </c>
      <c r="K292" s="766">
        <f t="shared" si="40"/>
        <v>0</v>
      </c>
      <c r="L292" s="766">
        <f t="shared" si="40"/>
        <v>0</v>
      </c>
      <c r="M292" s="766">
        <f t="shared" si="40"/>
        <v>0</v>
      </c>
      <c r="N292" s="766">
        <f t="shared" si="40"/>
        <v>0</v>
      </c>
      <c r="O292" s="766">
        <f t="shared" si="40"/>
        <v>0</v>
      </c>
      <c r="P292" s="766">
        <f t="shared" si="40"/>
        <v>0</v>
      </c>
      <c r="Q292" s="766">
        <f t="shared" si="40"/>
        <v>0</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38"/>
        <v>YAAA2Oa</v>
      </c>
      <c r="H293" s="719">
        <v>0</v>
      </c>
      <c r="I293" s="766">
        <f t="shared" si="40"/>
        <v>0</v>
      </c>
      <c r="J293" s="766">
        <f t="shared" si="40"/>
        <v>0</v>
      </c>
      <c r="K293" s="766">
        <f t="shared" si="40"/>
        <v>0</v>
      </c>
      <c r="L293" s="766">
        <f t="shared" si="40"/>
        <v>0</v>
      </c>
      <c r="M293" s="766">
        <f t="shared" si="40"/>
        <v>0</v>
      </c>
      <c r="N293" s="766">
        <f t="shared" si="40"/>
        <v>0</v>
      </c>
      <c r="O293" s="766">
        <f t="shared" si="40"/>
        <v>0</v>
      </c>
      <c r="P293" s="766">
        <f t="shared" si="40"/>
        <v>0</v>
      </c>
      <c r="Q293" s="766">
        <f t="shared" si="40"/>
        <v>0</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38"/>
        <v>AYAWA1w</v>
      </c>
      <c r="H294" s="719">
        <v>2168.0662499999999</v>
      </c>
      <c r="I294" s="766">
        <f t="shared" si="40"/>
        <v>2168.0662499999999</v>
      </c>
      <c r="J294" s="766">
        <f t="shared" si="40"/>
        <v>2168.0662499999999</v>
      </c>
      <c r="K294" s="766">
        <f t="shared" si="40"/>
        <v>2168.0662499999999</v>
      </c>
      <c r="L294" s="766">
        <f t="shared" si="40"/>
        <v>2168.0662499999999</v>
      </c>
      <c r="M294" s="766">
        <f t="shared" si="40"/>
        <v>2168.0662499999999</v>
      </c>
      <c r="N294" s="766">
        <f t="shared" si="40"/>
        <v>2168.0662499999999</v>
      </c>
      <c r="O294" s="766">
        <f t="shared" si="40"/>
        <v>2168.0662499999999</v>
      </c>
      <c r="P294" s="766">
        <f t="shared" si="40"/>
        <v>2168.0662499999999</v>
      </c>
      <c r="Q294" s="766">
        <f t="shared" si="40"/>
        <v>2168.0662499999999</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38"/>
        <v>AYAWA1wd</v>
      </c>
      <c r="H295" s="719">
        <v>2168.0662499999999</v>
      </c>
      <c r="I295" s="766">
        <f t="shared" si="40"/>
        <v>2168.0662499999999</v>
      </c>
      <c r="J295" s="766">
        <f t="shared" si="40"/>
        <v>2168.0662499999999</v>
      </c>
      <c r="K295" s="766">
        <f t="shared" si="40"/>
        <v>2168.0662499999999</v>
      </c>
      <c r="L295" s="766">
        <f t="shared" si="40"/>
        <v>2168.0662499999999</v>
      </c>
      <c r="M295" s="766">
        <f t="shared" si="40"/>
        <v>2168.0662499999999</v>
      </c>
      <c r="N295" s="766">
        <f t="shared" si="40"/>
        <v>2168.0662499999999</v>
      </c>
      <c r="O295" s="766">
        <f t="shared" si="40"/>
        <v>2168.0662499999999</v>
      </c>
      <c r="P295" s="766">
        <f t="shared" si="40"/>
        <v>2168.0662499999999</v>
      </c>
      <c r="Q295" s="766">
        <f t="shared" si="40"/>
        <v>2168.0662499999999</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38"/>
        <v>YAWA2Wa</v>
      </c>
      <c r="H296" s="719">
        <v>0</v>
      </c>
      <c r="I296" s="766">
        <f t="shared" si="40"/>
        <v>0</v>
      </c>
      <c r="J296" s="766">
        <f t="shared" si="40"/>
        <v>0</v>
      </c>
      <c r="K296" s="766">
        <f t="shared" si="40"/>
        <v>0</v>
      </c>
      <c r="L296" s="766">
        <f t="shared" si="40"/>
        <v>0</v>
      </c>
      <c r="M296" s="766">
        <f t="shared" si="40"/>
        <v>0</v>
      </c>
      <c r="N296" s="766">
        <f t="shared" si="40"/>
        <v>0</v>
      </c>
      <c r="O296" s="766">
        <f t="shared" si="40"/>
        <v>0</v>
      </c>
      <c r="P296" s="766">
        <f t="shared" si="40"/>
        <v>0</v>
      </c>
      <c r="Q296" s="766">
        <f t="shared" si="40"/>
        <v>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38"/>
        <v>AYAOA1o</v>
      </c>
      <c r="H297" s="719">
        <f>H294+H289-H284</f>
        <v>2291.0662499999999</v>
      </c>
      <c r="I297" s="766">
        <f t="shared" ref="I297:Q311" si="41">$H297*I$264</f>
        <v>2291.0662499999999</v>
      </c>
      <c r="J297" s="766">
        <f t="shared" si="41"/>
        <v>2291.0662499999999</v>
      </c>
      <c r="K297" s="766">
        <f t="shared" si="41"/>
        <v>2291.0662499999999</v>
      </c>
      <c r="L297" s="766">
        <f t="shared" si="41"/>
        <v>2291.0662499999999</v>
      </c>
      <c r="M297" s="766">
        <f t="shared" si="41"/>
        <v>2291.0662499999999</v>
      </c>
      <c r="N297" s="766">
        <f t="shared" si="41"/>
        <v>2291.0662499999999</v>
      </c>
      <c r="O297" s="766">
        <f t="shared" si="41"/>
        <v>2291.0662499999999</v>
      </c>
      <c r="P297" s="766">
        <f t="shared" si="41"/>
        <v>2291.0662499999999</v>
      </c>
      <c r="Q297" s="766">
        <f t="shared" si="41"/>
        <v>2291.0662499999999</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38"/>
        <v>AYAOA1od</v>
      </c>
      <c r="H298" s="719">
        <f>H295+H290-H285</f>
        <v>2291.0662499999999</v>
      </c>
      <c r="I298" s="766">
        <f t="shared" si="41"/>
        <v>2291.0662499999999</v>
      </c>
      <c r="J298" s="766">
        <f t="shared" si="41"/>
        <v>2291.0662499999999</v>
      </c>
      <c r="K298" s="766">
        <f t="shared" si="41"/>
        <v>2291.0662499999999</v>
      </c>
      <c r="L298" s="766">
        <f t="shared" si="41"/>
        <v>2291.0662499999999</v>
      </c>
      <c r="M298" s="766">
        <f t="shared" si="41"/>
        <v>2291.0662499999999</v>
      </c>
      <c r="N298" s="766">
        <f t="shared" si="41"/>
        <v>2291.0662499999999</v>
      </c>
      <c r="O298" s="766">
        <f t="shared" si="41"/>
        <v>2291.0662499999999</v>
      </c>
      <c r="P298" s="766">
        <f t="shared" si="41"/>
        <v>2291.0662499999999</v>
      </c>
      <c r="Q298" s="766">
        <f t="shared" si="41"/>
        <v>2291.0662499999999</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38"/>
        <v>YAOA2Oa</v>
      </c>
      <c r="H299" s="719">
        <v>0</v>
      </c>
      <c r="I299" s="766">
        <f t="shared" si="41"/>
        <v>0</v>
      </c>
      <c r="J299" s="766">
        <f t="shared" si="41"/>
        <v>0</v>
      </c>
      <c r="K299" s="766">
        <f t="shared" si="41"/>
        <v>0</v>
      </c>
      <c r="L299" s="766">
        <f t="shared" si="41"/>
        <v>0</v>
      </c>
      <c r="M299" s="766">
        <f t="shared" si="41"/>
        <v>0</v>
      </c>
      <c r="N299" s="766">
        <f t="shared" si="41"/>
        <v>0</v>
      </c>
      <c r="O299" s="766">
        <f t="shared" si="41"/>
        <v>0</v>
      </c>
      <c r="P299" s="766">
        <f t="shared" si="41"/>
        <v>0</v>
      </c>
      <c r="Q299" s="766">
        <f t="shared" si="41"/>
        <v>0</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38"/>
        <v>YYWWWw</v>
      </c>
      <c r="H300" s="719">
        <v>1545.9255000000001</v>
      </c>
      <c r="I300" s="766">
        <f t="shared" si="41"/>
        <v>1545.9255000000001</v>
      </c>
      <c r="J300" s="766">
        <f t="shared" si="41"/>
        <v>1545.9255000000001</v>
      </c>
      <c r="K300" s="766">
        <f t="shared" si="41"/>
        <v>1545.9255000000001</v>
      </c>
      <c r="L300" s="766">
        <f t="shared" si="41"/>
        <v>1545.9255000000001</v>
      </c>
      <c r="M300" s="766">
        <f t="shared" si="41"/>
        <v>1545.9255000000001</v>
      </c>
      <c r="N300" s="766">
        <f t="shared" si="41"/>
        <v>1545.9255000000001</v>
      </c>
      <c r="O300" s="766">
        <f t="shared" si="41"/>
        <v>1545.9255000000001</v>
      </c>
      <c r="P300" s="766">
        <f t="shared" si="41"/>
        <v>1545.9255000000001</v>
      </c>
      <c r="Q300" s="766">
        <f t="shared" si="41"/>
        <v>1545.9255000000001</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38"/>
        <v>YYWWWwd</v>
      </c>
      <c r="H301" s="719">
        <v>1545.9255000000001</v>
      </c>
      <c r="I301" s="766">
        <f t="shared" si="41"/>
        <v>1545.9255000000001</v>
      </c>
      <c r="J301" s="766">
        <f t="shared" si="41"/>
        <v>1545.9255000000001</v>
      </c>
      <c r="K301" s="766">
        <f t="shared" si="41"/>
        <v>1545.9255000000001</v>
      </c>
      <c r="L301" s="766">
        <f t="shared" si="41"/>
        <v>1545.9255000000001</v>
      </c>
      <c r="M301" s="766">
        <f t="shared" si="41"/>
        <v>1545.9255000000001</v>
      </c>
      <c r="N301" s="766">
        <f t="shared" si="41"/>
        <v>1545.9255000000001</v>
      </c>
      <c r="O301" s="766">
        <f t="shared" si="41"/>
        <v>1545.9255000000001</v>
      </c>
      <c r="P301" s="766">
        <f t="shared" si="41"/>
        <v>1545.9255000000001</v>
      </c>
      <c r="Q301" s="766">
        <f t="shared" si="41"/>
        <v>1545.9255000000001</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38"/>
        <v>YYLWBl</v>
      </c>
      <c r="H302" s="719">
        <v>1400</v>
      </c>
      <c r="I302" s="766">
        <f t="shared" si="41"/>
        <v>1400</v>
      </c>
      <c r="J302" s="766">
        <f t="shared" si="41"/>
        <v>1400</v>
      </c>
      <c r="K302" s="766">
        <f t="shared" si="41"/>
        <v>1400</v>
      </c>
      <c r="L302" s="766">
        <f t="shared" si="41"/>
        <v>1400</v>
      </c>
      <c r="M302" s="766">
        <f t="shared" si="41"/>
        <v>1400</v>
      </c>
      <c r="N302" s="766">
        <f t="shared" si="41"/>
        <v>1400</v>
      </c>
      <c r="O302" s="766">
        <f t="shared" si="41"/>
        <v>1400</v>
      </c>
      <c r="P302" s="766">
        <f t="shared" si="41"/>
        <v>1400</v>
      </c>
      <c r="Q302" s="766">
        <f t="shared" si="41"/>
        <v>1400</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ref="G303:G304" si="42">_xlfn.CONCAT(H215:M215)</f>
        <v>YYBLWb</v>
      </c>
      <c r="H303" s="719">
        <v>1900.6974</v>
      </c>
      <c r="I303" s="766">
        <f t="shared" si="41"/>
        <v>1900.6974</v>
      </c>
      <c r="J303" s="766">
        <f t="shared" si="41"/>
        <v>1900.6974</v>
      </c>
      <c r="K303" s="766">
        <f t="shared" si="41"/>
        <v>1900.6974</v>
      </c>
      <c r="L303" s="766">
        <f t="shared" si="41"/>
        <v>1900.6974</v>
      </c>
      <c r="M303" s="766">
        <f t="shared" si="41"/>
        <v>1900.6974</v>
      </c>
      <c r="N303" s="766">
        <f t="shared" si="41"/>
        <v>1900.6974</v>
      </c>
      <c r="O303" s="766">
        <f t="shared" si="41"/>
        <v>1900.6974</v>
      </c>
      <c r="P303" s="766">
        <f t="shared" si="41"/>
        <v>1900.6974</v>
      </c>
      <c r="Q303" s="766">
        <f t="shared" si="41"/>
        <v>1900.6974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2"/>
        <v>YYBLWbd</v>
      </c>
      <c r="H304" s="719">
        <v>1900.6974</v>
      </c>
      <c r="I304" s="766">
        <f t="shared" si="41"/>
        <v>1900.6974</v>
      </c>
      <c r="J304" s="766">
        <f t="shared" si="41"/>
        <v>1900.6974</v>
      </c>
      <c r="K304" s="766">
        <f t="shared" si="41"/>
        <v>1900.6974</v>
      </c>
      <c r="L304" s="766">
        <f t="shared" si="41"/>
        <v>1900.6974</v>
      </c>
      <c r="M304" s="766">
        <f t="shared" si="41"/>
        <v>1900.6974</v>
      </c>
      <c r="N304" s="766">
        <f t="shared" si="41"/>
        <v>1900.6974</v>
      </c>
      <c r="O304" s="766">
        <f t="shared" si="41"/>
        <v>1900.6974</v>
      </c>
      <c r="P304" s="766">
        <f t="shared" si="41"/>
        <v>1900.6974</v>
      </c>
      <c r="Q304" s="766">
        <f t="shared" si="41"/>
        <v>1900.6974</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ref="G305:G348" si="43">_xlfn.CONCAT(H217:M217)</f>
        <v>YYWBLw</v>
      </c>
      <c r="H305" s="719">
        <v>2132.2460249999999</v>
      </c>
      <c r="I305" s="766">
        <f t="shared" si="41"/>
        <v>2132.2460249999999</v>
      </c>
      <c r="J305" s="766">
        <f t="shared" si="41"/>
        <v>2132.2460249999999</v>
      </c>
      <c r="K305" s="766">
        <f t="shared" si="41"/>
        <v>2132.2460249999999</v>
      </c>
      <c r="L305" s="766">
        <f t="shared" si="41"/>
        <v>2132.2460249999999</v>
      </c>
      <c r="M305" s="766">
        <f t="shared" si="41"/>
        <v>2132.2460249999999</v>
      </c>
      <c r="N305" s="766">
        <f t="shared" si="41"/>
        <v>2132.2460249999999</v>
      </c>
      <c r="O305" s="766">
        <f t="shared" si="41"/>
        <v>2132.2460249999999</v>
      </c>
      <c r="P305" s="766">
        <f t="shared" si="41"/>
        <v>2132.2460249999999</v>
      </c>
      <c r="Q305" s="766">
        <f t="shared" si="41"/>
        <v>2132.2460249999999</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3"/>
        <v>YYWBLwd</v>
      </c>
      <c r="H306" s="719">
        <v>2132.2460249999999</v>
      </c>
      <c r="I306" s="766">
        <f t="shared" si="41"/>
        <v>2132.2460249999999</v>
      </c>
      <c r="J306" s="766">
        <f t="shared" si="41"/>
        <v>2132.2460249999999</v>
      </c>
      <c r="K306" s="766">
        <f t="shared" si="41"/>
        <v>2132.2460249999999</v>
      </c>
      <c r="L306" s="766">
        <f t="shared" si="41"/>
        <v>2132.2460249999999</v>
      </c>
      <c r="M306" s="766">
        <f t="shared" si="41"/>
        <v>2132.2460249999999</v>
      </c>
      <c r="N306" s="766">
        <f t="shared" si="41"/>
        <v>2132.2460249999999</v>
      </c>
      <c r="O306" s="766">
        <f t="shared" si="41"/>
        <v>2132.2460249999999</v>
      </c>
      <c r="P306" s="766">
        <f t="shared" si="41"/>
        <v>2132.2460249999999</v>
      </c>
      <c r="Q306" s="766">
        <f t="shared" si="41"/>
        <v>2132.2460249999999</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3"/>
        <v>YYNWBl</v>
      </c>
      <c r="H307" s="719">
        <v>1540</v>
      </c>
      <c r="I307" s="766">
        <f t="shared" si="41"/>
        <v>1540</v>
      </c>
      <c r="J307" s="766">
        <f t="shared" si="41"/>
        <v>1540</v>
      </c>
      <c r="K307" s="766">
        <f t="shared" si="41"/>
        <v>1540</v>
      </c>
      <c r="L307" s="766">
        <f t="shared" si="41"/>
        <v>1540</v>
      </c>
      <c r="M307" s="766">
        <f t="shared" si="41"/>
        <v>1540</v>
      </c>
      <c r="N307" s="766">
        <f t="shared" si="41"/>
        <v>1540</v>
      </c>
      <c r="O307" s="766">
        <f t="shared" si="41"/>
        <v>1540</v>
      </c>
      <c r="P307" s="766">
        <f t="shared" si="41"/>
        <v>1540</v>
      </c>
      <c r="Q307" s="766">
        <f t="shared" si="41"/>
        <v>1540</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3"/>
        <v>YYLNWb</v>
      </c>
      <c r="H308" s="719">
        <v>2158.3939999999998</v>
      </c>
      <c r="I308" s="766">
        <f t="shared" si="41"/>
        <v>2158.3939999999998</v>
      </c>
      <c r="J308" s="766">
        <f t="shared" si="41"/>
        <v>2158.3939999999998</v>
      </c>
      <c r="K308" s="766">
        <f t="shared" si="41"/>
        <v>2158.3939999999998</v>
      </c>
      <c r="L308" s="766">
        <f t="shared" si="41"/>
        <v>2158.3939999999998</v>
      </c>
      <c r="M308" s="766">
        <f t="shared" si="41"/>
        <v>2158.3939999999998</v>
      </c>
      <c r="N308" s="766">
        <f t="shared" si="41"/>
        <v>2158.3939999999998</v>
      </c>
      <c r="O308" s="766">
        <f t="shared" si="41"/>
        <v>2158.3939999999998</v>
      </c>
      <c r="P308" s="766">
        <f t="shared" si="41"/>
        <v>2158.3939999999998</v>
      </c>
      <c r="Q308" s="766">
        <f t="shared" si="41"/>
        <v>2158.3939999999998</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3"/>
        <v>YYLNWbd</v>
      </c>
      <c r="H309" s="719">
        <v>2158.3939999999998</v>
      </c>
      <c r="I309" s="766">
        <f t="shared" si="41"/>
        <v>2158.3939999999998</v>
      </c>
      <c r="J309" s="766">
        <f t="shared" si="41"/>
        <v>2158.3939999999998</v>
      </c>
      <c r="K309" s="766">
        <f t="shared" si="41"/>
        <v>2158.3939999999998</v>
      </c>
      <c r="L309" s="766">
        <f t="shared" si="41"/>
        <v>2158.3939999999998</v>
      </c>
      <c r="M309" s="766">
        <f t="shared" si="41"/>
        <v>2158.3939999999998</v>
      </c>
      <c r="N309" s="766">
        <f t="shared" si="41"/>
        <v>2158.3939999999998</v>
      </c>
      <c r="O309" s="766">
        <f t="shared" si="41"/>
        <v>2158.3939999999998</v>
      </c>
      <c r="P309" s="766">
        <f t="shared" si="41"/>
        <v>2158.3939999999998</v>
      </c>
      <c r="Q309" s="766">
        <f t="shared" si="41"/>
        <v>2158.3939999999998</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3"/>
        <v>YYBLNw</v>
      </c>
      <c r="H310" s="719">
        <v>2568.9757500000001</v>
      </c>
      <c r="I310" s="766">
        <f t="shared" si="41"/>
        <v>2568.9757500000001</v>
      </c>
      <c r="J310" s="766">
        <f t="shared" si="41"/>
        <v>2568.9757500000001</v>
      </c>
      <c r="K310" s="766">
        <f t="shared" si="41"/>
        <v>2568.9757500000001</v>
      </c>
      <c r="L310" s="766">
        <f t="shared" si="41"/>
        <v>2568.9757500000001</v>
      </c>
      <c r="M310" s="766">
        <f t="shared" si="41"/>
        <v>2568.9757500000001</v>
      </c>
      <c r="N310" s="766">
        <f t="shared" si="41"/>
        <v>2568.9757500000001</v>
      </c>
      <c r="O310" s="766">
        <f t="shared" si="41"/>
        <v>2568.9757500000001</v>
      </c>
      <c r="P310" s="766">
        <f t="shared" si="41"/>
        <v>2568.9757500000001</v>
      </c>
      <c r="Q310" s="766">
        <f t="shared" si="41"/>
        <v>2568.9757500000001</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3"/>
        <v>YYBLNwd</v>
      </c>
      <c r="H311" s="719">
        <v>2568.9757500000001</v>
      </c>
      <c r="I311" s="766">
        <f t="shared" si="41"/>
        <v>2568.9757500000001</v>
      </c>
      <c r="J311" s="766">
        <f t="shared" si="41"/>
        <v>2568.9757500000001</v>
      </c>
      <c r="K311" s="766">
        <f t="shared" si="41"/>
        <v>2568.9757500000001</v>
      </c>
      <c r="L311" s="766">
        <f t="shared" si="41"/>
        <v>2568.9757500000001</v>
      </c>
      <c r="M311" s="766">
        <f t="shared" si="41"/>
        <v>2568.9757500000001</v>
      </c>
      <c r="N311" s="766">
        <f t="shared" si="41"/>
        <v>2568.9757500000001</v>
      </c>
      <c r="O311" s="766">
        <f t="shared" si="41"/>
        <v>2568.9757500000001</v>
      </c>
      <c r="P311" s="766">
        <f t="shared" si="41"/>
        <v>2568.9757500000001</v>
      </c>
      <c r="Q311" s="766">
        <f t="shared" si="41"/>
        <v>2568.9757500000001</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3"/>
        <v>YYWBLz</v>
      </c>
      <c r="H312" s="719">
        <v>1200</v>
      </c>
      <c r="I312" s="766">
        <f t="shared" ref="I312:P313" si="44">$H312*I$264</f>
        <v>1200</v>
      </c>
      <c r="J312" s="766">
        <f t="shared" si="44"/>
        <v>1200</v>
      </c>
      <c r="K312" s="766">
        <f t="shared" si="44"/>
        <v>1200</v>
      </c>
      <c r="L312" s="766">
        <f t="shared" si="44"/>
        <v>1200</v>
      </c>
      <c r="M312" s="766">
        <f t="shared" si="44"/>
        <v>1200</v>
      </c>
      <c r="N312" s="766">
        <f t="shared" si="44"/>
        <v>1200</v>
      </c>
      <c r="O312" s="766">
        <f t="shared" si="44"/>
        <v>1200</v>
      </c>
      <c r="P312" s="766">
        <f t="shared" si="44"/>
        <v>1200</v>
      </c>
      <c r="Q312" s="766">
        <f t="shared" ref="J312:Q341" si="45">$H312*Q$264</f>
        <v>1200</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3"/>
        <v>YYWBLzd</v>
      </c>
      <c r="H313" s="719">
        <v>1200</v>
      </c>
      <c r="I313" s="766">
        <f t="shared" si="44"/>
        <v>1200</v>
      </c>
      <c r="J313" s="766">
        <f t="shared" si="44"/>
        <v>1200</v>
      </c>
      <c r="K313" s="766">
        <f t="shared" si="44"/>
        <v>1200</v>
      </c>
      <c r="L313" s="766">
        <f t="shared" si="44"/>
        <v>1200</v>
      </c>
      <c r="M313" s="766">
        <f t="shared" si="44"/>
        <v>1200</v>
      </c>
      <c r="N313" s="766">
        <f t="shared" si="44"/>
        <v>1200</v>
      </c>
      <c r="O313" s="766">
        <f t="shared" si="44"/>
        <v>1200</v>
      </c>
      <c r="P313" s="766">
        <f t="shared" si="44"/>
        <v>1200</v>
      </c>
      <c r="Q313" s="766">
        <f t="shared" si="45"/>
        <v>1200</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3"/>
        <v>YYWWBk</v>
      </c>
      <c r="H314" s="719">
        <v>1025</v>
      </c>
      <c r="I314" s="766">
        <f t="shared" ref="I314:I348" si="46">$H314*I$264</f>
        <v>1025</v>
      </c>
      <c r="J314" s="766">
        <f t="shared" si="45"/>
        <v>1025</v>
      </c>
      <c r="K314" s="766">
        <f t="shared" si="45"/>
        <v>1025</v>
      </c>
      <c r="L314" s="766">
        <f t="shared" si="45"/>
        <v>1025</v>
      </c>
      <c r="M314" s="766">
        <f t="shared" si="45"/>
        <v>1025</v>
      </c>
      <c r="N314" s="766">
        <f t="shared" si="45"/>
        <v>1025</v>
      </c>
      <c r="O314" s="766">
        <f t="shared" si="45"/>
        <v>1025</v>
      </c>
      <c r="P314" s="766">
        <f t="shared" si="45"/>
        <v>1025</v>
      </c>
      <c r="Q314" s="766">
        <f t="shared" si="45"/>
        <v>1025</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3"/>
        <v>YYKWWb</v>
      </c>
      <c r="H315" s="719">
        <v>1852.6592948850778</v>
      </c>
      <c r="I315" s="766">
        <f t="shared" si="46"/>
        <v>1852.6592948850778</v>
      </c>
      <c r="J315" s="766">
        <f t="shared" si="45"/>
        <v>1852.6592948850778</v>
      </c>
      <c r="K315" s="766">
        <f t="shared" si="45"/>
        <v>1852.6592948850778</v>
      </c>
      <c r="L315" s="766">
        <f t="shared" si="45"/>
        <v>1852.6592948850778</v>
      </c>
      <c r="M315" s="766">
        <f t="shared" si="45"/>
        <v>1852.6592948850778</v>
      </c>
      <c r="N315" s="766">
        <f t="shared" si="45"/>
        <v>1852.6592948850778</v>
      </c>
      <c r="O315" s="766">
        <f t="shared" si="45"/>
        <v>1852.6592948850778</v>
      </c>
      <c r="P315" s="766">
        <f t="shared" si="45"/>
        <v>1852.6592948850778</v>
      </c>
      <c r="Q315" s="766">
        <f t="shared" si="45"/>
        <v>1852.6592948850778</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3"/>
        <v>YYKWWbd</v>
      </c>
      <c r="H316" s="719">
        <v>1852.6592948850778</v>
      </c>
      <c r="I316" s="766">
        <f t="shared" si="46"/>
        <v>1852.6592948850778</v>
      </c>
      <c r="J316" s="766">
        <f t="shared" si="45"/>
        <v>1852.6592948850778</v>
      </c>
      <c r="K316" s="766">
        <f t="shared" si="45"/>
        <v>1852.6592948850778</v>
      </c>
      <c r="L316" s="766">
        <f t="shared" si="45"/>
        <v>1852.6592948850778</v>
      </c>
      <c r="M316" s="766">
        <f t="shared" si="45"/>
        <v>1852.6592948850778</v>
      </c>
      <c r="N316" s="766">
        <f t="shared" si="45"/>
        <v>1852.6592948850778</v>
      </c>
      <c r="O316" s="766">
        <f t="shared" si="45"/>
        <v>1852.6592948850778</v>
      </c>
      <c r="P316" s="766">
        <f t="shared" si="45"/>
        <v>1852.6592948850778</v>
      </c>
      <c r="Q316" s="766">
        <f t="shared" si="45"/>
        <v>1852.6592948850778</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3"/>
        <v>YYBKWw</v>
      </c>
      <c r="H317" s="719">
        <v>1964.8100390625002</v>
      </c>
      <c r="I317" s="766">
        <f t="shared" si="46"/>
        <v>1964.8100390625002</v>
      </c>
      <c r="J317" s="766">
        <f t="shared" si="45"/>
        <v>1964.8100390625002</v>
      </c>
      <c r="K317" s="766">
        <f t="shared" si="45"/>
        <v>1964.8100390625002</v>
      </c>
      <c r="L317" s="766">
        <f t="shared" si="45"/>
        <v>1964.8100390625002</v>
      </c>
      <c r="M317" s="766">
        <f t="shared" si="45"/>
        <v>1964.8100390625002</v>
      </c>
      <c r="N317" s="766">
        <f t="shared" si="45"/>
        <v>1964.8100390625002</v>
      </c>
      <c r="O317" s="766">
        <f t="shared" si="45"/>
        <v>1964.8100390625002</v>
      </c>
      <c r="P317" s="766">
        <f t="shared" si="45"/>
        <v>1964.8100390625002</v>
      </c>
      <c r="Q317" s="766">
        <f t="shared" si="45"/>
        <v>1964.8100390625002</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3"/>
        <v>YYBKWwd</v>
      </c>
      <c r="H318" s="719">
        <v>1964.8100390625002</v>
      </c>
      <c r="I318" s="766">
        <f t="shared" si="46"/>
        <v>1964.8100390625002</v>
      </c>
      <c r="J318" s="766">
        <f t="shared" si="45"/>
        <v>1964.8100390625002</v>
      </c>
      <c r="K318" s="766">
        <f t="shared" si="45"/>
        <v>1964.8100390625002</v>
      </c>
      <c r="L318" s="766">
        <f t="shared" si="45"/>
        <v>1964.8100390625002</v>
      </c>
      <c r="M318" s="766">
        <f t="shared" si="45"/>
        <v>1964.8100390625002</v>
      </c>
      <c r="N318" s="766">
        <f t="shared" si="45"/>
        <v>1964.8100390625002</v>
      </c>
      <c r="O318" s="766">
        <f t="shared" si="45"/>
        <v>1964.8100390625002</v>
      </c>
      <c r="P318" s="766">
        <f t="shared" si="45"/>
        <v>1964.8100390625002</v>
      </c>
      <c r="Q318" s="766">
        <f t="shared" si="45"/>
        <v>1964.8100390625002</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3"/>
        <v>YYWBKw</v>
      </c>
      <c r="H319" s="719">
        <v>2169.8336953125004</v>
      </c>
      <c r="I319" s="766">
        <f t="shared" si="46"/>
        <v>2169.8336953125004</v>
      </c>
      <c r="J319" s="766">
        <f t="shared" si="45"/>
        <v>2169.8336953125004</v>
      </c>
      <c r="K319" s="766">
        <f t="shared" si="45"/>
        <v>2169.8336953125004</v>
      </c>
      <c r="L319" s="766">
        <f t="shared" si="45"/>
        <v>2169.8336953125004</v>
      </c>
      <c r="M319" s="766">
        <f t="shared" si="45"/>
        <v>2169.8336953125004</v>
      </c>
      <c r="N319" s="766">
        <f t="shared" si="45"/>
        <v>2169.8336953125004</v>
      </c>
      <c r="O319" s="766">
        <f t="shared" si="45"/>
        <v>2169.8336953125004</v>
      </c>
      <c r="P319" s="766">
        <f t="shared" si="45"/>
        <v>2169.8336953125004</v>
      </c>
      <c r="Q319" s="766">
        <f t="shared" si="45"/>
        <v>2169.8336953125004</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3"/>
        <v>YYWBKwd</v>
      </c>
      <c r="H320" s="719">
        <v>2169.8336953125004</v>
      </c>
      <c r="I320" s="766">
        <f t="shared" si="46"/>
        <v>2169.8336953125004</v>
      </c>
      <c r="J320" s="766">
        <f t="shared" si="45"/>
        <v>2169.8336953125004</v>
      </c>
      <c r="K320" s="766">
        <f t="shared" si="45"/>
        <v>2169.8336953125004</v>
      </c>
      <c r="L320" s="766">
        <f t="shared" si="45"/>
        <v>2169.8336953125004</v>
      </c>
      <c r="M320" s="766">
        <f t="shared" si="45"/>
        <v>2169.8336953125004</v>
      </c>
      <c r="N320" s="766">
        <f t="shared" si="45"/>
        <v>2169.8336953125004</v>
      </c>
      <c r="O320" s="766">
        <f t="shared" si="45"/>
        <v>2169.8336953125004</v>
      </c>
      <c r="P320" s="766">
        <f t="shared" si="45"/>
        <v>2169.8336953125004</v>
      </c>
      <c r="Q320" s="766">
        <f t="shared" si="45"/>
        <v>2169.8336953125004</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3"/>
        <v>YYNWBk</v>
      </c>
      <c r="H321" s="719">
        <v>1025</v>
      </c>
      <c r="I321" s="766">
        <f t="shared" si="46"/>
        <v>1025</v>
      </c>
      <c r="J321" s="766">
        <f t="shared" si="45"/>
        <v>1025</v>
      </c>
      <c r="K321" s="766">
        <f t="shared" si="45"/>
        <v>1025</v>
      </c>
      <c r="L321" s="766">
        <f t="shared" si="45"/>
        <v>1025</v>
      </c>
      <c r="M321" s="766">
        <f t="shared" si="45"/>
        <v>1025</v>
      </c>
      <c r="N321" s="766">
        <f t="shared" si="45"/>
        <v>1025</v>
      </c>
      <c r="O321" s="766">
        <f t="shared" si="45"/>
        <v>1025</v>
      </c>
      <c r="P321" s="766">
        <f t="shared" si="45"/>
        <v>1025</v>
      </c>
      <c r="Q321" s="766">
        <f t="shared" si="45"/>
        <v>1025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3"/>
        <v>YYKNWb</v>
      </c>
      <c r="H322" s="719">
        <v>2296.5125359179465</v>
      </c>
      <c r="I322" s="766">
        <f t="shared" si="46"/>
        <v>2296.5125359179465</v>
      </c>
      <c r="J322" s="766">
        <f t="shared" si="45"/>
        <v>2296.5125359179465</v>
      </c>
      <c r="K322" s="766">
        <f t="shared" si="45"/>
        <v>2296.5125359179465</v>
      </c>
      <c r="L322" s="766">
        <f t="shared" si="45"/>
        <v>2296.5125359179465</v>
      </c>
      <c r="M322" s="766">
        <f t="shared" si="45"/>
        <v>2296.5125359179465</v>
      </c>
      <c r="N322" s="766">
        <f t="shared" si="45"/>
        <v>2296.5125359179465</v>
      </c>
      <c r="O322" s="766">
        <f t="shared" si="45"/>
        <v>2296.5125359179465</v>
      </c>
      <c r="P322" s="766">
        <f t="shared" si="45"/>
        <v>2296.5125359179465</v>
      </c>
      <c r="Q322" s="766">
        <f t="shared" si="45"/>
        <v>2296.5125359179465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3"/>
        <v>YYKNWbd</v>
      </c>
      <c r="H323" s="719">
        <v>2296.5125359179465</v>
      </c>
      <c r="I323" s="766">
        <f t="shared" si="46"/>
        <v>2296.5125359179465</v>
      </c>
      <c r="J323" s="766">
        <f t="shared" si="45"/>
        <v>2296.5125359179465</v>
      </c>
      <c r="K323" s="766">
        <f t="shared" si="45"/>
        <v>2296.5125359179465</v>
      </c>
      <c r="L323" s="766">
        <f t="shared" si="45"/>
        <v>2296.5125359179465</v>
      </c>
      <c r="M323" s="766">
        <f t="shared" si="45"/>
        <v>2296.5125359179465</v>
      </c>
      <c r="N323" s="766">
        <f t="shared" si="45"/>
        <v>2296.5125359179465</v>
      </c>
      <c r="O323" s="766">
        <f t="shared" si="45"/>
        <v>2296.5125359179465</v>
      </c>
      <c r="P323" s="766">
        <f t="shared" si="45"/>
        <v>2296.5125359179465</v>
      </c>
      <c r="Q323" s="766">
        <f t="shared" si="45"/>
        <v>2296.5125359179465</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3"/>
        <v>YYBKNw</v>
      </c>
      <c r="H324" s="719">
        <v>2454.78515625</v>
      </c>
      <c r="I324" s="766">
        <f t="shared" si="46"/>
        <v>2454.78515625</v>
      </c>
      <c r="J324" s="766">
        <f t="shared" si="45"/>
        <v>2454.78515625</v>
      </c>
      <c r="K324" s="766">
        <f t="shared" si="45"/>
        <v>2454.78515625</v>
      </c>
      <c r="L324" s="766">
        <f t="shared" si="45"/>
        <v>2454.78515625</v>
      </c>
      <c r="M324" s="766">
        <f t="shared" si="45"/>
        <v>2454.78515625</v>
      </c>
      <c r="N324" s="766">
        <f t="shared" si="45"/>
        <v>2454.78515625</v>
      </c>
      <c r="O324" s="766">
        <f t="shared" si="45"/>
        <v>2454.78515625</v>
      </c>
      <c r="P324" s="766">
        <f t="shared" si="45"/>
        <v>2454.78515625</v>
      </c>
      <c r="Q324" s="766">
        <f t="shared" si="45"/>
        <v>2454.78515625</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3"/>
        <v>YYBKNwd</v>
      </c>
      <c r="H325" s="719">
        <v>2454.78515625</v>
      </c>
      <c r="I325" s="766">
        <f t="shared" si="46"/>
        <v>2454.78515625</v>
      </c>
      <c r="J325" s="766">
        <f t="shared" si="45"/>
        <v>2454.78515625</v>
      </c>
      <c r="K325" s="766">
        <f t="shared" si="45"/>
        <v>2454.78515625</v>
      </c>
      <c r="L325" s="766">
        <f t="shared" si="45"/>
        <v>2454.78515625</v>
      </c>
      <c r="M325" s="766">
        <f t="shared" si="45"/>
        <v>2454.78515625</v>
      </c>
      <c r="N325" s="766">
        <f t="shared" si="45"/>
        <v>2454.78515625</v>
      </c>
      <c r="O325" s="766">
        <f t="shared" si="45"/>
        <v>2454.78515625</v>
      </c>
      <c r="P325" s="766">
        <f t="shared" si="45"/>
        <v>2454.78515625</v>
      </c>
      <c r="Q325" s="766">
        <f t="shared" si="45"/>
        <v>2454.78515625</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t="str">
        <f t="shared" si="43"/>
        <v>YYWBKz</v>
      </c>
      <c r="H326" s="719">
        <v>1150</v>
      </c>
      <c r="I326" s="766">
        <f t="shared" si="46"/>
        <v>1150</v>
      </c>
      <c r="J326" s="766">
        <f t="shared" si="45"/>
        <v>1150</v>
      </c>
      <c r="K326" s="766">
        <f t="shared" si="45"/>
        <v>1150</v>
      </c>
      <c r="L326" s="766">
        <f t="shared" si="45"/>
        <v>1150</v>
      </c>
      <c r="M326" s="766">
        <f t="shared" si="45"/>
        <v>1150</v>
      </c>
      <c r="N326" s="766">
        <f t="shared" si="45"/>
        <v>1150</v>
      </c>
      <c r="O326" s="766">
        <f t="shared" si="45"/>
        <v>1150</v>
      </c>
      <c r="P326" s="766">
        <f t="shared" si="45"/>
        <v>1150</v>
      </c>
      <c r="Q326" s="766">
        <f t="shared" si="45"/>
        <v>1150</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t="str">
        <f t="shared" si="43"/>
        <v>YYWBKzd</v>
      </c>
      <c r="H327" s="719">
        <v>1150</v>
      </c>
      <c r="I327" s="766">
        <f t="shared" si="46"/>
        <v>1150</v>
      </c>
      <c r="J327" s="766">
        <f t="shared" si="45"/>
        <v>1150</v>
      </c>
      <c r="K327" s="766">
        <f t="shared" si="45"/>
        <v>1150</v>
      </c>
      <c r="L327" s="766">
        <f t="shared" si="45"/>
        <v>1150</v>
      </c>
      <c r="M327" s="766">
        <f t="shared" si="45"/>
        <v>1150</v>
      </c>
      <c r="N327" s="766">
        <f t="shared" si="45"/>
        <v>1150</v>
      </c>
      <c r="O327" s="766">
        <f t="shared" si="45"/>
        <v>1150</v>
      </c>
      <c r="P327" s="766">
        <f t="shared" si="45"/>
        <v>1150</v>
      </c>
      <c r="Q327" s="766">
        <f t="shared" si="45"/>
        <v>1150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t="str">
        <f t="shared" si="43"/>
        <v>YYWWBf</v>
      </c>
      <c r="H328" s="719">
        <v>1400</v>
      </c>
      <c r="I328" s="766">
        <f t="shared" si="46"/>
        <v>1400</v>
      </c>
      <c r="J328" s="766">
        <f t="shared" si="45"/>
        <v>1400</v>
      </c>
      <c r="K328" s="766">
        <f t="shared" si="45"/>
        <v>1400</v>
      </c>
      <c r="L328" s="766">
        <f t="shared" si="45"/>
        <v>1400</v>
      </c>
      <c r="M328" s="766">
        <f t="shared" si="45"/>
        <v>1400</v>
      </c>
      <c r="N328" s="766">
        <f t="shared" si="45"/>
        <v>1400</v>
      </c>
      <c r="O328" s="766">
        <f t="shared" si="45"/>
        <v>1400</v>
      </c>
      <c r="P328" s="766">
        <f t="shared" si="45"/>
        <v>1400</v>
      </c>
      <c r="Q328" s="766">
        <f t="shared" si="45"/>
        <v>1400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t="str">
        <f t="shared" si="43"/>
        <v>YYFWWb</v>
      </c>
      <c r="H329" s="719">
        <v>1852.6592948850778</v>
      </c>
      <c r="I329" s="766">
        <f t="shared" si="46"/>
        <v>1852.6592948850778</v>
      </c>
      <c r="J329" s="766">
        <f t="shared" si="45"/>
        <v>1852.6592948850778</v>
      </c>
      <c r="K329" s="766">
        <f t="shared" si="45"/>
        <v>1852.6592948850778</v>
      </c>
      <c r="L329" s="766">
        <f t="shared" si="45"/>
        <v>1852.6592948850778</v>
      </c>
      <c r="M329" s="766">
        <f t="shared" si="45"/>
        <v>1852.6592948850778</v>
      </c>
      <c r="N329" s="766">
        <f t="shared" si="45"/>
        <v>1852.6592948850778</v>
      </c>
      <c r="O329" s="766">
        <f t="shared" si="45"/>
        <v>1852.6592948850778</v>
      </c>
      <c r="P329" s="766">
        <f t="shared" si="45"/>
        <v>1852.6592948850778</v>
      </c>
      <c r="Q329" s="766">
        <f t="shared" si="45"/>
        <v>1852.6592948850778</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tr">
        <f t="shared" si="43"/>
        <v>YYFWWbd</v>
      </c>
      <c r="H330" s="719">
        <v>1852.6592948850778</v>
      </c>
      <c r="I330" s="766">
        <f t="shared" si="46"/>
        <v>1852.6592948850778</v>
      </c>
      <c r="J330" s="766">
        <f t="shared" si="45"/>
        <v>1852.6592948850778</v>
      </c>
      <c r="K330" s="766">
        <f t="shared" si="45"/>
        <v>1852.6592948850778</v>
      </c>
      <c r="L330" s="766">
        <f t="shared" si="45"/>
        <v>1852.6592948850778</v>
      </c>
      <c r="M330" s="766">
        <f t="shared" si="45"/>
        <v>1852.6592948850778</v>
      </c>
      <c r="N330" s="766">
        <f t="shared" si="45"/>
        <v>1852.6592948850778</v>
      </c>
      <c r="O330" s="766">
        <f t="shared" si="45"/>
        <v>1852.6592948850778</v>
      </c>
      <c r="P330" s="766">
        <f t="shared" si="45"/>
        <v>1852.6592948850778</v>
      </c>
      <c r="Q330" s="766">
        <f t="shared" si="45"/>
        <v>1852.6592948850778</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t="str">
        <f t="shared" si="43"/>
        <v>YYBFWw</v>
      </c>
      <c r="H331" s="719">
        <v>1964.8100390625002</v>
      </c>
      <c r="I331" s="766">
        <f t="shared" si="46"/>
        <v>1964.8100390625002</v>
      </c>
      <c r="J331" s="766">
        <f t="shared" si="45"/>
        <v>1964.8100390625002</v>
      </c>
      <c r="K331" s="766">
        <f t="shared" si="45"/>
        <v>1964.8100390625002</v>
      </c>
      <c r="L331" s="766">
        <f t="shared" si="45"/>
        <v>1964.8100390625002</v>
      </c>
      <c r="M331" s="766">
        <f t="shared" si="45"/>
        <v>1964.8100390625002</v>
      </c>
      <c r="N331" s="766">
        <f t="shared" si="45"/>
        <v>1964.8100390625002</v>
      </c>
      <c r="O331" s="766">
        <f t="shared" si="45"/>
        <v>1964.8100390625002</v>
      </c>
      <c r="P331" s="766">
        <f t="shared" si="45"/>
        <v>1964.8100390625002</v>
      </c>
      <c r="Q331" s="766">
        <f t="shared" si="45"/>
        <v>1964.8100390625002</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26" t="str">
        <f t="shared" si="43"/>
        <v>YYBFWwd</v>
      </c>
      <c r="H332" s="719">
        <v>1964.8100390625002</v>
      </c>
      <c r="I332" s="766">
        <f t="shared" si="46"/>
        <v>1964.8100390625002</v>
      </c>
      <c r="J332" s="766">
        <f t="shared" si="45"/>
        <v>1964.8100390625002</v>
      </c>
      <c r="K332" s="766">
        <f t="shared" si="45"/>
        <v>1964.8100390625002</v>
      </c>
      <c r="L332" s="766">
        <f t="shared" si="45"/>
        <v>1964.8100390625002</v>
      </c>
      <c r="M332" s="766">
        <f t="shared" si="45"/>
        <v>1964.8100390625002</v>
      </c>
      <c r="N332" s="766">
        <f t="shared" si="45"/>
        <v>1964.8100390625002</v>
      </c>
      <c r="O332" s="766">
        <f t="shared" si="45"/>
        <v>1964.8100390625002</v>
      </c>
      <c r="P332" s="766">
        <f t="shared" si="45"/>
        <v>1964.8100390625002</v>
      </c>
      <c r="Q332" s="766">
        <f t="shared" si="45"/>
        <v>1964.8100390625002</v>
      </c>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26" t="str">
        <f t="shared" si="43"/>
        <v>YYWBFw</v>
      </c>
      <c r="H333" s="719">
        <v>2169.8336953125004</v>
      </c>
      <c r="I333" s="766">
        <f t="shared" si="46"/>
        <v>2169.8336953125004</v>
      </c>
      <c r="J333" s="766">
        <f t="shared" si="45"/>
        <v>2169.8336953125004</v>
      </c>
      <c r="K333" s="766">
        <f t="shared" si="45"/>
        <v>2169.8336953125004</v>
      </c>
      <c r="L333" s="766">
        <f t="shared" si="45"/>
        <v>2169.8336953125004</v>
      </c>
      <c r="M333" s="766">
        <f t="shared" si="45"/>
        <v>2169.8336953125004</v>
      </c>
      <c r="N333" s="766">
        <f t="shared" si="45"/>
        <v>2169.8336953125004</v>
      </c>
      <c r="O333" s="766">
        <f t="shared" si="45"/>
        <v>2169.8336953125004</v>
      </c>
      <c r="P333" s="766">
        <f t="shared" si="45"/>
        <v>2169.8336953125004</v>
      </c>
      <c r="Q333" s="766">
        <f t="shared" si="45"/>
        <v>2169.8336953125004</v>
      </c>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26" t="str">
        <f t="shared" si="43"/>
        <v>YYWBFwd</v>
      </c>
      <c r="H334" s="719">
        <v>2169.8336953125004</v>
      </c>
      <c r="I334" s="766">
        <f t="shared" si="46"/>
        <v>2169.8336953125004</v>
      </c>
      <c r="J334" s="766">
        <f t="shared" si="45"/>
        <v>2169.8336953125004</v>
      </c>
      <c r="K334" s="766">
        <f t="shared" si="45"/>
        <v>2169.8336953125004</v>
      </c>
      <c r="L334" s="766">
        <f t="shared" si="45"/>
        <v>2169.8336953125004</v>
      </c>
      <c r="M334" s="766">
        <f t="shared" si="45"/>
        <v>2169.8336953125004</v>
      </c>
      <c r="N334" s="766">
        <f t="shared" si="45"/>
        <v>2169.8336953125004</v>
      </c>
      <c r="O334" s="766">
        <f t="shared" si="45"/>
        <v>2169.8336953125004</v>
      </c>
      <c r="P334" s="766">
        <f t="shared" si="45"/>
        <v>2169.8336953125004</v>
      </c>
      <c r="Q334" s="766">
        <f t="shared" si="45"/>
        <v>2169.8336953125004</v>
      </c>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t="str">
        <f t="shared" si="43"/>
        <v>YYNWBf</v>
      </c>
      <c r="H335" s="719">
        <v>1400</v>
      </c>
      <c r="I335" s="766">
        <f t="shared" si="46"/>
        <v>1400</v>
      </c>
      <c r="J335" s="766">
        <f t="shared" si="45"/>
        <v>1400</v>
      </c>
      <c r="K335" s="766">
        <f t="shared" si="45"/>
        <v>1400</v>
      </c>
      <c r="L335" s="766">
        <f t="shared" si="45"/>
        <v>1400</v>
      </c>
      <c r="M335" s="766">
        <f t="shared" si="45"/>
        <v>1400</v>
      </c>
      <c r="N335" s="766">
        <f t="shared" si="45"/>
        <v>1400</v>
      </c>
      <c r="O335" s="766">
        <f t="shared" si="45"/>
        <v>1400</v>
      </c>
      <c r="P335" s="766">
        <f t="shared" si="45"/>
        <v>1400</v>
      </c>
      <c r="Q335" s="766">
        <f t="shared" si="45"/>
        <v>1400</v>
      </c>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t="str">
        <f t="shared" si="43"/>
        <v>YYFNWb</v>
      </c>
      <c r="H336" s="719">
        <v>2296.5125359179465</v>
      </c>
      <c r="I336" s="766">
        <f t="shared" si="46"/>
        <v>2296.5125359179465</v>
      </c>
      <c r="J336" s="766">
        <f t="shared" si="45"/>
        <v>2296.5125359179465</v>
      </c>
      <c r="K336" s="766">
        <f t="shared" si="45"/>
        <v>2296.5125359179465</v>
      </c>
      <c r="L336" s="766">
        <f t="shared" si="45"/>
        <v>2296.5125359179465</v>
      </c>
      <c r="M336" s="766">
        <f t="shared" si="45"/>
        <v>2296.5125359179465</v>
      </c>
      <c r="N336" s="766">
        <f t="shared" si="45"/>
        <v>2296.5125359179465</v>
      </c>
      <c r="O336" s="766">
        <f t="shared" si="45"/>
        <v>2296.5125359179465</v>
      </c>
      <c r="P336" s="766">
        <f t="shared" si="45"/>
        <v>2296.5125359179465</v>
      </c>
      <c r="Q336" s="766">
        <f t="shared" si="45"/>
        <v>2296.5125359179465</v>
      </c>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t="str">
        <f t="shared" si="43"/>
        <v>YYFNWbd</v>
      </c>
      <c r="H337" s="719">
        <v>2296.5125359179465</v>
      </c>
      <c r="I337" s="766">
        <f t="shared" si="46"/>
        <v>2296.5125359179465</v>
      </c>
      <c r="J337" s="766">
        <f t="shared" si="45"/>
        <v>2296.5125359179465</v>
      </c>
      <c r="K337" s="766">
        <f t="shared" si="45"/>
        <v>2296.5125359179465</v>
      </c>
      <c r="L337" s="766">
        <f t="shared" si="45"/>
        <v>2296.5125359179465</v>
      </c>
      <c r="M337" s="766">
        <f t="shared" si="45"/>
        <v>2296.5125359179465</v>
      </c>
      <c r="N337" s="766">
        <f t="shared" si="45"/>
        <v>2296.5125359179465</v>
      </c>
      <c r="O337" s="766">
        <f t="shared" si="45"/>
        <v>2296.5125359179465</v>
      </c>
      <c r="P337" s="766">
        <f t="shared" si="45"/>
        <v>2296.5125359179465</v>
      </c>
      <c r="Q337" s="766">
        <f t="shared" si="45"/>
        <v>2296.5125359179465</v>
      </c>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26" t="str">
        <f t="shared" si="43"/>
        <v>YYBFNw</v>
      </c>
      <c r="H338" s="719">
        <v>2454.78515625</v>
      </c>
      <c r="I338" s="766">
        <f t="shared" si="46"/>
        <v>2454.78515625</v>
      </c>
      <c r="J338" s="766">
        <f t="shared" si="45"/>
        <v>2454.78515625</v>
      </c>
      <c r="K338" s="766">
        <f t="shared" si="45"/>
        <v>2454.78515625</v>
      </c>
      <c r="L338" s="766">
        <f t="shared" si="45"/>
        <v>2454.78515625</v>
      </c>
      <c r="M338" s="766">
        <f t="shared" si="45"/>
        <v>2454.78515625</v>
      </c>
      <c r="N338" s="766">
        <f t="shared" si="45"/>
        <v>2454.78515625</v>
      </c>
      <c r="O338" s="766">
        <f t="shared" si="45"/>
        <v>2454.78515625</v>
      </c>
      <c r="P338" s="766">
        <f t="shared" si="45"/>
        <v>2454.78515625</v>
      </c>
      <c r="Q338" s="766">
        <f t="shared" si="45"/>
        <v>2454.78515625</v>
      </c>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26" t="str">
        <f t="shared" si="43"/>
        <v>YYBFNwd</v>
      </c>
      <c r="H339" s="719">
        <v>2454.78515625</v>
      </c>
      <c r="I339" s="766">
        <f t="shared" si="46"/>
        <v>2454.78515625</v>
      </c>
      <c r="J339" s="766">
        <f t="shared" si="45"/>
        <v>2454.78515625</v>
      </c>
      <c r="K339" s="766">
        <f t="shared" si="45"/>
        <v>2454.78515625</v>
      </c>
      <c r="L339" s="766">
        <f t="shared" si="45"/>
        <v>2454.78515625</v>
      </c>
      <c r="M339" s="766">
        <f t="shared" si="45"/>
        <v>2454.78515625</v>
      </c>
      <c r="N339" s="766">
        <f t="shared" si="45"/>
        <v>2454.78515625</v>
      </c>
      <c r="O339" s="766">
        <f t="shared" si="45"/>
        <v>2454.78515625</v>
      </c>
      <c r="P339" s="766">
        <f t="shared" si="45"/>
        <v>2454.78515625</v>
      </c>
      <c r="Q339" s="766">
        <f t="shared" si="45"/>
        <v>2454.78515625</v>
      </c>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26" t="str">
        <f t="shared" si="43"/>
        <v>YYWBFz</v>
      </c>
      <c r="H340" s="719">
        <v>1150</v>
      </c>
      <c r="I340" s="766">
        <f t="shared" si="46"/>
        <v>1150</v>
      </c>
      <c r="J340" s="766">
        <f t="shared" si="45"/>
        <v>1150</v>
      </c>
      <c r="K340" s="766">
        <f t="shared" si="45"/>
        <v>1150</v>
      </c>
      <c r="L340" s="766">
        <f t="shared" si="45"/>
        <v>1150</v>
      </c>
      <c r="M340" s="766">
        <f t="shared" si="45"/>
        <v>1150</v>
      </c>
      <c r="N340" s="766">
        <f t="shared" si="45"/>
        <v>1150</v>
      </c>
      <c r="O340" s="766">
        <f t="shared" si="45"/>
        <v>1150</v>
      </c>
      <c r="P340" s="766">
        <f t="shared" si="45"/>
        <v>1150</v>
      </c>
      <c r="Q340" s="766">
        <f t="shared" si="45"/>
        <v>1150</v>
      </c>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tr">
        <f t="shared" si="43"/>
        <v>YYWBFzd</v>
      </c>
      <c r="H341" s="719">
        <v>1150</v>
      </c>
      <c r="I341" s="766">
        <f t="shared" si="46"/>
        <v>1150</v>
      </c>
      <c r="J341" s="766">
        <f t="shared" si="45"/>
        <v>1150</v>
      </c>
      <c r="K341" s="766">
        <f t="shared" si="45"/>
        <v>1150</v>
      </c>
      <c r="L341" s="766">
        <f t="shared" si="45"/>
        <v>1150</v>
      </c>
      <c r="M341" s="766">
        <f t="shared" si="45"/>
        <v>1150</v>
      </c>
      <c r="N341" s="766">
        <f t="shared" si="45"/>
        <v>1150</v>
      </c>
      <c r="O341" s="766">
        <f t="shared" si="45"/>
        <v>1150</v>
      </c>
      <c r="P341" s="766">
        <f t="shared" si="45"/>
        <v>1150</v>
      </c>
      <c r="Q341" s="766">
        <f t="shared" si="45"/>
        <v>1150</v>
      </c>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tr">
        <f t="shared" si="43"/>
        <v>YAAA2Nw</v>
      </c>
      <c r="H342" s="719">
        <v>2616</v>
      </c>
      <c r="I342" s="766">
        <f t="shared" si="46"/>
        <v>2616</v>
      </c>
      <c r="J342" s="766">
        <f t="shared" ref="J342:Q348" si="47">$H342*J$264</f>
        <v>2616</v>
      </c>
      <c r="K342" s="766">
        <f t="shared" si="47"/>
        <v>2616</v>
      </c>
      <c r="L342" s="766">
        <f t="shared" si="47"/>
        <v>2616</v>
      </c>
      <c r="M342" s="766">
        <f t="shared" si="47"/>
        <v>2616</v>
      </c>
      <c r="N342" s="766">
        <f t="shared" si="47"/>
        <v>2616</v>
      </c>
      <c r="O342" s="766">
        <f t="shared" si="47"/>
        <v>2616</v>
      </c>
      <c r="P342" s="766">
        <f t="shared" si="47"/>
        <v>2616</v>
      </c>
      <c r="Q342" s="766">
        <f t="shared" si="47"/>
        <v>2616</v>
      </c>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si="43"/>
        <v>YAAA2Nwd</v>
      </c>
      <c r="H343" s="719">
        <v>2616</v>
      </c>
      <c r="I343" s="766">
        <f t="shared" si="46"/>
        <v>2616</v>
      </c>
      <c r="J343" s="766">
        <f t="shared" si="47"/>
        <v>2616</v>
      </c>
      <c r="K343" s="766">
        <f t="shared" si="47"/>
        <v>2616</v>
      </c>
      <c r="L343" s="766">
        <f t="shared" si="47"/>
        <v>2616</v>
      </c>
      <c r="M343" s="766">
        <f t="shared" si="47"/>
        <v>2616</v>
      </c>
      <c r="N343" s="766">
        <f t="shared" si="47"/>
        <v>2616</v>
      </c>
      <c r="O343" s="766">
        <f t="shared" si="47"/>
        <v>2616</v>
      </c>
      <c r="P343" s="766">
        <f t="shared" si="47"/>
        <v>2616</v>
      </c>
      <c r="Q343" s="766">
        <f t="shared" si="47"/>
        <v>2616</v>
      </c>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43"/>
        <v>YYAA2A1z</v>
      </c>
      <c r="H344" s="719">
        <v>1270</v>
      </c>
      <c r="I344" s="766">
        <f t="shared" si="46"/>
        <v>1270</v>
      </c>
      <c r="J344" s="766">
        <f t="shared" si="47"/>
        <v>1270</v>
      </c>
      <c r="K344" s="766">
        <f t="shared" si="47"/>
        <v>1270</v>
      </c>
      <c r="L344" s="766">
        <f t="shared" si="47"/>
        <v>1270</v>
      </c>
      <c r="M344" s="766">
        <f t="shared" si="47"/>
        <v>1270</v>
      </c>
      <c r="N344" s="766">
        <f t="shared" si="47"/>
        <v>1270</v>
      </c>
      <c r="O344" s="766">
        <f t="shared" si="47"/>
        <v>1270</v>
      </c>
      <c r="P344" s="766">
        <f t="shared" si="47"/>
        <v>1270</v>
      </c>
      <c r="Q344" s="766">
        <f t="shared" si="47"/>
        <v>1270</v>
      </c>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43"/>
        <v>YYAA2A1zd</v>
      </c>
      <c r="H345" s="719">
        <v>1270</v>
      </c>
      <c r="I345" s="766">
        <f t="shared" si="46"/>
        <v>1270</v>
      </c>
      <c r="J345" s="766">
        <f t="shared" si="47"/>
        <v>1270</v>
      </c>
      <c r="K345" s="766">
        <f t="shared" si="47"/>
        <v>1270</v>
      </c>
      <c r="L345" s="766">
        <f t="shared" si="47"/>
        <v>1270</v>
      </c>
      <c r="M345" s="766">
        <f t="shared" si="47"/>
        <v>1270</v>
      </c>
      <c r="N345" s="766">
        <f t="shared" si="47"/>
        <v>1270</v>
      </c>
      <c r="O345" s="766">
        <f t="shared" si="47"/>
        <v>1270</v>
      </c>
      <c r="P345" s="766">
        <f t="shared" si="47"/>
        <v>1270</v>
      </c>
      <c r="Q345" s="766">
        <f t="shared" si="47"/>
        <v>1270</v>
      </c>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43"/>
        <v>AYWA2A1a</v>
      </c>
      <c r="H346" s="719">
        <v>0</v>
      </c>
      <c r="I346" s="766">
        <f t="shared" si="46"/>
        <v>0</v>
      </c>
      <c r="J346" s="766">
        <f t="shared" si="47"/>
        <v>0</v>
      </c>
      <c r="K346" s="766">
        <f t="shared" si="47"/>
        <v>0</v>
      </c>
      <c r="L346" s="766">
        <f t="shared" si="47"/>
        <v>0</v>
      </c>
      <c r="M346" s="766">
        <f t="shared" si="47"/>
        <v>0</v>
      </c>
      <c r="N346" s="766">
        <f t="shared" si="47"/>
        <v>0</v>
      </c>
      <c r="O346" s="766">
        <f t="shared" si="47"/>
        <v>0</v>
      </c>
      <c r="P346" s="766">
        <f t="shared" si="47"/>
        <v>0</v>
      </c>
      <c r="Q346" s="766">
        <f t="shared" si="47"/>
        <v>0</v>
      </c>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43"/>
        <v>AANWA1a</v>
      </c>
      <c r="H347" s="719">
        <v>0</v>
      </c>
      <c r="I347" s="766">
        <f t="shared" si="46"/>
        <v>0</v>
      </c>
      <c r="J347" s="766">
        <f t="shared" si="47"/>
        <v>0</v>
      </c>
      <c r="K347" s="766">
        <f t="shared" si="47"/>
        <v>0</v>
      </c>
      <c r="L347" s="766">
        <f t="shared" si="47"/>
        <v>0</v>
      </c>
      <c r="M347" s="766">
        <f t="shared" si="47"/>
        <v>0</v>
      </c>
      <c r="N347" s="766">
        <f t="shared" si="47"/>
        <v>0</v>
      </c>
      <c r="O347" s="766">
        <f t="shared" si="47"/>
        <v>0</v>
      </c>
      <c r="P347" s="766">
        <f t="shared" si="47"/>
        <v>0</v>
      </c>
      <c r="Q347" s="766">
        <f t="shared" si="47"/>
        <v>0</v>
      </c>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43"/>
        <v>AAANWa</v>
      </c>
      <c r="H348" s="719">
        <v>0</v>
      </c>
      <c r="I348" s="766">
        <f t="shared" si="46"/>
        <v>0</v>
      </c>
      <c r="J348" s="766">
        <f t="shared" si="47"/>
        <v>0</v>
      </c>
      <c r="K348" s="766">
        <f t="shared" si="47"/>
        <v>0</v>
      </c>
      <c r="L348" s="766">
        <f t="shared" si="47"/>
        <v>0</v>
      </c>
      <c r="M348" s="766">
        <f t="shared" si="47"/>
        <v>0</v>
      </c>
      <c r="N348" s="766">
        <f t="shared" si="47"/>
        <v>0</v>
      </c>
      <c r="O348" s="766">
        <f t="shared" si="47"/>
        <v>0</v>
      </c>
      <c r="P348" s="766">
        <f t="shared" si="47"/>
        <v>0</v>
      </c>
      <c r="Q348" s="766">
        <f t="shared" si="47"/>
        <v>0</v>
      </c>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c r="I349" s="26"/>
      <c r="J349" s="26"/>
      <c r="K349" s="26"/>
      <c r="N349" s="510"/>
      <c r="O349" s="189"/>
      <c r="P349" s="189"/>
      <c r="Q349" s="189"/>
      <c r="R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c r="I350" s="26"/>
      <c r="J350" s="26"/>
      <c r="K350" s="26"/>
      <c r="N350" s="510"/>
      <c r="O350" s="189"/>
      <c r="P350" s="189"/>
      <c r="Q350" s="189"/>
      <c r="R350" s="189"/>
      <c r="S350" s="189"/>
      <c r="T350" s="189"/>
      <c r="U350" s="189"/>
      <c r="V350" s="189"/>
      <c r="W350" s="189"/>
      <c r="X350" s="189"/>
      <c r="Y350" s="189"/>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c r="I351" s="26"/>
      <c r="J351" s="26"/>
      <c r="K351" s="26"/>
      <c r="N351" s="510"/>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c r="I352" s="26"/>
      <c r="J352" s="26"/>
      <c r="K352" s="26"/>
      <c r="N352" s="510"/>
      <c r="O352" s="189"/>
      <c r="P352" s="189"/>
      <c r="Q352" s="189"/>
      <c r="R352" s="189"/>
      <c r="S352" s="189"/>
      <c r="T352" s="189"/>
      <c r="U352" s="189"/>
      <c r="V352" s="189"/>
      <c r="W352" s="189"/>
      <c r="X352" s="189"/>
      <c r="Y352" s="189"/>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c r="I353" s="26"/>
      <c r="J353" s="26"/>
      <c r="K353" s="26"/>
      <c r="N353" s="510"/>
      <c r="O353" s="189"/>
      <c r="P353" s="189"/>
      <c r="Q353" s="189"/>
      <c r="R353" s="189"/>
      <c r="S353" s="189"/>
      <c r="T353" s="189"/>
      <c r="U353" s="189"/>
      <c r="V353" s="189"/>
      <c r="W353" s="189"/>
      <c r="X353" s="189"/>
      <c r="Y353" s="189"/>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c r="I354" s="26"/>
      <c r="J354" s="26"/>
      <c r="K354" s="26"/>
      <c r="N354" s="510"/>
      <c r="O354" s="189"/>
      <c r="P354" s="189"/>
      <c r="Q354" s="189"/>
      <c r="X354" s="189"/>
      <c r="Y354" s="189"/>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511" t="s">
        <v>1090</v>
      </c>
      <c r="J355" s="767" t="s">
        <v>410</v>
      </c>
      <c r="K355" s="767" t="s">
        <v>809</v>
      </c>
      <c r="L355" s="767" t="s">
        <v>810</v>
      </c>
      <c r="M355" s="767" t="s">
        <v>811</v>
      </c>
      <c r="N355" s="767" t="s">
        <v>812</v>
      </c>
      <c r="O355" s="767" t="s">
        <v>813</v>
      </c>
      <c r="P355" s="767" t="s">
        <v>814</v>
      </c>
      <c r="Q355" s="767" t="s">
        <v>815</v>
      </c>
      <c r="R355" s="767" t="s">
        <v>816</v>
      </c>
      <c r="S355" s="189"/>
      <c r="T355" s="189"/>
      <c r="U355" s="189"/>
      <c r="V355" s="189"/>
      <c r="W355" s="189"/>
      <c r="X355" s="189"/>
      <c r="Y355" s="189"/>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511"/>
      <c r="I356" t="s">
        <v>1112</v>
      </c>
      <c r="J356" s="768">
        <v>0.85</v>
      </c>
      <c r="K356" s="768">
        <v>0.85</v>
      </c>
      <c r="L356" s="768">
        <v>0.85</v>
      </c>
      <c r="M356" s="768">
        <v>0.85</v>
      </c>
      <c r="N356" s="768">
        <v>1</v>
      </c>
      <c r="O356" s="768">
        <v>1</v>
      </c>
      <c r="P356" s="768">
        <v>1</v>
      </c>
      <c r="Q356" s="768">
        <v>1</v>
      </c>
      <c r="R356" s="768">
        <v>1</v>
      </c>
      <c r="S356" s="189"/>
      <c r="T356" s="189"/>
      <c r="U356" s="189"/>
      <c r="V356" s="189"/>
      <c r="W356" s="189"/>
      <c r="X356" s="189"/>
      <c r="Y356" s="189"/>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511"/>
      <c r="I357" s="26"/>
      <c r="J357" s="26"/>
      <c r="K357" s="26"/>
      <c r="N357" s="510"/>
      <c r="O357" s="189"/>
      <c r="P357" s="189"/>
      <c r="Q357" s="189"/>
      <c r="R357" s="189"/>
      <c r="S357" s="189"/>
      <c r="T357" s="189"/>
      <c r="U357" s="189"/>
      <c r="V357" s="189"/>
      <c r="W357" s="189"/>
      <c r="X357" s="189"/>
      <c r="Y357" s="189"/>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
        <v>823</v>
      </c>
      <c r="H358" t="s">
        <v>839</v>
      </c>
      <c r="I358" t="s">
        <v>839</v>
      </c>
      <c r="J358" t="s">
        <v>410</v>
      </c>
      <c r="K358" t="s">
        <v>410</v>
      </c>
      <c r="L358" t="s">
        <v>809</v>
      </c>
      <c r="M358" t="s">
        <v>809</v>
      </c>
      <c r="N358" t="s">
        <v>810</v>
      </c>
      <c r="O358" t="s">
        <v>810</v>
      </c>
      <c r="P358" t="s">
        <v>811</v>
      </c>
      <c r="Q358" t="s">
        <v>811</v>
      </c>
      <c r="R358" t="s">
        <v>812</v>
      </c>
      <c r="S358" t="s">
        <v>812</v>
      </c>
      <c r="T358" t="s">
        <v>813</v>
      </c>
      <c r="U358" t="s">
        <v>813</v>
      </c>
      <c r="V358" t="s">
        <v>814</v>
      </c>
      <c r="W358" t="s">
        <v>814</v>
      </c>
      <c r="X358" t="s">
        <v>815</v>
      </c>
      <c r="Y358" t="s">
        <v>815</v>
      </c>
      <c r="Z358" t="s">
        <v>816</v>
      </c>
      <c r="AA358" t="s">
        <v>816</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
        <v>822</v>
      </c>
      <c r="H359" t="s">
        <v>1091</v>
      </c>
      <c r="I359" t="s">
        <v>1076</v>
      </c>
      <c r="J359" t="s">
        <v>1091</v>
      </c>
      <c r="K359" t="s">
        <v>1076</v>
      </c>
      <c r="L359" t="s">
        <v>1091</v>
      </c>
      <c r="M359" t="s">
        <v>1076</v>
      </c>
      <c r="N359" t="s">
        <v>1091</v>
      </c>
      <c r="O359" t="s">
        <v>1076</v>
      </c>
      <c r="P359" t="s">
        <v>1091</v>
      </c>
      <c r="Q359" t="s">
        <v>1076</v>
      </c>
      <c r="R359" t="s">
        <v>1091</v>
      </c>
      <c r="S359" t="s">
        <v>1076</v>
      </c>
      <c r="T359" t="s">
        <v>1091</v>
      </c>
      <c r="U359" t="s">
        <v>1076</v>
      </c>
      <c r="V359" t="s">
        <v>1091</v>
      </c>
      <c r="W359" t="s">
        <v>1076</v>
      </c>
      <c r="X359" t="s">
        <v>1091</v>
      </c>
      <c r="Y359" t="s">
        <v>1076</v>
      </c>
      <c r="Z359" t="s">
        <v>1091</v>
      </c>
      <c r="AA359" t="s">
        <v>1076</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ref="G360:G391" si="48">_xlfn.CONCAT(H178:M178)</f>
        <v>AAAA2A1a</v>
      </c>
      <c r="H360" s="226">
        <v>0</v>
      </c>
      <c r="I360" s="226">
        <v>0</v>
      </c>
      <c r="J360" s="725">
        <f>$H360*HLOOKUP(J$358,$J$355:$R$356,2)</f>
        <v>0</v>
      </c>
      <c r="K360" s="752">
        <f t="shared" ref="K360:Y370" si="49">$I360</f>
        <v>0</v>
      </c>
      <c r="L360" s="725">
        <f>$H360*HLOOKUP(L$358,$J$355:$R$356,2)</f>
        <v>0</v>
      </c>
      <c r="M360" s="752">
        <f t="shared" si="49"/>
        <v>0</v>
      </c>
      <c r="N360" s="725">
        <f>$H360*HLOOKUP(N$358,$J$355:$R$356,2)</f>
        <v>0</v>
      </c>
      <c r="O360" s="752">
        <f t="shared" si="49"/>
        <v>0</v>
      </c>
      <c r="P360" s="725">
        <f>$H360*HLOOKUP(P$358,$J$355:$R$356,2)</f>
        <v>0</v>
      </c>
      <c r="Q360" s="752">
        <f t="shared" si="49"/>
        <v>0</v>
      </c>
      <c r="R360" s="725">
        <f>$H360*HLOOKUP(R$358,$J$355:$R$356,2)</f>
        <v>0</v>
      </c>
      <c r="S360" s="752">
        <f t="shared" si="49"/>
        <v>0</v>
      </c>
      <c r="T360" s="725">
        <f>$H360*HLOOKUP(T$358,$J$355:$R$356,2)</f>
        <v>0</v>
      </c>
      <c r="U360" s="752">
        <f t="shared" si="49"/>
        <v>0</v>
      </c>
      <c r="V360" s="725">
        <f>$H360*HLOOKUP(V$358,$J$355:$R$356,2)</f>
        <v>0</v>
      </c>
      <c r="W360" s="752">
        <f t="shared" si="49"/>
        <v>0</v>
      </c>
      <c r="X360" s="725">
        <f>$H360*HLOOKUP(X$358,$J$355:$R$356,2)</f>
        <v>0</v>
      </c>
      <c r="Y360" s="752">
        <f t="shared" si="49"/>
        <v>0</v>
      </c>
      <c r="Z360" s="725">
        <f>$H360*HLOOKUP(Z$358,$J$355:$R$356,2)</f>
        <v>0</v>
      </c>
      <c r="AA360" s="752">
        <f t="shared" ref="AA360:AA442" si="50">$I360</f>
        <v>0</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48"/>
        <v>GGGGAg1a2</v>
      </c>
      <c r="H361" s="226">
        <v>0</v>
      </c>
      <c r="I361" s="226">
        <v>0</v>
      </c>
      <c r="J361" s="725">
        <f t="shared" ref="J361:J369" si="51">$H361*HLOOKUP(J$358,$J$355:$R$356,2)</f>
        <v>0</v>
      </c>
      <c r="K361" s="752">
        <f t="shared" si="49"/>
        <v>0</v>
      </c>
      <c r="L361" s="725">
        <f t="shared" ref="L361:L369" si="52">$H361*HLOOKUP(L$358,$J$355:$R$356,2)</f>
        <v>0</v>
      </c>
      <c r="M361" s="752">
        <f t="shared" si="49"/>
        <v>0</v>
      </c>
      <c r="N361" s="725">
        <f t="shared" ref="N361:N369" si="53">$H361*HLOOKUP(N$358,$J$355:$R$356,2)</f>
        <v>0</v>
      </c>
      <c r="O361" s="752">
        <f t="shared" si="49"/>
        <v>0</v>
      </c>
      <c r="P361" s="725">
        <f t="shared" ref="P361:P369" si="54">$H361*HLOOKUP(P$358,$J$355:$R$356,2)</f>
        <v>0</v>
      </c>
      <c r="Q361" s="752">
        <f t="shared" si="49"/>
        <v>0</v>
      </c>
      <c r="R361" s="725">
        <f t="shared" ref="R361:R369" si="55">$H361*HLOOKUP(R$358,$J$355:$R$356,2)</f>
        <v>0</v>
      </c>
      <c r="S361" s="752">
        <f t="shared" si="49"/>
        <v>0</v>
      </c>
      <c r="T361" s="725">
        <f t="shared" ref="T361:T369" si="56">$H361*HLOOKUP(T$358,$J$355:$R$356,2)</f>
        <v>0</v>
      </c>
      <c r="U361" s="752">
        <f t="shared" si="49"/>
        <v>0</v>
      </c>
      <c r="V361" s="725">
        <f t="shared" ref="V361:V369" si="57">$H361*HLOOKUP(V$358,$J$355:$R$356,2)</f>
        <v>0</v>
      </c>
      <c r="W361" s="752">
        <f t="shared" si="49"/>
        <v>0</v>
      </c>
      <c r="X361" s="725">
        <f t="shared" ref="X361:X369" si="58">$H361*HLOOKUP(X$358,$J$355:$R$356,2)</f>
        <v>0</v>
      </c>
      <c r="Y361" s="752">
        <f t="shared" si="49"/>
        <v>0</v>
      </c>
      <c r="Z361" s="725">
        <f t="shared" ref="Z361:Z369" si="59">$H361*HLOOKUP(Z$358,$J$355:$R$356,2)</f>
        <v>0</v>
      </c>
      <c r="AA361" s="752">
        <f t="shared" si="50"/>
        <v>0</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48"/>
        <v>GGGGSg1a2</v>
      </c>
      <c r="H362" s="226">
        <v>0</v>
      </c>
      <c r="I362" s="226">
        <v>0</v>
      </c>
      <c r="J362" s="725">
        <f t="shared" si="51"/>
        <v>0</v>
      </c>
      <c r="K362" s="752">
        <f t="shared" si="49"/>
        <v>0</v>
      </c>
      <c r="L362" s="725">
        <f t="shared" si="52"/>
        <v>0</v>
      </c>
      <c r="M362" s="752">
        <f t="shared" si="49"/>
        <v>0</v>
      </c>
      <c r="N362" s="725">
        <f t="shared" si="53"/>
        <v>0</v>
      </c>
      <c r="O362" s="752">
        <f t="shared" si="49"/>
        <v>0</v>
      </c>
      <c r="P362" s="725">
        <f t="shared" si="54"/>
        <v>0</v>
      </c>
      <c r="Q362" s="752">
        <f t="shared" si="49"/>
        <v>0</v>
      </c>
      <c r="R362" s="725">
        <f t="shared" si="55"/>
        <v>0</v>
      </c>
      <c r="S362" s="752">
        <f t="shared" si="49"/>
        <v>0</v>
      </c>
      <c r="T362" s="725">
        <f t="shared" si="56"/>
        <v>0</v>
      </c>
      <c r="U362" s="752">
        <f t="shared" si="49"/>
        <v>0</v>
      </c>
      <c r="V362" s="725">
        <f t="shared" si="57"/>
        <v>0</v>
      </c>
      <c r="W362" s="752">
        <f t="shared" si="49"/>
        <v>0</v>
      </c>
      <c r="X362" s="725">
        <f t="shared" si="58"/>
        <v>0</v>
      </c>
      <c r="Y362" s="752">
        <f t="shared" si="49"/>
        <v>0</v>
      </c>
      <c r="Z362" s="725">
        <f t="shared" si="59"/>
        <v>0</v>
      </c>
      <c r="AA362" s="752">
        <f t="shared" si="50"/>
        <v>0</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48"/>
        <v>GGGAg2Na2</v>
      </c>
      <c r="H363" s="226">
        <v>0</v>
      </c>
      <c r="I363" s="226">
        <v>0</v>
      </c>
      <c r="J363" s="725">
        <f t="shared" si="51"/>
        <v>0</v>
      </c>
      <c r="K363" s="752">
        <f t="shared" si="49"/>
        <v>0</v>
      </c>
      <c r="L363" s="725">
        <f t="shared" si="52"/>
        <v>0</v>
      </c>
      <c r="M363" s="752">
        <f t="shared" si="49"/>
        <v>0</v>
      </c>
      <c r="N363" s="725">
        <f t="shared" si="53"/>
        <v>0</v>
      </c>
      <c r="O363" s="752">
        <f t="shared" si="49"/>
        <v>0</v>
      </c>
      <c r="P363" s="725">
        <f t="shared" si="54"/>
        <v>0</v>
      </c>
      <c r="Q363" s="752">
        <f t="shared" si="49"/>
        <v>0</v>
      </c>
      <c r="R363" s="725">
        <f t="shared" si="55"/>
        <v>0</v>
      </c>
      <c r="S363" s="752">
        <f t="shared" si="49"/>
        <v>0</v>
      </c>
      <c r="T363" s="725">
        <f t="shared" si="56"/>
        <v>0</v>
      </c>
      <c r="U363" s="752">
        <f t="shared" si="49"/>
        <v>0</v>
      </c>
      <c r="V363" s="725">
        <f t="shared" si="57"/>
        <v>0</v>
      </c>
      <c r="W363" s="752">
        <f t="shared" si="49"/>
        <v>0</v>
      </c>
      <c r="X363" s="725">
        <f t="shared" si="58"/>
        <v>0</v>
      </c>
      <c r="Y363" s="752">
        <f t="shared" si="49"/>
        <v>0</v>
      </c>
      <c r="Z363" s="725">
        <f t="shared" si="59"/>
        <v>0</v>
      </c>
      <c r="AA363" s="752">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48"/>
        <v>GGGAg2Ea2</v>
      </c>
      <c r="H364" s="226">
        <v>0</v>
      </c>
      <c r="I364" s="226">
        <v>0</v>
      </c>
      <c r="J364" s="725">
        <f t="shared" si="51"/>
        <v>0</v>
      </c>
      <c r="K364" s="752">
        <f t="shared" si="49"/>
        <v>0</v>
      </c>
      <c r="L364" s="725">
        <f t="shared" si="52"/>
        <v>0</v>
      </c>
      <c r="M364" s="752">
        <f t="shared" si="49"/>
        <v>0</v>
      </c>
      <c r="N364" s="725">
        <f t="shared" si="53"/>
        <v>0</v>
      </c>
      <c r="O364" s="752">
        <f t="shared" si="49"/>
        <v>0</v>
      </c>
      <c r="P364" s="725">
        <f t="shared" si="54"/>
        <v>0</v>
      </c>
      <c r="Q364" s="752">
        <f t="shared" si="49"/>
        <v>0</v>
      </c>
      <c r="R364" s="725">
        <f t="shared" si="55"/>
        <v>0</v>
      </c>
      <c r="S364" s="752">
        <f t="shared" si="49"/>
        <v>0</v>
      </c>
      <c r="T364" s="725">
        <f t="shared" si="56"/>
        <v>0</v>
      </c>
      <c r="U364" s="752">
        <f t="shared" si="49"/>
        <v>0</v>
      </c>
      <c r="V364" s="725">
        <f t="shared" si="57"/>
        <v>0</v>
      </c>
      <c r="W364" s="752">
        <f t="shared" si="49"/>
        <v>0</v>
      </c>
      <c r="X364" s="725">
        <f t="shared" si="58"/>
        <v>0</v>
      </c>
      <c r="Y364" s="752">
        <f t="shared" si="49"/>
        <v>0</v>
      </c>
      <c r="Z364" s="725">
        <f t="shared" si="59"/>
        <v>0</v>
      </c>
      <c r="AA364" s="752">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48"/>
        <v>GGGAg2OFa2</v>
      </c>
      <c r="H365" s="226">
        <v>0</v>
      </c>
      <c r="I365" s="226">
        <v>0</v>
      </c>
      <c r="J365" s="725">
        <f t="shared" si="51"/>
        <v>0</v>
      </c>
      <c r="K365" s="752">
        <f t="shared" si="49"/>
        <v>0</v>
      </c>
      <c r="L365" s="725">
        <f t="shared" si="52"/>
        <v>0</v>
      </c>
      <c r="M365" s="752">
        <f t="shared" si="49"/>
        <v>0</v>
      </c>
      <c r="N365" s="725">
        <f t="shared" si="53"/>
        <v>0</v>
      </c>
      <c r="O365" s="752">
        <f t="shared" si="49"/>
        <v>0</v>
      </c>
      <c r="P365" s="725">
        <f t="shared" si="54"/>
        <v>0</v>
      </c>
      <c r="Q365" s="752">
        <f t="shared" si="49"/>
        <v>0</v>
      </c>
      <c r="R365" s="725">
        <f t="shared" si="55"/>
        <v>0</v>
      </c>
      <c r="S365" s="752">
        <f t="shared" si="49"/>
        <v>0</v>
      </c>
      <c r="T365" s="725">
        <f t="shared" si="56"/>
        <v>0</v>
      </c>
      <c r="U365" s="752">
        <f t="shared" si="49"/>
        <v>0</v>
      </c>
      <c r="V365" s="725">
        <f t="shared" si="57"/>
        <v>0</v>
      </c>
      <c r="W365" s="752">
        <f t="shared" si="49"/>
        <v>0</v>
      </c>
      <c r="X365" s="725">
        <f t="shared" si="58"/>
        <v>0</v>
      </c>
      <c r="Y365" s="752">
        <f t="shared" si="49"/>
        <v>0</v>
      </c>
      <c r="Z365" s="725">
        <f t="shared" si="59"/>
        <v>0</v>
      </c>
      <c r="AA365" s="752">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48"/>
        <v>GGGC1Na2</v>
      </c>
      <c r="H366" s="226">
        <v>0</v>
      </c>
      <c r="I366" s="226">
        <v>0</v>
      </c>
      <c r="J366" s="725">
        <f t="shared" si="51"/>
        <v>0</v>
      </c>
      <c r="K366" s="752">
        <f t="shared" si="49"/>
        <v>0</v>
      </c>
      <c r="L366" s="725">
        <f t="shared" si="52"/>
        <v>0</v>
      </c>
      <c r="M366" s="752">
        <f t="shared" si="49"/>
        <v>0</v>
      </c>
      <c r="N366" s="725">
        <f t="shared" si="53"/>
        <v>0</v>
      </c>
      <c r="O366" s="752">
        <f t="shared" si="49"/>
        <v>0</v>
      </c>
      <c r="P366" s="725">
        <f t="shared" si="54"/>
        <v>0</v>
      </c>
      <c r="Q366" s="752">
        <f t="shared" si="49"/>
        <v>0</v>
      </c>
      <c r="R366" s="725">
        <f t="shared" si="55"/>
        <v>0</v>
      </c>
      <c r="S366" s="752">
        <f t="shared" si="49"/>
        <v>0</v>
      </c>
      <c r="T366" s="725">
        <f t="shared" si="56"/>
        <v>0</v>
      </c>
      <c r="U366" s="752">
        <f t="shared" si="49"/>
        <v>0</v>
      </c>
      <c r="V366" s="725">
        <f t="shared" si="57"/>
        <v>0</v>
      </c>
      <c r="W366" s="752">
        <f t="shared" si="49"/>
        <v>0</v>
      </c>
      <c r="X366" s="725">
        <f t="shared" si="58"/>
        <v>0</v>
      </c>
      <c r="Y366" s="752">
        <f t="shared" si="49"/>
        <v>0</v>
      </c>
      <c r="Z366" s="725">
        <f t="shared" si="59"/>
        <v>0</v>
      </c>
      <c r="AA366" s="752">
        <f t="shared" si="50"/>
        <v>0</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48"/>
        <v>GGGC1Ea2</v>
      </c>
      <c r="H367" s="226">
        <v>0</v>
      </c>
      <c r="I367" s="226">
        <v>0</v>
      </c>
      <c r="J367" s="725">
        <f t="shared" si="51"/>
        <v>0</v>
      </c>
      <c r="K367" s="752">
        <f t="shared" si="49"/>
        <v>0</v>
      </c>
      <c r="L367" s="725">
        <f t="shared" si="52"/>
        <v>0</v>
      </c>
      <c r="M367" s="752">
        <f t="shared" si="49"/>
        <v>0</v>
      </c>
      <c r="N367" s="725">
        <f t="shared" si="53"/>
        <v>0</v>
      </c>
      <c r="O367" s="752">
        <f t="shared" si="49"/>
        <v>0</v>
      </c>
      <c r="P367" s="725">
        <f t="shared" si="54"/>
        <v>0</v>
      </c>
      <c r="Q367" s="752">
        <f t="shared" si="49"/>
        <v>0</v>
      </c>
      <c r="R367" s="725">
        <f t="shared" si="55"/>
        <v>0</v>
      </c>
      <c r="S367" s="752">
        <f t="shared" si="49"/>
        <v>0</v>
      </c>
      <c r="T367" s="725">
        <f t="shared" si="56"/>
        <v>0</v>
      </c>
      <c r="U367" s="752">
        <f t="shared" si="49"/>
        <v>0</v>
      </c>
      <c r="V367" s="725">
        <f t="shared" si="57"/>
        <v>0</v>
      </c>
      <c r="W367" s="752">
        <f t="shared" si="49"/>
        <v>0</v>
      </c>
      <c r="X367" s="725">
        <f t="shared" si="58"/>
        <v>0</v>
      </c>
      <c r="Y367" s="752">
        <f t="shared" si="49"/>
        <v>0</v>
      </c>
      <c r="Z367" s="725">
        <f t="shared" si="59"/>
        <v>0</v>
      </c>
      <c r="AA367" s="752">
        <f t="shared" si="50"/>
        <v>0</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48"/>
        <v>GGGC1Pa2</v>
      </c>
      <c r="H368" s="226">
        <v>0</v>
      </c>
      <c r="I368" s="226">
        <v>0</v>
      </c>
      <c r="J368" s="725">
        <f t="shared" si="51"/>
        <v>0</v>
      </c>
      <c r="K368" s="752">
        <f t="shared" si="49"/>
        <v>0</v>
      </c>
      <c r="L368" s="725">
        <f t="shared" si="52"/>
        <v>0</v>
      </c>
      <c r="M368" s="752">
        <f t="shared" si="49"/>
        <v>0</v>
      </c>
      <c r="N368" s="725">
        <f t="shared" si="53"/>
        <v>0</v>
      </c>
      <c r="O368" s="752">
        <f t="shared" si="49"/>
        <v>0</v>
      </c>
      <c r="P368" s="725">
        <f t="shared" si="54"/>
        <v>0</v>
      </c>
      <c r="Q368" s="752">
        <f t="shared" si="49"/>
        <v>0</v>
      </c>
      <c r="R368" s="725">
        <f t="shared" si="55"/>
        <v>0</v>
      </c>
      <c r="S368" s="752">
        <f t="shared" si="49"/>
        <v>0</v>
      </c>
      <c r="T368" s="725">
        <f t="shared" si="56"/>
        <v>0</v>
      </c>
      <c r="U368" s="752">
        <f t="shared" si="49"/>
        <v>0</v>
      </c>
      <c r="V368" s="725">
        <f t="shared" si="57"/>
        <v>0</v>
      </c>
      <c r="W368" s="752">
        <f t="shared" si="49"/>
        <v>0</v>
      </c>
      <c r="X368" s="725">
        <f t="shared" si="58"/>
        <v>0</v>
      </c>
      <c r="Y368" s="752">
        <f t="shared" si="49"/>
        <v>0</v>
      </c>
      <c r="Z368" s="725">
        <f t="shared" si="59"/>
        <v>0</v>
      </c>
      <c r="AA368" s="752">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si="48"/>
        <v>GGGC1OFa2</v>
      </c>
      <c r="H369" s="226">
        <v>0</v>
      </c>
      <c r="I369" s="226">
        <v>0</v>
      </c>
      <c r="J369" s="725">
        <f t="shared" si="51"/>
        <v>0</v>
      </c>
      <c r="K369" s="752">
        <f t="shared" si="49"/>
        <v>0</v>
      </c>
      <c r="L369" s="725">
        <f t="shared" si="52"/>
        <v>0</v>
      </c>
      <c r="M369" s="752">
        <f t="shared" si="49"/>
        <v>0</v>
      </c>
      <c r="N369" s="725">
        <f t="shared" si="53"/>
        <v>0</v>
      </c>
      <c r="O369" s="752">
        <f t="shared" si="49"/>
        <v>0</v>
      </c>
      <c r="P369" s="725">
        <f t="shared" si="54"/>
        <v>0</v>
      </c>
      <c r="Q369" s="752">
        <f t="shared" si="49"/>
        <v>0</v>
      </c>
      <c r="R369" s="725">
        <f t="shared" si="55"/>
        <v>0</v>
      </c>
      <c r="S369" s="752">
        <f t="shared" si="49"/>
        <v>0</v>
      </c>
      <c r="T369" s="725">
        <f t="shared" si="56"/>
        <v>0</v>
      </c>
      <c r="U369" s="752">
        <f t="shared" si="49"/>
        <v>0</v>
      </c>
      <c r="V369" s="725">
        <f t="shared" si="57"/>
        <v>0</v>
      </c>
      <c r="W369" s="752">
        <f t="shared" si="49"/>
        <v>0</v>
      </c>
      <c r="X369" s="725">
        <f t="shared" si="58"/>
        <v>0</v>
      </c>
      <c r="Y369" s="752">
        <f t="shared" si="49"/>
        <v>0</v>
      </c>
      <c r="Z369" s="725">
        <f t="shared" si="59"/>
        <v>0</v>
      </c>
      <c r="AA369" s="752">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48"/>
        <v>SPSPSPSPSPsp</v>
      </c>
      <c r="H370" s="226">
        <v>0</v>
      </c>
      <c r="I370" s="226">
        <v>0</v>
      </c>
      <c r="J370" s="725">
        <f t="shared" ref="J370:J387" si="60">$H370*HLOOKUP(J$358,$J$355:$R$356,2)</f>
        <v>0</v>
      </c>
      <c r="K370" s="752">
        <f t="shared" si="49"/>
        <v>0</v>
      </c>
      <c r="L370" s="725">
        <f t="shared" ref="L370:L387" si="61">$H370*HLOOKUP(L$358,$J$355:$R$356,2)</f>
        <v>0</v>
      </c>
      <c r="M370" s="752">
        <f t="shared" si="49"/>
        <v>0</v>
      </c>
      <c r="N370" s="725">
        <f t="shared" ref="N370:N387" si="62">$H370*HLOOKUP(N$358,$J$355:$R$356,2)</f>
        <v>0</v>
      </c>
      <c r="O370" s="752">
        <f t="shared" si="49"/>
        <v>0</v>
      </c>
      <c r="P370" s="725">
        <f t="shared" ref="P370:P387" si="63">$H370*HLOOKUP(P$358,$J$355:$R$356,2)</f>
        <v>0</v>
      </c>
      <c r="Q370" s="752">
        <f t="shared" si="49"/>
        <v>0</v>
      </c>
      <c r="R370" s="725">
        <f t="shared" ref="R370:R387" si="64">$H370*HLOOKUP(R$358,$J$355:$R$356,2)</f>
        <v>0</v>
      </c>
      <c r="S370" s="752">
        <f t="shared" si="49"/>
        <v>0</v>
      </c>
      <c r="T370" s="725">
        <f t="shared" ref="T370:T387" si="65">$H370*HLOOKUP(T$358,$J$355:$R$356,2)</f>
        <v>0</v>
      </c>
      <c r="U370" s="752">
        <f t="shared" si="49"/>
        <v>0</v>
      </c>
      <c r="V370" s="725">
        <f t="shared" ref="V370:V387" si="66">$H370*HLOOKUP(V$358,$J$355:$R$356,2)</f>
        <v>0</v>
      </c>
      <c r="W370" s="752">
        <f t="shared" si="49"/>
        <v>0</v>
      </c>
      <c r="X370" s="725">
        <f t="shared" ref="X370:X387" si="67">$H370*HLOOKUP(X$358,$J$355:$R$356,2)</f>
        <v>0</v>
      </c>
      <c r="Y370" s="752">
        <f t="shared" si="49"/>
        <v>0</v>
      </c>
      <c r="Z370" s="725">
        <f t="shared" ref="Z370:Z387" si="68">$H370*HLOOKUP(Z$358,$J$355:$R$356,2)</f>
        <v>0</v>
      </c>
      <c r="AA370" s="752">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48"/>
        <v>YYWNWl</v>
      </c>
      <c r="H371" s="226">
        <v>58.26</v>
      </c>
      <c r="I371" s="226">
        <v>11.25</v>
      </c>
      <c r="J371" s="725">
        <f t="shared" si="60"/>
        <v>49.520999999999994</v>
      </c>
      <c r="K371" s="752">
        <f t="shared" ref="K371:Y442" si="69">$I371</f>
        <v>11.25</v>
      </c>
      <c r="L371" s="725">
        <f t="shared" si="61"/>
        <v>49.520999999999994</v>
      </c>
      <c r="M371" s="752">
        <f t="shared" ref="M371:M442" si="70">$I371</f>
        <v>11.25</v>
      </c>
      <c r="N371" s="725">
        <f t="shared" si="62"/>
        <v>49.520999999999994</v>
      </c>
      <c r="O371" s="752">
        <f t="shared" ref="O371:O442" si="71">$I371</f>
        <v>11.25</v>
      </c>
      <c r="P371" s="725">
        <f t="shared" si="63"/>
        <v>49.520999999999994</v>
      </c>
      <c r="Q371" s="752">
        <f t="shared" ref="Q371:Q442" si="72">$I371</f>
        <v>11.25</v>
      </c>
      <c r="R371" s="725">
        <f t="shared" si="64"/>
        <v>58.26</v>
      </c>
      <c r="S371" s="752">
        <f t="shared" ref="S371:S442" si="73">$I371</f>
        <v>11.25</v>
      </c>
      <c r="T371" s="725">
        <f t="shared" si="65"/>
        <v>58.26</v>
      </c>
      <c r="U371" s="752">
        <f t="shared" ref="U371:U442" si="74">$I371</f>
        <v>11.25</v>
      </c>
      <c r="V371" s="725">
        <f t="shared" si="66"/>
        <v>58.26</v>
      </c>
      <c r="W371" s="752">
        <f t="shared" ref="W371:W442" si="75">$I371</f>
        <v>11.25</v>
      </c>
      <c r="X371" s="725">
        <f t="shared" si="67"/>
        <v>58.26</v>
      </c>
      <c r="Y371" s="752">
        <f t="shared" ref="Y371:Y442" si="76">$I371</f>
        <v>11.25</v>
      </c>
      <c r="Z371" s="725">
        <f t="shared" si="68"/>
        <v>58.26</v>
      </c>
      <c r="AA371" s="752">
        <f t="shared" si="50"/>
        <v>11.25</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48"/>
        <v>YYLWNw</v>
      </c>
      <c r="H372" s="226">
        <v>84.29</v>
      </c>
      <c r="I372" s="226">
        <v>20.29</v>
      </c>
      <c r="J372" s="725">
        <f t="shared" si="60"/>
        <v>71.646500000000003</v>
      </c>
      <c r="K372" s="752">
        <f t="shared" si="69"/>
        <v>20.29</v>
      </c>
      <c r="L372" s="725">
        <f t="shared" si="61"/>
        <v>71.646500000000003</v>
      </c>
      <c r="M372" s="752">
        <f t="shared" si="70"/>
        <v>20.29</v>
      </c>
      <c r="N372" s="725">
        <f t="shared" si="62"/>
        <v>71.646500000000003</v>
      </c>
      <c r="O372" s="752">
        <f t="shared" si="71"/>
        <v>20.29</v>
      </c>
      <c r="P372" s="725">
        <f t="shared" si="63"/>
        <v>71.646500000000003</v>
      </c>
      <c r="Q372" s="752">
        <f t="shared" si="72"/>
        <v>20.29</v>
      </c>
      <c r="R372" s="725">
        <f t="shared" si="64"/>
        <v>84.29</v>
      </c>
      <c r="S372" s="752">
        <f t="shared" si="73"/>
        <v>20.29</v>
      </c>
      <c r="T372" s="725">
        <f t="shared" si="65"/>
        <v>84.29</v>
      </c>
      <c r="U372" s="752">
        <f t="shared" si="74"/>
        <v>20.29</v>
      </c>
      <c r="V372" s="725">
        <f t="shared" si="66"/>
        <v>84.29</v>
      </c>
      <c r="W372" s="752">
        <f t="shared" si="75"/>
        <v>20.29</v>
      </c>
      <c r="X372" s="725">
        <f t="shared" si="67"/>
        <v>84.29</v>
      </c>
      <c r="Y372" s="752">
        <f t="shared" si="76"/>
        <v>20.29</v>
      </c>
      <c r="Z372" s="725">
        <f t="shared" si="68"/>
        <v>84.29</v>
      </c>
      <c r="AA372" s="752">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48"/>
        <v>YYLWNwd</v>
      </c>
      <c r="H373" s="769">
        <f>H372*1.2</f>
        <v>101.14800000000001</v>
      </c>
      <c r="I373" s="226">
        <v>20.29</v>
      </c>
      <c r="J373" s="725">
        <f t="shared" si="60"/>
        <v>85.975800000000007</v>
      </c>
      <c r="K373" s="752">
        <f t="shared" si="69"/>
        <v>20.29</v>
      </c>
      <c r="L373" s="725">
        <f t="shared" si="61"/>
        <v>85.975800000000007</v>
      </c>
      <c r="M373" s="752">
        <f t="shared" si="70"/>
        <v>20.29</v>
      </c>
      <c r="N373" s="725">
        <f t="shared" si="62"/>
        <v>85.975800000000007</v>
      </c>
      <c r="O373" s="752">
        <f t="shared" si="71"/>
        <v>20.29</v>
      </c>
      <c r="P373" s="725">
        <f t="shared" si="63"/>
        <v>85.975800000000007</v>
      </c>
      <c r="Q373" s="752">
        <f t="shared" si="72"/>
        <v>20.29</v>
      </c>
      <c r="R373" s="725">
        <f t="shared" si="64"/>
        <v>101.14800000000001</v>
      </c>
      <c r="S373" s="752">
        <f t="shared" si="73"/>
        <v>20.29</v>
      </c>
      <c r="T373" s="725">
        <f t="shared" si="65"/>
        <v>101.14800000000001</v>
      </c>
      <c r="U373" s="752">
        <f t="shared" si="74"/>
        <v>20.29</v>
      </c>
      <c r="V373" s="725">
        <f t="shared" si="66"/>
        <v>101.14800000000001</v>
      </c>
      <c r="W373" s="752">
        <f t="shared" si="75"/>
        <v>20.29</v>
      </c>
      <c r="X373" s="725">
        <f t="shared" si="67"/>
        <v>101.14800000000001</v>
      </c>
      <c r="Y373" s="752">
        <f t="shared" si="76"/>
        <v>20.29</v>
      </c>
      <c r="Z373" s="725">
        <f t="shared" si="68"/>
        <v>101.14800000000001</v>
      </c>
      <c r="AA373" s="752">
        <f t="shared" si="50"/>
        <v>20.29</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48"/>
        <v>YYWLWz</v>
      </c>
      <c r="H374" s="226">
        <v>73.45</v>
      </c>
      <c r="I374" s="226">
        <v>49.58</v>
      </c>
      <c r="J374" s="725">
        <f t="shared" si="60"/>
        <v>62.432499999999997</v>
      </c>
      <c r="K374" s="752">
        <f t="shared" si="69"/>
        <v>49.58</v>
      </c>
      <c r="L374" s="725">
        <f t="shared" si="61"/>
        <v>62.432499999999997</v>
      </c>
      <c r="M374" s="752">
        <f t="shared" si="70"/>
        <v>49.58</v>
      </c>
      <c r="N374" s="725">
        <f t="shared" si="62"/>
        <v>62.432499999999997</v>
      </c>
      <c r="O374" s="752">
        <f t="shared" si="71"/>
        <v>49.58</v>
      </c>
      <c r="P374" s="725">
        <f t="shared" si="63"/>
        <v>62.432499999999997</v>
      </c>
      <c r="Q374" s="752">
        <f t="shared" si="72"/>
        <v>49.58</v>
      </c>
      <c r="R374" s="725">
        <f t="shared" si="64"/>
        <v>73.45</v>
      </c>
      <c r="S374" s="752">
        <f t="shared" si="73"/>
        <v>49.58</v>
      </c>
      <c r="T374" s="725">
        <f t="shared" si="65"/>
        <v>73.45</v>
      </c>
      <c r="U374" s="752">
        <f t="shared" si="74"/>
        <v>49.58</v>
      </c>
      <c r="V374" s="725">
        <f t="shared" si="66"/>
        <v>73.45</v>
      </c>
      <c r="W374" s="752">
        <f t="shared" si="75"/>
        <v>49.58</v>
      </c>
      <c r="X374" s="725">
        <f t="shared" si="67"/>
        <v>73.45</v>
      </c>
      <c r="Y374" s="752">
        <f t="shared" si="76"/>
        <v>49.58</v>
      </c>
      <c r="Z374" s="725">
        <f t="shared" si="68"/>
        <v>73.45</v>
      </c>
      <c r="AA374" s="752">
        <f t="shared" si="50"/>
        <v>49.58</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si="48"/>
        <v>YYWLWzd</v>
      </c>
      <c r="H375" s="769">
        <f>H374*1.2</f>
        <v>88.14</v>
      </c>
      <c r="I375" s="226">
        <v>49.58</v>
      </c>
      <c r="J375" s="725">
        <f t="shared" si="60"/>
        <v>74.918999999999997</v>
      </c>
      <c r="K375" s="752">
        <f t="shared" si="69"/>
        <v>49.58</v>
      </c>
      <c r="L375" s="725">
        <f t="shared" si="61"/>
        <v>74.918999999999997</v>
      </c>
      <c r="M375" s="752">
        <f t="shared" si="70"/>
        <v>49.58</v>
      </c>
      <c r="N375" s="725">
        <f t="shared" si="62"/>
        <v>74.918999999999997</v>
      </c>
      <c r="O375" s="752">
        <f t="shared" si="71"/>
        <v>49.58</v>
      </c>
      <c r="P375" s="725">
        <f t="shared" si="63"/>
        <v>74.918999999999997</v>
      </c>
      <c r="Q375" s="752">
        <f t="shared" si="72"/>
        <v>49.58</v>
      </c>
      <c r="R375" s="725">
        <f t="shared" si="64"/>
        <v>88.14</v>
      </c>
      <c r="S375" s="752">
        <f t="shared" si="73"/>
        <v>49.58</v>
      </c>
      <c r="T375" s="725">
        <f t="shared" si="65"/>
        <v>88.14</v>
      </c>
      <c r="U375" s="752">
        <f t="shared" si="74"/>
        <v>49.58</v>
      </c>
      <c r="V375" s="725">
        <f t="shared" si="66"/>
        <v>88.14</v>
      </c>
      <c r="W375" s="752">
        <f t="shared" si="75"/>
        <v>49.58</v>
      </c>
      <c r="X375" s="725">
        <f t="shared" si="67"/>
        <v>88.14</v>
      </c>
      <c r="Y375" s="752">
        <f t="shared" si="76"/>
        <v>49.58</v>
      </c>
      <c r="Z375" s="725">
        <f t="shared" si="68"/>
        <v>88.14</v>
      </c>
      <c r="AA375" s="752">
        <f t="shared" si="50"/>
        <v>49.58</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48"/>
        <v>YYNWLw</v>
      </c>
      <c r="H376" s="226">
        <v>84.29</v>
      </c>
      <c r="I376" s="226">
        <v>20.29</v>
      </c>
      <c r="J376" s="725">
        <f t="shared" si="60"/>
        <v>71.646500000000003</v>
      </c>
      <c r="K376" s="752">
        <f t="shared" si="69"/>
        <v>20.29</v>
      </c>
      <c r="L376" s="725">
        <f t="shared" si="61"/>
        <v>71.646500000000003</v>
      </c>
      <c r="M376" s="752">
        <f t="shared" si="70"/>
        <v>20.29</v>
      </c>
      <c r="N376" s="725">
        <f t="shared" si="62"/>
        <v>71.646500000000003</v>
      </c>
      <c r="O376" s="752">
        <f t="shared" si="71"/>
        <v>20.29</v>
      </c>
      <c r="P376" s="725">
        <f t="shared" si="63"/>
        <v>71.646500000000003</v>
      </c>
      <c r="Q376" s="752">
        <f t="shared" si="72"/>
        <v>20.29</v>
      </c>
      <c r="R376" s="725">
        <f t="shared" si="64"/>
        <v>84.29</v>
      </c>
      <c r="S376" s="752">
        <f t="shared" si="73"/>
        <v>20.29</v>
      </c>
      <c r="T376" s="725">
        <f t="shared" si="65"/>
        <v>84.29</v>
      </c>
      <c r="U376" s="752">
        <f t="shared" si="74"/>
        <v>20.29</v>
      </c>
      <c r="V376" s="725">
        <f t="shared" si="66"/>
        <v>84.29</v>
      </c>
      <c r="W376" s="752">
        <f t="shared" si="75"/>
        <v>20.29</v>
      </c>
      <c r="X376" s="725">
        <f t="shared" si="67"/>
        <v>84.29</v>
      </c>
      <c r="Y376" s="752">
        <f t="shared" si="76"/>
        <v>20.29</v>
      </c>
      <c r="Z376" s="725">
        <f t="shared" si="68"/>
        <v>84.29</v>
      </c>
      <c r="AA376" s="752">
        <f t="shared" si="50"/>
        <v>20.29</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48"/>
        <v>YYNWLwd</v>
      </c>
      <c r="H377" s="769">
        <f>H376*1.2</f>
        <v>101.14800000000001</v>
      </c>
      <c r="I377" s="226">
        <v>20.29</v>
      </c>
      <c r="J377" s="725">
        <f t="shared" si="60"/>
        <v>85.975800000000007</v>
      </c>
      <c r="K377" s="752">
        <f t="shared" si="69"/>
        <v>20.29</v>
      </c>
      <c r="L377" s="725">
        <f t="shared" si="61"/>
        <v>85.975800000000007</v>
      </c>
      <c r="M377" s="752">
        <f t="shared" si="70"/>
        <v>20.29</v>
      </c>
      <c r="N377" s="725">
        <f t="shared" si="62"/>
        <v>85.975800000000007</v>
      </c>
      <c r="O377" s="752">
        <f t="shared" si="71"/>
        <v>20.29</v>
      </c>
      <c r="P377" s="725">
        <f t="shared" si="63"/>
        <v>85.975800000000007</v>
      </c>
      <c r="Q377" s="752">
        <f t="shared" si="72"/>
        <v>20.29</v>
      </c>
      <c r="R377" s="725">
        <f t="shared" si="64"/>
        <v>101.14800000000001</v>
      </c>
      <c r="S377" s="752">
        <f t="shared" si="73"/>
        <v>20.29</v>
      </c>
      <c r="T377" s="725">
        <f t="shared" si="65"/>
        <v>101.14800000000001</v>
      </c>
      <c r="U377" s="752">
        <f t="shared" si="74"/>
        <v>20.29</v>
      </c>
      <c r="V377" s="725">
        <f t="shared" si="66"/>
        <v>101.14800000000001</v>
      </c>
      <c r="W377" s="752">
        <f t="shared" si="75"/>
        <v>20.29</v>
      </c>
      <c r="X377" s="725">
        <f t="shared" si="67"/>
        <v>101.14800000000001</v>
      </c>
      <c r="Y377" s="752">
        <f t="shared" si="76"/>
        <v>20.29</v>
      </c>
      <c r="Z377" s="725">
        <f t="shared" si="68"/>
        <v>101.14800000000001</v>
      </c>
      <c r="AA377" s="752">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48"/>
        <v>AYAA2A1w</v>
      </c>
      <c r="H378" s="226">
        <v>95.94</v>
      </c>
      <c r="I378" s="226">
        <v>20.29</v>
      </c>
      <c r="J378" s="725">
        <f t="shared" si="60"/>
        <v>81.548999999999992</v>
      </c>
      <c r="K378" s="752">
        <f t="shared" si="69"/>
        <v>20.29</v>
      </c>
      <c r="L378" s="725">
        <f t="shared" si="61"/>
        <v>81.548999999999992</v>
      </c>
      <c r="M378" s="752">
        <f t="shared" si="70"/>
        <v>20.29</v>
      </c>
      <c r="N378" s="725">
        <f t="shared" si="62"/>
        <v>81.548999999999992</v>
      </c>
      <c r="O378" s="752">
        <f t="shared" si="71"/>
        <v>20.29</v>
      </c>
      <c r="P378" s="725">
        <f t="shared" si="63"/>
        <v>81.548999999999992</v>
      </c>
      <c r="Q378" s="752">
        <f t="shared" si="72"/>
        <v>20.29</v>
      </c>
      <c r="R378" s="725">
        <f t="shared" si="64"/>
        <v>95.94</v>
      </c>
      <c r="S378" s="752">
        <f t="shared" si="73"/>
        <v>20.29</v>
      </c>
      <c r="T378" s="725">
        <f t="shared" si="65"/>
        <v>95.94</v>
      </c>
      <c r="U378" s="752">
        <f t="shared" si="74"/>
        <v>20.29</v>
      </c>
      <c r="V378" s="725">
        <f t="shared" si="66"/>
        <v>95.94</v>
      </c>
      <c r="W378" s="752">
        <f t="shared" si="75"/>
        <v>20.29</v>
      </c>
      <c r="X378" s="725">
        <f t="shared" si="67"/>
        <v>95.94</v>
      </c>
      <c r="Y378" s="752">
        <f t="shared" si="76"/>
        <v>20.29</v>
      </c>
      <c r="Z378" s="725">
        <f t="shared" si="68"/>
        <v>95.94</v>
      </c>
      <c r="AA378" s="752">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48"/>
        <v>AYAA2A1wd</v>
      </c>
      <c r="H379" s="769">
        <f>H378*1.2</f>
        <v>115.12799999999999</v>
      </c>
      <c r="I379" s="226">
        <v>20.29</v>
      </c>
      <c r="J379" s="725">
        <f t="shared" si="60"/>
        <v>97.858799999999988</v>
      </c>
      <c r="K379" s="752">
        <f t="shared" si="69"/>
        <v>20.29</v>
      </c>
      <c r="L379" s="725">
        <f t="shared" si="61"/>
        <v>97.858799999999988</v>
      </c>
      <c r="M379" s="752">
        <f t="shared" si="70"/>
        <v>20.29</v>
      </c>
      <c r="N379" s="725">
        <f t="shared" si="62"/>
        <v>97.858799999999988</v>
      </c>
      <c r="O379" s="752">
        <f t="shared" si="71"/>
        <v>20.29</v>
      </c>
      <c r="P379" s="725">
        <f t="shared" si="63"/>
        <v>97.858799999999988</v>
      </c>
      <c r="Q379" s="752">
        <f t="shared" si="72"/>
        <v>20.29</v>
      </c>
      <c r="R379" s="725">
        <f t="shared" si="64"/>
        <v>115.12799999999999</v>
      </c>
      <c r="S379" s="752">
        <f t="shared" si="73"/>
        <v>20.29</v>
      </c>
      <c r="T379" s="725">
        <f t="shared" si="65"/>
        <v>115.12799999999999</v>
      </c>
      <c r="U379" s="752">
        <f t="shared" si="74"/>
        <v>20.29</v>
      </c>
      <c r="V379" s="725">
        <f t="shared" si="66"/>
        <v>115.12799999999999</v>
      </c>
      <c r="W379" s="752">
        <f t="shared" si="75"/>
        <v>20.29</v>
      </c>
      <c r="X379" s="725">
        <f t="shared" si="67"/>
        <v>115.12799999999999</v>
      </c>
      <c r="Y379" s="752">
        <f t="shared" si="76"/>
        <v>20.29</v>
      </c>
      <c r="Z379" s="725">
        <f t="shared" si="68"/>
        <v>115.12799999999999</v>
      </c>
      <c r="AA379" s="752">
        <f t="shared" si="50"/>
        <v>20.29</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48"/>
        <v>AAWA2A1a</v>
      </c>
      <c r="H380" s="226">
        <v>0</v>
      </c>
      <c r="I380" s="226">
        <v>0</v>
      </c>
      <c r="J380" s="725">
        <f t="shared" si="60"/>
        <v>0</v>
      </c>
      <c r="K380" s="752">
        <f t="shared" si="69"/>
        <v>0</v>
      </c>
      <c r="L380" s="725">
        <f t="shared" si="61"/>
        <v>0</v>
      </c>
      <c r="M380" s="752">
        <f t="shared" si="70"/>
        <v>0</v>
      </c>
      <c r="N380" s="725">
        <f t="shared" si="62"/>
        <v>0</v>
      </c>
      <c r="O380" s="752">
        <f t="shared" si="71"/>
        <v>0</v>
      </c>
      <c r="P380" s="725">
        <f t="shared" si="63"/>
        <v>0</v>
      </c>
      <c r="Q380" s="752">
        <f t="shared" si="72"/>
        <v>0</v>
      </c>
      <c r="R380" s="725">
        <f t="shared" si="64"/>
        <v>0</v>
      </c>
      <c r="S380" s="752">
        <f t="shared" si="73"/>
        <v>0</v>
      </c>
      <c r="T380" s="725">
        <f t="shared" si="65"/>
        <v>0</v>
      </c>
      <c r="U380" s="752">
        <f t="shared" si="74"/>
        <v>0</v>
      </c>
      <c r="V380" s="725">
        <f t="shared" si="66"/>
        <v>0</v>
      </c>
      <c r="W380" s="752">
        <f t="shared" si="75"/>
        <v>0</v>
      </c>
      <c r="X380" s="725">
        <f t="shared" si="67"/>
        <v>0</v>
      </c>
      <c r="Y380" s="752">
        <f t="shared" si="76"/>
        <v>0</v>
      </c>
      <c r="Z380" s="725">
        <f t="shared" si="68"/>
        <v>0</v>
      </c>
      <c r="AA380" s="752">
        <f t="shared" si="50"/>
        <v>0</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48"/>
        <v>AAAWA1a</v>
      </c>
      <c r="H381" s="226">
        <v>0</v>
      </c>
      <c r="I381" s="226">
        <v>0</v>
      </c>
      <c r="J381" s="725">
        <f t="shared" si="60"/>
        <v>0</v>
      </c>
      <c r="K381" s="752">
        <f t="shared" si="69"/>
        <v>0</v>
      </c>
      <c r="L381" s="725">
        <f t="shared" si="61"/>
        <v>0</v>
      </c>
      <c r="M381" s="752">
        <f t="shared" si="70"/>
        <v>0</v>
      </c>
      <c r="N381" s="725">
        <f t="shared" si="62"/>
        <v>0</v>
      </c>
      <c r="O381" s="752">
        <f t="shared" si="71"/>
        <v>0</v>
      </c>
      <c r="P381" s="725">
        <f t="shared" si="63"/>
        <v>0</v>
      </c>
      <c r="Q381" s="752">
        <f t="shared" si="72"/>
        <v>0</v>
      </c>
      <c r="R381" s="725">
        <f t="shared" si="64"/>
        <v>0</v>
      </c>
      <c r="S381" s="752">
        <f t="shared" si="73"/>
        <v>0</v>
      </c>
      <c r="T381" s="725">
        <f t="shared" si="65"/>
        <v>0</v>
      </c>
      <c r="U381" s="752">
        <f t="shared" si="74"/>
        <v>0</v>
      </c>
      <c r="V381" s="725">
        <f t="shared" si="66"/>
        <v>0</v>
      </c>
      <c r="W381" s="752">
        <f t="shared" si="75"/>
        <v>0</v>
      </c>
      <c r="X381" s="725">
        <f t="shared" si="67"/>
        <v>0</v>
      </c>
      <c r="Y381" s="752">
        <f t="shared" si="76"/>
        <v>0</v>
      </c>
      <c r="Z381" s="725">
        <f t="shared" si="68"/>
        <v>0</v>
      </c>
      <c r="AA381" s="752">
        <f t="shared" si="50"/>
        <v>0</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48"/>
        <v>YAAA2Wa</v>
      </c>
      <c r="H382" s="226">
        <v>0</v>
      </c>
      <c r="I382" s="226">
        <v>0</v>
      </c>
      <c r="J382" s="725">
        <f t="shared" si="60"/>
        <v>0</v>
      </c>
      <c r="K382" s="752">
        <f t="shared" si="69"/>
        <v>0</v>
      </c>
      <c r="L382" s="725">
        <f t="shared" si="61"/>
        <v>0</v>
      </c>
      <c r="M382" s="752">
        <f t="shared" si="70"/>
        <v>0</v>
      </c>
      <c r="N382" s="725">
        <f t="shared" si="62"/>
        <v>0</v>
      </c>
      <c r="O382" s="752">
        <f t="shared" si="71"/>
        <v>0</v>
      </c>
      <c r="P382" s="725">
        <f t="shared" si="63"/>
        <v>0</v>
      </c>
      <c r="Q382" s="752">
        <f t="shared" si="72"/>
        <v>0</v>
      </c>
      <c r="R382" s="725">
        <f t="shared" si="64"/>
        <v>0</v>
      </c>
      <c r="S382" s="752">
        <f t="shared" si="73"/>
        <v>0</v>
      </c>
      <c r="T382" s="725">
        <f t="shared" si="65"/>
        <v>0</v>
      </c>
      <c r="U382" s="752">
        <f t="shared" si="74"/>
        <v>0</v>
      </c>
      <c r="V382" s="725">
        <f t="shared" si="66"/>
        <v>0</v>
      </c>
      <c r="W382" s="752">
        <f t="shared" si="75"/>
        <v>0</v>
      </c>
      <c r="X382" s="725">
        <f t="shared" si="67"/>
        <v>0</v>
      </c>
      <c r="Y382" s="752">
        <f t="shared" si="76"/>
        <v>0</v>
      </c>
      <c r="Z382" s="725">
        <f t="shared" si="68"/>
        <v>0</v>
      </c>
      <c r="AA382" s="752">
        <f t="shared" si="50"/>
        <v>0</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48"/>
        <v>AYAA2A1o</v>
      </c>
      <c r="H383" s="226">
        <v>55.94</v>
      </c>
      <c r="I383" s="226">
        <v>20.29</v>
      </c>
      <c r="J383" s="725">
        <f t="shared" si="60"/>
        <v>47.548999999999999</v>
      </c>
      <c r="K383" s="752">
        <f t="shared" si="69"/>
        <v>20.29</v>
      </c>
      <c r="L383" s="725">
        <f t="shared" si="61"/>
        <v>47.548999999999999</v>
      </c>
      <c r="M383" s="752">
        <f t="shared" si="70"/>
        <v>20.29</v>
      </c>
      <c r="N383" s="725">
        <f t="shared" si="62"/>
        <v>47.548999999999999</v>
      </c>
      <c r="O383" s="752">
        <f t="shared" si="71"/>
        <v>20.29</v>
      </c>
      <c r="P383" s="725">
        <f t="shared" si="63"/>
        <v>47.548999999999999</v>
      </c>
      <c r="Q383" s="752">
        <f t="shared" si="72"/>
        <v>20.29</v>
      </c>
      <c r="R383" s="725">
        <f t="shared" si="64"/>
        <v>55.94</v>
      </c>
      <c r="S383" s="752">
        <f t="shared" si="73"/>
        <v>20.29</v>
      </c>
      <c r="T383" s="725">
        <f t="shared" si="65"/>
        <v>55.94</v>
      </c>
      <c r="U383" s="752">
        <f t="shared" si="74"/>
        <v>20.29</v>
      </c>
      <c r="V383" s="725">
        <f t="shared" si="66"/>
        <v>55.94</v>
      </c>
      <c r="W383" s="752">
        <f t="shared" si="75"/>
        <v>20.29</v>
      </c>
      <c r="X383" s="725">
        <f t="shared" si="67"/>
        <v>55.94</v>
      </c>
      <c r="Y383" s="752">
        <f t="shared" si="76"/>
        <v>20.29</v>
      </c>
      <c r="Z383" s="725">
        <f t="shared" si="68"/>
        <v>55.94</v>
      </c>
      <c r="AA383" s="752">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48"/>
        <v>AYAA2A1od</v>
      </c>
      <c r="H384" s="769">
        <f>H383*1.2</f>
        <v>67.128</v>
      </c>
      <c r="I384" s="226">
        <v>20.29</v>
      </c>
      <c r="J384" s="725">
        <f t="shared" si="60"/>
        <v>57.058799999999998</v>
      </c>
      <c r="K384" s="752">
        <f t="shared" si="69"/>
        <v>20.29</v>
      </c>
      <c r="L384" s="725">
        <f t="shared" si="61"/>
        <v>57.058799999999998</v>
      </c>
      <c r="M384" s="752">
        <f t="shared" si="70"/>
        <v>20.29</v>
      </c>
      <c r="N384" s="725">
        <f t="shared" si="62"/>
        <v>57.058799999999998</v>
      </c>
      <c r="O384" s="752">
        <f t="shared" si="71"/>
        <v>20.29</v>
      </c>
      <c r="P384" s="725">
        <f t="shared" si="63"/>
        <v>57.058799999999998</v>
      </c>
      <c r="Q384" s="752">
        <f t="shared" si="72"/>
        <v>20.29</v>
      </c>
      <c r="R384" s="725">
        <f t="shared" si="64"/>
        <v>67.128</v>
      </c>
      <c r="S384" s="752">
        <f t="shared" si="73"/>
        <v>20.29</v>
      </c>
      <c r="T384" s="725">
        <f t="shared" si="65"/>
        <v>67.128</v>
      </c>
      <c r="U384" s="752">
        <f t="shared" si="74"/>
        <v>20.29</v>
      </c>
      <c r="V384" s="725">
        <f t="shared" si="66"/>
        <v>67.128</v>
      </c>
      <c r="W384" s="752">
        <f t="shared" si="75"/>
        <v>20.29</v>
      </c>
      <c r="X384" s="725">
        <f t="shared" si="67"/>
        <v>67.128</v>
      </c>
      <c r="Y384" s="752">
        <f t="shared" si="76"/>
        <v>20.29</v>
      </c>
      <c r="Z384" s="725">
        <f t="shared" si="68"/>
        <v>67.128</v>
      </c>
      <c r="AA384" s="752">
        <f t="shared" si="50"/>
        <v>20.29</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48"/>
        <v>AAOA2A1a</v>
      </c>
      <c r="H385" s="226">
        <v>0</v>
      </c>
      <c r="I385" s="226">
        <v>0</v>
      </c>
      <c r="J385" s="725">
        <f t="shared" si="60"/>
        <v>0</v>
      </c>
      <c r="K385" s="752">
        <f t="shared" si="69"/>
        <v>0</v>
      </c>
      <c r="L385" s="725">
        <f t="shared" si="61"/>
        <v>0</v>
      </c>
      <c r="M385" s="752">
        <f t="shared" si="70"/>
        <v>0</v>
      </c>
      <c r="N385" s="725">
        <f t="shared" si="62"/>
        <v>0</v>
      </c>
      <c r="O385" s="752">
        <f t="shared" si="71"/>
        <v>0</v>
      </c>
      <c r="P385" s="725">
        <f t="shared" si="63"/>
        <v>0</v>
      </c>
      <c r="Q385" s="752">
        <f t="shared" si="72"/>
        <v>0</v>
      </c>
      <c r="R385" s="725">
        <f t="shared" si="64"/>
        <v>0</v>
      </c>
      <c r="S385" s="752">
        <f t="shared" si="73"/>
        <v>0</v>
      </c>
      <c r="T385" s="725">
        <f t="shared" si="65"/>
        <v>0</v>
      </c>
      <c r="U385" s="752">
        <f t="shared" si="74"/>
        <v>0</v>
      </c>
      <c r="V385" s="725">
        <f t="shared" si="66"/>
        <v>0</v>
      </c>
      <c r="W385" s="752">
        <f t="shared" si="75"/>
        <v>0</v>
      </c>
      <c r="X385" s="725">
        <f t="shared" si="67"/>
        <v>0</v>
      </c>
      <c r="Y385" s="752">
        <f t="shared" si="76"/>
        <v>0</v>
      </c>
      <c r="Z385" s="725">
        <f t="shared" si="68"/>
        <v>0</v>
      </c>
      <c r="AA385" s="752">
        <f t="shared" si="50"/>
        <v>0</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48"/>
        <v>AAAOA1a</v>
      </c>
      <c r="H386" s="226">
        <v>0</v>
      </c>
      <c r="I386" s="226">
        <v>0</v>
      </c>
      <c r="J386" s="725">
        <f t="shared" si="60"/>
        <v>0</v>
      </c>
      <c r="K386" s="752">
        <f t="shared" si="69"/>
        <v>0</v>
      </c>
      <c r="L386" s="725">
        <f t="shared" si="61"/>
        <v>0</v>
      </c>
      <c r="M386" s="752">
        <f t="shared" si="70"/>
        <v>0</v>
      </c>
      <c r="N386" s="725">
        <f t="shared" si="62"/>
        <v>0</v>
      </c>
      <c r="O386" s="752">
        <f t="shared" si="71"/>
        <v>0</v>
      </c>
      <c r="P386" s="725">
        <f t="shared" si="63"/>
        <v>0</v>
      </c>
      <c r="Q386" s="752">
        <f t="shared" si="72"/>
        <v>0</v>
      </c>
      <c r="R386" s="725">
        <f t="shared" si="64"/>
        <v>0</v>
      </c>
      <c r="S386" s="752">
        <f t="shared" si="73"/>
        <v>0</v>
      </c>
      <c r="T386" s="725">
        <f t="shared" si="65"/>
        <v>0</v>
      </c>
      <c r="U386" s="752">
        <f t="shared" si="74"/>
        <v>0</v>
      </c>
      <c r="V386" s="725">
        <f t="shared" si="66"/>
        <v>0</v>
      </c>
      <c r="W386" s="752">
        <f t="shared" si="75"/>
        <v>0</v>
      </c>
      <c r="X386" s="725">
        <f t="shared" si="67"/>
        <v>0</v>
      </c>
      <c r="Y386" s="752">
        <f t="shared" si="76"/>
        <v>0</v>
      </c>
      <c r="Z386" s="725">
        <f t="shared" si="68"/>
        <v>0</v>
      </c>
      <c r="AA386" s="752">
        <f t="shared" si="50"/>
        <v>0</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48"/>
        <v>YAAA2Oa</v>
      </c>
      <c r="H387" s="226">
        <v>0</v>
      </c>
      <c r="I387" s="226">
        <v>0</v>
      </c>
      <c r="J387" s="725">
        <f t="shared" si="60"/>
        <v>0</v>
      </c>
      <c r="K387" s="752">
        <f t="shared" si="69"/>
        <v>0</v>
      </c>
      <c r="L387" s="725">
        <f t="shared" si="61"/>
        <v>0</v>
      </c>
      <c r="M387" s="752">
        <f t="shared" si="70"/>
        <v>0</v>
      </c>
      <c r="N387" s="725">
        <f t="shared" si="62"/>
        <v>0</v>
      </c>
      <c r="O387" s="752">
        <f t="shared" si="71"/>
        <v>0</v>
      </c>
      <c r="P387" s="725">
        <f t="shared" si="63"/>
        <v>0</v>
      </c>
      <c r="Q387" s="752">
        <f t="shared" si="72"/>
        <v>0</v>
      </c>
      <c r="R387" s="725">
        <f t="shared" si="64"/>
        <v>0</v>
      </c>
      <c r="S387" s="752">
        <f t="shared" si="73"/>
        <v>0</v>
      </c>
      <c r="T387" s="725">
        <f t="shared" si="65"/>
        <v>0</v>
      </c>
      <c r="U387" s="752">
        <f t="shared" si="74"/>
        <v>0</v>
      </c>
      <c r="V387" s="725">
        <f t="shared" si="66"/>
        <v>0</v>
      </c>
      <c r="W387" s="752">
        <f t="shared" si="75"/>
        <v>0</v>
      </c>
      <c r="X387" s="725">
        <f t="shared" si="67"/>
        <v>0</v>
      </c>
      <c r="Y387" s="752">
        <f t="shared" si="76"/>
        <v>0</v>
      </c>
      <c r="Z387" s="725">
        <f t="shared" si="68"/>
        <v>0</v>
      </c>
      <c r="AA387" s="752">
        <f t="shared" si="50"/>
        <v>0</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48"/>
        <v>AYAWA1w</v>
      </c>
      <c r="H388" s="226">
        <v>95.94</v>
      </c>
      <c r="I388" s="226">
        <v>20.29</v>
      </c>
      <c r="J388" s="725">
        <f t="shared" ref="J388:J435" si="77">$H388*HLOOKUP(J$358,$J$355:$R$356,2)</f>
        <v>81.548999999999992</v>
      </c>
      <c r="K388" s="752">
        <f t="shared" si="69"/>
        <v>20.29</v>
      </c>
      <c r="L388" s="725">
        <f t="shared" ref="L388:L435" si="78">$H388*HLOOKUP(L$358,$J$355:$R$356,2)</f>
        <v>81.548999999999992</v>
      </c>
      <c r="M388" s="752">
        <f t="shared" si="69"/>
        <v>20.29</v>
      </c>
      <c r="N388" s="725">
        <f t="shared" ref="N388:N435" si="79">$H388*HLOOKUP(N$358,$J$355:$R$356,2)</f>
        <v>81.548999999999992</v>
      </c>
      <c r="O388" s="752">
        <f t="shared" si="69"/>
        <v>20.29</v>
      </c>
      <c r="P388" s="725">
        <f t="shared" ref="P388:P435" si="80">$H388*HLOOKUP(P$358,$J$355:$R$356,2)</f>
        <v>81.548999999999992</v>
      </c>
      <c r="Q388" s="752">
        <f t="shared" si="69"/>
        <v>20.29</v>
      </c>
      <c r="R388" s="725">
        <f t="shared" ref="R388:R435" si="81">$H388*HLOOKUP(R$358,$J$355:$R$356,2)</f>
        <v>95.94</v>
      </c>
      <c r="S388" s="752">
        <f t="shared" si="69"/>
        <v>20.29</v>
      </c>
      <c r="T388" s="725">
        <f t="shared" ref="T388:T435" si="82">$H388*HLOOKUP(T$358,$J$355:$R$356,2)</f>
        <v>95.94</v>
      </c>
      <c r="U388" s="752">
        <f t="shared" si="69"/>
        <v>20.29</v>
      </c>
      <c r="V388" s="725">
        <f t="shared" ref="V388:V435" si="83">$H388*HLOOKUP(V$358,$J$355:$R$356,2)</f>
        <v>95.94</v>
      </c>
      <c r="W388" s="752">
        <f t="shared" si="69"/>
        <v>20.29</v>
      </c>
      <c r="X388" s="725">
        <f t="shared" ref="X388:X435" si="84">$H388*HLOOKUP(X$358,$J$355:$R$356,2)</f>
        <v>95.94</v>
      </c>
      <c r="Y388" s="752">
        <f t="shared" si="69"/>
        <v>20.29</v>
      </c>
      <c r="Z388" s="725">
        <f t="shared" ref="Z388:Z435" si="85">$H388*HLOOKUP(Z$358,$J$355:$R$356,2)</f>
        <v>95.94</v>
      </c>
      <c r="AA388" s="752">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48"/>
        <v>AYAWA1wd</v>
      </c>
      <c r="H389" s="769">
        <f>H388*1.2</f>
        <v>115.12799999999999</v>
      </c>
      <c r="I389" s="226">
        <v>20.29</v>
      </c>
      <c r="J389" s="725">
        <f t="shared" si="77"/>
        <v>97.858799999999988</v>
      </c>
      <c r="K389" s="752">
        <f t="shared" si="69"/>
        <v>20.29</v>
      </c>
      <c r="L389" s="725">
        <f t="shared" si="78"/>
        <v>97.858799999999988</v>
      </c>
      <c r="M389" s="752">
        <f t="shared" si="69"/>
        <v>20.29</v>
      </c>
      <c r="N389" s="725">
        <f t="shared" si="79"/>
        <v>97.858799999999988</v>
      </c>
      <c r="O389" s="752">
        <f t="shared" si="69"/>
        <v>20.29</v>
      </c>
      <c r="P389" s="725">
        <f t="shared" si="80"/>
        <v>97.858799999999988</v>
      </c>
      <c r="Q389" s="752">
        <f t="shared" si="69"/>
        <v>20.29</v>
      </c>
      <c r="R389" s="725">
        <f t="shared" si="81"/>
        <v>115.12799999999999</v>
      </c>
      <c r="S389" s="752">
        <f t="shared" si="69"/>
        <v>20.29</v>
      </c>
      <c r="T389" s="725">
        <f t="shared" si="82"/>
        <v>115.12799999999999</v>
      </c>
      <c r="U389" s="752">
        <f t="shared" si="69"/>
        <v>20.29</v>
      </c>
      <c r="V389" s="725">
        <f t="shared" si="83"/>
        <v>115.12799999999999</v>
      </c>
      <c r="W389" s="752">
        <f t="shared" si="69"/>
        <v>20.29</v>
      </c>
      <c r="X389" s="725">
        <f t="shared" si="84"/>
        <v>115.12799999999999</v>
      </c>
      <c r="Y389" s="752">
        <f t="shared" si="69"/>
        <v>20.29</v>
      </c>
      <c r="Z389" s="725">
        <f t="shared" si="85"/>
        <v>115.12799999999999</v>
      </c>
      <c r="AA389" s="752">
        <f t="shared" si="50"/>
        <v>20.29</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48"/>
        <v>YAWA2Wa</v>
      </c>
      <c r="H390" s="226">
        <v>0</v>
      </c>
      <c r="I390" s="226">
        <v>0</v>
      </c>
      <c r="J390" s="725">
        <f t="shared" si="77"/>
        <v>0</v>
      </c>
      <c r="K390" s="752">
        <f t="shared" si="69"/>
        <v>0</v>
      </c>
      <c r="L390" s="725">
        <f t="shared" si="78"/>
        <v>0</v>
      </c>
      <c r="M390" s="752">
        <f t="shared" si="69"/>
        <v>0</v>
      </c>
      <c r="N390" s="725">
        <f t="shared" si="79"/>
        <v>0</v>
      </c>
      <c r="O390" s="752">
        <f t="shared" si="69"/>
        <v>0</v>
      </c>
      <c r="P390" s="725">
        <f t="shared" si="80"/>
        <v>0</v>
      </c>
      <c r="Q390" s="752">
        <f t="shared" si="69"/>
        <v>0</v>
      </c>
      <c r="R390" s="725">
        <f t="shared" si="81"/>
        <v>0</v>
      </c>
      <c r="S390" s="752">
        <f t="shared" si="69"/>
        <v>0</v>
      </c>
      <c r="T390" s="725">
        <f t="shared" si="82"/>
        <v>0</v>
      </c>
      <c r="U390" s="752">
        <f t="shared" si="69"/>
        <v>0</v>
      </c>
      <c r="V390" s="725">
        <f t="shared" si="83"/>
        <v>0</v>
      </c>
      <c r="W390" s="752">
        <f t="shared" si="69"/>
        <v>0</v>
      </c>
      <c r="X390" s="725">
        <f t="shared" si="84"/>
        <v>0</v>
      </c>
      <c r="Y390" s="752">
        <f t="shared" si="69"/>
        <v>0</v>
      </c>
      <c r="Z390" s="725">
        <f t="shared" si="85"/>
        <v>0</v>
      </c>
      <c r="AA390" s="752">
        <f t="shared" si="50"/>
        <v>0</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48"/>
        <v>AYAOA1o</v>
      </c>
      <c r="H391" s="226">
        <v>55.94</v>
      </c>
      <c r="I391" s="226">
        <v>20.29</v>
      </c>
      <c r="J391" s="725">
        <f t="shared" si="77"/>
        <v>47.548999999999999</v>
      </c>
      <c r="K391" s="752">
        <f t="shared" si="69"/>
        <v>20.29</v>
      </c>
      <c r="L391" s="725">
        <f t="shared" si="78"/>
        <v>47.548999999999999</v>
      </c>
      <c r="M391" s="752">
        <f t="shared" ref="M391:Y391" si="86">$I391</f>
        <v>20.29</v>
      </c>
      <c r="N391" s="725">
        <f t="shared" si="79"/>
        <v>47.548999999999999</v>
      </c>
      <c r="O391" s="752">
        <f t="shared" si="86"/>
        <v>20.29</v>
      </c>
      <c r="P391" s="725">
        <f t="shared" si="80"/>
        <v>47.548999999999999</v>
      </c>
      <c r="Q391" s="752">
        <f t="shared" si="86"/>
        <v>20.29</v>
      </c>
      <c r="R391" s="725">
        <f t="shared" si="81"/>
        <v>55.94</v>
      </c>
      <c r="S391" s="752">
        <f t="shared" si="86"/>
        <v>20.29</v>
      </c>
      <c r="T391" s="725">
        <f t="shared" si="82"/>
        <v>55.94</v>
      </c>
      <c r="U391" s="752">
        <f t="shared" si="86"/>
        <v>20.29</v>
      </c>
      <c r="V391" s="725">
        <f t="shared" si="83"/>
        <v>55.94</v>
      </c>
      <c r="W391" s="752">
        <f t="shared" si="86"/>
        <v>20.29</v>
      </c>
      <c r="X391" s="725">
        <f t="shared" si="84"/>
        <v>55.94</v>
      </c>
      <c r="Y391" s="752">
        <f t="shared" si="86"/>
        <v>20.29</v>
      </c>
      <c r="Z391" s="725">
        <f t="shared" si="85"/>
        <v>55.94</v>
      </c>
      <c r="AA391" s="752">
        <f t="shared" si="50"/>
        <v>20.29</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ref="G392:G423" si="87">_xlfn.CONCAT(H210:M210)</f>
        <v>AYAOA1od</v>
      </c>
      <c r="H392" s="769">
        <f>H391*1.2</f>
        <v>67.128</v>
      </c>
      <c r="I392" s="226">
        <v>20.29</v>
      </c>
      <c r="J392" s="725">
        <f t="shared" si="77"/>
        <v>57.058799999999998</v>
      </c>
      <c r="K392" s="752">
        <f t="shared" si="69"/>
        <v>20.29</v>
      </c>
      <c r="L392" s="725">
        <f t="shared" si="78"/>
        <v>57.058799999999998</v>
      </c>
      <c r="M392" s="752">
        <f t="shared" si="69"/>
        <v>20.29</v>
      </c>
      <c r="N392" s="725">
        <f t="shared" si="79"/>
        <v>57.058799999999998</v>
      </c>
      <c r="O392" s="752">
        <f t="shared" si="69"/>
        <v>20.29</v>
      </c>
      <c r="P392" s="725">
        <f t="shared" si="80"/>
        <v>57.058799999999998</v>
      </c>
      <c r="Q392" s="752">
        <f t="shared" si="69"/>
        <v>20.29</v>
      </c>
      <c r="R392" s="725">
        <f t="shared" si="81"/>
        <v>67.128</v>
      </c>
      <c r="S392" s="752">
        <f t="shared" si="69"/>
        <v>20.29</v>
      </c>
      <c r="T392" s="725">
        <f t="shared" si="82"/>
        <v>67.128</v>
      </c>
      <c r="U392" s="752">
        <f t="shared" si="69"/>
        <v>20.29</v>
      </c>
      <c r="V392" s="725">
        <f t="shared" si="83"/>
        <v>67.128</v>
      </c>
      <c r="W392" s="752">
        <f t="shared" si="69"/>
        <v>20.29</v>
      </c>
      <c r="X392" s="725">
        <f t="shared" si="84"/>
        <v>67.128</v>
      </c>
      <c r="Y392" s="752">
        <f t="shared" si="69"/>
        <v>20.29</v>
      </c>
      <c r="Z392" s="725">
        <f t="shared" si="85"/>
        <v>67.128</v>
      </c>
      <c r="AA392" s="752">
        <f t="shared" si="50"/>
        <v>20.29</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7"/>
        <v>YAOA2Oa</v>
      </c>
      <c r="H393" s="226">
        <v>0</v>
      </c>
      <c r="I393" s="226">
        <v>0</v>
      </c>
      <c r="J393" s="725">
        <f t="shared" si="77"/>
        <v>0</v>
      </c>
      <c r="K393" s="752">
        <f t="shared" si="69"/>
        <v>0</v>
      </c>
      <c r="L393" s="725">
        <f t="shared" si="78"/>
        <v>0</v>
      </c>
      <c r="M393" s="752">
        <f t="shared" si="69"/>
        <v>0</v>
      </c>
      <c r="N393" s="725">
        <f t="shared" si="79"/>
        <v>0</v>
      </c>
      <c r="O393" s="752">
        <f t="shared" si="69"/>
        <v>0</v>
      </c>
      <c r="P393" s="725">
        <f t="shared" si="80"/>
        <v>0</v>
      </c>
      <c r="Q393" s="752">
        <f t="shared" si="69"/>
        <v>0</v>
      </c>
      <c r="R393" s="725">
        <f t="shared" si="81"/>
        <v>0</v>
      </c>
      <c r="S393" s="752">
        <f t="shared" si="69"/>
        <v>0</v>
      </c>
      <c r="T393" s="725">
        <f t="shared" si="82"/>
        <v>0</v>
      </c>
      <c r="U393" s="752">
        <f t="shared" si="69"/>
        <v>0</v>
      </c>
      <c r="V393" s="725">
        <f t="shared" si="83"/>
        <v>0</v>
      </c>
      <c r="W393" s="752">
        <f t="shared" si="69"/>
        <v>0</v>
      </c>
      <c r="X393" s="725">
        <f t="shared" si="84"/>
        <v>0</v>
      </c>
      <c r="Y393" s="752">
        <f t="shared" si="69"/>
        <v>0</v>
      </c>
      <c r="Z393" s="725">
        <f t="shared" si="85"/>
        <v>0</v>
      </c>
      <c r="AA393" s="752">
        <f t="shared" si="50"/>
        <v>0</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7"/>
        <v>YYWWWw</v>
      </c>
      <c r="H394" s="226">
        <v>84.29</v>
      </c>
      <c r="I394" s="226">
        <v>20.29</v>
      </c>
      <c r="J394" s="725">
        <f t="shared" si="77"/>
        <v>71.646500000000003</v>
      </c>
      <c r="K394" s="752">
        <f t="shared" ref="K394:Y394" si="88">$I394</f>
        <v>20.29</v>
      </c>
      <c r="L394" s="725">
        <f t="shared" si="78"/>
        <v>71.646500000000003</v>
      </c>
      <c r="M394" s="752">
        <f t="shared" si="88"/>
        <v>20.29</v>
      </c>
      <c r="N394" s="725">
        <f t="shared" si="79"/>
        <v>71.646500000000003</v>
      </c>
      <c r="O394" s="752">
        <f t="shared" si="88"/>
        <v>20.29</v>
      </c>
      <c r="P394" s="725">
        <f t="shared" si="80"/>
        <v>71.646500000000003</v>
      </c>
      <c r="Q394" s="752">
        <f t="shared" si="88"/>
        <v>20.29</v>
      </c>
      <c r="R394" s="725">
        <f t="shared" si="81"/>
        <v>84.29</v>
      </c>
      <c r="S394" s="752">
        <f t="shared" si="88"/>
        <v>20.29</v>
      </c>
      <c r="T394" s="725">
        <f t="shared" si="82"/>
        <v>84.29</v>
      </c>
      <c r="U394" s="752">
        <f t="shared" si="88"/>
        <v>20.29</v>
      </c>
      <c r="V394" s="725">
        <f t="shared" si="83"/>
        <v>84.29</v>
      </c>
      <c r="W394" s="752">
        <f t="shared" si="88"/>
        <v>20.29</v>
      </c>
      <c r="X394" s="725">
        <f t="shared" si="84"/>
        <v>84.29</v>
      </c>
      <c r="Y394" s="752">
        <f t="shared" si="88"/>
        <v>20.29</v>
      </c>
      <c r="Z394" s="725">
        <f t="shared" si="85"/>
        <v>84.29</v>
      </c>
      <c r="AA394" s="752">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7"/>
        <v>YYWWWwd</v>
      </c>
      <c r="H395" s="769">
        <f>H394*1.2</f>
        <v>101.14800000000001</v>
      </c>
      <c r="I395" s="226">
        <v>20.29</v>
      </c>
      <c r="J395" s="725">
        <f t="shared" si="77"/>
        <v>85.975800000000007</v>
      </c>
      <c r="K395" s="752">
        <f t="shared" si="69"/>
        <v>20.29</v>
      </c>
      <c r="L395" s="725">
        <f t="shared" si="78"/>
        <v>85.975800000000007</v>
      </c>
      <c r="M395" s="752">
        <f t="shared" si="69"/>
        <v>20.29</v>
      </c>
      <c r="N395" s="725">
        <f t="shared" si="79"/>
        <v>85.975800000000007</v>
      </c>
      <c r="O395" s="752">
        <f t="shared" si="69"/>
        <v>20.29</v>
      </c>
      <c r="P395" s="725">
        <f t="shared" si="80"/>
        <v>85.975800000000007</v>
      </c>
      <c r="Q395" s="752">
        <f t="shared" si="69"/>
        <v>20.29</v>
      </c>
      <c r="R395" s="725">
        <f t="shared" si="81"/>
        <v>101.14800000000001</v>
      </c>
      <c r="S395" s="752">
        <f t="shared" si="69"/>
        <v>20.29</v>
      </c>
      <c r="T395" s="725">
        <f t="shared" si="82"/>
        <v>101.14800000000001</v>
      </c>
      <c r="U395" s="752">
        <f t="shared" si="69"/>
        <v>20.29</v>
      </c>
      <c r="V395" s="725">
        <f t="shared" si="83"/>
        <v>101.14800000000001</v>
      </c>
      <c r="W395" s="752">
        <f t="shared" si="69"/>
        <v>20.29</v>
      </c>
      <c r="X395" s="725">
        <f t="shared" si="84"/>
        <v>101.14800000000001</v>
      </c>
      <c r="Y395" s="752">
        <f t="shared" si="69"/>
        <v>20.29</v>
      </c>
      <c r="Z395" s="725">
        <f t="shared" si="85"/>
        <v>101.14800000000001</v>
      </c>
      <c r="AA395" s="752">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7"/>
        <v>YYLWBl</v>
      </c>
      <c r="H396" s="226">
        <v>58.26</v>
      </c>
      <c r="I396" s="226">
        <v>11.25</v>
      </c>
      <c r="J396" s="725">
        <f t="shared" si="77"/>
        <v>49.520999999999994</v>
      </c>
      <c r="K396" s="752">
        <f t="shared" si="69"/>
        <v>11.25</v>
      </c>
      <c r="L396" s="725">
        <f t="shared" si="78"/>
        <v>49.520999999999994</v>
      </c>
      <c r="M396" s="752">
        <f t="shared" si="69"/>
        <v>11.25</v>
      </c>
      <c r="N396" s="725">
        <f t="shared" si="79"/>
        <v>49.520999999999994</v>
      </c>
      <c r="O396" s="752">
        <f t="shared" si="69"/>
        <v>11.25</v>
      </c>
      <c r="P396" s="725">
        <f t="shared" si="80"/>
        <v>49.520999999999994</v>
      </c>
      <c r="Q396" s="752">
        <f t="shared" si="69"/>
        <v>11.25</v>
      </c>
      <c r="R396" s="725">
        <f t="shared" si="81"/>
        <v>58.26</v>
      </c>
      <c r="S396" s="752">
        <f t="shared" si="69"/>
        <v>11.25</v>
      </c>
      <c r="T396" s="725">
        <f t="shared" si="82"/>
        <v>58.26</v>
      </c>
      <c r="U396" s="752">
        <f t="shared" si="69"/>
        <v>11.25</v>
      </c>
      <c r="V396" s="725">
        <f t="shared" si="83"/>
        <v>58.26</v>
      </c>
      <c r="W396" s="752">
        <f t="shared" si="69"/>
        <v>11.25</v>
      </c>
      <c r="X396" s="725">
        <f t="shared" si="84"/>
        <v>58.26</v>
      </c>
      <c r="Y396" s="752">
        <f t="shared" si="69"/>
        <v>11.25</v>
      </c>
      <c r="Z396" s="725">
        <f t="shared" si="85"/>
        <v>58.26</v>
      </c>
      <c r="AA396" s="752">
        <f t="shared" si="50"/>
        <v>11.25</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7"/>
        <v>YYBLWb</v>
      </c>
      <c r="H397" s="226">
        <v>70.87</v>
      </c>
      <c r="I397" s="226">
        <v>29.18</v>
      </c>
      <c r="J397" s="725">
        <f t="shared" si="77"/>
        <v>60.2395</v>
      </c>
      <c r="K397" s="752">
        <f t="shared" ref="K397:Y397" si="89">$I397</f>
        <v>29.18</v>
      </c>
      <c r="L397" s="725">
        <f t="shared" si="78"/>
        <v>60.2395</v>
      </c>
      <c r="M397" s="752">
        <f t="shared" si="89"/>
        <v>29.18</v>
      </c>
      <c r="N397" s="725">
        <f t="shared" si="79"/>
        <v>60.2395</v>
      </c>
      <c r="O397" s="752">
        <f t="shared" si="89"/>
        <v>29.18</v>
      </c>
      <c r="P397" s="725">
        <f t="shared" si="80"/>
        <v>60.2395</v>
      </c>
      <c r="Q397" s="752">
        <f t="shared" si="89"/>
        <v>29.18</v>
      </c>
      <c r="R397" s="725">
        <f t="shared" si="81"/>
        <v>70.87</v>
      </c>
      <c r="S397" s="752">
        <f t="shared" si="89"/>
        <v>29.18</v>
      </c>
      <c r="T397" s="725">
        <f t="shared" si="82"/>
        <v>70.87</v>
      </c>
      <c r="U397" s="752">
        <f t="shared" si="89"/>
        <v>29.18</v>
      </c>
      <c r="V397" s="725">
        <f t="shared" si="83"/>
        <v>70.87</v>
      </c>
      <c r="W397" s="752">
        <f t="shared" si="89"/>
        <v>29.18</v>
      </c>
      <c r="X397" s="725">
        <f t="shared" si="84"/>
        <v>70.87</v>
      </c>
      <c r="Y397" s="752">
        <f t="shared" si="89"/>
        <v>29.18</v>
      </c>
      <c r="Z397" s="725">
        <f t="shared" si="85"/>
        <v>70.87</v>
      </c>
      <c r="AA397" s="752">
        <f t="shared" si="50"/>
        <v>29.18</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7"/>
        <v>YYBLWbd</v>
      </c>
      <c r="H398" s="769">
        <f>H397*1.2</f>
        <v>85.043999999999997</v>
      </c>
      <c r="I398" s="226">
        <v>29.18</v>
      </c>
      <c r="J398" s="725">
        <f t="shared" si="77"/>
        <v>72.287399999999991</v>
      </c>
      <c r="K398" s="752">
        <f t="shared" si="69"/>
        <v>29.18</v>
      </c>
      <c r="L398" s="725">
        <f t="shared" si="78"/>
        <v>72.287399999999991</v>
      </c>
      <c r="M398" s="752">
        <f t="shared" si="69"/>
        <v>29.18</v>
      </c>
      <c r="N398" s="725">
        <f t="shared" si="79"/>
        <v>72.287399999999991</v>
      </c>
      <c r="O398" s="752">
        <f t="shared" si="69"/>
        <v>29.18</v>
      </c>
      <c r="P398" s="725">
        <f t="shared" si="80"/>
        <v>72.287399999999991</v>
      </c>
      <c r="Q398" s="752">
        <f t="shared" si="69"/>
        <v>29.18</v>
      </c>
      <c r="R398" s="725">
        <f t="shared" si="81"/>
        <v>85.043999999999997</v>
      </c>
      <c r="S398" s="752">
        <f t="shared" si="69"/>
        <v>29.18</v>
      </c>
      <c r="T398" s="725">
        <f t="shared" si="82"/>
        <v>85.043999999999997</v>
      </c>
      <c r="U398" s="752">
        <f t="shared" si="69"/>
        <v>29.18</v>
      </c>
      <c r="V398" s="725">
        <f t="shared" si="83"/>
        <v>85.043999999999997</v>
      </c>
      <c r="W398" s="752">
        <f t="shared" si="69"/>
        <v>29.18</v>
      </c>
      <c r="X398" s="725">
        <f t="shared" si="84"/>
        <v>85.043999999999997</v>
      </c>
      <c r="Y398" s="752">
        <f t="shared" si="69"/>
        <v>29.18</v>
      </c>
      <c r="Z398" s="725">
        <f t="shared" si="85"/>
        <v>85.043999999999997</v>
      </c>
      <c r="AA398" s="752">
        <f t="shared" si="50"/>
        <v>29.18</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7"/>
        <v>YYWBLw</v>
      </c>
      <c r="H399" s="226">
        <v>84.29</v>
      </c>
      <c r="I399" s="226">
        <v>20.29</v>
      </c>
      <c r="J399" s="725">
        <f t="shared" si="77"/>
        <v>71.646500000000003</v>
      </c>
      <c r="K399" s="752">
        <f t="shared" ref="K399:Y399" si="90">$I399</f>
        <v>20.29</v>
      </c>
      <c r="L399" s="725">
        <f t="shared" si="78"/>
        <v>71.646500000000003</v>
      </c>
      <c r="M399" s="752">
        <f t="shared" si="90"/>
        <v>20.29</v>
      </c>
      <c r="N399" s="725">
        <f t="shared" si="79"/>
        <v>71.646500000000003</v>
      </c>
      <c r="O399" s="752">
        <f t="shared" si="90"/>
        <v>20.29</v>
      </c>
      <c r="P399" s="725">
        <f t="shared" si="80"/>
        <v>71.646500000000003</v>
      </c>
      <c r="Q399" s="752">
        <f t="shared" si="90"/>
        <v>20.29</v>
      </c>
      <c r="R399" s="725">
        <f t="shared" si="81"/>
        <v>84.29</v>
      </c>
      <c r="S399" s="752">
        <f t="shared" si="90"/>
        <v>20.29</v>
      </c>
      <c r="T399" s="725">
        <f t="shared" si="82"/>
        <v>84.29</v>
      </c>
      <c r="U399" s="752">
        <f t="shared" si="90"/>
        <v>20.29</v>
      </c>
      <c r="V399" s="725">
        <f t="shared" si="83"/>
        <v>84.29</v>
      </c>
      <c r="W399" s="752">
        <f t="shared" si="90"/>
        <v>20.29</v>
      </c>
      <c r="X399" s="725">
        <f t="shared" si="84"/>
        <v>84.29</v>
      </c>
      <c r="Y399" s="752">
        <f t="shared" si="90"/>
        <v>20.29</v>
      </c>
      <c r="Z399" s="725">
        <f t="shared" si="85"/>
        <v>84.29</v>
      </c>
      <c r="AA399" s="752">
        <f t="shared" si="50"/>
        <v>20.29</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7"/>
        <v>YYWBLwd</v>
      </c>
      <c r="H400" s="769">
        <f>H399*1.2</f>
        <v>101.14800000000001</v>
      </c>
      <c r="I400" s="226">
        <v>20.29</v>
      </c>
      <c r="J400" s="725">
        <f t="shared" si="77"/>
        <v>85.975800000000007</v>
      </c>
      <c r="K400" s="752">
        <f t="shared" si="69"/>
        <v>20.29</v>
      </c>
      <c r="L400" s="725">
        <f t="shared" si="78"/>
        <v>85.975800000000007</v>
      </c>
      <c r="M400" s="752">
        <f t="shared" si="69"/>
        <v>20.29</v>
      </c>
      <c r="N400" s="725">
        <f t="shared" si="79"/>
        <v>85.975800000000007</v>
      </c>
      <c r="O400" s="752">
        <f t="shared" si="69"/>
        <v>20.29</v>
      </c>
      <c r="P400" s="725">
        <f t="shared" si="80"/>
        <v>85.975800000000007</v>
      </c>
      <c r="Q400" s="752">
        <f t="shared" si="69"/>
        <v>20.29</v>
      </c>
      <c r="R400" s="725">
        <f t="shared" si="81"/>
        <v>101.14800000000001</v>
      </c>
      <c r="S400" s="752">
        <f t="shared" si="69"/>
        <v>20.29</v>
      </c>
      <c r="T400" s="725">
        <f t="shared" si="82"/>
        <v>101.14800000000001</v>
      </c>
      <c r="U400" s="752">
        <f t="shared" si="69"/>
        <v>20.29</v>
      </c>
      <c r="V400" s="725">
        <f t="shared" si="83"/>
        <v>101.14800000000001</v>
      </c>
      <c r="W400" s="752">
        <f t="shared" si="69"/>
        <v>20.29</v>
      </c>
      <c r="X400" s="725">
        <f t="shared" si="84"/>
        <v>101.14800000000001</v>
      </c>
      <c r="Y400" s="752">
        <f t="shared" si="69"/>
        <v>20.29</v>
      </c>
      <c r="Z400" s="725">
        <f t="shared" si="85"/>
        <v>101.14800000000001</v>
      </c>
      <c r="AA400" s="752">
        <f t="shared" si="50"/>
        <v>20.29</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si="87"/>
        <v>YYNWBl</v>
      </c>
      <c r="H401" s="226">
        <v>58.26</v>
      </c>
      <c r="I401" s="226">
        <v>11.25</v>
      </c>
      <c r="J401" s="725">
        <f t="shared" si="77"/>
        <v>49.520999999999994</v>
      </c>
      <c r="K401" s="752">
        <f t="shared" si="69"/>
        <v>11.25</v>
      </c>
      <c r="L401" s="725">
        <f t="shared" si="78"/>
        <v>49.520999999999994</v>
      </c>
      <c r="M401" s="752">
        <f t="shared" si="69"/>
        <v>11.25</v>
      </c>
      <c r="N401" s="725">
        <f t="shared" si="79"/>
        <v>49.520999999999994</v>
      </c>
      <c r="O401" s="752">
        <f t="shared" si="69"/>
        <v>11.25</v>
      </c>
      <c r="P401" s="725">
        <f t="shared" si="80"/>
        <v>49.520999999999994</v>
      </c>
      <c r="Q401" s="752">
        <f t="shared" si="69"/>
        <v>11.25</v>
      </c>
      <c r="R401" s="725">
        <f t="shared" si="81"/>
        <v>58.26</v>
      </c>
      <c r="S401" s="752">
        <f t="shared" si="69"/>
        <v>11.25</v>
      </c>
      <c r="T401" s="725">
        <f t="shared" si="82"/>
        <v>58.26</v>
      </c>
      <c r="U401" s="752">
        <f t="shared" si="69"/>
        <v>11.25</v>
      </c>
      <c r="V401" s="725">
        <f t="shared" si="83"/>
        <v>58.26</v>
      </c>
      <c r="W401" s="752">
        <f t="shared" si="69"/>
        <v>11.25</v>
      </c>
      <c r="X401" s="725">
        <f t="shared" si="84"/>
        <v>58.26</v>
      </c>
      <c r="Y401" s="752">
        <f t="shared" si="69"/>
        <v>11.25</v>
      </c>
      <c r="Z401" s="725">
        <f t="shared" si="85"/>
        <v>58.26</v>
      </c>
      <c r="AA401" s="752">
        <f t="shared" si="50"/>
        <v>11.25</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87"/>
        <v>YYLNWb</v>
      </c>
      <c r="H402" s="226">
        <v>70.87</v>
      </c>
      <c r="I402" s="226">
        <v>29.18</v>
      </c>
      <c r="J402" s="725">
        <f t="shared" si="77"/>
        <v>60.2395</v>
      </c>
      <c r="K402" s="752">
        <f t="shared" ref="K402:Y402" si="91">$I402</f>
        <v>29.18</v>
      </c>
      <c r="L402" s="725">
        <f t="shared" si="78"/>
        <v>60.2395</v>
      </c>
      <c r="M402" s="752">
        <f t="shared" si="91"/>
        <v>29.18</v>
      </c>
      <c r="N402" s="725">
        <f t="shared" si="79"/>
        <v>60.2395</v>
      </c>
      <c r="O402" s="752">
        <f t="shared" si="91"/>
        <v>29.18</v>
      </c>
      <c r="P402" s="725">
        <f t="shared" si="80"/>
        <v>60.2395</v>
      </c>
      <c r="Q402" s="752">
        <f t="shared" si="91"/>
        <v>29.18</v>
      </c>
      <c r="R402" s="725">
        <f t="shared" si="81"/>
        <v>70.87</v>
      </c>
      <c r="S402" s="752">
        <f t="shared" si="91"/>
        <v>29.18</v>
      </c>
      <c r="T402" s="725">
        <f t="shared" si="82"/>
        <v>70.87</v>
      </c>
      <c r="U402" s="752">
        <f t="shared" si="91"/>
        <v>29.18</v>
      </c>
      <c r="V402" s="725">
        <f t="shared" si="83"/>
        <v>70.87</v>
      </c>
      <c r="W402" s="752">
        <f t="shared" si="91"/>
        <v>29.18</v>
      </c>
      <c r="X402" s="725">
        <f t="shared" si="84"/>
        <v>70.87</v>
      </c>
      <c r="Y402" s="752">
        <f t="shared" si="91"/>
        <v>29.18</v>
      </c>
      <c r="Z402" s="725">
        <f t="shared" si="85"/>
        <v>70.87</v>
      </c>
      <c r="AA402" s="752">
        <f t="shared" si="50"/>
        <v>29.18</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87"/>
        <v>YYLNWbd</v>
      </c>
      <c r="H403" s="769">
        <f>H402*1.2</f>
        <v>85.043999999999997</v>
      </c>
      <c r="I403" s="226">
        <v>29.18</v>
      </c>
      <c r="J403" s="725">
        <f t="shared" si="77"/>
        <v>72.287399999999991</v>
      </c>
      <c r="K403" s="752">
        <f t="shared" si="69"/>
        <v>29.18</v>
      </c>
      <c r="L403" s="725">
        <f t="shared" si="78"/>
        <v>72.287399999999991</v>
      </c>
      <c r="M403" s="752">
        <f t="shared" si="69"/>
        <v>29.18</v>
      </c>
      <c r="N403" s="725">
        <f t="shared" si="79"/>
        <v>72.287399999999991</v>
      </c>
      <c r="O403" s="752">
        <f t="shared" si="69"/>
        <v>29.18</v>
      </c>
      <c r="P403" s="725">
        <f t="shared" si="80"/>
        <v>72.287399999999991</v>
      </c>
      <c r="Q403" s="752">
        <f t="shared" si="69"/>
        <v>29.18</v>
      </c>
      <c r="R403" s="725">
        <f t="shared" si="81"/>
        <v>85.043999999999997</v>
      </c>
      <c r="S403" s="752">
        <f t="shared" si="69"/>
        <v>29.18</v>
      </c>
      <c r="T403" s="725">
        <f t="shared" si="82"/>
        <v>85.043999999999997</v>
      </c>
      <c r="U403" s="752">
        <f t="shared" si="69"/>
        <v>29.18</v>
      </c>
      <c r="V403" s="725">
        <f t="shared" si="83"/>
        <v>85.043999999999997</v>
      </c>
      <c r="W403" s="752">
        <f t="shared" si="69"/>
        <v>29.18</v>
      </c>
      <c r="X403" s="725">
        <f t="shared" si="84"/>
        <v>85.043999999999997</v>
      </c>
      <c r="Y403" s="752">
        <f t="shared" si="69"/>
        <v>29.18</v>
      </c>
      <c r="Z403" s="725">
        <f t="shared" si="85"/>
        <v>85.043999999999997</v>
      </c>
      <c r="AA403" s="752">
        <f t="shared" si="50"/>
        <v>29.18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87"/>
        <v>YYBLNw</v>
      </c>
      <c r="H404" s="226">
        <v>84.29</v>
      </c>
      <c r="I404" s="226">
        <v>20.29</v>
      </c>
      <c r="J404" s="725">
        <f t="shared" si="77"/>
        <v>71.646500000000003</v>
      </c>
      <c r="K404" s="752">
        <f t="shared" ref="K404:Y404" si="92">$I404</f>
        <v>20.29</v>
      </c>
      <c r="L404" s="725">
        <f t="shared" si="78"/>
        <v>71.646500000000003</v>
      </c>
      <c r="M404" s="752">
        <f t="shared" si="92"/>
        <v>20.29</v>
      </c>
      <c r="N404" s="725">
        <f t="shared" si="79"/>
        <v>71.646500000000003</v>
      </c>
      <c r="O404" s="752">
        <f t="shared" si="92"/>
        <v>20.29</v>
      </c>
      <c r="P404" s="725">
        <f t="shared" si="80"/>
        <v>71.646500000000003</v>
      </c>
      <c r="Q404" s="752">
        <f t="shared" si="92"/>
        <v>20.29</v>
      </c>
      <c r="R404" s="725">
        <f t="shared" si="81"/>
        <v>84.29</v>
      </c>
      <c r="S404" s="752">
        <f t="shared" si="92"/>
        <v>20.29</v>
      </c>
      <c r="T404" s="725">
        <f t="shared" si="82"/>
        <v>84.29</v>
      </c>
      <c r="U404" s="752">
        <f t="shared" si="92"/>
        <v>20.29</v>
      </c>
      <c r="V404" s="725">
        <f t="shared" si="83"/>
        <v>84.29</v>
      </c>
      <c r="W404" s="752">
        <f t="shared" si="92"/>
        <v>20.29</v>
      </c>
      <c r="X404" s="725">
        <f t="shared" si="84"/>
        <v>84.29</v>
      </c>
      <c r="Y404" s="752">
        <f t="shared" si="92"/>
        <v>20.29</v>
      </c>
      <c r="Z404" s="725">
        <f t="shared" si="85"/>
        <v>84.29</v>
      </c>
      <c r="AA404" s="752">
        <f t="shared" si="50"/>
        <v>20.29</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87"/>
        <v>YYBLNwd</v>
      </c>
      <c r="H405" s="769">
        <f>H404*1.2</f>
        <v>101.14800000000001</v>
      </c>
      <c r="I405" s="226">
        <v>20.29</v>
      </c>
      <c r="J405" s="725">
        <f t="shared" si="77"/>
        <v>85.975800000000007</v>
      </c>
      <c r="K405" s="752">
        <f t="shared" si="69"/>
        <v>20.29</v>
      </c>
      <c r="L405" s="725">
        <f t="shared" si="78"/>
        <v>85.975800000000007</v>
      </c>
      <c r="M405" s="752">
        <f t="shared" si="69"/>
        <v>20.29</v>
      </c>
      <c r="N405" s="725">
        <f t="shared" si="79"/>
        <v>85.975800000000007</v>
      </c>
      <c r="O405" s="752">
        <f t="shared" si="69"/>
        <v>20.29</v>
      </c>
      <c r="P405" s="725">
        <f t="shared" si="80"/>
        <v>85.975800000000007</v>
      </c>
      <c r="Q405" s="752">
        <f t="shared" si="69"/>
        <v>20.29</v>
      </c>
      <c r="R405" s="725">
        <f t="shared" si="81"/>
        <v>101.14800000000001</v>
      </c>
      <c r="S405" s="752">
        <f t="shared" si="69"/>
        <v>20.29</v>
      </c>
      <c r="T405" s="725">
        <f t="shared" si="82"/>
        <v>101.14800000000001</v>
      </c>
      <c r="U405" s="752">
        <f t="shared" si="69"/>
        <v>20.29</v>
      </c>
      <c r="V405" s="725">
        <f t="shared" si="83"/>
        <v>101.14800000000001</v>
      </c>
      <c r="W405" s="752">
        <f t="shared" si="69"/>
        <v>20.29</v>
      </c>
      <c r="X405" s="725">
        <f t="shared" si="84"/>
        <v>101.14800000000001</v>
      </c>
      <c r="Y405" s="752">
        <f t="shared" si="69"/>
        <v>20.29</v>
      </c>
      <c r="Z405" s="725">
        <f t="shared" si="85"/>
        <v>101.14800000000001</v>
      </c>
      <c r="AA405" s="752">
        <f t="shared" si="50"/>
        <v>20.29</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87"/>
        <v>YYWBLz</v>
      </c>
      <c r="H406" s="226">
        <v>73.45</v>
      </c>
      <c r="I406" s="226">
        <v>49.58</v>
      </c>
      <c r="J406" s="725">
        <f t="shared" si="77"/>
        <v>62.432499999999997</v>
      </c>
      <c r="K406" s="752">
        <f t="shared" ref="K406:Y406" si="93">$I406</f>
        <v>49.58</v>
      </c>
      <c r="L406" s="725">
        <f t="shared" si="78"/>
        <v>62.432499999999997</v>
      </c>
      <c r="M406" s="752">
        <f t="shared" si="93"/>
        <v>49.58</v>
      </c>
      <c r="N406" s="725">
        <f t="shared" si="79"/>
        <v>62.432499999999997</v>
      </c>
      <c r="O406" s="752">
        <f t="shared" si="93"/>
        <v>49.58</v>
      </c>
      <c r="P406" s="725">
        <f t="shared" si="80"/>
        <v>62.432499999999997</v>
      </c>
      <c r="Q406" s="752">
        <f t="shared" si="93"/>
        <v>49.58</v>
      </c>
      <c r="R406" s="725">
        <f t="shared" si="81"/>
        <v>73.45</v>
      </c>
      <c r="S406" s="752">
        <f t="shared" si="93"/>
        <v>49.58</v>
      </c>
      <c r="T406" s="725">
        <f t="shared" si="82"/>
        <v>73.45</v>
      </c>
      <c r="U406" s="752">
        <f t="shared" si="93"/>
        <v>49.58</v>
      </c>
      <c r="V406" s="725">
        <f t="shared" si="83"/>
        <v>73.45</v>
      </c>
      <c r="W406" s="752">
        <f t="shared" si="93"/>
        <v>49.58</v>
      </c>
      <c r="X406" s="725">
        <f t="shared" si="84"/>
        <v>73.45</v>
      </c>
      <c r="Y406" s="752">
        <f t="shared" si="93"/>
        <v>49.58</v>
      </c>
      <c r="Z406" s="725">
        <f t="shared" si="85"/>
        <v>73.45</v>
      </c>
      <c r="AA406" s="752">
        <f t="shared" si="50"/>
        <v>49.58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si="87"/>
        <v>YYWBLzd</v>
      </c>
      <c r="H407" s="769">
        <f>H406*1.2</f>
        <v>88.14</v>
      </c>
      <c r="I407" s="226">
        <v>49.58</v>
      </c>
      <c r="J407" s="725">
        <f t="shared" si="77"/>
        <v>74.918999999999997</v>
      </c>
      <c r="K407" s="752">
        <f t="shared" si="69"/>
        <v>49.58</v>
      </c>
      <c r="L407" s="725">
        <f t="shared" si="78"/>
        <v>74.918999999999997</v>
      </c>
      <c r="M407" s="752">
        <f t="shared" si="69"/>
        <v>49.58</v>
      </c>
      <c r="N407" s="725">
        <f t="shared" si="79"/>
        <v>74.918999999999997</v>
      </c>
      <c r="O407" s="752">
        <f t="shared" si="69"/>
        <v>49.58</v>
      </c>
      <c r="P407" s="725">
        <f t="shared" si="80"/>
        <v>74.918999999999997</v>
      </c>
      <c r="Q407" s="752">
        <f t="shared" si="69"/>
        <v>49.58</v>
      </c>
      <c r="R407" s="725">
        <f t="shared" si="81"/>
        <v>88.14</v>
      </c>
      <c r="S407" s="752">
        <f t="shared" si="69"/>
        <v>49.58</v>
      </c>
      <c r="T407" s="725">
        <f t="shared" si="82"/>
        <v>88.14</v>
      </c>
      <c r="U407" s="752">
        <f t="shared" si="69"/>
        <v>49.58</v>
      </c>
      <c r="V407" s="725">
        <f t="shared" si="83"/>
        <v>88.14</v>
      </c>
      <c r="W407" s="752">
        <f t="shared" si="69"/>
        <v>49.58</v>
      </c>
      <c r="X407" s="725">
        <f t="shared" si="84"/>
        <v>88.14</v>
      </c>
      <c r="Y407" s="752">
        <f t="shared" si="69"/>
        <v>49.58</v>
      </c>
      <c r="Z407" s="725">
        <f t="shared" si="85"/>
        <v>88.14</v>
      </c>
      <c r="AA407" s="752">
        <f t="shared" si="50"/>
        <v>49.58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87"/>
        <v>YYWWBk</v>
      </c>
      <c r="H408" s="226">
        <v>88.57</v>
      </c>
      <c r="I408" s="226">
        <v>88.53</v>
      </c>
      <c r="J408" s="725">
        <f t="shared" si="77"/>
        <v>75.284499999999994</v>
      </c>
      <c r="K408" s="752">
        <f t="shared" si="69"/>
        <v>88.53</v>
      </c>
      <c r="L408" s="725">
        <f t="shared" si="78"/>
        <v>75.284499999999994</v>
      </c>
      <c r="M408" s="752">
        <f t="shared" si="69"/>
        <v>88.53</v>
      </c>
      <c r="N408" s="725">
        <f t="shared" si="79"/>
        <v>75.284499999999994</v>
      </c>
      <c r="O408" s="752">
        <f t="shared" si="69"/>
        <v>88.53</v>
      </c>
      <c r="P408" s="725">
        <f t="shared" si="80"/>
        <v>75.284499999999994</v>
      </c>
      <c r="Q408" s="752">
        <f t="shared" si="69"/>
        <v>88.53</v>
      </c>
      <c r="R408" s="725">
        <f t="shared" si="81"/>
        <v>88.57</v>
      </c>
      <c r="S408" s="752">
        <f t="shared" si="69"/>
        <v>88.53</v>
      </c>
      <c r="T408" s="725">
        <f t="shared" si="82"/>
        <v>88.57</v>
      </c>
      <c r="U408" s="752">
        <f t="shared" si="69"/>
        <v>88.53</v>
      </c>
      <c r="V408" s="725">
        <f t="shared" si="83"/>
        <v>88.57</v>
      </c>
      <c r="W408" s="752">
        <f t="shared" si="69"/>
        <v>88.53</v>
      </c>
      <c r="X408" s="725">
        <f t="shared" si="84"/>
        <v>88.57</v>
      </c>
      <c r="Y408" s="752">
        <f t="shared" si="69"/>
        <v>88.53</v>
      </c>
      <c r="Z408" s="725">
        <f t="shared" si="85"/>
        <v>88.57</v>
      </c>
      <c r="AA408" s="752">
        <f t="shared" si="50"/>
        <v>88.53</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87"/>
        <v>YYKWWb</v>
      </c>
      <c r="H409" s="226">
        <v>70.87</v>
      </c>
      <c r="I409" s="226">
        <v>29.18</v>
      </c>
      <c r="J409" s="725">
        <f t="shared" si="77"/>
        <v>60.2395</v>
      </c>
      <c r="K409" s="752">
        <f t="shared" ref="K409:Y409" si="94">$I409</f>
        <v>29.18</v>
      </c>
      <c r="L409" s="725">
        <f t="shared" si="78"/>
        <v>60.2395</v>
      </c>
      <c r="M409" s="752">
        <f t="shared" si="94"/>
        <v>29.18</v>
      </c>
      <c r="N409" s="725">
        <f t="shared" si="79"/>
        <v>60.2395</v>
      </c>
      <c r="O409" s="752">
        <f t="shared" si="94"/>
        <v>29.18</v>
      </c>
      <c r="P409" s="725">
        <f t="shared" si="80"/>
        <v>60.2395</v>
      </c>
      <c r="Q409" s="752">
        <f t="shared" si="94"/>
        <v>29.18</v>
      </c>
      <c r="R409" s="725">
        <f t="shared" si="81"/>
        <v>70.87</v>
      </c>
      <c r="S409" s="752">
        <f t="shared" si="94"/>
        <v>29.18</v>
      </c>
      <c r="T409" s="725">
        <f t="shared" si="82"/>
        <v>70.87</v>
      </c>
      <c r="U409" s="752">
        <f t="shared" si="94"/>
        <v>29.18</v>
      </c>
      <c r="V409" s="725">
        <f t="shared" si="83"/>
        <v>70.87</v>
      </c>
      <c r="W409" s="752">
        <f t="shared" si="94"/>
        <v>29.18</v>
      </c>
      <c r="X409" s="725">
        <f t="shared" si="84"/>
        <v>70.87</v>
      </c>
      <c r="Y409" s="752">
        <f t="shared" si="94"/>
        <v>29.18</v>
      </c>
      <c r="Z409" s="725">
        <f t="shared" si="85"/>
        <v>70.87</v>
      </c>
      <c r="AA409" s="752">
        <f t="shared" si="50"/>
        <v>29.18</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87"/>
        <v>YYKWWbd</v>
      </c>
      <c r="H410" s="769">
        <f>H409*1.2</f>
        <v>85.043999999999997</v>
      </c>
      <c r="I410" s="226">
        <v>29.18</v>
      </c>
      <c r="J410" s="725">
        <f t="shared" si="77"/>
        <v>72.287399999999991</v>
      </c>
      <c r="K410" s="752">
        <f t="shared" si="69"/>
        <v>29.18</v>
      </c>
      <c r="L410" s="725">
        <f t="shared" si="78"/>
        <v>72.287399999999991</v>
      </c>
      <c r="M410" s="752">
        <f t="shared" si="69"/>
        <v>29.18</v>
      </c>
      <c r="N410" s="725">
        <f t="shared" si="79"/>
        <v>72.287399999999991</v>
      </c>
      <c r="O410" s="752">
        <f t="shared" si="69"/>
        <v>29.18</v>
      </c>
      <c r="P410" s="725">
        <f t="shared" si="80"/>
        <v>72.287399999999991</v>
      </c>
      <c r="Q410" s="752">
        <f t="shared" si="69"/>
        <v>29.18</v>
      </c>
      <c r="R410" s="725">
        <f t="shared" si="81"/>
        <v>85.043999999999997</v>
      </c>
      <c r="S410" s="752">
        <f t="shared" si="69"/>
        <v>29.18</v>
      </c>
      <c r="T410" s="725">
        <f t="shared" si="82"/>
        <v>85.043999999999997</v>
      </c>
      <c r="U410" s="752">
        <f t="shared" si="69"/>
        <v>29.18</v>
      </c>
      <c r="V410" s="725">
        <f t="shared" si="83"/>
        <v>85.043999999999997</v>
      </c>
      <c r="W410" s="752">
        <f t="shared" si="69"/>
        <v>29.18</v>
      </c>
      <c r="X410" s="725">
        <f t="shared" si="84"/>
        <v>85.043999999999997</v>
      </c>
      <c r="Y410" s="752">
        <f t="shared" si="69"/>
        <v>29.18</v>
      </c>
      <c r="Z410" s="725">
        <f t="shared" si="85"/>
        <v>85.043999999999997</v>
      </c>
      <c r="AA410" s="752">
        <f t="shared" si="50"/>
        <v>29.18</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87"/>
        <v>YYBKWw</v>
      </c>
      <c r="H411" s="226">
        <v>84.29</v>
      </c>
      <c r="I411" s="226">
        <v>20.29</v>
      </c>
      <c r="J411" s="725">
        <f t="shared" si="77"/>
        <v>71.646500000000003</v>
      </c>
      <c r="K411" s="752">
        <f t="shared" ref="K411:Y411" si="95">$I411</f>
        <v>20.29</v>
      </c>
      <c r="L411" s="725">
        <f t="shared" si="78"/>
        <v>71.646500000000003</v>
      </c>
      <c r="M411" s="752">
        <f t="shared" si="95"/>
        <v>20.29</v>
      </c>
      <c r="N411" s="725">
        <f t="shared" si="79"/>
        <v>71.646500000000003</v>
      </c>
      <c r="O411" s="752">
        <f t="shared" si="95"/>
        <v>20.29</v>
      </c>
      <c r="P411" s="725">
        <f t="shared" si="80"/>
        <v>71.646500000000003</v>
      </c>
      <c r="Q411" s="752">
        <f t="shared" si="95"/>
        <v>20.29</v>
      </c>
      <c r="R411" s="725">
        <f t="shared" si="81"/>
        <v>84.29</v>
      </c>
      <c r="S411" s="752">
        <f t="shared" si="95"/>
        <v>20.29</v>
      </c>
      <c r="T411" s="725">
        <f t="shared" si="82"/>
        <v>84.29</v>
      </c>
      <c r="U411" s="752">
        <f t="shared" si="95"/>
        <v>20.29</v>
      </c>
      <c r="V411" s="725">
        <f t="shared" si="83"/>
        <v>84.29</v>
      </c>
      <c r="W411" s="752">
        <f t="shared" si="95"/>
        <v>20.29</v>
      </c>
      <c r="X411" s="725">
        <f t="shared" si="84"/>
        <v>84.29</v>
      </c>
      <c r="Y411" s="752">
        <f t="shared" si="95"/>
        <v>20.29</v>
      </c>
      <c r="Z411" s="725">
        <f t="shared" si="85"/>
        <v>84.29</v>
      </c>
      <c r="AA411" s="752">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87"/>
        <v>YYBKWwd</v>
      </c>
      <c r="H412" s="769">
        <f>H411*1.2</f>
        <v>101.14800000000001</v>
      </c>
      <c r="I412" s="226">
        <v>20.29</v>
      </c>
      <c r="J412" s="725">
        <f t="shared" si="77"/>
        <v>85.975800000000007</v>
      </c>
      <c r="K412" s="752">
        <f t="shared" si="69"/>
        <v>20.29</v>
      </c>
      <c r="L412" s="725">
        <f t="shared" si="78"/>
        <v>85.975800000000007</v>
      </c>
      <c r="M412" s="752">
        <f t="shared" si="69"/>
        <v>20.29</v>
      </c>
      <c r="N412" s="725">
        <f t="shared" si="79"/>
        <v>85.975800000000007</v>
      </c>
      <c r="O412" s="752">
        <f t="shared" si="69"/>
        <v>20.29</v>
      </c>
      <c r="P412" s="725">
        <f t="shared" si="80"/>
        <v>85.975800000000007</v>
      </c>
      <c r="Q412" s="752">
        <f t="shared" si="69"/>
        <v>20.29</v>
      </c>
      <c r="R412" s="725">
        <f t="shared" si="81"/>
        <v>101.14800000000001</v>
      </c>
      <c r="S412" s="752">
        <f t="shared" si="69"/>
        <v>20.29</v>
      </c>
      <c r="T412" s="725">
        <f t="shared" si="82"/>
        <v>101.14800000000001</v>
      </c>
      <c r="U412" s="752">
        <f t="shared" si="69"/>
        <v>20.29</v>
      </c>
      <c r="V412" s="725">
        <f t="shared" si="83"/>
        <v>101.14800000000001</v>
      </c>
      <c r="W412" s="752">
        <f t="shared" si="69"/>
        <v>20.29</v>
      </c>
      <c r="X412" s="725">
        <f t="shared" si="84"/>
        <v>101.14800000000001</v>
      </c>
      <c r="Y412" s="752">
        <f t="shared" si="69"/>
        <v>20.29</v>
      </c>
      <c r="Z412" s="725">
        <f t="shared" si="85"/>
        <v>101.14800000000001</v>
      </c>
      <c r="AA412" s="752">
        <f t="shared" si="50"/>
        <v>20.29</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87"/>
        <v>YYWBKw</v>
      </c>
      <c r="H413" s="226">
        <v>84.29</v>
      </c>
      <c r="I413" s="226">
        <v>20.29</v>
      </c>
      <c r="J413" s="725">
        <f t="shared" si="77"/>
        <v>71.646500000000003</v>
      </c>
      <c r="K413" s="752">
        <f t="shared" ref="K413:Y413" si="96">$I413</f>
        <v>20.29</v>
      </c>
      <c r="L413" s="725">
        <f t="shared" si="78"/>
        <v>71.646500000000003</v>
      </c>
      <c r="M413" s="752">
        <f t="shared" si="96"/>
        <v>20.29</v>
      </c>
      <c r="N413" s="725">
        <f t="shared" si="79"/>
        <v>71.646500000000003</v>
      </c>
      <c r="O413" s="752">
        <f t="shared" si="96"/>
        <v>20.29</v>
      </c>
      <c r="P413" s="725">
        <f t="shared" si="80"/>
        <v>71.646500000000003</v>
      </c>
      <c r="Q413" s="752">
        <f t="shared" si="96"/>
        <v>20.29</v>
      </c>
      <c r="R413" s="725">
        <f t="shared" si="81"/>
        <v>84.29</v>
      </c>
      <c r="S413" s="752">
        <f t="shared" si="96"/>
        <v>20.29</v>
      </c>
      <c r="T413" s="725">
        <f t="shared" si="82"/>
        <v>84.29</v>
      </c>
      <c r="U413" s="752">
        <f t="shared" si="96"/>
        <v>20.29</v>
      </c>
      <c r="V413" s="725">
        <f t="shared" si="83"/>
        <v>84.29</v>
      </c>
      <c r="W413" s="752">
        <f t="shared" si="96"/>
        <v>20.29</v>
      </c>
      <c r="X413" s="725">
        <f t="shared" si="84"/>
        <v>84.29</v>
      </c>
      <c r="Y413" s="752">
        <f t="shared" si="96"/>
        <v>20.29</v>
      </c>
      <c r="Z413" s="725">
        <f t="shared" si="85"/>
        <v>84.29</v>
      </c>
      <c r="AA413" s="752">
        <f t="shared" si="50"/>
        <v>20.29</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87"/>
        <v>YYWBKwd</v>
      </c>
      <c r="H414" s="769">
        <f>H413*1.2</f>
        <v>101.14800000000001</v>
      </c>
      <c r="I414" s="226">
        <v>20.29</v>
      </c>
      <c r="J414" s="725">
        <f t="shared" si="77"/>
        <v>85.975800000000007</v>
      </c>
      <c r="K414" s="752">
        <f t="shared" si="69"/>
        <v>20.29</v>
      </c>
      <c r="L414" s="725">
        <f t="shared" si="78"/>
        <v>85.975800000000007</v>
      </c>
      <c r="M414" s="752">
        <f t="shared" si="69"/>
        <v>20.29</v>
      </c>
      <c r="N414" s="725">
        <f t="shared" si="79"/>
        <v>85.975800000000007</v>
      </c>
      <c r="O414" s="752">
        <f t="shared" si="69"/>
        <v>20.29</v>
      </c>
      <c r="P414" s="725">
        <f t="shared" si="80"/>
        <v>85.975800000000007</v>
      </c>
      <c r="Q414" s="752">
        <f t="shared" si="69"/>
        <v>20.29</v>
      </c>
      <c r="R414" s="725">
        <f t="shared" si="81"/>
        <v>101.14800000000001</v>
      </c>
      <c r="S414" s="752">
        <f t="shared" si="69"/>
        <v>20.29</v>
      </c>
      <c r="T414" s="725">
        <f t="shared" si="82"/>
        <v>101.14800000000001</v>
      </c>
      <c r="U414" s="752">
        <f t="shared" si="69"/>
        <v>20.29</v>
      </c>
      <c r="V414" s="725">
        <f t="shared" si="83"/>
        <v>101.14800000000001</v>
      </c>
      <c r="W414" s="752">
        <f t="shared" si="69"/>
        <v>20.29</v>
      </c>
      <c r="X414" s="725">
        <f t="shared" si="84"/>
        <v>101.14800000000001</v>
      </c>
      <c r="Y414" s="752">
        <f t="shared" si="69"/>
        <v>20.29</v>
      </c>
      <c r="Z414" s="725">
        <f t="shared" si="85"/>
        <v>101.14800000000001</v>
      </c>
      <c r="AA414" s="752">
        <f t="shared" si="50"/>
        <v>20.29</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87"/>
        <v>YYNWBk</v>
      </c>
      <c r="H415" s="226">
        <v>88.57</v>
      </c>
      <c r="I415" s="226">
        <v>88.53</v>
      </c>
      <c r="J415" s="725">
        <f t="shared" si="77"/>
        <v>75.284499999999994</v>
      </c>
      <c r="K415" s="752">
        <f t="shared" si="69"/>
        <v>88.53</v>
      </c>
      <c r="L415" s="725">
        <f t="shared" si="78"/>
        <v>75.284499999999994</v>
      </c>
      <c r="M415" s="752">
        <f t="shared" si="69"/>
        <v>88.53</v>
      </c>
      <c r="N415" s="725">
        <f t="shared" si="79"/>
        <v>75.284499999999994</v>
      </c>
      <c r="O415" s="752">
        <f t="shared" si="69"/>
        <v>88.53</v>
      </c>
      <c r="P415" s="725">
        <f t="shared" si="80"/>
        <v>75.284499999999994</v>
      </c>
      <c r="Q415" s="752">
        <f t="shared" si="69"/>
        <v>88.53</v>
      </c>
      <c r="R415" s="725">
        <f t="shared" si="81"/>
        <v>88.57</v>
      </c>
      <c r="S415" s="752">
        <f t="shared" si="69"/>
        <v>88.53</v>
      </c>
      <c r="T415" s="725">
        <f t="shared" si="82"/>
        <v>88.57</v>
      </c>
      <c r="U415" s="752">
        <f t="shared" si="69"/>
        <v>88.53</v>
      </c>
      <c r="V415" s="725">
        <f t="shared" si="83"/>
        <v>88.57</v>
      </c>
      <c r="W415" s="752">
        <f t="shared" si="69"/>
        <v>88.53</v>
      </c>
      <c r="X415" s="725">
        <f t="shared" si="84"/>
        <v>88.57</v>
      </c>
      <c r="Y415" s="752">
        <f t="shared" si="69"/>
        <v>88.53</v>
      </c>
      <c r="Z415" s="725">
        <f t="shared" si="85"/>
        <v>88.57</v>
      </c>
      <c r="AA415" s="752">
        <f t="shared" si="50"/>
        <v>88.53</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87"/>
        <v>YYKNWb</v>
      </c>
      <c r="H416" s="226">
        <v>70.87</v>
      </c>
      <c r="I416" s="226">
        <v>29.18</v>
      </c>
      <c r="J416" s="725">
        <f t="shared" si="77"/>
        <v>60.2395</v>
      </c>
      <c r="K416" s="752">
        <f t="shared" ref="K416:Y416" si="97">$I416</f>
        <v>29.18</v>
      </c>
      <c r="L416" s="725">
        <f t="shared" si="78"/>
        <v>60.2395</v>
      </c>
      <c r="M416" s="752">
        <f t="shared" si="97"/>
        <v>29.18</v>
      </c>
      <c r="N416" s="725">
        <f t="shared" si="79"/>
        <v>60.2395</v>
      </c>
      <c r="O416" s="752">
        <f t="shared" si="97"/>
        <v>29.18</v>
      </c>
      <c r="P416" s="725">
        <f t="shared" si="80"/>
        <v>60.2395</v>
      </c>
      <c r="Q416" s="752">
        <f t="shared" si="97"/>
        <v>29.18</v>
      </c>
      <c r="R416" s="725">
        <f t="shared" si="81"/>
        <v>70.87</v>
      </c>
      <c r="S416" s="752">
        <f t="shared" si="97"/>
        <v>29.18</v>
      </c>
      <c r="T416" s="725">
        <f t="shared" si="82"/>
        <v>70.87</v>
      </c>
      <c r="U416" s="752">
        <f t="shared" si="97"/>
        <v>29.18</v>
      </c>
      <c r="V416" s="725">
        <f t="shared" si="83"/>
        <v>70.87</v>
      </c>
      <c r="W416" s="752">
        <f t="shared" si="97"/>
        <v>29.18</v>
      </c>
      <c r="X416" s="725">
        <f t="shared" si="84"/>
        <v>70.87</v>
      </c>
      <c r="Y416" s="752">
        <f t="shared" si="97"/>
        <v>29.18</v>
      </c>
      <c r="Z416" s="725">
        <f t="shared" si="85"/>
        <v>70.87</v>
      </c>
      <c r="AA416" s="752">
        <f t="shared" si="50"/>
        <v>29.18</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87"/>
        <v>YYKNWbd</v>
      </c>
      <c r="H417" s="769">
        <f>H416*1.2</f>
        <v>85.043999999999997</v>
      </c>
      <c r="I417" s="226">
        <v>29.18</v>
      </c>
      <c r="J417" s="725">
        <f t="shared" si="77"/>
        <v>72.287399999999991</v>
      </c>
      <c r="K417" s="752">
        <f t="shared" si="69"/>
        <v>29.18</v>
      </c>
      <c r="L417" s="725">
        <f t="shared" si="78"/>
        <v>72.287399999999991</v>
      </c>
      <c r="M417" s="752">
        <f t="shared" si="69"/>
        <v>29.18</v>
      </c>
      <c r="N417" s="725">
        <f t="shared" si="79"/>
        <v>72.287399999999991</v>
      </c>
      <c r="O417" s="752">
        <f t="shared" si="69"/>
        <v>29.18</v>
      </c>
      <c r="P417" s="725">
        <f t="shared" si="80"/>
        <v>72.287399999999991</v>
      </c>
      <c r="Q417" s="752">
        <f t="shared" si="69"/>
        <v>29.18</v>
      </c>
      <c r="R417" s="725">
        <f t="shared" si="81"/>
        <v>85.043999999999997</v>
      </c>
      <c r="S417" s="752">
        <f t="shared" si="69"/>
        <v>29.18</v>
      </c>
      <c r="T417" s="725">
        <f t="shared" si="82"/>
        <v>85.043999999999997</v>
      </c>
      <c r="U417" s="752">
        <f t="shared" si="69"/>
        <v>29.18</v>
      </c>
      <c r="V417" s="725">
        <f t="shared" si="83"/>
        <v>85.043999999999997</v>
      </c>
      <c r="W417" s="752">
        <f t="shared" si="69"/>
        <v>29.18</v>
      </c>
      <c r="X417" s="725">
        <f t="shared" si="84"/>
        <v>85.043999999999997</v>
      </c>
      <c r="Y417" s="752">
        <f t="shared" si="69"/>
        <v>29.18</v>
      </c>
      <c r="Z417" s="725">
        <f t="shared" si="85"/>
        <v>85.043999999999997</v>
      </c>
      <c r="AA417" s="752">
        <f t="shared" si="50"/>
        <v>29.18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87"/>
        <v>YYBKNw</v>
      </c>
      <c r="H418" s="226">
        <v>84.29</v>
      </c>
      <c r="I418" s="226">
        <v>20.29</v>
      </c>
      <c r="J418" s="725">
        <f t="shared" si="77"/>
        <v>71.646500000000003</v>
      </c>
      <c r="K418" s="752">
        <f t="shared" ref="K418:Y418" si="98">$I418</f>
        <v>20.29</v>
      </c>
      <c r="L418" s="725">
        <f t="shared" si="78"/>
        <v>71.646500000000003</v>
      </c>
      <c r="M418" s="752">
        <f t="shared" si="98"/>
        <v>20.29</v>
      </c>
      <c r="N418" s="725">
        <f t="shared" si="79"/>
        <v>71.646500000000003</v>
      </c>
      <c r="O418" s="752">
        <f t="shared" si="98"/>
        <v>20.29</v>
      </c>
      <c r="P418" s="725">
        <f t="shared" si="80"/>
        <v>71.646500000000003</v>
      </c>
      <c r="Q418" s="752">
        <f t="shared" si="98"/>
        <v>20.29</v>
      </c>
      <c r="R418" s="725">
        <f t="shared" si="81"/>
        <v>84.29</v>
      </c>
      <c r="S418" s="752">
        <f t="shared" si="98"/>
        <v>20.29</v>
      </c>
      <c r="T418" s="725">
        <f t="shared" si="82"/>
        <v>84.29</v>
      </c>
      <c r="U418" s="752">
        <f t="shared" si="98"/>
        <v>20.29</v>
      </c>
      <c r="V418" s="725">
        <f t="shared" si="83"/>
        <v>84.29</v>
      </c>
      <c r="W418" s="752">
        <f t="shared" si="98"/>
        <v>20.29</v>
      </c>
      <c r="X418" s="725">
        <f t="shared" si="84"/>
        <v>84.29</v>
      </c>
      <c r="Y418" s="752">
        <f t="shared" si="98"/>
        <v>20.29</v>
      </c>
      <c r="Z418" s="725">
        <f t="shared" si="85"/>
        <v>84.29</v>
      </c>
      <c r="AA418" s="752">
        <f t="shared" si="50"/>
        <v>20.29</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87"/>
        <v>YYBKNwd</v>
      </c>
      <c r="H419" s="769">
        <f>H418*1.2</f>
        <v>101.14800000000001</v>
      </c>
      <c r="I419" s="226">
        <v>20.29</v>
      </c>
      <c r="J419" s="725">
        <f t="shared" si="77"/>
        <v>85.975800000000007</v>
      </c>
      <c r="K419" s="752">
        <f t="shared" si="69"/>
        <v>20.29</v>
      </c>
      <c r="L419" s="725">
        <f t="shared" si="78"/>
        <v>85.975800000000007</v>
      </c>
      <c r="M419" s="752">
        <f t="shared" si="69"/>
        <v>20.29</v>
      </c>
      <c r="N419" s="725">
        <f t="shared" si="79"/>
        <v>85.975800000000007</v>
      </c>
      <c r="O419" s="752">
        <f t="shared" si="69"/>
        <v>20.29</v>
      </c>
      <c r="P419" s="725">
        <f t="shared" si="80"/>
        <v>85.975800000000007</v>
      </c>
      <c r="Q419" s="752">
        <f t="shared" si="69"/>
        <v>20.29</v>
      </c>
      <c r="R419" s="725">
        <f t="shared" si="81"/>
        <v>101.14800000000001</v>
      </c>
      <c r="S419" s="752">
        <f t="shared" si="69"/>
        <v>20.29</v>
      </c>
      <c r="T419" s="725">
        <f t="shared" si="82"/>
        <v>101.14800000000001</v>
      </c>
      <c r="U419" s="752">
        <f t="shared" si="69"/>
        <v>20.29</v>
      </c>
      <c r="V419" s="725">
        <f t="shared" si="83"/>
        <v>101.14800000000001</v>
      </c>
      <c r="W419" s="752">
        <f t="shared" si="69"/>
        <v>20.29</v>
      </c>
      <c r="X419" s="725">
        <f t="shared" si="84"/>
        <v>101.14800000000001</v>
      </c>
      <c r="Y419" s="752">
        <f t="shared" si="69"/>
        <v>20.29</v>
      </c>
      <c r="Z419" s="725">
        <f t="shared" si="85"/>
        <v>101.14800000000001</v>
      </c>
      <c r="AA419" s="752">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t="str">
        <f t="shared" si="87"/>
        <v>YYWBKz</v>
      </c>
      <c r="H420" s="226">
        <v>73.45</v>
      </c>
      <c r="I420" s="226">
        <v>49.58</v>
      </c>
      <c r="J420" s="725">
        <f t="shared" si="77"/>
        <v>62.432499999999997</v>
      </c>
      <c r="K420" s="752">
        <f t="shared" ref="K420:Y420" si="99">$I420</f>
        <v>49.58</v>
      </c>
      <c r="L420" s="725">
        <f t="shared" si="78"/>
        <v>62.432499999999997</v>
      </c>
      <c r="M420" s="752">
        <f t="shared" si="99"/>
        <v>49.58</v>
      </c>
      <c r="N420" s="725">
        <f t="shared" si="79"/>
        <v>62.432499999999997</v>
      </c>
      <c r="O420" s="752">
        <f t="shared" si="99"/>
        <v>49.58</v>
      </c>
      <c r="P420" s="725">
        <f t="shared" si="80"/>
        <v>62.432499999999997</v>
      </c>
      <c r="Q420" s="752">
        <f t="shared" si="99"/>
        <v>49.58</v>
      </c>
      <c r="R420" s="725">
        <f t="shared" si="81"/>
        <v>73.45</v>
      </c>
      <c r="S420" s="752">
        <f t="shared" si="99"/>
        <v>49.58</v>
      </c>
      <c r="T420" s="725">
        <f t="shared" si="82"/>
        <v>73.45</v>
      </c>
      <c r="U420" s="752">
        <f t="shared" si="99"/>
        <v>49.58</v>
      </c>
      <c r="V420" s="725">
        <f t="shared" si="83"/>
        <v>73.45</v>
      </c>
      <c r="W420" s="752">
        <f t="shared" si="99"/>
        <v>49.58</v>
      </c>
      <c r="X420" s="725">
        <f t="shared" si="84"/>
        <v>73.45</v>
      </c>
      <c r="Y420" s="752">
        <f t="shared" si="99"/>
        <v>49.58</v>
      </c>
      <c r="Z420" s="725">
        <f t="shared" si="85"/>
        <v>73.45</v>
      </c>
      <c r="AA420" s="752">
        <f t="shared" si="50"/>
        <v>49.58</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26" t="str">
        <f t="shared" si="87"/>
        <v>YYWBKzd</v>
      </c>
      <c r="H421" s="769">
        <f>H420*1.2</f>
        <v>88.14</v>
      </c>
      <c r="I421" s="226">
        <v>49.58</v>
      </c>
      <c r="J421" s="725">
        <f t="shared" si="77"/>
        <v>74.918999999999997</v>
      </c>
      <c r="K421" s="752">
        <f t="shared" si="69"/>
        <v>49.58</v>
      </c>
      <c r="L421" s="725">
        <f t="shared" si="78"/>
        <v>74.918999999999997</v>
      </c>
      <c r="M421" s="752">
        <f t="shared" si="69"/>
        <v>49.58</v>
      </c>
      <c r="N421" s="725">
        <f t="shared" si="79"/>
        <v>74.918999999999997</v>
      </c>
      <c r="O421" s="752">
        <f t="shared" si="69"/>
        <v>49.58</v>
      </c>
      <c r="P421" s="725">
        <f t="shared" si="80"/>
        <v>74.918999999999997</v>
      </c>
      <c r="Q421" s="752">
        <f t="shared" si="69"/>
        <v>49.58</v>
      </c>
      <c r="R421" s="725">
        <f t="shared" si="81"/>
        <v>88.14</v>
      </c>
      <c r="S421" s="752">
        <f t="shared" si="69"/>
        <v>49.58</v>
      </c>
      <c r="T421" s="725">
        <f t="shared" si="82"/>
        <v>88.14</v>
      </c>
      <c r="U421" s="752">
        <f t="shared" si="69"/>
        <v>49.58</v>
      </c>
      <c r="V421" s="725">
        <f t="shared" si="83"/>
        <v>88.14</v>
      </c>
      <c r="W421" s="752">
        <f t="shared" si="69"/>
        <v>49.58</v>
      </c>
      <c r="X421" s="725">
        <f t="shared" si="84"/>
        <v>88.14</v>
      </c>
      <c r="Y421" s="752">
        <f t="shared" si="69"/>
        <v>49.58</v>
      </c>
      <c r="Z421" s="725">
        <f t="shared" si="85"/>
        <v>88.14</v>
      </c>
      <c r="AA421" s="752">
        <f t="shared" si="50"/>
        <v>49.58</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26" t="str">
        <f t="shared" si="87"/>
        <v>YYWWBf</v>
      </c>
      <c r="H422" s="226">
        <v>62.18</v>
      </c>
      <c r="I422" s="226">
        <v>88.53</v>
      </c>
      <c r="J422" s="725">
        <f t="shared" si="77"/>
        <v>52.853000000000002</v>
      </c>
      <c r="K422" s="752">
        <f t="shared" si="69"/>
        <v>88.53</v>
      </c>
      <c r="L422" s="725">
        <f t="shared" si="78"/>
        <v>52.853000000000002</v>
      </c>
      <c r="M422" s="752">
        <f t="shared" si="69"/>
        <v>88.53</v>
      </c>
      <c r="N422" s="725">
        <f t="shared" si="79"/>
        <v>52.853000000000002</v>
      </c>
      <c r="O422" s="752">
        <f t="shared" si="69"/>
        <v>88.53</v>
      </c>
      <c r="P422" s="725">
        <f t="shared" si="80"/>
        <v>52.853000000000002</v>
      </c>
      <c r="Q422" s="752">
        <f t="shared" si="69"/>
        <v>88.53</v>
      </c>
      <c r="R422" s="725">
        <f t="shared" si="81"/>
        <v>62.18</v>
      </c>
      <c r="S422" s="752">
        <f t="shared" si="69"/>
        <v>88.53</v>
      </c>
      <c r="T422" s="725">
        <f t="shared" si="82"/>
        <v>62.18</v>
      </c>
      <c r="U422" s="752">
        <f t="shared" si="69"/>
        <v>88.53</v>
      </c>
      <c r="V422" s="725">
        <f t="shared" si="83"/>
        <v>62.18</v>
      </c>
      <c r="W422" s="752">
        <f t="shared" si="69"/>
        <v>88.53</v>
      </c>
      <c r="X422" s="725">
        <f t="shared" si="84"/>
        <v>62.18</v>
      </c>
      <c r="Y422" s="752">
        <f t="shared" si="69"/>
        <v>88.53</v>
      </c>
      <c r="Z422" s="725">
        <f t="shared" si="85"/>
        <v>62.18</v>
      </c>
      <c r="AA422" s="752">
        <f t="shared" si="50"/>
        <v>88.53</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26" t="str">
        <f t="shared" si="87"/>
        <v>YYFWWb</v>
      </c>
      <c r="H423" s="226">
        <v>70.87</v>
      </c>
      <c r="I423" s="226">
        <v>29.18</v>
      </c>
      <c r="J423" s="725">
        <f t="shared" si="77"/>
        <v>60.2395</v>
      </c>
      <c r="K423" s="752">
        <f t="shared" ref="K423:Y423" si="100">$I423</f>
        <v>29.18</v>
      </c>
      <c r="L423" s="725">
        <f t="shared" si="78"/>
        <v>60.2395</v>
      </c>
      <c r="M423" s="752">
        <f t="shared" si="100"/>
        <v>29.18</v>
      </c>
      <c r="N423" s="725">
        <f t="shared" si="79"/>
        <v>60.2395</v>
      </c>
      <c r="O423" s="752">
        <f t="shared" si="100"/>
        <v>29.18</v>
      </c>
      <c r="P423" s="725">
        <f t="shared" si="80"/>
        <v>60.2395</v>
      </c>
      <c r="Q423" s="752">
        <f t="shared" si="100"/>
        <v>29.18</v>
      </c>
      <c r="R423" s="725">
        <f t="shared" si="81"/>
        <v>70.87</v>
      </c>
      <c r="S423" s="752">
        <f t="shared" si="100"/>
        <v>29.18</v>
      </c>
      <c r="T423" s="725">
        <f t="shared" si="82"/>
        <v>70.87</v>
      </c>
      <c r="U423" s="752">
        <f t="shared" si="100"/>
        <v>29.18</v>
      </c>
      <c r="V423" s="725">
        <f t="shared" si="83"/>
        <v>70.87</v>
      </c>
      <c r="W423" s="752">
        <f t="shared" si="100"/>
        <v>29.18</v>
      </c>
      <c r="X423" s="725">
        <f t="shared" si="84"/>
        <v>70.87</v>
      </c>
      <c r="Y423" s="752">
        <f t="shared" si="100"/>
        <v>29.18</v>
      </c>
      <c r="Z423" s="725">
        <f t="shared" si="85"/>
        <v>70.87</v>
      </c>
      <c r="AA423" s="752">
        <f t="shared" si="50"/>
        <v>29.18</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26" t="str">
        <f t="shared" ref="G424:G442" si="101">_xlfn.CONCAT(H242:M242)</f>
        <v>YYFWWbd</v>
      </c>
      <c r="H424" s="769">
        <f>H423*1.2</f>
        <v>85.043999999999997</v>
      </c>
      <c r="I424" s="226">
        <v>29.18</v>
      </c>
      <c r="J424" s="725">
        <f t="shared" si="77"/>
        <v>72.287399999999991</v>
      </c>
      <c r="K424" s="752">
        <f t="shared" si="69"/>
        <v>29.18</v>
      </c>
      <c r="L424" s="725">
        <f t="shared" si="78"/>
        <v>72.287399999999991</v>
      </c>
      <c r="M424" s="752">
        <f t="shared" si="69"/>
        <v>29.18</v>
      </c>
      <c r="N424" s="725">
        <f t="shared" si="79"/>
        <v>72.287399999999991</v>
      </c>
      <c r="O424" s="752">
        <f t="shared" si="69"/>
        <v>29.18</v>
      </c>
      <c r="P424" s="725">
        <f t="shared" si="80"/>
        <v>72.287399999999991</v>
      </c>
      <c r="Q424" s="752">
        <f t="shared" si="69"/>
        <v>29.18</v>
      </c>
      <c r="R424" s="725">
        <f t="shared" si="81"/>
        <v>85.043999999999997</v>
      </c>
      <c r="S424" s="752">
        <f t="shared" si="69"/>
        <v>29.18</v>
      </c>
      <c r="T424" s="725">
        <f t="shared" si="82"/>
        <v>85.043999999999997</v>
      </c>
      <c r="U424" s="752">
        <f t="shared" si="69"/>
        <v>29.18</v>
      </c>
      <c r="V424" s="725">
        <f t="shared" si="83"/>
        <v>85.043999999999997</v>
      </c>
      <c r="W424" s="752">
        <f t="shared" si="69"/>
        <v>29.18</v>
      </c>
      <c r="X424" s="725">
        <f t="shared" si="84"/>
        <v>85.043999999999997</v>
      </c>
      <c r="Y424" s="752">
        <f t="shared" si="69"/>
        <v>29.18</v>
      </c>
      <c r="Z424" s="725">
        <f t="shared" si="85"/>
        <v>85.043999999999997</v>
      </c>
      <c r="AA424" s="752">
        <f t="shared" si="50"/>
        <v>29.18</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26" t="str">
        <f t="shared" si="101"/>
        <v>YYBFWw</v>
      </c>
      <c r="H425" s="226">
        <v>84.29</v>
      </c>
      <c r="I425" s="226">
        <v>20.29</v>
      </c>
      <c r="J425" s="725">
        <f t="shared" si="77"/>
        <v>71.646500000000003</v>
      </c>
      <c r="K425" s="752">
        <f t="shared" ref="K425:Y425" si="102">$I425</f>
        <v>20.29</v>
      </c>
      <c r="L425" s="725">
        <f t="shared" si="78"/>
        <v>71.646500000000003</v>
      </c>
      <c r="M425" s="752">
        <f t="shared" si="102"/>
        <v>20.29</v>
      </c>
      <c r="N425" s="725">
        <f t="shared" si="79"/>
        <v>71.646500000000003</v>
      </c>
      <c r="O425" s="752">
        <f t="shared" si="102"/>
        <v>20.29</v>
      </c>
      <c r="P425" s="725">
        <f t="shared" si="80"/>
        <v>71.646500000000003</v>
      </c>
      <c r="Q425" s="752">
        <f t="shared" si="102"/>
        <v>20.29</v>
      </c>
      <c r="R425" s="725">
        <f t="shared" si="81"/>
        <v>84.29</v>
      </c>
      <c r="S425" s="752">
        <f t="shared" si="102"/>
        <v>20.29</v>
      </c>
      <c r="T425" s="725">
        <f t="shared" si="82"/>
        <v>84.29</v>
      </c>
      <c r="U425" s="752">
        <f t="shared" si="102"/>
        <v>20.29</v>
      </c>
      <c r="V425" s="725">
        <f t="shared" si="83"/>
        <v>84.29</v>
      </c>
      <c r="W425" s="752">
        <f t="shared" si="102"/>
        <v>20.29</v>
      </c>
      <c r="X425" s="725">
        <f t="shared" si="84"/>
        <v>84.29</v>
      </c>
      <c r="Y425" s="752">
        <f t="shared" si="102"/>
        <v>20.29</v>
      </c>
      <c r="Z425" s="725">
        <f t="shared" si="85"/>
        <v>84.29</v>
      </c>
      <c r="AA425" s="752">
        <f t="shared" si="50"/>
        <v>20.29</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t="str">
        <f t="shared" si="101"/>
        <v>YYBFWwd</v>
      </c>
      <c r="H426" s="769">
        <f>H425*1.2</f>
        <v>101.14800000000001</v>
      </c>
      <c r="I426" s="226">
        <v>20.29</v>
      </c>
      <c r="J426" s="725">
        <f t="shared" si="77"/>
        <v>85.975800000000007</v>
      </c>
      <c r="K426" s="752">
        <f t="shared" si="69"/>
        <v>20.29</v>
      </c>
      <c r="L426" s="725">
        <f t="shared" si="78"/>
        <v>85.975800000000007</v>
      </c>
      <c r="M426" s="752">
        <f t="shared" si="69"/>
        <v>20.29</v>
      </c>
      <c r="N426" s="725">
        <f t="shared" si="79"/>
        <v>85.975800000000007</v>
      </c>
      <c r="O426" s="752">
        <f t="shared" si="69"/>
        <v>20.29</v>
      </c>
      <c r="P426" s="725">
        <f t="shared" si="80"/>
        <v>85.975800000000007</v>
      </c>
      <c r="Q426" s="752">
        <f t="shared" si="69"/>
        <v>20.29</v>
      </c>
      <c r="R426" s="725">
        <f t="shared" si="81"/>
        <v>101.14800000000001</v>
      </c>
      <c r="S426" s="752">
        <f t="shared" si="69"/>
        <v>20.29</v>
      </c>
      <c r="T426" s="725">
        <f t="shared" si="82"/>
        <v>101.14800000000001</v>
      </c>
      <c r="U426" s="752">
        <f t="shared" si="69"/>
        <v>20.29</v>
      </c>
      <c r="V426" s="725">
        <f t="shared" si="83"/>
        <v>101.14800000000001</v>
      </c>
      <c r="W426" s="752">
        <f t="shared" si="69"/>
        <v>20.29</v>
      </c>
      <c r="X426" s="725">
        <f t="shared" si="84"/>
        <v>101.14800000000001</v>
      </c>
      <c r="Y426" s="752">
        <f t="shared" si="69"/>
        <v>20.29</v>
      </c>
      <c r="Z426" s="725">
        <f t="shared" si="85"/>
        <v>101.14800000000001</v>
      </c>
      <c r="AA426" s="752">
        <f t="shared" si="50"/>
        <v>20.29</v>
      </c>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26" t="str">
        <f t="shared" si="101"/>
        <v>YYWBFw</v>
      </c>
      <c r="H427" s="226">
        <v>84.29</v>
      </c>
      <c r="I427" s="226">
        <v>20.29</v>
      </c>
      <c r="J427" s="725">
        <f t="shared" si="77"/>
        <v>71.646500000000003</v>
      </c>
      <c r="K427" s="752">
        <f t="shared" ref="K427:Y427" si="103">$I427</f>
        <v>20.29</v>
      </c>
      <c r="L427" s="725">
        <f t="shared" si="78"/>
        <v>71.646500000000003</v>
      </c>
      <c r="M427" s="752">
        <f t="shared" si="103"/>
        <v>20.29</v>
      </c>
      <c r="N427" s="725">
        <f t="shared" si="79"/>
        <v>71.646500000000003</v>
      </c>
      <c r="O427" s="752">
        <f t="shared" si="103"/>
        <v>20.29</v>
      </c>
      <c r="P427" s="725">
        <f t="shared" si="80"/>
        <v>71.646500000000003</v>
      </c>
      <c r="Q427" s="752">
        <f t="shared" si="103"/>
        <v>20.29</v>
      </c>
      <c r="R427" s="725">
        <f t="shared" si="81"/>
        <v>84.29</v>
      </c>
      <c r="S427" s="752">
        <f t="shared" si="103"/>
        <v>20.29</v>
      </c>
      <c r="T427" s="725">
        <f t="shared" si="82"/>
        <v>84.29</v>
      </c>
      <c r="U427" s="752">
        <f t="shared" si="103"/>
        <v>20.29</v>
      </c>
      <c r="V427" s="725">
        <f t="shared" si="83"/>
        <v>84.29</v>
      </c>
      <c r="W427" s="752">
        <f t="shared" si="103"/>
        <v>20.29</v>
      </c>
      <c r="X427" s="725">
        <f t="shared" si="84"/>
        <v>84.29</v>
      </c>
      <c r="Y427" s="752">
        <f t="shared" si="103"/>
        <v>20.29</v>
      </c>
      <c r="Z427" s="725">
        <f t="shared" si="85"/>
        <v>84.29</v>
      </c>
      <c r="AA427" s="752">
        <f t="shared" si="50"/>
        <v>20.29</v>
      </c>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26" t="str">
        <f t="shared" si="101"/>
        <v>YYWBFwd</v>
      </c>
      <c r="H428" s="769">
        <f>H427*1.2</f>
        <v>101.14800000000001</v>
      </c>
      <c r="I428" s="226">
        <v>20.29</v>
      </c>
      <c r="J428" s="725">
        <f t="shared" si="77"/>
        <v>85.975800000000007</v>
      </c>
      <c r="K428" s="752">
        <f t="shared" si="69"/>
        <v>20.29</v>
      </c>
      <c r="L428" s="725">
        <f t="shared" si="78"/>
        <v>85.975800000000007</v>
      </c>
      <c r="M428" s="752">
        <f t="shared" si="69"/>
        <v>20.29</v>
      </c>
      <c r="N428" s="725">
        <f t="shared" si="79"/>
        <v>85.975800000000007</v>
      </c>
      <c r="O428" s="752">
        <f t="shared" si="69"/>
        <v>20.29</v>
      </c>
      <c r="P428" s="725">
        <f t="shared" si="80"/>
        <v>85.975800000000007</v>
      </c>
      <c r="Q428" s="752">
        <f t="shared" si="69"/>
        <v>20.29</v>
      </c>
      <c r="R428" s="725">
        <f t="shared" si="81"/>
        <v>101.14800000000001</v>
      </c>
      <c r="S428" s="752">
        <f t="shared" si="69"/>
        <v>20.29</v>
      </c>
      <c r="T428" s="725">
        <f t="shared" si="82"/>
        <v>101.14800000000001</v>
      </c>
      <c r="U428" s="752">
        <f t="shared" si="69"/>
        <v>20.29</v>
      </c>
      <c r="V428" s="725">
        <f t="shared" si="83"/>
        <v>101.14800000000001</v>
      </c>
      <c r="W428" s="752">
        <f t="shared" si="69"/>
        <v>20.29</v>
      </c>
      <c r="X428" s="725">
        <f t="shared" si="84"/>
        <v>101.14800000000001</v>
      </c>
      <c r="Y428" s="752">
        <f t="shared" si="69"/>
        <v>20.29</v>
      </c>
      <c r="Z428" s="725">
        <f t="shared" si="85"/>
        <v>101.14800000000001</v>
      </c>
      <c r="AA428" s="752">
        <f t="shared" si="50"/>
        <v>20.29</v>
      </c>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26" t="str">
        <f t="shared" si="101"/>
        <v>YYNWBf</v>
      </c>
      <c r="H429" s="226">
        <v>62.18</v>
      </c>
      <c r="I429" s="226">
        <v>88.53</v>
      </c>
      <c r="J429" s="725">
        <f t="shared" si="77"/>
        <v>52.853000000000002</v>
      </c>
      <c r="K429" s="752">
        <f t="shared" si="69"/>
        <v>88.53</v>
      </c>
      <c r="L429" s="725">
        <f t="shared" si="78"/>
        <v>52.853000000000002</v>
      </c>
      <c r="M429" s="752">
        <f t="shared" si="69"/>
        <v>88.53</v>
      </c>
      <c r="N429" s="725">
        <f t="shared" si="79"/>
        <v>52.853000000000002</v>
      </c>
      <c r="O429" s="752">
        <f t="shared" si="69"/>
        <v>88.53</v>
      </c>
      <c r="P429" s="725">
        <f t="shared" si="80"/>
        <v>52.853000000000002</v>
      </c>
      <c r="Q429" s="752">
        <f t="shared" si="69"/>
        <v>88.53</v>
      </c>
      <c r="R429" s="725">
        <f t="shared" si="81"/>
        <v>62.18</v>
      </c>
      <c r="S429" s="752">
        <f t="shared" si="69"/>
        <v>88.53</v>
      </c>
      <c r="T429" s="725">
        <f t="shared" si="82"/>
        <v>62.18</v>
      </c>
      <c r="U429" s="752">
        <f t="shared" si="69"/>
        <v>88.53</v>
      </c>
      <c r="V429" s="725">
        <f t="shared" si="83"/>
        <v>62.18</v>
      </c>
      <c r="W429" s="752">
        <f t="shared" si="69"/>
        <v>88.53</v>
      </c>
      <c r="X429" s="725">
        <f t="shared" si="84"/>
        <v>62.18</v>
      </c>
      <c r="Y429" s="752">
        <f t="shared" si="69"/>
        <v>88.53</v>
      </c>
      <c r="Z429" s="725">
        <f t="shared" si="85"/>
        <v>62.18</v>
      </c>
      <c r="AA429" s="752">
        <f t="shared" si="50"/>
        <v>88.53</v>
      </c>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26" t="str">
        <f t="shared" si="101"/>
        <v>YYFNWb</v>
      </c>
      <c r="H430" s="226">
        <v>70.87</v>
      </c>
      <c r="I430" s="226">
        <v>29.18</v>
      </c>
      <c r="J430" s="725">
        <f t="shared" si="77"/>
        <v>60.2395</v>
      </c>
      <c r="K430" s="752">
        <f t="shared" ref="K430:Y430" si="104">$I430</f>
        <v>29.18</v>
      </c>
      <c r="L430" s="725">
        <f t="shared" si="78"/>
        <v>60.2395</v>
      </c>
      <c r="M430" s="752">
        <f t="shared" si="104"/>
        <v>29.18</v>
      </c>
      <c r="N430" s="725">
        <f t="shared" si="79"/>
        <v>60.2395</v>
      </c>
      <c r="O430" s="752">
        <f t="shared" si="104"/>
        <v>29.18</v>
      </c>
      <c r="P430" s="725">
        <f t="shared" si="80"/>
        <v>60.2395</v>
      </c>
      <c r="Q430" s="752">
        <f t="shared" si="104"/>
        <v>29.18</v>
      </c>
      <c r="R430" s="725">
        <f t="shared" si="81"/>
        <v>70.87</v>
      </c>
      <c r="S430" s="752">
        <f t="shared" si="104"/>
        <v>29.18</v>
      </c>
      <c r="T430" s="725">
        <f t="shared" si="82"/>
        <v>70.87</v>
      </c>
      <c r="U430" s="752">
        <f t="shared" si="104"/>
        <v>29.18</v>
      </c>
      <c r="V430" s="725">
        <f t="shared" si="83"/>
        <v>70.87</v>
      </c>
      <c r="W430" s="752">
        <f t="shared" si="104"/>
        <v>29.18</v>
      </c>
      <c r="X430" s="725">
        <f t="shared" si="84"/>
        <v>70.87</v>
      </c>
      <c r="Y430" s="752">
        <f t="shared" si="104"/>
        <v>29.18</v>
      </c>
      <c r="Z430" s="725">
        <f t="shared" si="85"/>
        <v>70.87</v>
      </c>
      <c r="AA430" s="752">
        <f t="shared" si="50"/>
        <v>29.18</v>
      </c>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5" outlineLevel="1" x14ac:dyDescent="0.35">
      <c r="A431" s="6"/>
      <c r="B431" s="7"/>
      <c r="C431" s="17"/>
      <c r="D431" s="17"/>
      <c r="E431" s="17"/>
      <c r="F431" s="26"/>
      <c r="G431" s="26" t="str">
        <f t="shared" si="101"/>
        <v>YYFNWbd</v>
      </c>
      <c r="H431" s="769">
        <f>H430*1.2</f>
        <v>85.043999999999997</v>
      </c>
      <c r="I431" s="226">
        <v>29.18</v>
      </c>
      <c r="J431" s="725">
        <f t="shared" si="77"/>
        <v>72.287399999999991</v>
      </c>
      <c r="K431" s="752">
        <f t="shared" si="69"/>
        <v>29.18</v>
      </c>
      <c r="L431" s="725">
        <f t="shared" si="78"/>
        <v>72.287399999999991</v>
      </c>
      <c r="M431" s="752">
        <f t="shared" si="69"/>
        <v>29.18</v>
      </c>
      <c r="N431" s="725">
        <f t="shared" si="79"/>
        <v>72.287399999999991</v>
      </c>
      <c r="O431" s="752">
        <f t="shared" si="69"/>
        <v>29.18</v>
      </c>
      <c r="P431" s="725">
        <f t="shared" si="80"/>
        <v>72.287399999999991</v>
      </c>
      <c r="Q431" s="752">
        <f t="shared" si="69"/>
        <v>29.18</v>
      </c>
      <c r="R431" s="725">
        <f t="shared" si="81"/>
        <v>85.043999999999997</v>
      </c>
      <c r="S431" s="752">
        <f t="shared" si="69"/>
        <v>29.18</v>
      </c>
      <c r="T431" s="725">
        <f t="shared" si="82"/>
        <v>85.043999999999997</v>
      </c>
      <c r="U431" s="752">
        <f t="shared" si="69"/>
        <v>29.18</v>
      </c>
      <c r="V431" s="725">
        <f t="shared" si="83"/>
        <v>85.043999999999997</v>
      </c>
      <c r="W431" s="752">
        <f t="shared" si="69"/>
        <v>29.18</v>
      </c>
      <c r="X431" s="725">
        <f t="shared" si="84"/>
        <v>85.043999999999997</v>
      </c>
      <c r="Y431" s="752">
        <f t="shared" si="69"/>
        <v>29.18</v>
      </c>
      <c r="Z431" s="725">
        <f t="shared" si="85"/>
        <v>85.043999999999997</v>
      </c>
      <c r="AA431" s="752">
        <f t="shared" si="50"/>
        <v>29.18</v>
      </c>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5" outlineLevel="1" x14ac:dyDescent="0.35">
      <c r="A432" s="6"/>
      <c r="B432" s="7"/>
      <c r="C432" s="17"/>
      <c r="D432" s="17"/>
      <c r="E432" s="17"/>
      <c r="F432" s="26"/>
      <c r="G432" s="26" t="str">
        <f t="shared" si="101"/>
        <v>YYBFNw</v>
      </c>
      <c r="H432" s="226">
        <v>84.29</v>
      </c>
      <c r="I432" s="226">
        <v>20.29</v>
      </c>
      <c r="J432" s="725">
        <f t="shared" si="77"/>
        <v>71.646500000000003</v>
      </c>
      <c r="K432" s="752">
        <f t="shared" ref="K432:Y432" si="105">$I432</f>
        <v>20.29</v>
      </c>
      <c r="L432" s="725">
        <f t="shared" si="78"/>
        <v>71.646500000000003</v>
      </c>
      <c r="M432" s="752">
        <f t="shared" si="105"/>
        <v>20.29</v>
      </c>
      <c r="N432" s="725">
        <f t="shared" si="79"/>
        <v>71.646500000000003</v>
      </c>
      <c r="O432" s="752">
        <f t="shared" si="105"/>
        <v>20.29</v>
      </c>
      <c r="P432" s="725">
        <f t="shared" si="80"/>
        <v>71.646500000000003</v>
      </c>
      <c r="Q432" s="752">
        <f t="shared" si="105"/>
        <v>20.29</v>
      </c>
      <c r="R432" s="725">
        <f t="shared" si="81"/>
        <v>84.29</v>
      </c>
      <c r="S432" s="752">
        <f t="shared" si="105"/>
        <v>20.29</v>
      </c>
      <c r="T432" s="725">
        <f t="shared" si="82"/>
        <v>84.29</v>
      </c>
      <c r="U432" s="752">
        <f t="shared" si="105"/>
        <v>20.29</v>
      </c>
      <c r="V432" s="725">
        <f t="shared" si="83"/>
        <v>84.29</v>
      </c>
      <c r="W432" s="752">
        <f t="shared" si="105"/>
        <v>20.29</v>
      </c>
      <c r="X432" s="725">
        <f t="shared" si="84"/>
        <v>84.29</v>
      </c>
      <c r="Y432" s="752">
        <f t="shared" si="105"/>
        <v>20.29</v>
      </c>
      <c r="Z432" s="725">
        <f t="shared" si="85"/>
        <v>84.29</v>
      </c>
      <c r="AA432" s="752">
        <f t="shared" si="50"/>
        <v>20.29</v>
      </c>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5" outlineLevel="1" x14ac:dyDescent="0.35">
      <c r="A433" s="6"/>
      <c r="B433" s="7"/>
      <c r="C433" s="17"/>
      <c r="D433" s="17"/>
      <c r="E433" s="17"/>
      <c r="F433" s="26"/>
      <c r="G433" s="26" t="str">
        <f t="shared" si="101"/>
        <v>YYBFNwd</v>
      </c>
      <c r="H433" s="769">
        <f>H432*1.2</f>
        <v>101.14800000000001</v>
      </c>
      <c r="I433" s="226">
        <v>20.29</v>
      </c>
      <c r="J433" s="725">
        <f t="shared" si="77"/>
        <v>85.975800000000007</v>
      </c>
      <c r="K433" s="752">
        <f t="shared" si="69"/>
        <v>20.29</v>
      </c>
      <c r="L433" s="725">
        <f t="shared" si="78"/>
        <v>85.975800000000007</v>
      </c>
      <c r="M433" s="752">
        <f t="shared" si="69"/>
        <v>20.29</v>
      </c>
      <c r="N433" s="725">
        <f t="shared" si="79"/>
        <v>85.975800000000007</v>
      </c>
      <c r="O433" s="752">
        <f t="shared" si="69"/>
        <v>20.29</v>
      </c>
      <c r="P433" s="725">
        <f t="shared" si="80"/>
        <v>85.975800000000007</v>
      </c>
      <c r="Q433" s="752">
        <f t="shared" si="69"/>
        <v>20.29</v>
      </c>
      <c r="R433" s="725">
        <f t="shared" si="81"/>
        <v>101.14800000000001</v>
      </c>
      <c r="S433" s="752">
        <f t="shared" si="69"/>
        <v>20.29</v>
      </c>
      <c r="T433" s="725">
        <f t="shared" si="82"/>
        <v>101.14800000000001</v>
      </c>
      <c r="U433" s="752">
        <f t="shared" si="69"/>
        <v>20.29</v>
      </c>
      <c r="V433" s="725">
        <f t="shared" si="83"/>
        <v>101.14800000000001</v>
      </c>
      <c r="W433" s="752">
        <f t="shared" si="69"/>
        <v>20.29</v>
      </c>
      <c r="X433" s="725">
        <f t="shared" si="84"/>
        <v>101.14800000000001</v>
      </c>
      <c r="Y433" s="752">
        <f t="shared" si="69"/>
        <v>20.29</v>
      </c>
      <c r="Z433" s="725">
        <f t="shared" si="85"/>
        <v>101.14800000000001</v>
      </c>
      <c r="AA433" s="752">
        <f t="shared" si="50"/>
        <v>20.29</v>
      </c>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6"/>
      <c r="AY433" s="8"/>
      <c r="AZ433" s="8"/>
      <c r="BA433" s="8"/>
    </row>
    <row r="434" spans="1:53" ht="14.5" outlineLevel="1" x14ac:dyDescent="0.35">
      <c r="A434" s="6"/>
      <c r="B434" s="7"/>
      <c r="C434" s="17"/>
      <c r="D434" s="17"/>
      <c r="E434" s="17"/>
      <c r="F434" s="26"/>
      <c r="G434" s="26" t="str">
        <f t="shared" si="101"/>
        <v>YYWBFz</v>
      </c>
      <c r="H434" s="226">
        <v>73.45</v>
      </c>
      <c r="I434" s="226">
        <v>49.58</v>
      </c>
      <c r="J434" s="725">
        <f t="shared" si="77"/>
        <v>62.432499999999997</v>
      </c>
      <c r="K434" s="752">
        <f t="shared" ref="K434:Y434" si="106">$I434</f>
        <v>49.58</v>
      </c>
      <c r="L434" s="725">
        <f t="shared" si="78"/>
        <v>62.432499999999997</v>
      </c>
      <c r="M434" s="752">
        <f t="shared" si="106"/>
        <v>49.58</v>
      </c>
      <c r="N434" s="725">
        <f t="shared" si="79"/>
        <v>62.432499999999997</v>
      </c>
      <c r="O434" s="752">
        <f t="shared" si="106"/>
        <v>49.58</v>
      </c>
      <c r="P434" s="725">
        <f t="shared" si="80"/>
        <v>62.432499999999997</v>
      </c>
      <c r="Q434" s="752">
        <f t="shared" si="106"/>
        <v>49.58</v>
      </c>
      <c r="R434" s="725">
        <f t="shared" si="81"/>
        <v>73.45</v>
      </c>
      <c r="S434" s="752">
        <f t="shared" si="106"/>
        <v>49.58</v>
      </c>
      <c r="T434" s="725">
        <f t="shared" si="82"/>
        <v>73.45</v>
      </c>
      <c r="U434" s="752">
        <f t="shared" si="106"/>
        <v>49.58</v>
      </c>
      <c r="V434" s="725">
        <f t="shared" si="83"/>
        <v>73.45</v>
      </c>
      <c r="W434" s="752">
        <f t="shared" si="106"/>
        <v>49.58</v>
      </c>
      <c r="X434" s="725">
        <f t="shared" si="84"/>
        <v>73.45</v>
      </c>
      <c r="Y434" s="752">
        <f t="shared" si="106"/>
        <v>49.58</v>
      </c>
      <c r="Z434" s="725">
        <f t="shared" si="85"/>
        <v>73.45</v>
      </c>
      <c r="AA434" s="752">
        <f t="shared" si="50"/>
        <v>49.58</v>
      </c>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6"/>
      <c r="AY434" s="8"/>
      <c r="AZ434" s="8"/>
      <c r="BA434" s="8"/>
    </row>
    <row r="435" spans="1:53" ht="14.5" outlineLevel="1" x14ac:dyDescent="0.35">
      <c r="A435" s="6"/>
      <c r="B435" s="7"/>
      <c r="C435" s="17"/>
      <c r="D435" s="17"/>
      <c r="E435" s="17"/>
      <c r="F435" s="26"/>
      <c r="G435" s="26" t="str">
        <f t="shared" si="101"/>
        <v>YYWBFzd</v>
      </c>
      <c r="H435" s="769">
        <f>H434*1.2</f>
        <v>88.14</v>
      </c>
      <c r="I435" s="226">
        <v>49.58</v>
      </c>
      <c r="J435" s="725">
        <f t="shared" si="77"/>
        <v>74.918999999999997</v>
      </c>
      <c r="K435" s="752">
        <f t="shared" si="69"/>
        <v>49.58</v>
      </c>
      <c r="L435" s="725">
        <f t="shared" si="78"/>
        <v>74.918999999999997</v>
      </c>
      <c r="M435" s="752">
        <f t="shared" si="69"/>
        <v>49.58</v>
      </c>
      <c r="N435" s="725">
        <f t="shared" si="79"/>
        <v>74.918999999999997</v>
      </c>
      <c r="O435" s="752">
        <f t="shared" si="69"/>
        <v>49.58</v>
      </c>
      <c r="P435" s="725">
        <f t="shared" si="80"/>
        <v>74.918999999999997</v>
      </c>
      <c r="Q435" s="752">
        <f t="shared" si="69"/>
        <v>49.58</v>
      </c>
      <c r="R435" s="725">
        <f t="shared" si="81"/>
        <v>88.14</v>
      </c>
      <c r="S435" s="752">
        <f t="shared" si="69"/>
        <v>49.58</v>
      </c>
      <c r="T435" s="725">
        <f t="shared" si="82"/>
        <v>88.14</v>
      </c>
      <c r="U435" s="752">
        <f t="shared" si="69"/>
        <v>49.58</v>
      </c>
      <c r="V435" s="725">
        <f t="shared" si="83"/>
        <v>88.14</v>
      </c>
      <c r="W435" s="752">
        <f t="shared" si="69"/>
        <v>49.58</v>
      </c>
      <c r="X435" s="725">
        <f t="shared" si="84"/>
        <v>88.14</v>
      </c>
      <c r="Y435" s="752">
        <f t="shared" si="69"/>
        <v>49.58</v>
      </c>
      <c r="Z435" s="725">
        <f t="shared" si="85"/>
        <v>88.14</v>
      </c>
      <c r="AA435" s="752">
        <f t="shared" si="50"/>
        <v>49.58</v>
      </c>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6"/>
      <c r="AY435" s="8"/>
      <c r="AZ435" s="8"/>
      <c r="BA435" s="8"/>
    </row>
    <row r="436" spans="1:53" ht="14.5" outlineLevel="1" x14ac:dyDescent="0.35">
      <c r="A436" s="6"/>
      <c r="B436" s="7"/>
      <c r="C436" s="17"/>
      <c r="D436" s="17"/>
      <c r="E436" s="17"/>
      <c r="F436" s="26"/>
      <c r="G436" s="26" t="str">
        <f t="shared" si="101"/>
        <v>YAAA2Nw</v>
      </c>
      <c r="H436" s="226">
        <v>84.29</v>
      </c>
      <c r="I436" s="226">
        <v>20.29</v>
      </c>
      <c r="J436" s="725">
        <f t="shared" ref="J436:J442" si="107">$H436*HLOOKUP(J$358,$J$355:$R$356,2)</f>
        <v>71.646500000000003</v>
      </c>
      <c r="K436" s="752">
        <f t="shared" ref="K436" si="108">$I436</f>
        <v>20.29</v>
      </c>
      <c r="L436" s="725">
        <f t="shared" ref="L436:L442" si="109">$H436*HLOOKUP(L$358,$J$355:$R$356,2)</f>
        <v>71.646500000000003</v>
      </c>
      <c r="M436" s="752">
        <f t="shared" si="70"/>
        <v>20.29</v>
      </c>
      <c r="N436" s="725">
        <f t="shared" ref="N436:N442" si="110">$H436*HLOOKUP(N$358,$J$355:$R$356,2)</f>
        <v>71.646500000000003</v>
      </c>
      <c r="O436" s="752">
        <f t="shared" si="71"/>
        <v>20.29</v>
      </c>
      <c r="P436" s="725">
        <f t="shared" ref="P436:P442" si="111">$H436*HLOOKUP(P$358,$J$355:$R$356,2)</f>
        <v>71.646500000000003</v>
      </c>
      <c r="Q436" s="752">
        <f t="shared" si="72"/>
        <v>20.29</v>
      </c>
      <c r="R436" s="725">
        <f t="shared" ref="R436:R442" si="112">$H436*HLOOKUP(R$358,$J$355:$R$356,2)</f>
        <v>84.29</v>
      </c>
      <c r="S436" s="752">
        <f t="shared" si="73"/>
        <v>20.29</v>
      </c>
      <c r="T436" s="725">
        <f t="shared" ref="T436:T442" si="113">$H436*HLOOKUP(T$358,$J$355:$R$356,2)</f>
        <v>84.29</v>
      </c>
      <c r="U436" s="752">
        <f t="shared" si="74"/>
        <v>20.29</v>
      </c>
      <c r="V436" s="725">
        <f t="shared" ref="V436:V442" si="114">$H436*HLOOKUP(V$358,$J$355:$R$356,2)</f>
        <v>84.29</v>
      </c>
      <c r="W436" s="752">
        <f t="shared" si="75"/>
        <v>20.29</v>
      </c>
      <c r="X436" s="725">
        <f t="shared" ref="X436:X441" si="115">$H436*HLOOKUP(X$358,$J$355:$R$356,2)</f>
        <v>84.29</v>
      </c>
      <c r="Y436" s="752">
        <f t="shared" si="76"/>
        <v>20.29</v>
      </c>
      <c r="Z436" s="725">
        <f t="shared" ref="Z436:Z442" si="116">$H436*HLOOKUP(Z$358,$J$355:$R$356,2)</f>
        <v>84.29</v>
      </c>
      <c r="AA436" s="752">
        <f t="shared" si="50"/>
        <v>20.29</v>
      </c>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6"/>
      <c r="AY436" s="8"/>
      <c r="AZ436" s="8"/>
      <c r="BA436" s="8"/>
    </row>
    <row r="437" spans="1:53" ht="14.5" outlineLevel="1" x14ac:dyDescent="0.35">
      <c r="A437" s="6"/>
      <c r="B437" s="7"/>
      <c r="C437" s="17"/>
      <c r="D437" s="17"/>
      <c r="E437" s="17"/>
      <c r="F437" s="26"/>
      <c r="G437" s="26" t="str">
        <f t="shared" si="101"/>
        <v>YAAA2Nwd</v>
      </c>
      <c r="H437" s="769">
        <f>H436*1.2</f>
        <v>101.14800000000001</v>
      </c>
      <c r="I437" s="226">
        <v>20.29</v>
      </c>
      <c r="J437" s="725">
        <f t="shared" si="107"/>
        <v>85.975800000000007</v>
      </c>
      <c r="K437" s="752">
        <f t="shared" si="69"/>
        <v>20.29</v>
      </c>
      <c r="L437" s="725">
        <f t="shared" si="109"/>
        <v>85.975800000000007</v>
      </c>
      <c r="M437" s="752">
        <f t="shared" si="70"/>
        <v>20.29</v>
      </c>
      <c r="N437" s="725">
        <f t="shared" si="110"/>
        <v>85.975800000000007</v>
      </c>
      <c r="O437" s="752">
        <f t="shared" si="71"/>
        <v>20.29</v>
      </c>
      <c r="P437" s="725">
        <f t="shared" si="111"/>
        <v>85.975800000000007</v>
      </c>
      <c r="Q437" s="752">
        <f t="shared" si="72"/>
        <v>20.29</v>
      </c>
      <c r="R437" s="725">
        <f t="shared" si="112"/>
        <v>101.14800000000001</v>
      </c>
      <c r="S437" s="752">
        <f t="shared" si="73"/>
        <v>20.29</v>
      </c>
      <c r="T437" s="725">
        <f t="shared" si="113"/>
        <v>101.14800000000001</v>
      </c>
      <c r="U437" s="752">
        <f t="shared" si="74"/>
        <v>20.29</v>
      </c>
      <c r="V437" s="725">
        <f t="shared" si="114"/>
        <v>101.14800000000001</v>
      </c>
      <c r="W437" s="752">
        <f t="shared" si="75"/>
        <v>20.29</v>
      </c>
      <c r="X437" s="725">
        <f t="shared" si="115"/>
        <v>101.14800000000001</v>
      </c>
      <c r="Y437" s="752">
        <f t="shared" si="76"/>
        <v>20.29</v>
      </c>
      <c r="Z437" s="725">
        <f t="shared" si="116"/>
        <v>101.14800000000001</v>
      </c>
      <c r="AA437" s="752">
        <f t="shared" si="50"/>
        <v>20.29</v>
      </c>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6"/>
      <c r="AY437" s="8"/>
      <c r="AZ437" s="8"/>
      <c r="BA437" s="8"/>
    </row>
    <row r="438" spans="1:53" ht="14.5" outlineLevel="1" x14ac:dyDescent="0.35">
      <c r="A438" s="6"/>
      <c r="B438" s="7"/>
      <c r="C438" s="17"/>
      <c r="D438" s="17"/>
      <c r="E438" s="17"/>
      <c r="F438" s="26"/>
      <c r="G438" s="26" t="str">
        <f t="shared" si="101"/>
        <v>YYAA2A1z</v>
      </c>
      <c r="H438" s="226">
        <v>85.1</v>
      </c>
      <c r="I438" s="226">
        <v>51.74</v>
      </c>
      <c r="J438" s="725">
        <f t="shared" si="107"/>
        <v>72.334999999999994</v>
      </c>
      <c r="K438" s="752">
        <f t="shared" ref="K438" si="117">$I438</f>
        <v>51.74</v>
      </c>
      <c r="L438" s="725">
        <f t="shared" si="109"/>
        <v>72.334999999999994</v>
      </c>
      <c r="M438" s="752">
        <f t="shared" si="70"/>
        <v>51.74</v>
      </c>
      <c r="N438" s="725">
        <f t="shared" si="110"/>
        <v>72.334999999999994</v>
      </c>
      <c r="O438" s="752">
        <f t="shared" si="71"/>
        <v>51.74</v>
      </c>
      <c r="P438" s="725">
        <f t="shared" si="111"/>
        <v>72.334999999999994</v>
      </c>
      <c r="Q438" s="752">
        <f t="shared" si="72"/>
        <v>51.74</v>
      </c>
      <c r="R438" s="725">
        <f t="shared" si="112"/>
        <v>85.1</v>
      </c>
      <c r="S438" s="752">
        <f t="shared" si="73"/>
        <v>51.74</v>
      </c>
      <c r="T438" s="725">
        <f t="shared" si="113"/>
        <v>85.1</v>
      </c>
      <c r="U438" s="752">
        <f t="shared" si="74"/>
        <v>51.74</v>
      </c>
      <c r="V438" s="725">
        <f t="shared" si="114"/>
        <v>85.1</v>
      </c>
      <c r="W438" s="752">
        <f t="shared" si="75"/>
        <v>51.74</v>
      </c>
      <c r="X438" s="725">
        <f t="shared" si="115"/>
        <v>85.1</v>
      </c>
      <c r="Y438" s="752">
        <f t="shared" si="76"/>
        <v>51.74</v>
      </c>
      <c r="Z438" s="725">
        <f t="shared" si="116"/>
        <v>85.1</v>
      </c>
      <c r="AA438" s="752">
        <f t="shared" si="50"/>
        <v>51.74</v>
      </c>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6"/>
      <c r="AY438" s="8"/>
      <c r="AZ438" s="8"/>
      <c r="BA438" s="8"/>
    </row>
    <row r="439" spans="1:53" ht="14.5" outlineLevel="1" x14ac:dyDescent="0.35">
      <c r="A439" s="6"/>
      <c r="B439" s="7"/>
      <c r="C439" s="17"/>
      <c r="D439" s="17"/>
      <c r="E439" s="17"/>
      <c r="F439" s="26"/>
      <c r="G439" s="26" t="str">
        <f t="shared" si="101"/>
        <v>YYAA2A1zd</v>
      </c>
      <c r="H439" s="769">
        <f>H438*1.2</f>
        <v>102.11999999999999</v>
      </c>
      <c r="I439" s="226">
        <v>51.74</v>
      </c>
      <c r="J439" s="725">
        <f t="shared" si="107"/>
        <v>86.801999999999992</v>
      </c>
      <c r="K439" s="752">
        <f t="shared" si="69"/>
        <v>51.74</v>
      </c>
      <c r="L439" s="725">
        <f t="shared" si="109"/>
        <v>86.801999999999992</v>
      </c>
      <c r="M439" s="752">
        <f t="shared" si="70"/>
        <v>51.74</v>
      </c>
      <c r="N439" s="725">
        <f t="shared" si="110"/>
        <v>86.801999999999992</v>
      </c>
      <c r="O439" s="752">
        <f t="shared" si="71"/>
        <v>51.74</v>
      </c>
      <c r="P439" s="725">
        <f t="shared" si="111"/>
        <v>86.801999999999992</v>
      </c>
      <c r="Q439" s="752">
        <f t="shared" si="72"/>
        <v>51.74</v>
      </c>
      <c r="R439" s="725">
        <f t="shared" si="112"/>
        <v>102.11999999999999</v>
      </c>
      <c r="S439" s="752">
        <f t="shared" si="73"/>
        <v>51.74</v>
      </c>
      <c r="T439" s="725">
        <f t="shared" si="113"/>
        <v>102.11999999999999</v>
      </c>
      <c r="U439" s="752">
        <f t="shared" si="74"/>
        <v>51.74</v>
      </c>
      <c r="V439" s="725">
        <f t="shared" si="114"/>
        <v>102.11999999999999</v>
      </c>
      <c r="W439" s="752">
        <f t="shared" si="75"/>
        <v>51.74</v>
      </c>
      <c r="X439" s="725">
        <f t="shared" si="115"/>
        <v>102.11999999999999</v>
      </c>
      <c r="Y439" s="752">
        <f t="shared" si="76"/>
        <v>51.74</v>
      </c>
      <c r="Z439" s="725">
        <f t="shared" si="116"/>
        <v>102.11999999999999</v>
      </c>
      <c r="AA439" s="752">
        <f t="shared" si="50"/>
        <v>51.74</v>
      </c>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6"/>
      <c r="AY439" s="8"/>
      <c r="AZ439" s="8"/>
      <c r="BA439" s="8"/>
    </row>
    <row r="440" spans="1:53" ht="14.5" outlineLevel="1" x14ac:dyDescent="0.35">
      <c r="A440" s="6"/>
      <c r="B440" s="7"/>
      <c r="C440" s="17"/>
      <c r="D440" s="17"/>
      <c r="E440" s="17"/>
      <c r="F440" s="26"/>
      <c r="G440" s="26" t="str">
        <f t="shared" si="101"/>
        <v>AYWA2A1a</v>
      </c>
      <c r="H440" s="226">
        <v>0</v>
      </c>
      <c r="I440" s="226">
        <v>0</v>
      </c>
      <c r="J440" s="725">
        <f t="shared" si="107"/>
        <v>0</v>
      </c>
      <c r="K440" s="752">
        <f t="shared" si="69"/>
        <v>0</v>
      </c>
      <c r="L440" s="725">
        <f t="shared" si="109"/>
        <v>0</v>
      </c>
      <c r="M440" s="752">
        <f t="shared" si="70"/>
        <v>0</v>
      </c>
      <c r="N440" s="725">
        <f t="shared" si="110"/>
        <v>0</v>
      </c>
      <c r="O440" s="752">
        <f t="shared" si="71"/>
        <v>0</v>
      </c>
      <c r="P440" s="725">
        <f t="shared" si="111"/>
        <v>0</v>
      </c>
      <c r="Q440" s="752">
        <f t="shared" si="72"/>
        <v>0</v>
      </c>
      <c r="R440" s="725">
        <f t="shared" si="112"/>
        <v>0</v>
      </c>
      <c r="S440" s="752">
        <f t="shared" si="73"/>
        <v>0</v>
      </c>
      <c r="T440" s="725">
        <f t="shared" si="113"/>
        <v>0</v>
      </c>
      <c r="U440" s="752">
        <f t="shared" si="74"/>
        <v>0</v>
      </c>
      <c r="V440" s="725">
        <f t="shared" si="114"/>
        <v>0</v>
      </c>
      <c r="W440" s="752">
        <f t="shared" si="75"/>
        <v>0</v>
      </c>
      <c r="X440" s="725">
        <f t="shared" si="115"/>
        <v>0</v>
      </c>
      <c r="Y440" s="752">
        <f t="shared" si="76"/>
        <v>0</v>
      </c>
      <c r="Z440" s="725">
        <f t="shared" si="116"/>
        <v>0</v>
      </c>
      <c r="AA440" s="752">
        <f t="shared" si="50"/>
        <v>0</v>
      </c>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6"/>
      <c r="AY440" s="8"/>
      <c r="AZ440" s="8"/>
      <c r="BA440" s="8"/>
    </row>
    <row r="441" spans="1:53" ht="14.5" outlineLevel="1" x14ac:dyDescent="0.35">
      <c r="A441" s="6"/>
      <c r="B441" s="7"/>
      <c r="C441" s="17"/>
      <c r="D441" s="17"/>
      <c r="E441" s="17"/>
      <c r="F441" s="26"/>
      <c r="G441" s="26" t="str">
        <f t="shared" si="101"/>
        <v>AANWA1a</v>
      </c>
      <c r="H441" s="226">
        <v>0</v>
      </c>
      <c r="I441" s="226">
        <v>0</v>
      </c>
      <c r="J441" s="725">
        <f t="shared" si="107"/>
        <v>0</v>
      </c>
      <c r="K441" s="752">
        <f t="shared" si="69"/>
        <v>0</v>
      </c>
      <c r="L441" s="725">
        <f t="shared" si="109"/>
        <v>0</v>
      </c>
      <c r="M441" s="752">
        <f t="shared" si="70"/>
        <v>0</v>
      </c>
      <c r="N441" s="725">
        <f t="shared" si="110"/>
        <v>0</v>
      </c>
      <c r="O441" s="752">
        <f t="shared" si="71"/>
        <v>0</v>
      </c>
      <c r="P441" s="725">
        <f t="shared" si="111"/>
        <v>0</v>
      </c>
      <c r="Q441" s="752">
        <f t="shared" si="72"/>
        <v>0</v>
      </c>
      <c r="R441" s="725">
        <f t="shared" si="112"/>
        <v>0</v>
      </c>
      <c r="S441" s="752">
        <f t="shared" si="73"/>
        <v>0</v>
      </c>
      <c r="T441" s="725">
        <f t="shared" si="113"/>
        <v>0</v>
      </c>
      <c r="U441" s="752">
        <f t="shared" si="74"/>
        <v>0</v>
      </c>
      <c r="V441" s="725">
        <f t="shared" si="114"/>
        <v>0</v>
      </c>
      <c r="W441" s="752">
        <f t="shared" si="75"/>
        <v>0</v>
      </c>
      <c r="X441" s="725">
        <f t="shared" si="115"/>
        <v>0</v>
      </c>
      <c r="Y441" s="752">
        <f t="shared" si="76"/>
        <v>0</v>
      </c>
      <c r="Z441" s="725">
        <f t="shared" si="116"/>
        <v>0</v>
      </c>
      <c r="AA441" s="752">
        <f t="shared" si="50"/>
        <v>0</v>
      </c>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6"/>
      <c r="AY441" s="8"/>
      <c r="AZ441" s="8"/>
      <c r="BA441" s="8"/>
    </row>
    <row r="442" spans="1:53" ht="14.5" outlineLevel="1" x14ac:dyDescent="0.35">
      <c r="A442" s="6"/>
      <c r="B442" s="7"/>
      <c r="C442" s="17"/>
      <c r="D442" s="17"/>
      <c r="E442" s="17"/>
      <c r="F442" s="26"/>
      <c r="G442" s="26" t="str">
        <f t="shared" si="101"/>
        <v>AAANWa</v>
      </c>
      <c r="H442" s="226">
        <v>0</v>
      </c>
      <c r="I442" s="226">
        <v>0</v>
      </c>
      <c r="J442" s="725">
        <f t="shared" si="107"/>
        <v>0</v>
      </c>
      <c r="K442" s="752">
        <f t="shared" si="69"/>
        <v>0</v>
      </c>
      <c r="L442" s="725">
        <f t="shared" si="109"/>
        <v>0</v>
      </c>
      <c r="M442" s="752">
        <f t="shared" si="70"/>
        <v>0</v>
      </c>
      <c r="N442" s="725">
        <f t="shared" si="110"/>
        <v>0</v>
      </c>
      <c r="O442" s="752">
        <f t="shared" si="71"/>
        <v>0</v>
      </c>
      <c r="P442" s="725">
        <f t="shared" si="111"/>
        <v>0</v>
      </c>
      <c r="Q442" s="752">
        <f t="shared" si="72"/>
        <v>0</v>
      </c>
      <c r="R442" s="725">
        <f t="shared" si="112"/>
        <v>0</v>
      </c>
      <c r="S442" s="752">
        <f t="shared" si="73"/>
        <v>0</v>
      </c>
      <c r="T442" s="725">
        <f t="shared" si="113"/>
        <v>0</v>
      </c>
      <c r="U442" s="752">
        <f t="shared" si="74"/>
        <v>0</v>
      </c>
      <c r="V442" s="725">
        <f t="shared" si="114"/>
        <v>0</v>
      </c>
      <c r="W442" s="752">
        <f t="shared" si="75"/>
        <v>0</v>
      </c>
      <c r="X442" s="725">
        <f t="shared" ref="X442" si="118">$H442*HLOOKUP(X$358,$J$355:$R$356,2)</f>
        <v>0</v>
      </c>
      <c r="Y442" s="752">
        <f t="shared" si="76"/>
        <v>0</v>
      </c>
      <c r="Z442" s="725">
        <f t="shared" si="116"/>
        <v>0</v>
      </c>
      <c r="AA442" s="752">
        <f t="shared" si="50"/>
        <v>0</v>
      </c>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6"/>
      <c r="AY442" s="8"/>
      <c r="AZ442" s="8"/>
      <c r="BA442" s="8"/>
    </row>
    <row r="443" spans="1:53" ht="14.5" outlineLevel="1" x14ac:dyDescent="0.35">
      <c r="A443" s="6"/>
      <c r="B443" s="7"/>
      <c r="C443" s="17"/>
      <c r="D443" s="17"/>
      <c r="E443" s="17"/>
      <c r="F443" s="26"/>
      <c r="G443" s="26"/>
      <c r="I443" s="26"/>
      <c r="J443" s="26"/>
      <c r="K443" s="26"/>
      <c r="N443" s="510"/>
      <c r="O443" s="189"/>
      <c r="P443" s="189"/>
      <c r="Q443" s="189"/>
      <c r="R443" s="189"/>
      <c r="S443" s="189"/>
      <c r="T443" s="189"/>
      <c r="U443" s="189"/>
      <c r="V443" s="189"/>
      <c r="W443" s="189"/>
      <c r="X443" s="189"/>
      <c r="Y443" s="189"/>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6"/>
      <c r="AY443" s="8"/>
      <c r="AZ443" s="8"/>
      <c r="BA443" s="8"/>
    </row>
    <row r="444" spans="1:53" ht="14.5" outlineLevel="1" x14ac:dyDescent="0.35">
      <c r="A444" s="6"/>
      <c r="B444" s="7"/>
      <c r="C444" s="17"/>
      <c r="D444" s="17"/>
      <c r="E444" s="17"/>
      <c r="F444" s="26"/>
      <c r="G444" s="511" t="s">
        <v>819</v>
      </c>
      <c r="I444" t="s">
        <v>1113</v>
      </c>
      <c r="J444" s="767" t="s">
        <v>410</v>
      </c>
      <c r="K444" s="767" t="s">
        <v>809</v>
      </c>
      <c r="L444" s="767" t="s">
        <v>810</v>
      </c>
      <c r="M444" s="767" t="s">
        <v>811</v>
      </c>
      <c r="N444" s="767" t="s">
        <v>812</v>
      </c>
      <c r="O444" s="767" t="s">
        <v>813</v>
      </c>
      <c r="P444" s="767" t="s">
        <v>814</v>
      </c>
      <c r="Q444" s="767" t="s">
        <v>815</v>
      </c>
      <c r="R444" s="767" t="s">
        <v>816</v>
      </c>
      <c r="S444" s="189"/>
      <c r="T444" s="189"/>
      <c r="U444" s="189"/>
      <c r="V444" s="189"/>
      <c r="W444" s="189"/>
      <c r="X444" s="189"/>
      <c r="Y444" s="189"/>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6"/>
      <c r="AY444" s="8"/>
      <c r="AZ444" s="8"/>
      <c r="BA444" s="8"/>
    </row>
    <row r="445" spans="1:53" ht="14.5" outlineLevel="1" x14ac:dyDescent="0.35">
      <c r="A445" s="6"/>
      <c r="B445" s="7"/>
      <c r="C445" s="17"/>
      <c r="D445" s="17"/>
      <c r="E445" s="17"/>
      <c r="F445" s="26"/>
      <c r="G445" s="511"/>
      <c r="I445" t="s">
        <v>1114</v>
      </c>
      <c r="J445" s="768">
        <v>2</v>
      </c>
      <c r="K445" s="768">
        <v>2</v>
      </c>
      <c r="L445" s="768">
        <v>2</v>
      </c>
      <c r="M445" s="768">
        <v>2</v>
      </c>
      <c r="N445" s="768">
        <v>1</v>
      </c>
      <c r="O445" s="768">
        <v>1</v>
      </c>
      <c r="P445" s="768">
        <v>1</v>
      </c>
      <c r="Q445" s="768">
        <v>1</v>
      </c>
      <c r="R445" s="768">
        <v>1</v>
      </c>
      <c r="S445" s="189"/>
      <c r="T445" s="189"/>
      <c r="U445" s="189"/>
      <c r="V445" s="189"/>
      <c r="W445" s="189"/>
      <c r="X445" s="189"/>
      <c r="Y445" s="189"/>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6"/>
      <c r="AY445" s="8"/>
      <c r="AZ445" s="8"/>
      <c r="BA445" s="8"/>
    </row>
    <row r="446" spans="1:53" ht="14.5" outlineLevel="1" x14ac:dyDescent="0.35">
      <c r="A446" s="6"/>
      <c r="B446" s="7"/>
      <c r="C446" s="17"/>
      <c r="D446" s="17"/>
      <c r="E446" s="17"/>
      <c r="F446" s="26"/>
      <c r="G446" s="511"/>
      <c r="I446" t="s">
        <v>1115</v>
      </c>
      <c r="J446" s="768">
        <v>1</v>
      </c>
      <c r="K446" s="768">
        <v>1</v>
      </c>
      <c r="L446" s="768">
        <v>1</v>
      </c>
      <c r="M446" s="768">
        <v>1</v>
      </c>
      <c r="N446" s="768">
        <v>1</v>
      </c>
      <c r="O446" s="768">
        <v>1</v>
      </c>
      <c r="P446" s="768">
        <v>1</v>
      </c>
      <c r="Q446" s="768">
        <v>1</v>
      </c>
      <c r="R446" s="768">
        <v>1</v>
      </c>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6"/>
      <c r="AY446" s="8"/>
      <c r="AZ446" s="8"/>
      <c r="BA446" s="8"/>
    </row>
    <row r="447" spans="1:53" ht="14.5" outlineLevel="1" x14ac:dyDescent="0.35">
      <c r="A447" s="6"/>
      <c r="B447" s="7"/>
      <c r="C447" s="17"/>
      <c r="D447" s="17"/>
      <c r="E447" s="17"/>
      <c r="F447" s="26"/>
      <c r="G447" s="511"/>
      <c r="I447" t="s">
        <v>1116</v>
      </c>
      <c r="J447" s="768">
        <v>1</v>
      </c>
      <c r="K447" s="768">
        <v>1</v>
      </c>
      <c r="L447" s="768">
        <v>1</v>
      </c>
      <c r="M447" s="768">
        <v>1</v>
      </c>
      <c r="N447" s="768">
        <v>1</v>
      </c>
      <c r="O447" s="768">
        <v>1</v>
      </c>
      <c r="P447" s="768">
        <v>1</v>
      </c>
      <c r="Q447" s="768">
        <v>1</v>
      </c>
      <c r="R447" s="768">
        <v>1</v>
      </c>
      <c r="S447" s="189"/>
      <c r="T447" s="18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6"/>
      <c r="AY447" s="8"/>
      <c r="AZ447" s="8"/>
      <c r="BA447" s="8"/>
    </row>
    <row r="448" spans="1:53" ht="14.5" outlineLevel="1" x14ac:dyDescent="0.35">
      <c r="A448" s="6"/>
      <c r="B448" s="7"/>
      <c r="C448" s="17"/>
      <c r="D448" s="17"/>
      <c r="E448" s="17"/>
      <c r="F448" s="26"/>
      <c r="G448" s="511"/>
      <c r="I448" t="s">
        <v>1076</v>
      </c>
      <c r="J448" s="768">
        <v>1</v>
      </c>
      <c r="K448" s="768">
        <v>1</v>
      </c>
      <c r="L448" s="768">
        <v>1</v>
      </c>
      <c r="M448" s="768">
        <v>1</v>
      </c>
      <c r="N448" s="768">
        <v>1</v>
      </c>
      <c r="O448" s="768">
        <v>1</v>
      </c>
      <c r="P448" s="768">
        <v>1</v>
      </c>
      <c r="Q448" s="768">
        <v>1</v>
      </c>
      <c r="R448" s="768">
        <v>1</v>
      </c>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6"/>
      <c r="AY448" s="8"/>
      <c r="AZ448" s="8"/>
      <c r="BA448" s="8"/>
    </row>
    <row r="449" spans="1:53" ht="14.5" outlineLevel="1" x14ac:dyDescent="0.35">
      <c r="A449" s="6"/>
      <c r="B449" s="7"/>
      <c r="C449" s="17"/>
      <c r="D449" s="17"/>
      <c r="E449" s="17"/>
      <c r="F449" s="26"/>
      <c r="G449" s="511"/>
      <c r="S449" s="189"/>
      <c r="T449" s="189"/>
      <c r="U449" s="189"/>
      <c r="V449" s="189"/>
      <c r="W449" s="189"/>
      <c r="X449" s="189"/>
      <c r="Y449" s="189"/>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6"/>
      <c r="AY449" s="8"/>
      <c r="AZ449" s="8"/>
      <c r="BA449" s="8"/>
    </row>
    <row r="450" spans="1:53" ht="14.5" outlineLevel="1" x14ac:dyDescent="0.35">
      <c r="A450" s="6"/>
      <c r="B450" s="7"/>
      <c r="C450" s="17"/>
      <c r="D450" s="17"/>
      <c r="E450" s="17"/>
      <c r="F450" s="26"/>
      <c r="G450" s="26" t="s">
        <v>823</v>
      </c>
      <c r="H450" t="s">
        <v>839</v>
      </c>
      <c r="I450" t="s">
        <v>839</v>
      </c>
      <c r="J450" t="s">
        <v>839</v>
      </c>
      <c r="K450" t="s">
        <v>839</v>
      </c>
      <c r="L450" t="s">
        <v>410</v>
      </c>
      <c r="M450" t="s">
        <v>410</v>
      </c>
      <c r="N450" t="s">
        <v>410</v>
      </c>
      <c r="O450" t="s">
        <v>410</v>
      </c>
      <c r="P450" t="s">
        <v>809</v>
      </c>
      <c r="Q450" t="s">
        <v>809</v>
      </c>
      <c r="R450" t="s">
        <v>809</v>
      </c>
      <c r="S450" t="s">
        <v>809</v>
      </c>
      <c r="T450" t="s">
        <v>810</v>
      </c>
      <c r="U450" t="s">
        <v>810</v>
      </c>
      <c r="V450" t="s">
        <v>810</v>
      </c>
      <c r="W450" t="s">
        <v>810</v>
      </c>
      <c r="X450" t="s">
        <v>811</v>
      </c>
      <c r="Y450" t="s">
        <v>811</v>
      </c>
      <c r="Z450" t="s">
        <v>811</v>
      </c>
      <c r="AA450" t="s">
        <v>811</v>
      </c>
      <c r="AB450" t="s">
        <v>812</v>
      </c>
      <c r="AC450" t="s">
        <v>812</v>
      </c>
      <c r="AD450" t="s">
        <v>812</v>
      </c>
      <c r="AE450" t="s">
        <v>812</v>
      </c>
      <c r="AF450" t="s">
        <v>813</v>
      </c>
      <c r="AG450" t="s">
        <v>813</v>
      </c>
      <c r="AH450" t="s">
        <v>813</v>
      </c>
      <c r="AI450" t="s">
        <v>813</v>
      </c>
      <c r="AJ450" t="s">
        <v>814</v>
      </c>
      <c r="AK450" t="s">
        <v>814</v>
      </c>
      <c r="AL450" t="s">
        <v>814</v>
      </c>
      <c r="AM450" t="s">
        <v>814</v>
      </c>
      <c r="AN450" t="s">
        <v>815</v>
      </c>
      <c r="AO450" t="s">
        <v>815</v>
      </c>
      <c r="AP450" t="s">
        <v>815</v>
      </c>
      <c r="AQ450" t="s">
        <v>815</v>
      </c>
      <c r="AR450" t="s">
        <v>816</v>
      </c>
      <c r="AS450" t="s">
        <v>816</v>
      </c>
      <c r="AT450" t="s">
        <v>816</v>
      </c>
      <c r="AU450" t="s">
        <v>816</v>
      </c>
      <c r="AV450" s="189"/>
      <c r="AW450" s="189"/>
      <c r="AX450" s="16"/>
      <c r="AY450" s="8"/>
      <c r="AZ450" s="8"/>
      <c r="BA450" s="8"/>
    </row>
    <row r="451" spans="1:53" ht="14.5" outlineLevel="1" x14ac:dyDescent="0.35">
      <c r="A451" s="6"/>
      <c r="B451" s="7"/>
      <c r="C451" s="17"/>
      <c r="D451" s="17"/>
      <c r="E451" s="17"/>
      <c r="F451" s="26"/>
      <c r="G451" s="26" t="s">
        <v>822</v>
      </c>
      <c r="H451" t="s">
        <v>1114</v>
      </c>
      <c r="I451" t="s">
        <v>1115</v>
      </c>
      <c r="J451" t="s">
        <v>1116</v>
      </c>
      <c r="K451" t="s">
        <v>1076</v>
      </c>
      <c r="L451" t="str">
        <f>H451</f>
        <v>knock</v>
      </c>
      <c r="M451" t="str">
        <f t="shared" ref="M451:AU451" si="119">I451</f>
        <v>pre-em</v>
      </c>
      <c r="N451" t="str">
        <f t="shared" si="119"/>
        <v>selective_and_spraytop</v>
      </c>
      <c r="O451" t="str">
        <f t="shared" si="119"/>
        <v>fungicide</v>
      </c>
      <c r="P451" t="str">
        <f t="shared" si="119"/>
        <v>knock</v>
      </c>
      <c r="Q451" t="str">
        <f t="shared" si="119"/>
        <v>pre-em</v>
      </c>
      <c r="R451" t="str">
        <f t="shared" si="119"/>
        <v>selective_and_spraytop</v>
      </c>
      <c r="S451" t="str">
        <f t="shared" si="119"/>
        <v>fungicide</v>
      </c>
      <c r="T451" t="str">
        <f t="shared" si="119"/>
        <v>knock</v>
      </c>
      <c r="U451" t="str">
        <f t="shared" si="119"/>
        <v>pre-em</v>
      </c>
      <c r="V451" t="str">
        <f t="shared" si="119"/>
        <v>selective_and_spraytop</v>
      </c>
      <c r="W451" t="str">
        <f t="shared" si="119"/>
        <v>fungicide</v>
      </c>
      <c r="X451" t="str">
        <f t="shared" si="119"/>
        <v>knock</v>
      </c>
      <c r="Y451" t="str">
        <f t="shared" si="119"/>
        <v>pre-em</v>
      </c>
      <c r="Z451" t="str">
        <f t="shared" si="119"/>
        <v>selective_and_spraytop</v>
      </c>
      <c r="AA451" t="str">
        <f t="shared" si="119"/>
        <v>fungicide</v>
      </c>
      <c r="AB451" t="str">
        <f t="shared" si="119"/>
        <v>knock</v>
      </c>
      <c r="AC451" t="str">
        <f t="shared" si="119"/>
        <v>pre-em</v>
      </c>
      <c r="AD451" t="str">
        <f t="shared" si="119"/>
        <v>selective_and_spraytop</v>
      </c>
      <c r="AE451" t="str">
        <f t="shared" si="119"/>
        <v>fungicide</v>
      </c>
      <c r="AF451" t="str">
        <f t="shared" si="119"/>
        <v>knock</v>
      </c>
      <c r="AG451" t="str">
        <f t="shared" si="119"/>
        <v>pre-em</v>
      </c>
      <c r="AH451" t="str">
        <f t="shared" si="119"/>
        <v>selective_and_spraytop</v>
      </c>
      <c r="AI451" t="str">
        <f t="shared" si="119"/>
        <v>fungicide</v>
      </c>
      <c r="AJ451" t="str">
        <f t="shared" si="119"/>
        <v>knock</v>
      </c>
      <c r="AK451" t="str">
        <f t="shared" si="119"/>
        <v>pre-em</v>
      </c>
      <c r="AL451" t="str">
        <f t="shared" si="119"/>
        <v>selective_and_spraytop</v>
      </c>
      <c r="AM451" t="str">
        <f t="shared" si="119"/>
        <v>fungicide</v>
      </c>
      <c r="AN451" t="str">
        <f t="shared" si="119"/>
        <v>knock</v>
      </c>
      <c r="AO451" t="str">
        <f t="shared" si="119"/>
        <v>pre-em</v>
      </c>
      <c r="AP451" t="str">
        <f t="shared" si="119"/>
        <v>selective_and_spraytop</v>
      </c>
      <c r="AQ451" t="str">
        <f t="shared" si="119"/>
        <v>fungicide</v>
      </c>
      <c r="AR451" t="str">
        <f t="shared" si="119"/>
        <v>knock</v>
      </c>
      <c r="AS451" t="str">
        <f t="shared" si="119"/>
        <v>pre-em</v>
      </c>
      <c r="AT451" t="str">
        <f t="shared" si="119"/>
        <v>selective_and_spraytop</v>
      </c>
      <c r="AU451" t="str">
        <f t="shared" si="119"/>
        <v>fungicide</v>
      </c>
      <c r="AV451" s="189"/>
      <c r="AW451" s="189"/>
      <c r="AX451" s="16"/>
      <c r="AY451" s="8"/>
      <c r="AZ451" s="8"/>
      <c r="BA451" s="8"/>
    </row>
    <row r="452" spans="1:53" ht="14.5" outlineLevel="1" x14ac:dyDescent="0.35">
      <c r="A452" s="6"/>
      <c r="B452" s="7"/>
      <c r="C452" s="17"/>
      <c r="D452" s="17"/>
      <c r="E452" s="17"/>
      <c r="F452" s="26"/>
      <c r="G452" s="26" t="str">
        <f t="shared" ref="G452:G487" si="120">_xlfn.CONCAT(H178:M178)</f>
        <v>AAAA2A1a</v>
      </c>
      <c r="H452" s="226">
        <v>0</v>
      </c>
      <c r="I452" s="226">
        <v>0</v>
      </c>
      <c r="J452" s="226">
        <v>0</v>
      </c>
      <c r="K452" s="226">
        <v>0</v>
      </c>
      <c r="L452" s="769" cm="1">
        <f t="array" ref="L452">INDEX($H452:$K452,0,MATCH(L$451,$H$451:$K$451,0))*INDEX($J$445:$R$448,MATCH(L$451,$I$445:$I$448,0),MATCH(L$450,$J$444:$R$444,0))</f>
        <v>0</v>
      </c>
      <c r="M452" s="769" cm="1">
        <f t="array" ref="M452">INDEX($H452:$K452,0,MATCH(M$451,$H$451:$K$451,0))*INDEX($J$445:$R$448,MATCH(M$451,$I$445:$I$448,0),MATCH(M$450,$J$444:$R$444,0))</f>
        <v>0</v>
      </c>
      <c r="N452" s="769" cm="1">
        <f t="array" ref="N452">INDEX($H452:$K452,0,MATCH(N$451,$H$451:$K$451,0))*INDEX($J$445:$R$448,MATCH(N$451,$I$445:$I$448,0),MATCH(N$450,$J$444:$R$444,0))</f>
        <v>0</v>
      </c>
      <c r="O452" s="769" cm="1">
        <f t="array" ref="O452">INDEX($H452:$K452,0,MATCH(O$451,$H$451:$K$451,0))*INDEX($J$445:$R$448,MATCH(O$451,$I$445:$I$448,0),MATCH(O$450,$J$444:$R$444,0))</f>
        <v>0</v>
      </c>
      <c r="P452" s="769" cm="1">
        <f t="array" ref="P452">INDEX($H452:$K452,0,MATCH(P$451,$H$451:$K$451,0))*INDEX($J$445:$R$448,MATCH(P$451,$I$445:$I$448,0),MATCH(P$450,$J$444:$R$444,0))</f>
        <v>0</v>
      </c>
      <c r="Q452" s="769" cm="1">
        <f t="array" ref="Q452">INDEX($H452:$K452,0,MATCH(Q$451,$H$451:$K$451,0))*INDEX($J$445:$R$448,MATCH(Q$451,$I$445:$I$448,0),MATCH(Q$450,$J$444:$R$444,0))</f>
        <v>0</v>
      </c>
      <c r="R452" s="769" cm="1">
        <f t="array" ref="R452">INDEX($H452:$K452,0,MATCH(R$451,$H$451:$K$451,0))*INDEX($J$445:$R$448,MATCH(R$451,$I$445:$I$448,0),MATCH(R$450,$J$444:$R$444,0))</f>
        <v>0</v>
      </c>
      <c r="S452" s="769" cm="1">
        <f t="array" ref="S452">INDEX($H452:$K452,0,MATCH(S$451,$H$451:$K$451,0))*INDEX($J$445:$R$448,MATCH(S$451,$I$445:$I$448,0),MATCH(S$450,$J$444:$R$444,0))</f>
        <v>0</v>
      </c>
      <c r="T452" s="769" cm="1">
        <f t="array" ref="T452">INDEX($H452:$K452,0,MATCH(T$451,$H$451:$K$451,0))*INDEX($J$445:$R$448,MATCH(T$451,$I$445:$I$448,0),MATCH(T$450,$J$444:$R$444,0))</f>
        <v>0</v>
      </c>
      <c r="U452" s="769" cm="1">
        <f t="array" ref="U452">INDEX($H452:$K452,0,MATCH(U$451,$H$451:$K$451,0))*INDEX($J$445:$R$448,MATCH(U$451,$I$445:$I$448,0),MATCH(U$450,$J$444:$R$444,0))</f>
        <v>0</v>
      </c>
      <c r="V452" s="769" cm="1">
        <f t="array" ref="V452">INDEX($H452:$K452,0,MATCH(V$451,$H$451:$K$451,0))*INDEX($J$445:$R$448,MATCH(V$451,$I$445:$I$448,0),MATCH(V$450,$J$444:$R$444,0))</f>
        <v>0</v>
      </c>
      <c r="W452" s="769" cm="1">
        <f t="array" ref="W452">INDEX($H452:$K452,0,MATCH(W$451,$H$451:$K$451,0))*INDEX($J$445:$R$448,MATCH(W$451,$I$445:$I$448,0),MATCH(W$450,$J$444:$R$444,0))</f>
        <v>0</v>
      </c>
      <c r="X452" s="769" cm="1">
        <f t="array" ref="X452">INDEX($H452:$K452,0,MATCH(X$451,$H$451:$K$451,0))*INDEX($J$445:$R$448,MATCH(X$451,$I$445:$I$448,0),MATCH(X$450,$J$444:$R$444,0))</f>
        <v>0</v>
      </c>
      <c r="Y452" s="769" cm="1">
        <f t="array" ref="Y452">INDEX($H452:$K452,0,MATCH(Y$451,$H$451:$K$451,0))*INDEX($J$445:$R$448,MATCH(Y$451,$I$445:$I$448,0),MATCH(Y$450,$J$444:$R$444,0))</f>
        <v>0</v>
      </c>
      <c r="Z452" s="769" cm="1">
        <f t="array" ref="Z452">INDEX($H452:$K452,0,MATCH(Z$451,$H$451:$K$451,0))*INDEX($J$445:$R$448,MATCH(Z$451,$I$445:$I$448,0),MATCH(Z$450,$J$444:$R$444,0))</f>
        <v>0</v>
      </c>
      <c r="AA452" s="769" cm="1">
        <f t="array" ref="AA452">INDEX($H452:$K452,0,MATCH(AA$451,$H$451:$K$451,0))*INDEX($J$445:$R$448,MATCH(AA$451,$I$445:$I$448,0),MATCH(AA$450,$J$444:$R$444,0))</f>
        <v>0</v>
      </c>
      <c r="AB452" s="769" cm="1">
        <f t="array" ref="AB452">INDEX($H452:$K452,0,MATCH(AB$451,$H$451:$K$451,0))*INDEX($J$445:$R$448,MATCH(AB$451,$I$445:$I$448,0),MATCH(AB$450,$J$444:$R$444,0))</f>
        <v>0</v>
      </c>
      <c r="AC452" s="769" cm="1">
        <f t="array" ref="AC452">INDEX($H452:$K452,0,MATCH(AC$451,$H$451:$K$451,0))*INDEX($J$445:$R$448,MATCH(AC$451,$I$445:$I$448,0),MATCH(AC$450,$J$444:$R$444,0))</f>
        <v>0</v>
      </c>
      <c r="AD452" s="769" cm="1">
        <f t="array" ref="AD452">INDEX($H452:$K452,0,MATCH(AD$451,$H$451:$K$451,0))*INDEX($J$445:$R$448,MATCH(AD$451,$I$445:$I$448,0),MATCH(AD$450,$J$444:$R$444,0))</f>
        <v>0</v>
      </c>
      <c r="AE452" s="769" cm="1">
        <f t="array" ref="AE452">INDEX($H452:$K452,0,MATCH(AE$451,$H$451:$K$451,0))*INDEX($J$445:$R$448,MATCH(AE$451,$I$445:$I$448,0),MATCH(AE$450,$J$444:$R$444,0))</f>
        <v>0</v>
      </c>
      <c r="AF452" s="769" cm="1">
        <f t="array" ref="AF452">INDEX($H452:$K452,0,MATCH(AF$451,$H$451:$K$451,0))*INDEX($J$445:$R$448,MATCH(AF$451,$I$445:$I$448,0),MATCH(AF$450,$J$444:$R$444,0))</f>
        <v>0</v>
      </c>
      <c r="AG452" s="769" cm="1">
        <f t="array" ref="AG452">INDEX($H452:$K452,0,MATCH(AG$451,$H$451:$K$451,0))*INDEX($J$445:$R$448,MATCH(AG$451,$I$445:$I$448,0),MATCH(AG$450,$J$444:$R$444,0))</f>
        <v>0</v>
      </c>
      <c r="AH452" s="769" cm="1">
        <f t="array" ref="AH452">INDEX($H452:$K452,0,MATCH(AH$451,$H$451:$K$451,0))*INDEX($J$445:$R$448,MATCH(AH$451,$I$445:$I$448,0),MATCH(AH$450,$J$444:$R$444,0))</f>
        <v>0</v>
      </c>
      <c r="AI452" s="769" cm="1">
        <f t="array" ref="AI452">INDEX($H452:$K452,0,MATCH(AI$451,$H$451:$K$451,0))*INDEX($J$445:$R$448,MATCH(AI$451,$I$445:$I$448,0),MATCH(AI$450,$J$444:$R$444,0))</f>
        <v>0</v>
      </c>
      <c r="AJ452" s="769" cm="1">
        <f t="array" ref="AJ452">INDEX($H452:$K452,0,MATCH(AJ$451,$H$451:$K$451,0))*INDEX($J$445:$R$448,MATCH(AJ$451,$I$445:$I$448,0),MATCH(AJ$450,$J$444:$R$444,0))</f>
        <v>0</v>
      </c>
      <c r="AK452" s="769" cm="1">
        <f t="array" ref="AK452">INDEX($H452:$K452,0,MATCH(AK$451,$H$451:$K$451,0))*INDEX($J$445:$R$448,MATCH(AK$451,$I$445:$I$448,0),MATCH(AK$450,$J$444:$R$444,0))</f>
        <v>0</v>
      </c>
      <c r="AL452" s="769" cm="1">
        <f t="array" ref="AL452">INDEX($H452:$K452,0,MATCH(AL$451,$H$451:$K$451,0))*INDEX($J$445:$R$448,MATCH(AL$451,$I$445:$I$448,0),MATCH(AL$450,$J$444:$R$444,0))</f>
        <v>0</v>
      </c>
      <c r="AM452" s="769" cm="1">
        <f t="array" ref="AM452">INDEX($H452:$K452,0,MATCH(AM$451,$H$451:$K$451,0))*INDEX($J$445:$R$448,MATCH(AM$451,$I$445:$I$448,0),MATCH(AM$450,$J$444:$R$444,0))</f>
        <v>0</v>
      </c>
      <c r="AN452" s="769" cm="1">
        <f t="array" ref="AN452">INDEX($H452:$K452,0,MATCH(AN$451,$H$451:$K$451,0))*INDEX($J$445:$R$448,MATCH(AN$451,$I$445:$I$448,0),MATCH(AN$450,$J$444:$R$444,0))</f>
        <v>0</v>
      </c>
      <c r="AO452" s="769" cm="1">
        <f t="array" ref="AO452">INDEX($H452:$K452,0,MATCH(AO$451,$H$451:$K$451,0))*INDEX($J$445:$R$448,MATCH(AO$451,$I$445:$I$448,0),MATCH(AO$450,$J$444:$R$444,0))</f>
        <v>0</v>
      </c>
      <c r="AP452" s="769" cm="1">
        <f t="array" ref="AP452">INDEX($H452:$K452,0,MATCH(AP$451,$H$451:$K$451,0))*INDEX($J$445:$R$448,MATCH(AP$451,$I$445:$I$448,0),MATCH(AP$450,$J$444:$R$444,0))</f>
        <v>0</v>
      </c>
      <c r="AQ452" s="769" cm="1">
        <f t="array" ref="AQ452">INDEX($H452:$K452,0,MATCH(AQ$451,$H$451:$K$451,0))*INDEX($J$445:$R$448,MATCH(AQ$451,$I$445:$I$448,0),MATCH(AQ$450,$J$444:$R$444,0))</f>
        <v>0</v>
      </c>
      <c r="AR452" s="769" cm="1">
        <f t="array" ref="AR452">INDEX($H452:$K452,0,MATCH(AR$451,$H$451:$K$451,0))*INDEX($J$445:$R$448,MATCH(AR$451,$I$445:$I$448,0),MATCH(AR$450,$J$444:$R$444,0))</f>
        <v>0</v>
      </c>
      <c r="AS452" s="769" cm="1">
        <f t="array" ref="AS452">INDEX($H452:$K452,0,MATCH(AS$451,$H$451:$K$451,0))*INDEX($J$445:$R$448,MATCH(AS$451,$I$445:$I$448,0),MATCH(AS$450,$J$444:$R$444,0))</f>
        <v>0</v>
      </c>
      <c r="AT452" s="769" cm="1">
        <f t="array" ref="AT452">INDEX($H452:$K452,0,MATCH(AT$451,$H$451:$K$451,0))*INDEX($J$445:$R$448,MATCH(AT$451,$I$445:$I$448,0),MATCH(AT$450,$J$444:$R$444,0))</f>
        <v>0</v>
      </c>
      <c r="AU452" s="769" cm="1">
        <f t="array" ref="AU452">INDEX($H452:$K452,0,MATCH(AU$451,$H$451:$K$451,0))*INDEX($J$445:$R$448,MATCH(AU$451,$I$445:$I$448,0),MATCH(AU$450,$J$444:$R$444,0))</f>
        <v>0</v>
      </c>
      <c r="AV452" s="189"/>
      <c r="AW452" s="189"/>
      <c r="AX452" s="16"/>
      <c r="AY452" s="8"/>
      <c r="AZ452" s="8"/>
      <c r="BA452" s="8"/>
    </row>
    <row r="453" spans="1:53" ht="14.5" outlineLevel="1" x14ac:dyDescent="0.35">
      <c r="A453" s="6"/>
      <c r="B453" s="7"/>
      <c r="C453" s="17"/>
      <c r="D453" s="17"/>
      <c r="E453" s="17"/>
      <c r="F453" s="26"/>
      <c r="G453" s="26" t="str">
        <f t="shared" si="120"/>
        <v>GGGGAg1a2</v>
      </c>
      <c r="H453" s="226">
        <v>0</v>
      </c>
      <c r="I453" s="226">
        <v>0</v>
      </c>
      <c r="J453" s="226">
        <v>0</v>
      </c>
      <c r="K453" s="226">
        <v>0</v>
      </c>
      <c r="L453" s="769" cm="1">
        <f t="array" ref="L453">INDEX($H453:$K453,0,MATCH(L$451,$H$451:$K$451,0))*INDEX($J$445:$R$448,MATCH(L$451,$I$445:$I$448,0),MATCH(L$450,$J$444:$R$444,0))</f>
        <v>0</v>
      </c>
      <c r="M453" s="769" cm="1">
        <f t="array" ref="M453">INDEX($H453:$K453,0,MATCH(M$451,$H$451:$K$451,0))*INDEX($J$445:$R$448,MATCH(M$451,$I$445:$I$448,0),MATCH(M$450,$J$444:$R$444,0))</f>
        <v>0</v>
      </c>
      <c r="N453" s="769" cm="1">
        <f t="array" ref="N453">INDEX($H453:$K453,0,MATCH(N$451,$H$451:$K$451,0))*INDEX($J$445:$R$448,MATCH(N$451,$I$445:$I$448,0),MATCH(N$450,$J$444:$R$444,0))</f>
        <v>0</v>
      </c>
      <c r="O453" s="769" cm="1">
        <f t="array" ref="O453">INDEX($H453:$K453,0,MATCH(O$451,$H$451:$K$451,0))*INDEX($J$445:$R$448,MATCH(O$451,$I$445:$I$448,0),MATCH(O$450,$J$444:$R$444,0))</f>
        <v>0</v>
      </c>
      <c r="P453" s="769" cm="1">
        <f t="array" ref="P453">INDEX($H453:$K453,0,MATCH(P$451,$H$451:$K$451,0))*INDEX($J$445:$R$448,MATCH(P$451,$I$445:$I$448,0),MATCH(P$450,$J$444:$R$444,0))</f>
        <v>0</v>
      </c>
      <c r="Q453" s="769" cm="1">
        <f t="array" ref="Q453">INDEX($H453:$K453,0,MATCH(Q$451,$H$451:$K$451,0))*INDEX($J$445:$R$448,MATCH(Q$451,$I$445:$I$448,0),MATCH(Q$450,$J$444:$R$444,0))</f>
        <v>0</v>
      </c>
      <c r="R453" s="769" cm="1">
        <f t="array" ref="R453">INDEX($H453:$K453,0,MATCH(R$451,$H$451:$K$451,0))*INDEX($J$445:$R$448,MATCH(R$451,$I$445:$I$448,0),MATCH(R$450,$J$444:$R$444,0))</f>
        <v>0</v>
      </c>
      <c r="S453" s="769" cm="1">
        <f t="array" ref="S453">INDEX($H453:$K453,0,MATCH(S$451,$H$451:$K$451,0))*INDEX($J$445:$R$448,MATCH(S$451,$I$445:$I$448,0),MATCH(S$450,$J$444:$R$444,0))</f>
        <v>0</v>
      </c>
      <c r="T453" s="769" cm="1">
        <f t="array" ref="T453">INDEX($H453:$K453,0,MATCH(T$451,$H$451:$K$451,0))*INDEX($J$445:$R$448,MATCH(T$451,$I$445:$I$448,0),MATCH(T$450,$J$444:$R$444,0))</f>
        <v>0</v>
      </c>
      <c r="U453" s="769" cm="1">
        <f t="array" ref="U453">INDEX($H453:$K453,0,MATCH(U$451,$H$451:$K$451,0))*INDEX($J$445:$R$448,MATCH(U$451,$I$445:$I$448,0),MATCH(U$450,$J$444:$R$444,0))</f>
        <v>0</v>
      </c>
      <c r="V453" s="769" cm="1">
        <f t="array" ref="V453">INDEX($H453:$K453,0,MATCH(V$451,$H$451:$K$451,0))*INDEX($J$445:$R$448,MATCH(V$451,$I$445:$I$448,0),MATCH(V$450,$J$444:$R$444,0))</f>
        <v>0</v>
      </c>
      <c r="W453" s="769" cm="1">
        <f t="array" ref="W453">INDEX($H453:$K453,0,MATCH(W$451,$H$451:$K$451,0))*INDEX($J$445:$R$448,MATCH(W$451,$I$445:$I$448,0),MATCH(W$450,$J$444:$R$444,0))</f>
        <v>0</v>
      </c>
      <c r="X453" s="769" cm="1">
        <f t="array" ref="X453">INDEX($H453:$K453,0,MATCH(X$451,$H$451:$K$451,0))*INDEX($J$445:$R$448,MATCH(X$451,$I$445:$I$448,0),MATCH(X$450,$J$444:$R$444,0))</f>
        <v>0</v>
      </c>
      <c r="Y453" s="769" cm="1">
        <f t="array" ref="Y453">INDEX($H453:$K453,0,MATCH(Y$451,$H$451:$K$451,0))*INDEX($J$445:$R$448,MATCH(Y$451,$I$445:$I$448,0),MATCH(Y$450,$J$444:$R$444,0))</f>
        <v>0</v>
      </c>
      <c r="Z453" s="769" cm="1">
        <f t="array" ref="Z453">INDEX($H453:$K453,0,MATCH(Z$451,$H$451:$K$451,0))*INDEX($J$445:$R$448,MATCH(Z$451,$I$445:$I$448,0),MATCH(Z$450,$J$444:$R$444,0))</f>
        <v>0</v>
      </c>
      <c r="AA453" s="769" cm="1">
        <f t="array" ref="AA453">INDEX($H453:$K453,0,MATCH(AA$451,$H$451:$K$451,0))*INDEX($J$445:$R$448,MATCH(AA$451,$I$445:$I$448,0),MATCH(AA$450,$J$444:$R$444,0))</f>
        <v>0</v>
      </c>
      <c r="AB453" s="769" cm="1">
        <f t="array" ref="AB453">INDEX($H453:$K453,0,MATCH(AB$451,$H$451:$K$451,0))*INDEX($J$445:$R$448,MATCH(AB$451,$I$445:$I$448,0),MATCH(AB$450,$J$444:$R$444,0))</f>
        <v>0</v>
      </c>
      <c r="AC453" s="769" cm="1">
        <f t="array" ref="AC453">INDEX($H453:$K453,0,MATCH(AC$451,$H$451:$K$451,0))*INDEX($J$445:$R$448,MATCH(AC$451,$I$445:$I$448,0),MATCH(AC$450,$J$444:$R$444,0))</f>
        <v>0</v>
      </c>
      <c r="AD453" s="769" cm="1">
        <f t="array" ref="AD453">INDEX($H453:$K453,0,MATCH(AD$451,$H$451:$K$451,0))*INDEX($J$445:$R$448,MATCH(AD$451,$I$445:$I$448,0),MATCH(AD$450,$J$444:$R$444,0))</f>
        <v>0</v>
      </c>
      <c r="AE453" s="769" cm="1">
        <f t="array" ref="AE453">INDEX($H453:$K453,0,MATCH(AE$451,$H$451:$K$451,0))*INDEX($J$445:$R$448,MATCH(AE$451,$I$445:$I$448,0),MATCH(AE$450,$J$444:$R$444,0))</f>
        <v>0</v>
      </c>
      <c r="AF453" s="769" cm="1">
        <f t="array" ref="AF453">INDEX($H453:$K453,0,MATCH(AF$451,$H$451:$K$451,0))*INDEX($J$445:$R$448,MATCH(AF$451,$I$445:$I$448,0),MATCH(AF$450,$J$444:$R$444,0))</f>
        <v>0</v>
      </c>
      <c r="AG453" s="769" cm="1">
        <f t="array" ref="AG453">INDEX($H453:$K453,0,MATCH(AG$451,$H$451:$K$451,0))*INDEX($J$445:$R$448,MATCH(AG$451,$I$445:$I$448,0),MATCH(AG$450,$J$444:$R$444,0))</f>
        <v>0</v>
      </c>
      <c r="AH453" s="769" cm="1">
        <f t="array" ref="AH453">INDEX($H453:$K453,0,MATCH(AH$451,$H$451:$K$451,0))*INDEX($J$445:$R$448,MATCH(AH$451,$I$445:$I$448,0),MATCH(AH$450,$J$444:$R$444,0))</f>
        <v>0</v>
      </c>
      <c r="AI453" s="769" cm="1">
        <f t="array" ref="AI453">INDEX($H453:$K453,0,MATCH(AI$451,$H$451:$K$451,0))*INDEX($J$445:$R$448,MATCH(AI$451,$I$445:$I$448,0),MATCH(AI$450,$J$444:$R$444,0))</f>
        <v>0</v>
      </c>
      <c r="AJ453" s="769" cm="1">
        <f t="array" ref="AJ453">INDEX($H453:$K453,0,MATCH(AJ$451,$H$451:$K$451,0))*INDEX($J$445:$R$448,MATCH(AJ$451,$I$445:$I$448,0),MATCH(AJ$450,$J$444:$R$444,0))</f>
        <v>0</v>
      </c>
      <c r="AK453" s="769" cm="1">
        <f t="array" ref="AK453">INDEX($H453:$K453,0,MATCH(AK$451,$H$451:$K$451,0))*INDEX($J$445:$R$448,MATCH(AK$451,$I$445:$I$448,0),MATCH(AK$450,$J$444:$R$444,0))</f>
        <v>0</v>
      </c>
      <c r="AL453" s="769" cm="1">
        <f t="array" ref="AL453">INDEX($H453:$K453,0,MATCH(AL$451,$H$451:$K$451,0))*INDEX($J$445:$R$448,MATCH(AL$451,$I$445:$I$448,0),MATCH(AL$450,$J$444:$R$444,0))</f>
        <v>0</v>
      </c>
      <c r="AM453" s="769" cm="1">
        <f t="array" ref="AM453">INDEX($H453:$K453,0,MATCH(AM$451,$H$451:$K$451,0))*INDEX($J$445:$R$448,MATCH(AM$451,$I$445:$I$448,0),MATCH(AM$450,$J$444:$R$444,0))</f>
        <v>0</v>
      </c>
      <c r="AN453" s="769" cm="1">
        <f t="array" ref="AN453">INDEX($H453:$K453,0,MATCH(AN$451,$H$451:$K$451,0))*INDEX($J$445:$R$448,MATCH(AN$451,$I$445:$I$448,0),MATCH(AN$450,$J$444:$R$444,0))</f>
        <v>0</v>
      </c>
      <c r="AO453" s="769" cm="1">
        <f t="array" ref="AO453">INDEX($H453:$K453,0,MATCH(AO$451,$H$451:$K$451,0))*INDEX($J$445:$R$448,MATCH(AO$451,$I$445:$I$448,0),MATCH(AO$450,$J$444:$R$444,0))</f>
        <v>0</v>
      </c>
      <c r="AP453" s="769" cm="1">
        <f t="array" ref="AP453">INDEX($H453:$K453,0,MATCH(AP$451,$H$451:$K$451,0))*INDEX($J$445:$R$448,MATCH(AP$451,$I$445:$I$448,0),MATCH(AP$450,$J$444:$R$444,0))</f>
        <v>0</v>
      </c>
      <c r="AQ453" s="769" cm="1">
        <f t="array" ref="AQ453">INDEX($H453:$K453,0,MATCH(AQ$451,$H$451:$K$451,0))*INDEX($J$445:$R$448,MATCH(AQ$451,$I$445:$I$448,0),MATCH(AQ$450,$J$444:$R$444,0))</f>
        <v>0</v>
      </c>
      <c r="AR453" s="769" cm="1">
        <f t="array" ref="AR453">INDEX($H453:$K453,0,MATCH(AR$451,$H$451:$K$451,0))*INDEX($J$445:$R$448,MATCH(AR$451,$I$445:$I$448,0),MATCH(AR$450,$J$444:$R$444,0))</f>
        <v>0</v>
      </c>
      <c r="AS453" s="769" cm="1">
        <f t="array" ref="AS453">INDEX($H453:$K453,0,MATCH(AS$451,$H$451:$K$451,0))*INDEX($J$445:$R$448,MATCH(AS$451,$I$445:$I$448,0),MATCH(AS$450,$J$444:$R$444,0))</f>
        <v>0</v>
      </c>
      <c r="AT453" s="769" cm="1">
        <f t="array" ref="AT453">INDEX($H453:$K453,0,MATCH(AT$451,$H$451:$K$451,0))*INDEX($J$445:$R$448,MATCH(AT$451,$I$445:$I$448,0),MATCH(AT$450,$J$444:$R$444,0))</f>
        <v>0</v>
      </c>
      <c r="AU453" s="769" cm="1">
        <f t="array" ref="AU453">INDEX($H453:$K453,0,MATCH(AU$451,$H$451:$K$451,0))*INDEX($J$445:$R$448,MATCH(AU$451,$I$445:$I$448,0),MATCH(AU$450,$J$444:$R$444,0))</f>
        <v>0</v>
      </c>
      <c r="AV453" s="189"/>
      <c r="AW453" s="189"/>
      <c r="AX453" s="16"/>
      <c r="AY453" s="8"/>
      <c r="AZ453" s="8"/>
      <c r="BA453" s="8"/>
    </row>
    <row r="454" spans="1:53" ht="14.5" outlineLevel="1" x14ac:dyDescent="0.35">
      <c r="A454" s="6"/>
      <c r="B454" s="7"/>
      <c r="C454" s="17"/>
      <c r="D454" s="17"/>
      <c r="E454" s="17"/>
      <c r="F454" s="26"/>
      <c r="G454" s="26" t="str">
        <f t="shared" si="120"/>
        <v>GGGGSg1a2</v>
      </c>
      <c r="H454" s="226">
        <v>0</v>
      </c>
      <c r="I454" s="226">
        <v>0</v>
      </c>
      <c r="J454" s="226">
        <v>0</v>
      </c>
      <c r="K454" s="226">
        <v>0</v>
      </c>
      <c r="L454" s="769" cm="1">
        <f t="array" ref="L454">INDEX($H454:$K454,0,MATCH(L$451,$H$451:$K$451,0))*INDEX($J$445:$R$448,MATCH(L$451,$I$445:$I$448,0),MATCH(L$450,$J$444:$R$444,0))</f>
        <v>0</v>
      </c>
      <c r="M454" s="769" cm="1">
        <f t="array" ref="M454">INDEX($H454:$K454,0,MATCH(M$451,$H$451:$K$451,0))*INDEX($J$445:$R$448,MATCH(M$451,$I$445:$I$448,0),MATCH(M$450,$J$444:$R$444,0))</f>
        <v>0</v>
      </c>
      <c r="N454" s="769" cm="1">
        <f t="array" ref="N454">INDEX($H454:$K454,0,MATCH(N$451,$H$451:$K$451,0))*INDEX($J$445:$R$448,MATCH(N$451,$I$445:$I$448,0),MATCH(N$450,$J$444:$R$444,0))</f>
        <v>0</v>
      </c>
      <c r="O454" s="769" cm="1">
        <f t="array" ref="O454">INDEX($H454:$K454,0,MATCH(O$451,$H$451:$K$451,0))*INDEX($J$445:$R$448,MATCH(O$451,$I$445:$I$448,0),MATCH(O$450,$J$444:$R$444,0))</f>
        <v>0</v>
      </c>
      <c r="P454" s="769" cm="1">
        <f t="array" ref="P454">INDEX($H454:$K454,0,MATCH(P$451,$H$451:$K$451,0))*INDEX($J$445:$R$448,MATCH(P$451,$I$445:$I$448,0),MATCH(P$450,$J$444:$R$444,0))</f>
        <v>0</v>
      </c>
      <c r="Q454" s="769" cm="1">
        <f t="array" ref="Q454">INDEX($H454:$K454,0,MATCH(Q$451,$H$451:$K$451,0))*INDEX($J$445:$R$448,MATCH(Q$451,$I$445:$I$448,0),MATCH(Q$450,$J$444:$R$444,0))</f>
        <v>0</v>
      </c>
      <c r="R454" s="769" cm="1">
        <f t="array" ref="R454">INDEX($H454:$K454,0,MATCH(R$451,$H$451:$K$451,0))*INDEX($J$445:$R$448,MATCH(R$451,$I$445:$I$448,0),MATCH(R$450,$J$444:$R$444,0))</f>
        <v>0</v>
      </c>
      <c r="S454" s="769" cm="1">
        <f t="array" ref="S454">INDEX($H454:$K454,0,MATCH(S$451,$H$451:$K$451,0))*INDEX($J$445:$R$448,MATCH(S$451,$I$445:$I$448,0),MATCH(S$450,$J$444:$R$444,0))</f>
        <v>0</v>
      </c>
      <c r="T454" s="769" cm="1">
        <f t="array" ref="T454">INDEX($H454:$K454,0,MATCH(T$451,$H$451:$K$451,0))*INDEX($J$445:$R$448,MATCH(T$451,$I$445:$I$448,0),MATCH(T$450,$J$444:$R$444,0))</f>
        <v>0</v>
      </c>
      <c r="U454" s="769" cm="1">
        <f t="array" ref="U454">INDEX($H454:$K454,0,MATCH(U$451,$H$451:$K$451,0))*INDEX($J$445:$R$448,MATCH(U$451,$I$445:$I$448,0),MATCH(U$450,$J$444:$R$444,0))</f>
        <v>0</v>
      </c>
      <c r="V454" s="769" cm="1">
        <f t="array" ref="V454">INDEX($H454:$K454,0,MATCH(V$451,$H$451:$K$451,0))*INDEX($J$445:$R$448,MATCH(V$451,$I$445:$I$448,0),MATCH(V$450,$J$444:$R$444,0))</f>
        <v>0</v>
      </c>
      <c r="W454" s="769" cm="1">
        <f t="array" ref="W454">INDEX($H454:$K454,0,MATCH(W$451,$H$451:$K$451,0))*INDEX($J$445:$R$448,MATCH(W$451,$I$445:$I$448,0),MATCH(W$450,$J$444:$R$444,0))</f>
        <v>0</v>
      </c>
      <c r="X454" s="769" cm="1">
        <f t="array" ref="X454">INDEX($H454:$K454,0,MATCH(X$451,$H$451:$K$451,0))*INDEX($J$445:$R$448,MATCH(X$451,$I$445:$I$448,0),MATCH(X$450,$J$444:$R$444,0))</f>
        <v>0</v>
      </c>
      <c r="Y454" s="769" cm="1">
        <f t="array" ref="Y454">INDEX($H454:$K454,0,MATCH(Y$451,$H$451:$K$451,0))*INDEX($J$445:$R$448,MATCH(Y$451,$I$445:$I$448,0),MATCH(Y$450,$J$444:$R$444,0))</f>
        <v>0</v>
      </c>
      <c r="Z454" s="769" cm="1">
        <f t="array" ref="Z454">INDEX($H454:$K454,0,MATCH(Z$451,$H$451:$K$451,0))*INDEX($J$445:$R$448,MATCH(Z$451,$I$445:$I$448,0),MATCH(Z$450,$J$444:$R$444,0))</f>
        <v>0</v>
      </c>
      <c r="AA454" s="769" cm="1">
        <f t="array" ref="AA454">INDEX($H454:$K454,0,MATCH(AA$451,$H$451:$K$451,0))*INDEX($J$445:$R$448,MATCH(AA$451,$I$445:$I$448,0),MATCH(AA$450,$J$444:$R$444,0))</f>
        <v>0</v>
      </c>
      <c r="AB454" s="769" cm="1">
        <f t="array" ref="AB454">INDEX($H454:$K454,0,MATCH(AB$451,$H$451:$K$451,0))*INDEX($J$445:$R$448,MATCH(AB$451,$I$445:$I$448,0),MATCH(AB$450,$J$444:$R$444,0))</f>
        <v>0</v>
      </c>
      <c r="AC454" s="769" cm="1">
        <f t="array" ref="AC454">INDEX($H454:$K454,0,MATCH(AC$451,$H$451:$K$451,0))*INDEX($J$445:$R$448,MATCH(AC$451,$I$445:$I$448,0),MATCH(AC$450,$J$444:$R$444,0))</f>
        <v>0</v>
      </c>
      <c r="AD454" s="769" cm="1">
        <f t="array" ref="AD454">INDEX($H454:$K454,0,MATCH(AD$451,$H$451:$K$451,0))*INDEX($J$445:$R$448,MATCH(AD$451,$I$445:$I$448,0),MATCH(AD$450,$J$444:$R$444,0))</f>
        <v>0</v>
      </c>
      <c r="AE454" s="769" cm="1">
        <f t="array" ref="AE454">INDEX($H454:$K454,0,MATCH(AE$451,$H$451:$K$451,0))*INDEX($J$445:$R$448,MATCH(AE$451,$I$445:$I$448,0),MATCH(AE$450,$J$444:$R$444,0))</f>
        <v>0</v>
      </c>
      <c r="AF454" s="769" cm="1">
        <f t="array" ref="AF454">INDEX($H454:$K454,0,MATCH(AF$451,$H$451:$K$451,0))*INDEX($J$445:$R$448,MATCH(AF$451,$I$445:$I$448,0),MATCH(AF$450,$J$444:$R$444,0))</f>
        <v>0</v>
      </c>
      <c r="AG454" s="769" cm="1">
        <f t="array" ref="AG454">INDEX($H454:$K454,0,MATCH(AG$451,$H$451:$K$451,0))*INDEX($J$445:$R$448,MATCH(AG$451,$I$445:$I$448,0),MATCH(AG$450,$J$444:$R$444,0))</f>
        <v>0</v>
      </c>
      <c r="AH454" s="769" cm="1">
        <f t="array" ref="AH454">INDEX($H454:$K454,0,MATCH(AH$451,$H$451:$K$451,0))*INDEX($J$445:$R$448,MATCH(AH$451,$I$445:$I$448,0),MATCH(AH$450,$J$444:$R$444,0))</f>
        <v>0</v>
      </c>
      <c r="AI454" s="769" cm="1">
        <f t="array" ref="AI454">INDEX($H454:$K454,0,MATCH(AI$451,$H$451:$K$451,0))*INDEX($J$445:$R$448,MATCH(AI$451,$I$445:$I$448,0),MATCH(AI$450,$J$444:$R$444,0))</f>
        <v>0</v>
      </c>
      <c r="AJ454" s="769" cm="1">
        <f t="array" ref="AJ454">INDEX($H454:$K454,0,MATCH(AJ$451,$H$451:$K$451,0))*INDEX($J$445:$R$448,MATCH(AJ$451,$I$445:$I$448,0),MATCH(AJ$450,$J$444:$R$444,0))</f>
        <v>0</v>
      </c>
      <c r="AK454" s="769" cm="1">
        <f t="array" ref="AK454">INDEX($H454:$K454,0,MATCH(AK$451,$H$451:$K$451,0))*INDEX($J$445:$R$448,MATCH(AK$451,$I$445:$I$448,0),MATCH(AK$450,$J$444:$R$444,0))</f>
        <v>0</v>
      </c>
      <c r="AL454" s="769" cm="1">
        <f t="array" ref="AL454">INDEX($H454:$K454,0,MATCH(AL$451,$H$451:$K$451,0))*INDEX($J$445:$R$448,MATCH(AL$451,$I$445:$I$448,0),MATCH(AL$450,$J$444:$R$444,0))</f>
        <v>0</v>
      </c>
      <c r="AM454" s="769" cm="1">
        <f t="array" ref="AM454">INDEX($H454:$K454,0,MATCH(AM$451,$H$451:$K$451,0))*INDEX($J$445:$R$448,MATCH(AM$451,$I$445:$I$448,0),MATCH(AM$450,$J$444:$R$444,0))</f>
        <v>0</v>
      </c>
      <c r="AN454" s="769" cm="1">
        <f t="array" ref="AN454">INDEX($H454:$K454,0,MATCH(AN$451,$H$451:$K$451,0))*INDEX($J$445:$R$448,MATCH(AN$451,$I$445:$I$448,0),MATCH(AN$450,$J$444:$R$444,0))</f>
        <v>0</v>
      </c>
      <c r="AO454" s="769" cm="1">
        <f t="array" ref="AO454">INDEX($H454:$K454,0,MATCH(AO$451,$H$451:$K$451,0))*INDEX($J$445:$R$448,MATCH(AO$451,$I$445:$I$448,0),MATCH(AO$450,$J$444:$R$444,0))</f>
        <v>0</v>
      </c>
      <c r="AP454" s="769" cm="1">
        <f t="array" ref="AP454">INDEX($H454:$K454,0,MATCH(AP$451,$H$451:$K$451,0))*INDEX($J$445:$R$448,MATCH(AP$451,$I$445:$I$448,0),MATCH(AP$450,$J$444:$R$444,0))</f>
        <v>0</v>
      </c>
      <c r="AQ454" s="769" cm="1">
        <f t="array" ref="AQ454">INDEX($H454:$K454,0,MATCH(AQ$451,$H$451:$K$451,0))*INDEX($J$445:$R$448,MATCH(AQ$451,$I$445:$I$448,0),MATCH(AQ$450,$J$444:$R$444,0))</f>
        <v>0</v>
      </c>
      <c r="AR454" s="769" cm="1">
        <f t="array" ref="AR454">INDEX($H454:$K454,0,MATCH(AR$451,$H$451:$K$451,0))*INDEX($J$445:$R$448,MATCH(AR$451,$I$445:$I$448,0),MATCH(AR$450,$J$444:$R$444,0))</f>
        <v>0</v>
      </c>
      <c r="AS454" s="769" cm="1">
        <f t="array" ref="AS454">INDEX($H454:$K454,0,MATCH(AS$451,$H$451:$K$451,0))*INDEX($J$445:$R$448,MATCH(AS$451,$I$445:$I$448,0),MATCH(AS$450,$J$444:$R$444,0))</f>
        <v>0</v>
      </c>
      <c r="AT454" s="769" cm="1">
        <f t="array" ref="AT454">INDEX($H454:$K454,0,MATCH(AT$451,$H$451:$K$451,0))*INDEX($J$445:$R$448,MATCH(AT$451,$I$445:$I$448,0),MATCH(AT$450,$J$444:$R$444,0))</f>
        <v>0</v>
      </c>
      <c r="AU454" s="769" cm="1">
        <f t="array" ref="AU454">INDEX($H454:$K454,0,MATCH(AU$451,$H$451:$K$451,0))*INDEX($J$445:$R$448,MATCH(AU$451,$I$445:$I$448,0),MATCH(AU$450,$J$444:$R$444,0))</f>
        <v>0</v>
      </c>
      <c r="AV454" s="189"/>
      <c r="AW454" s="189"/>
      <c r="AX454" s="16"/>
      <c r="AY454" s="8"/>
      <c r="AZ454" s="8"/>
      <c r="BA454" s="8"/>
    </row>
    <row r="455" spans="1:53" ht="14.5" outlineLevel="1" x14ac:dyDescent="0.35">
      <c r="A455" s="6"/>
      <c r="B455" s="7"/>
      <c r="C455" s="17"/>
      <c r="D455" s="17"/>
      <c r="E455" s="17"/>
      <c r="F455" s="26"/>
      <c r="G455" s="26" t="str">
        <f t="shared" si="120"/>
        <v>GGGAg2Na2</v>
      </c>
      <c r="H455" s="226">
        <v>0</v>
      </c>
      <c r="I455" s="226">
        <v>0</v>
      </c>
      <c r="J455" s="226">
        <v>0</v>
      </c>
      <c r="K455" s="226">
        <v>0</v>
      </c>
      <c r="L455" s="769" cm="1">
        <f t="array" ref="L455">INDEX($H455:$K455,0,MATCH(L$451,$H$451:$K$451,0))*INDEX($J$445:$R$448,MATCH(L$451,$I$445:$I$448,0),MATCH(L$450,$J$444:$R$444,0))</f>
        <v>0</v>
      </c>
      <c r="M455" s="769" cm="1">
        <f t="array" ref="M455">INDEX($H455:$K455,0,MATCH(M$451,$H$451:$K$451,0))*INDEX($J$445:$R$448,MATCH(M$451,$I$445:$I$448,0),MATCH(M$450,$J$444:$R$444,0))</f>
        <v>0</v>
      </c>
      <c r="N455" s="769" cm="1">
        <f t="array" ref="N455">INDEX($H455:$K455,0,MATCH(N$451,$H$451:$K$451,0))*INDEX($J$445:$R$448,MATCH(N$451,$I$445:$I$448,0),MATCH(N$450,$J$444:$R$444,0))</f>
        <v>0</v>
      </c>
      <c r="O455" s="769" cm="1">
        <f t="array" ref="O455">INDEX($H455:$K455,0,MATCH(O$451,$H$451:$K$451,0))*INDEX($J$445:$R$448,MATCH(O$451,$I$445:$I$448,0),MATCH(O$450,$J$444:$R$444,0))</f>
        <v>0</v>
      </c>
      <c r="P455" s="769" cm="1">
        <f t="array" ref="P455">INDEX($H455:$K455,0,MATCH(P$451,$H$451:$K$451,0))*INDEX($J$445:$R$448,MATCH(P$451,$I$445:$I$448,0),MATCH(P$450,$J$444:$R$444,0))</f>
        <v>0</v>
      </c>
      <c r="Q455" s="769" cm="1">
        <f t="array" ref="Q455">INDEX($H455:$K455,0,MATCH(Q$451,$H$451:$K$451,0))*INDEX($J$445:$R$448,MATCH(Q$451,$I$445:$I$448,0),MATCH(Q$450,$J$444:$R$444,0))</f>
        <v>0</v>
      </c>
      <c r="R455" s="769" cm="1">
        <f t="array" ref="R455">INDEX($H455:$K455,0,MATCH(R$451,$H$451:$K$451,0))*INDEX($J$445:$R$448,MATCH(R$451,$I$445:$I$448,0),MATCH(R$450,$J$444:$R$444,0))</f>
        <v>0</v>
      </c>
      <c r="S455" s="769" cm="1">
        <f t="array" ref="S455">INDEX($H455:$K455,0,MATCH(S$451,$H$451:$K$451,0))*INDEX($J$445:$R$448,MATCH(S$451,$I$445:$I$448,0),MATCH(S$450,$J$444:$R$444,0))</f>
        <v>0</v>
      </c>
      <c r="T455" s="769" cm="1">
        <f t="array" ref="T455">INDEX($H455:$K455,0,MATCH(T$451,$H$451:$K$451,0))*INDEX($J$445:$R$448,MATCH(T$451,$I$445:$I$448,0),MATCH(T$450,$J$444:$R$444,0))</f>
        <v>0</v>
      </c>
      <c r="U455" s="769" cm="1">
        <f t="array" ref="U455">INDEX($H455:$K455,0,MATCH(U$451,$H$451:$K$451,0))*INDEX($J$445:$R$448,MATCH(U$451,$I$445:$I$448,0),MATCH(U$450,$J$444:$R$444,0))</f>
        <v>0</v>
      </c>
      <c r="V455" s="769" cm="1">
        <f t="array" ref="V455">INDEX($H455:$K455,0,MATCH(V$451,$H$451:$K$451,0))*INDEX($J$445:$R$448,MATCH(V$451,$I$445:$I$448,0),MATCH(V$450,$J$444:$R$444,0))</f>
        <v>0</v>
      </c>
      <c r="W455" s="769" cm="1">
        <f t="array" ref="W455">INDEX($H455:$K455,0,MATCH(W$451,$H$451:$K$451,0))*INDEX($J$445:$R$448,MATCH(W$451,$I$445:$I$448,0),MATCH(W$450,$J$444:$R$444,0))</f>
        <v>0</v>
      </c>
      <c r="X455" s="769" cm="1">
        <f t="array" ref="X455">INDEX($H455:$K455,0,MATCH(X$451,$H$451:$K$451,0))*INDEX($J$445:$R$448,MATCH(X$451,$I$445:$I$448,0),MATCH(X$450,$J$444:$R$444,0))</f>
        <v>0</v>
      </c>
      <c r="Y455" s="769" cm="1">
        <f t="array" ref="Y455">INDEX($H455:$K455,0,MATCH(Y$451,$H$451:$K$451,0))*INDEX($J$445:$R$448,MATCH(Y$451,$I$445:$I$448,0),MATCH(Y$450,$J$444:$R$444,0))</f>
        <v>0</v>
      </c>
      <c r="Z455" s="769" cm="1">
        <f t="array" ref="Z455">INDEX($H455:$K455,0,MATCH(Z$451,$H$451:$K$451,0))*INDEX($J$445:$R$448,MATCH(Z$451,$I$445:$I$448,0),MATCH(Z$450,$J$444:$R$444,0))</f>
        <v>0</v>
      </c>
      <c r="AA455" s="769" cm="1">
        <f t="array" ref="AA455">INDEX($H455:$K455,0,MATCH(AA$451,$H$451:$K$451,0))*INDEX($J$445:$R$448,MATCH(AA$451,$I$445:$I$448,0),MATCH(AA$450,$J$444:$R$444,0))</f>
        <v>0</v>
      </c>
      <c r="AB455" s="769" cm="1">
        <f t="array" ref="AB455">INDEX($H455:$K455,0,MATCH(AB$451,$H$451:$K$451,0))*INDEX($J$445:$R$448,MATCH(AB$451,$I$445:$I$448,0),MATCH(AB$450,$J$444:$R$444,0))</f>
        <v>0</v>
      </c>
      <c r="AC455" s="769" cm="1">
        <f t="array" ref="AC455">INDEX($H455:$K455,0,MATCH(AC$451,$H$451:$K$451,0))*INDEX($J$445:$R$448,MATCH(AC$451,$I$445:$I$448,0),MATCH(AC$450,$J$444:$R$444,0))</f>
        <v>0</v>
      </c>
      <c r="AD455" s="769" cm="1">
        <f t="array" ref="AD455">INDEX($H455:$K455,0,MATCH(AD$451,$H$451:$K$451,0))*INDEX($J$445:$R$448,MATCH(AD$451,$I$445:$I$448,0),MATCH(AD$450,$J$444:$R$444,0))</f>
        <v>0</v>
      </c>
      <c r="AE455" s="769" cm="1">
        <f t="array" ref="AE455">INDEX($H455:$K455,0,MATCH(AE$451,$H$451:$K$451,0))*INDEX($J$445:$R$448,MATCH(AE$451,$I$445:$I$448,0),MATCH(AE$450,$J$444:$R$444,0))</f>
        <v>0</v>
      </c>
      <c r="AF455" s="769" cm="1">
        <f t="array" ref="AF455">INDEX($H455:$K455,0,MATCH(AF$451,$H$451:$K$451,0))*INDEX($J$445:$R$448,MATCH(AF$451,$I$445:$I$448,0),MATCH(AF$450,$J$444:$R$444,0))</f>
        <v>0</v>
      </c>
      <c r="AG455" s="769" cm="1">
        <f t="array" ref="AG455">INDEX($H455:$K455,0,MATCH(AG$451,$H$451:$K$451,0))*INDEX($J$445:$R$448,MATCH(AG$451,$I$445:$I$448,0),MATCH(AG$450,$J$444:$R$444,0))</f>
        <v>0</v>
      </c>
      <c r="AH455" s="769" cm="1">
        <f t="array" ref="AH455">INDEX($H455:$K455,0,MATCH(AH$451,$H$451:$K$451,0))*INDEX($J$445:$R$448,MATCH(AH$451,$I$445:$I$448,0),MATCH(AH$450,$J$444:$R$444,0))</f>
        <v>0</v>
      </c>
      <c r="AI455" s="769" cm="1">
        <f t="array" ref="AI455">INDEX($H455:$K455,0,MATCH(AI$451,$H$451:$K$451,0))*INDEX($J$445:$R$448,MATCH(AI$451,$I$445:$I$448,0),MATCH(AI$450,$J$444:$R$444,0))</f>
        <v>0</v>
      </c>
      <c r="AJ455" s="769" cm="1">
        <f t="array" ref="AJ455">INDEX($H455:$K455,0,MATCH(AJ$451,$H$451:$K$451,0))*INDEX($J$445:$R$448,MATCH(AJ$451,$I$445:$I$448,0),MATCH(AJ$450,$J$444:$R$444,0))</f>
        <v>0</v>
      </c>
      <c r="AK455" s="769" cm="1">
        <f t="array" ref="AK455">INDEX($H455:$K455,0,MATCH(AK$451,$H$451:$K$451,0))*INDEX($J$445:$R$448,MATCH(AK$451,$I$445:$I$448,0),MATCH(AK$450,$J$444:$R$444,0))</f>
        <v>0</v>
      </c>
      <c r="AL455" s="769" cm="1">
        <f t="array" ref="AL455">INDEX($H455:$K455,0,MATCH(AL$451,$H$451:$K$451,0))*INDEX($J$445:$R$448,MATCH(AL$451,$I$445:$I$448,0),MATCH(AL$450,$J$444:$R$444,0))</f>
        <v>0</v>
      </c>
      <c r="AM455" s="769" cm="1">
        <f t="array" ref="AM455">INDEX($H455:$K455,0,MATCH(AM$451,$H$451:$K$451,0))*INDEX($J$445:$R$448,MATCH(AM$451,$I$445:$I$448,0),MATCH(AM$450,$J$444:$R$444,0))</f>
        <v>0</v>
      </c>
      <c r="AN455" s="769" cm="1">
        <f t="array" ref="AN455">INDEX($H455:$K455,0,MATCH(AN$451,$H$451:$K$451,0))*INDEX($J$445:$R$448,MATCH(AN$451,$I$445:$I$448,0),MATCH(AN$450,$J$444:$R$444,0))</f>
        <v>0</v>
      </c>
      <c r="AO455" s="769" cm="1">
        <f t="array" ref="AO455">INDEX($H455:$K455,0,MATCH(AO$451,$H$451:$K$451,0))*INDEX($J$445:$R$448,MATCH(AO$451,$I$445:$I$448,0),MATCH(AO$450,$J$444:$R$444,0))</f>
        <v>0</v>
      </c>
      <c r="AP455" s="769" cm="1">
        <f t="array" ref="AP455">INDEX($H455:$K455,0,MATCH(AP$451,$H$451:$K$451,0))*INDEX($J$445:$R$448,MATCH(AP$451,$I$445:$I$448,0),MATCH(AP$450,$J$444:$R$444,0))</f>
        <v>0</v>
      </c>
      <c r="AQ455" s="769" cm="1">
        <f t="array" ref="AQ455">INDEX($H455:$K455,0,MATCH(AQ$451,$H$451:$K$451,0))*INDEX($J$445:$R$448,MATCH(AQ$451,$I$445:$I$448,0),MATCH(AQ$450,$J$444:$R$444,0))</f>
        <v>0</v>
      </c>
      <c r="AR455" s="769" cm="1">
        <f t="array" ref="AR455">INDEX($H455:$K455,0,MATCH(AR$451,$H$451:$K$451,0))*INDEX($J$445:$R$448,MATCH(AR$451,$I$445:$I$448,0),MATCH(AR$450,$J$444:$R$444,0))</f>
        <v>0</v>
      </c>
      <c r="AS455" s="769" cm="1">
        <f t="array" ref="AS455">INDEX($H455:$K455,0,MATCH(AS$451,$H$451:$K$451,0))*INDEX($J$445:$R$448,MATCH(AS$451,$I$445:$I$448,0),MATCH(AS$450,$J$444:$R$444,0))</f>
        <v>0</v>
      </c>
      <c r="AT455" s="769" cm="1">
        <f t="array" ref="AT455">INDEX($H455:$K455,0,MATCH(AT$451,$H$451:$K$451,0))*INDEX($J$445:$R$448,MATCH(AT$451,$I$445:$I$448,0),MATCH(AT$450,$J$444:$R$444,0))</f>
        <v>0</v>
      </c>
      <c r="AU455" s="769" cm="1">
        <f t="array" ref="AU455">INDEX($H455:$K455,0,MATCH(AU$451,$H$451:$K$451,0))*INDEX($J$445:$R$448,MATCH(AU$451,$I$445:$I$448,0),MATCH(AU$450,$J$444:$R$444,0))</f>
        <v>0</v>
      </c>
      <c r="AV455" s="189"/>
      <c r="AW455" s="189"/>
      <c r="AX455" s="16"/>
      <c r="AY455" s="8"/>
      <c r="AZ455" s="8"/>
      <c r="BA455" s="8"/>
    </row>
    <row r="456" spans="1:53" ht="14.5" outlineLevel="1" x14ac:dyDescent="0.35">
      <c r="A456" s="6"/>
      <c r="B456" s="7"/>
      <c r="C456" s="17"/>
      <c r="D456" s="17"/>
      <c r="E456" s="17"/>
      <c r="F456" s="26"/>
      <c r="G456" s="26" t="str">
        <f t="shared" si="120"/>
        <v>GGGAg2Ea2</v>
      </c>
      <c r="H456" s="226">
        <v>0</v>
      </c>
      <c r="I456" s="226">
        <v>0</v>
      </c>
      <c r="J456" s="226">
        <v>0</v>
      </c>
      <c r="K456" s="226">
        <v>0</v>
      </c>
      <c r="L456" s="769" cm="1">
        <f t="array" ref="L456">INDEX($H456:$K456,0,MATCH(L$451,$H$451:$K$451,0))*INDEX($J$445:$R$448,MATCH(L$451,$I$445:$I$448,0),MATCH(L$450,$J$444:$R$444,0))</f>
        <v>0</v>
      </c>
      <c r="M456" s="769" cm="1">
        <f t="array" ref="M456">INDEX($H456:$K456,0,MATCH(M$451,$H$451:$K$451,0))*INDEX($J$445:$R$448,MATCH(M$451,$I$445:$I$448,0),MATCH(M$450,$J$444:$R$444,0))</f>
        <v>0</v>
      </c>
      <c r="N456" s="769" cm="1">
        <f t="array" ref="N456">INDEX($H456:$K456,0,MATCH(N$451,$H$451:$K$451,0))*INDEX($J$445:$R$448,MATCH(N$451,$I$445:$I$448,0),MATCH(N$450,$J$444:$R$444,0))</f>
        <v>0</v>
      </c>
      <c r="O456" s="769" cm="1">
        <f t="array" ref="O456">INDEX($H456:$K456,0,MATCH(O$451,$H$451:$K$451,0))*INDEX($J$445:$R$448,MATCH(O$451,$I$445:$I$448,0),MATCH(O$450,$J$444:$R$444,0))</f>
        <v>0</v>
      </c>
      <c r="P456" s="769" cm="1">
        <f t="array" ref="P456">INDEX($H456:$K456,0,MATCH(P$451,$H$451:$K$451,0))*INDEX($J$445:$R$448,MATCH(P$451,$I$445:$I$448,0),MATCH(P$450,$J$444:$R$444,0))</f>
        <v>0</v>
      </c>
      <c r="Q456" s="769" cm="1">
        <f t="array" ref="Q456">INDEX($H456:$K456,0,MATCH(Q$451,$H$451:$K$451,0))*INDEX($J$445:$R$448,MATCH(Q$451,$I$445:$I$448,0),MATCH(Q$450,$J$444:$R$444,0))</f>
        <v>0</v>
      </c>
      <c r="R456" s="769" cm="1">
        <f t="array" ref="R456">INDEX($H456:$K456,0,MATCH(R$451,$H$451:$K$451,0))*INDEX($J$445:$R$448,MATCH(R$451,$I$445:$I$448,0),MATCH(R$450,$J$444:$R$444,0))</f>
        <v>0</v>
      </c>
      <c r="S456" s="769" cm="1">
        <f t="array" ref="S456">INDEX($H456:$K456,0,MATCH(S$451,$H$451:$K$451,0))*INDEX($J$445:$R$448,MATCH(S$451,$I$445:$I$448,0),MATCH(S$450,$J$444:$R$444,0))</f>
        <v>0</v>
      </c>
      <c r="T456" s="769" cm="1">
        <f t="array" ref="T456">INDEX($H456:$K456,0,MATCH(T$451,$H$451:$K$451,0))*INDEX($J$445:$R$448,MATCH(T$451,$I$445:$I$448,0),MATCH(T$450,$J$444:$R$444,0))</f>
        <v>0</v>
      </c>
      <c r="U456" s="769" cm="1">
        <f t="array" ref="U456">INDEX($H456:$K456,0,MATCH(U$451,$H$451:$K$451,0))*INDEX($J$445:$R$448,MATCH(U$451,$I$445:$I$448,0),MATCH(U$450,$J$444:$R$444,0))</f>
        <v>0</v>
      </c>
      <c r="V456" s="769" cm="1">
        <f t="array" ref="V456">INDEX($H456:$K456,0,MATCH(V$451,$H$451:$K$451,0))*INDEX($J$445:$R$448,MATCH(V$451,$I$445:$I$448,0),MATCH(V$450,$J$444:$R$444,0))</f>
        <v>0</v>
      </c>
      <c r="W456" s="769" cm="1">
        <f t="array" ref="W456">INDEX($H456:$K456,0,MATCH(W$451,$H$451:$K$451,0))*INDEX($J$445:$R$448,MATCH(W$451,$I$445:$I$448,0),MATCH(W$450,$J$444:$R$444,0))</f>
        <v>0</v>
      </c>
      <c r="X456" s="769" cm="1">
        <f t="array" ref="X456">INDEX($H456:$K456,0,MATCH(X$451,$H$451:$K$451,0))*INDEX($J$445:$R$448,MATCH(X$451,$I$445:$I$448,0),MATCH(X$450,$J$444:$R$444,0))</f>
        <v>0</v>
      </c>
      <c r="Y456" s="769" cm="1">
        <f t="array" ref="Y456">INDEX($H456:$K456,0,MATCH(Y$451,$H$451:$K$451,0))*INDEX($J$445:$R$448,MATCH(Y$451,$I$445:$I$448,0),MATCH(Y$450,$J$444:$R$444,0))</f>
        <v>0</v>
      </c>
      <c r="Z456" s="769" cm="1">
        <f t="array" ref="Z456">INDEX($H456:$K456,0,MATCH(Z$451,$H$451:$K$451,0))*INDEX($J$445:$R$448,MATCH(Z$451,$I$445:$I$448,0),MATCH(Z$450,$J$444:$R$444,0))</f>
        <v>0</v>
      </c>
      <c r="AA456" s="769" cm="1">
        <f t="array" ref="AA456">INDEX($H456:$K456,0,MATCH(AA$451,$H$451:$K$451,0))*INDEX($J$445:$R$448,MATCH(AA$451,$I$445:$I$448,0),MATCH(AA$450,$J$444:$R$444,0))</f>
        <v>0</v>
      </c>
      <c r="AB456" s="769" cm="1">
        <f t="array" ref="AB456">INDEX($H456:$K456,0,MATCH(AB$451,$H$451:$K$451,0))*INDEX($J$445:$R$448,MATCH(AB$451,$I$445:$I$448,0),MATCH(AB$450,$J$444:$R$444,0))</f>
        <v>0</v>
      </c>
      <c r="AC456" s="769" cm="1">
        <f t="array" ref="AC456">INDEX($H456:$K456,0,MATCH(AC$451,$H$451:$K$451,0))*INDEX($J$445:$R$448,MATCH(AC$451,$I$445:$I$448,0),MATCH(AC$450,$J$444:$R$444,0))</f>
        <v>0</v>
      </c>
      <c r="AD456" s="769" cm="1">
        <f t="array" ref="AD456">INDEX($H456:$K456,0,MATCH(AD$451,$H$451:$K$451,0))*INDEX($J$445:$R$448,MATCH(AD$451,$I$445:$I$448,0),MATCH(AD$450,$J$444:$R$444,0))</f>
        <v>0</v>
      </c>
      <c r="AE456" s="769" cm="1">
        <f t="array" ref="AE456">INDEX($H456:$K456,0,MATCH(AE$451,$H$451:$K$451,0))*INDEX($J$445:$R$448,MATCH(AE$451,$I$445:$I$448,0),MATCH(AE$450,$J$444:$R$444,0))</f>
        <v>0</v>
      </c>
      <c r="AF456" s="769" cm="1">
        <f t="array" ref="AF456">INDEX($H456:$K456,0,MATCH(AF$451,$H$451:$K$451,0))*INDEX($J$445:$R$448,MATCH(AF$451,$I$445:$I$448,0),MATCH(AF$450,$J$444:$R$444,0))</f>
        <v>0</v>
      </c>
      <c r="AG456" s="769" cm="1">
        <f t="array" ref="AG456">INDEX($H456:$K456,0,MATCH(AG$451,$H$451:$K$451,0))*INDEX($J$445:$R$448,MATCH(AG$451,$I$445:$I$448,0),MATCH(AG$450,$J$444:$R$444,0))</f>
        <v>0</v>
      </c>
      <c r="AH456" s="769" cm="1">
        <f t="array" ref="AH456">INDEX($H456:$K456,0,MATCH(AH$451,$H$451:$K$451,0))*INDEX($J$445:$R$448,MATCH(AH$451,$I$445:$I$448,0),MATCH(AH$450,$J$444:$R$444,0))</f>
        <v>0</v>
      </c>
      <c r="AI456" s="769" cm="1">
        <f t="array" ref="AI456">INDEX($H456:$K456,0,MATCH(AI$451,$H$451:$K$451,0))*INDEX($J$445:$R$448,MATCH(AI$451,$I$445:$I$448,0),MATCH(AI$450,$J$444:$R$444,0))</f>
        <v>0</v>
      </c>
      <c r="AJ456" s="769" cm="1">
        <f t="array" ref="AJ456">INDEX($H456:$K456,0,MATCH(AJ$451,$H$451:$K$451,0))*INDEX($J$445:$R$448,MATCH(AJ$451,$I$445:$I$448,0),MATCH(AJ$450,$J$444:$R$444,0))</f>
        <v>0</v>
      </c>
      <c r="AK456" s="769" cm="1">
        <f t="array" ref="AK456">INDEX($H456:$K456,0,MATCH(AK$451,$H$451:$K$451,0))*INDEX($J$445:$R$448,MATCH(AK$451,$I$445:$I$448,0),MATCH(AK$450,$J$444:$R$444,0))</f>
        <v>0</v>
      </c>
      <c r="AL456" s="769" cm="1">
        <f t="array" ref="AL456">INDEX($H456:$K456,0,MATCH(AL$451,$H$451:$K$451,0))*INDEX($J$445:$R$448,MATCH(AL$451,$I$445:$I$448,0),MATCH(AL$450,$J$444:$R$444,0))</f>
        <v>0</v>
      </c>
      <c r="AM456" s="769" cm="1">
        <f t="array" ref="AM456">INDEX($H456:$K456,0,MATCH(AM$451,$H$451:$K$451,0))*INDEX($J$445:$R$448,MATCH(AM$451,$I$445:$I$448,0),MATCH(AM$450,$J$444:$R$444,0))</f>
        <v>0</v>
      </c>
      <c r="AN456" s="769" cm="1">
        <f t="array" ref="AN456">INDEX($H456:$K456,0,MATCH(AN$451,$H$451:$K$451,0))*INDEX($J$445:$R$448,MATCH(AN$451,$I$445:$I$448,0),MATCH(AN$450,$J$444:$R$444,0))</f>
        <v>0</v>
      </c>
      <c r="AO456" s="769" cm="1">
        <f t="array" ref="AO456">INDEX($H456:$K456,0,MATCH(AO$451,$H$451:$K$451,0))*INDEX($J$445:$R$448,MATCH(AO$451,$I$445:$I$448,0),MATCH(AO$450,$J$444:$R$444,0))</f>
        <v>0</v>
      </c>
      <c r="AP456" s="769" cm="1">
        <f t="array" ref="AP456">INDEX($H456:$K456,0,MATCH(AP$451,$H$451:$K$451,0))*INDEX($J$445:$R$448,MATCH(AP$451,$I$445:$I$448,0),MATCH(AP$450,$J$444:$R$444,0))</f>
        <v>0</v>
      </c>
      <c r="AQ456" s="769" cm="1">
        <f t="array" ref="AQ456">INDEX($H456:$K456,0,MATCH(AQ$451,$H$451:$K$451,0))*INDEX($J$445:$R$448,MATCH(AQ$451,$I$445:$I$448,0),MATCH(AQ$450,$J$444:$R$444,0))</f>
        <v>0</v>
      </c>
      <c r="AR456" s="769" cm="1">
        <f t="array" ref="AR456">INDEX($H456:$K456,0,MATCH(AR$451,$H$451:$K$451,0))*INDEX($J$445:$R$448,MATCH(AR$451,$I$445:$I$448,0),MATCH(AR$450,$J$444:$R$444,0))</f>
        <v>0</v>
      </c>
      <c r="AS456" s="769" cm="1">
        <f t="array" ref="AS456">INDEX($H456:$K456,0,MATCH(AS$451,$H$451:$K$451,0))*INDEX($J$445:$R$448,MATCH(AS$451,$I$445:$I$448,0),MATCH(AS$450,$J$444:$R$444,0))</f>
        <v>0</v>
      </c>
      <c r="AT456" s="769" cm="1">
        <f t="array" ref="AT456">INDEX($H456:$K456,0,MATCH(AT$451,$H$451:$K$451,0))*INDEX($J$445:$R$448,MATCH(AT$451,$I$445:$I$448,0),MATCH(AT$450,$J$444:$R$444,0))</f>
        <v>0</v>
      </c>
      <c r="AU456" s="769" cm="1">
        <f t="array" ref="AU456">INDEX($H456:$K456,0,MATCH(AU$451,$H$451:$K$451,0))*INDEX($J$445:$R$448,MATCH(AU$451,$I$445:$I$448,0),MATCH(AU$450,$J$444:$R$444,0))</f>
        <v>0</v>
      </c>
      <c r="AV456" s="189"/>
      <c r="AW456" s="189"/>
      <c r="AX456" s="16"/>
      <c r="AY456" s="8"/>
      <c r="AZ456" s="8"/>
      <c r="BA456" s="8"/>
    </row>
    <row r="457" spans="1:53" ht="14.5" outlineLevel="1" x14ac:dyDescent="0.35">
      <c r="A457" s="6"/>
      <c r="B457" s="7"/>
      <c r="C457" s="17"/>
      <c r="D457" s="17"/>
      <c r="E457" s="17"/>
      <c r="F457" s="26"/>
      <c r="G457" s="26" t="str">
        <f t="shared" si="120"/>
        <v>GGGAg2OFa2</v>
      </c>
      <c r="H457" s="226">
        <v>0</v>
      </c>
      <c r="I457" s="226">
        <v>0</v>
      </c>
      <c r="J457" s="226">
        <v>0</v>
      </c>
      <c r="K457" s="226">
        <v>0</v>
      </c>
      <c r="L457" s="769" cm="1">
        <f t="array" ref="L457">INDEX($H457:$K457,0,MATCH(L$451,$H$451:$K$451,0))*INDEX($J$445:$R$448,MATCH(L$451,$I$445:$I$448,0),MATCH(L$450,$J$444:$R$444,0))</f>
        <v>0</v>
      </c>
      <c r="M457" s="769" cm="1">
        <f t="array" ref="M457">INDEX($H457:$K457,0,MATCH(M$451,$H$451:$K$451,0))*INDEX($J$445:$R$448,MATCH(M$451,$I$445:$I$448,0),MATCH(M$450,$J$444:$R$444,0))</f>
        <v>0</v>
      </c>
      <c r="N457" s="769" cm="1">
        <f t="array" ref="N457">INDEX($H457:$K457,0,MATCH(N$451,$H$451:$K$451,0))*INDEX($J$445:$R$448,MATCH(N$451,$I$445:$I$448,0),MATCH(N$450,$J$444:$R$444,0))</f>
        <v>0</v>
      </c>
      <c r="O457" s="769" cm="1">
        <f t="array" ref="O457">INDEX($H457:$K457,0,MATCH(O$451,$H$451:$K$451,0))*INDEX($J$445:$R$448,MATCH(O$451,$I$445:$I$448,0),MATCH(O$450,$J$444:$R$444,0))</f>
        <v>0</v>
      </c>
      <c r="P457" s="769" cm="1">
        <f t="array" ref="P457">INDEX($H457:$K457,0,MATCH(P$451,$H$451:$K$451,0))*INDEX($J$445:$R$448,MATCH(P$451,$I$445:$I$448,0),MATCH(P$450,$J$444:$R$444,0))</f>
        <v>0</v>
      </c>
      <c r="Q457" s="769" cm="1">
        <f t="array" ref="Q457">INDEX($H457:$K457,0,MATCH(Q$451,$H$451:$K$451,0))*INDEX($J$445:$R$448,MATCH(Q$451,$I$445:$I$448,0),MATCH(Q$450,$J$444:$R$444,0))</f>
        <v>0</v>
      </c>
      <c r="R457" s="769" cm="1">
        <f t="array" ref="R457">INDEX($H457:$K457,0,MATCH(R$451,$H$451:$K$451,0))*INDEX($J$445:$R$448,MATCH(R$451,$I$445:$I$448,0),MATCH(R$450,$J$444:$R$444,0))</f>
        <v>0</v>
      </c>
      <c r="S457" s="769" cm="1">
        <f t="array" ref="S457">INDEX($H457:$K457,0,MATCH(S$451,$H$451:$K$451,0))*INDEX($J$445:$R$448,MATCH(S$451,$I$445:$I$448,0),MATCH(S$450,$J$444:$R$444,0))</f>
        <v>0</v>
      </c>
      <c r="T457" s="769" cm="1">
        <f t="array" ref="T457">INDEX($H457:$K457,0,MATCH(T$451,$H$451:$K$451,0))*INDEX($J$445:$R$448,MATCH(T$451,$I$445:$I$448,0),MATCH(T$450,$J$444:$R$444,0))</f>
        <v>0</v>
      </c>
      <c r="U457" s="769" cm="1">
        <f t="array" ref="U457">INDEX($H457:$K457,0,MATCH(U$451,$H$451:$K$451,0))*INDEX($J$445:$R$448,MATCH(U$451,$I$445:$I$448,0),MATCH(U$450,$J$444:$R$444,0))</f>
        <v>0</v>
      </c>
      <c r="V457" s="769" cm="1">
        <f t="array" ref="V457">INDEX($H457:$K457,0,MATCH(V$451,$H$451:$K$451,0))*INDEX($J$445:$R$448,MATCH(V$451,$I$445:$I$448,0),MATCH(V$450,$J$444:$R$444,0))</f>
        <v>0</v>
      </c>
      <c r="W457" s="769" cm="1">
        <f t="array" ref="W457">INDEX($H457:$K457,0,MATCH(W$451,$H$451:$K$451,0))*INDEX($J$445:$R$448,MATCH(W$451,$I$445:$I$448,0),MATCH(W$450,$J$444:$R$444,0))</f>
        <v>0</v>
      </c>
      <c r="X457" s="769" cm="1">
        <f t="array" ref="X457">INDEX($H457:$K457,0,MATCH(X$451,$H$451:$K$451,0))*INDEX($J$445:$R$448,MATCH(X$451,$I$445:$I$448,0),MATCH(X$450,$J$444:$R$444,0))</f>
        <v>0</v>
      </c>
      <c r="Y457" s="769" cm="1">
        <f t="array" ref="Y457">INDEX($H457:$K457,0,MATCH(Y$451,$H$451:$K$451,0))*INDEX($J$445:$R$448,MATCH(Y$451,$I$445:$I$448,0),MATCH(Y$450,$J$444:$R$444,0))</f>
        <v>0</v>
      </c>
      <c r="Z457" s="769" cm="1">
        <f t="array" ref="Z457">INDEX($H457:$K457,0,MATCH(Z$451,$H$451:$K$451,0))*INDEX($J$445:$R$448,MATCH(Z$451,$I$445:$I$448,0),MATCH(Z$450,$J$444:$R$444,0))</f>
        <v>0</v>
      </c>
      <c r="AA457" s="769" cm="1">
        <f t="array" ref="AA457">INDEX($H457:$K457,0,MATCH(AA$451,$H$451:$K$451,0))*INDEX($J$445:$R$448,MATCH(AA$451,$I$445:$I$448,0),MATCH(AA$450,$J$444:$R$444,0))</f>
        <v>0</v>
      </c>
      <c r="AB457" s="769" cm="1">
        <f t="array" ref="AB457">INDEX($H457:$K457,0,MATCH(AB$451,$H$451:$K$451,0))*INDEX($J$445:$R$448,MATCH(AB$451,$I$445:$I$448,0),MATCH(AB$450,$J$444:$R$444,0))</f>
        <v>0</v>
      </c>
      <c r="AC457" s="769" cm="1">
        <f t="array" ref="AC457">INDEX($H457:$K457,0,MATCH(AC$451,$H$451:$K$451,0))*INDEX($J$445:$R$448,MATCH(AC$451,$I$445:$I$448,0),MATCH(AC$450,$J$444:$R$444,0))</f>
        <v>0</v>
      </c>
      <c r="AD457" s="769" cm="1">
        <f t="array" ref="AD457">INDEX($H457:$K457,0,MATCH(AD$451,$H$451:$K$451,0))*INDEX($J$445:$R$448,MATCH(AD$451,$I$445:$I$448,0),MATCH(AD$450,$J$444:$R$444,0))</f>
        <v>0</v>
      </c>
      <c r="AE457" s="769" cm="1">
        <f t="array" ref="AE457">INDEX($H457:$K457,0,MATCH(AE$451,$H$451:$K$451,0))*INDEX($J$445:$R$448,MATCH(AE$451,$I$445:$I$448,0),MATCH(AE$450,$J$444:$R$444,0))</f>
        <v>0</v>
      </c>
      <c r="AF457" s="769" cm="1">
        <f t="array" ref="AF457">INDEX($H457:$K457,0,MATCH(AF$451,$H$451:$K$451,0))*INDEX($J$445:$R$448,MATCH(AF$451,$I$445:$I$448,0),MATCH(AF$450,$J$444:$R$444,0))</f>
        <v>0</v>
      </c>
      <c r="AG457" s="769" cm="1">
        <f t="array" ref="AG457">INDEX($H457:$K457,0,MATCH(AG$451,$H$451:$K$451,0))*INDEX($J$445:$R$448,MATCH(AG$451,$I$445:$I$448,0),MATCH(AG$450,$J$444:$R$444,0))</f>
        <v>0</v>
      </c>
      <c r="AH457" s="769" cm="1">
        <f t="array" ref="AH457">INDEX($H457:$K457,0,MATCH(AH$451,$H$451:$K$451,0))*INDEX($J$445:$R$448,MATCH(AH$451,$I$445:$I$448,0),MATCH(AH$450,$J$444:$R$444,0))</f>
        <v>0</v>
      </c>
      <c r="AI457" s="769" cm="1">
        <f t="array" ref="AI457">INDEX($H457:$K457,0,MATCH(AI$451,$H$451:$K$451,0))*INDEX($J$445:$R$448,MATCH(AI$451,$I$445:$I$448,0),MATCH(AI$450,$J$444:$R$444,0))</f>
        <v>0</v>
      </c>
      <c r="AJ457" s="769" cm="1">
        <f t="array" ref="AJ457">INDEX($H457:$K457,0,MATCH(AJ$451,$H$451:$K$451,0))*INDEX($J$445:$R$448,MATCH(AJ$451,$I$445:$I$448,0),MATCH(AJ$450,$J$444:$R$444,0))</f>
        <v>0</v>
      </c>
      <c r="AK457" s="769" cm="1">
        <f t="array" ref="AK457">INDEX($H457:$K457,0,MATCH(AK$451,$H$451:$K$451,0))*INDEX($J$445:$R$448,MATCH(AK$451,$I$445:$I$448,0),MATCH(AK$450,$J$444:$R$444,0))</f>
        <v>0</v>
      </c>
      <c r="AL457" s="769" cm="1">
        <f t="array" ref="AL457">INDEX($H457:$K457,0,MATCH(AL$451,$H$451:$K$451,0))*INDEX($J$445:$R$448,MATCH(AL$451,$I$445:$I$448,0),MATCH(AL$450,$J$444:$R$444,0))</f>
        <v>0</v>
      </c>
      <c r="AM457" s="769" cm="1">
        <f t="array" ref="AM457">INDEX($H457:$K457,0,MATCH(AM$451,$H$451:$K$451,0))*INDEX($J$445:$R$448,MATCH(AM$451,$I$445:$I$448,0),MATCH(AM$450,$J$444:$R$444,0))</f>
        <v>0</v>
      </c>
      <c r="AN457" s="769" cm="1">
        <f t="array" ref="AN457">INDEX($H457:$K457,0,MATCH(AN$451,$H$451:$K$451,0))*INDEX($J$445:$R$448,MATCH(AN$451,$I$445:$I$448,0),MATCH(AN$450,$J$444:$R$444,0))</f>
        <v>0</v>
      </c>
      <c r="AO457" s="769" cm="1">
        <f t="array" ref="AO457">INDEX($H457:$K457,0,MATCH(AO$451,$H$451:$K$451,0))*INDEX($J$445:$R$448,MATCH(AO$451,$I$445:$I$448,0),MATCH(AO$450,$J$444:$R$444,0))</f>
        <v>0</v>
      </c>
      <c r="AP457" s="769" cm="1">
        <f t="array" ref="AP457">INDEX($H457:$K457,0,MATCH(AP$451,$H$451:$K$451,0))*INDEX($J$445:$R$448,MATCH(AP$451,$I$445:$I$448,0),MATCH(AP$450,$J$444:$R$444,0))</f>
        <v>0</v>
      </c>
      <c r="AQ457" s="769" cm="1">
        <f t="array" ref="AQ457">INDEX($H457:$K457,0,MATCH(AQ$451,$H$451:$K$451,0))*INDEX($J$445:$R$448,MATCH(AQ$451,$I$445:$I$448,0),MATCH(AQ$450,$J$444:$R$444,0))</f>
        <v>0</v>
      </c>
      <c r="AR457" s="769" cm="1">
        <f t="array" ref="AR457">INDEX($H457:$K457,0,MATCH(AR$451,$H$451:$K$451,0))*INDEX($J$445:$R$448,MATCH(AR$451,$I$445:$I$448,0),MATCH(AR$450,$J$444:$R$444,0))</f>
        <v>0</v>
      </c>
      <c r="AS457" s="769" cm="1">
        <f t="array" ref="AS457">INDEX($H457:$K457,0,MATCH(AS$451,$H$451:$K$451,0))*INDEX($J$445:$R$448,MATCH(AS$451,$I$445:$I$448,0),MATCH(AS$450,$J$444:$R$444,0))</f>
        <v>0</v>
      </c>
      <c r="AT457" s="769" cm="1">
        <f t="array" ref="AT457">INDEX($H457:$K457,0,MATCH(AT$451,$H$451:$K$451,0))*INDEX($J$445:$R$448,MATCH(AT$451,$I$445:$I$448,0),MATCH(AT$450,$J$444:$R$444,0))</f>
        <v>0</v>
      </c>
      <c r="AU457" s="769" cm="1">
        <f t="array" ref="AU457">INDEX($H457:$K457,0,MATCH(AU$451,$H$451:$K$451,0))*INDEX($J$445:$R$448,MATCH(AU$451,$I$445:$I$448,0),MATCH(AU$450,$J$444:$R$444,0))</f>
        <v>0</v>
      </c>
      <c r="AV457" s="189"/>
      <c r="AW457" s="189"/>
      <c r="AX457" s="16"/>
      <c r="AY457" s="8"/>
      <c r="AZ457" s="8"/>
      <c r="BA457" s="8"/>
    </row>
    <row r="458" spans="1:53" ht="14.5" outlineLevel="1" x14ac:dyDescent="0.35">
      <c r="A458" s="6"/>
      <c r="B458" s="7"/>
      <c r="C458" s="17"/>
      <c r="D458" s="17"/>
      <c r="E458" s="17"/>
      <c r="F458" s="26"/>
      <c r="G458" s="26" t="str">
        <f t="shared" si="120"/>
        <v>GGGC1Na2</v>
      </c>
      <c r="H458" s="226">
        <v>0</v>
      </c>
      <c r="I458" s="226">
        <v>0</v>
      </c>
      <c r="J458" s="226">
        <v>0</v>
      </c>
      <c r="K458" s="226">
        <v>0</v>
      </c>
      <c r="L458" s="769" cm="1">
        <f t="array" ref="L458">INDEX($H458:$K458,0,MATCH(L$451,$H$451:$K$451,0))*INDEX($J$445:$R$448,MATCH(L$451,$I$445:$I$448,0),MATCH(L$450,$J$444:$R$444,0))</f>
        <v>0</v>
      </c>
      <c r="M458" s="769" cm="1">
        <f t="array" ref="M458">INDEX($H458:$K458,0,MATCH(M$451,$H$451:$K$451,0))*INDEX($J$445:$R$448,MATCH(M$451,$I$445:$I$448,0),MATCH(M$450,$J$444:$R$444,0))</f>
        <v>0</v>
      </c>
      <c r="N458" s="769" cm="1">
        <f t="array" ref="N458">INDEX($H458:$K458,0,MATCH(N$451,$H$451:$K$451,0))*INDEX($J$445:$R$448,MATCH(N$451,$I$445:$I$448,0),MATCH(N$450,$J$444:$R$444,0))</f>
        <v>0</v>
      </c>
      <c r="O458" s="769" cm="1">
        <f t="array" ref="O458">INDEX($H458:$K458,0,MATCH(O$451,$H$451:$K$451,0))*INDEX($J$445:$R$448,MATCH(O$451,$I$445:$I$448,0),MATCH(O$450,$J$444:$R$444,0))</f>
        <v>0</v>
      </c>
      <c r="P458" s="769" cm="1">
        <f t="array" ref="P458">INDEX($H458:$K458,0,MATCH(P$451,$H$451:$K$451,0))*INDEX($J$445:$R$448,MATCH(P$451,$I$445:$I$448,0),MATCH(P$450,$J$444:$R$444,0))</f>
        <v>0</v>
      </c>
      <c r="Q458" s="769" cm="1">
        <f t="array" ref="Q458">INDEX($H458:$K458,0,MATCH(Q$451,$H$451:$K$451,0))*INDEX($J$445:$R$448,MATCH(Q$451,$I$445:$I$448,0),MATCH(Q$450,$J$444:$R$444,0))</f>
        <v>0</v>
      </c>
      <c r="R458" s="769" cm="1">
        <f t="array" ref="R458">INDEX($H458:$K458,0,MATCH(R$451,$H$451:$K$451,0))*INDEX($J$445:$R$448,MATCH(R$451,$I$445:$I$448,0),MATCH(R$450,$J$444:$R$444,0))</f>
        <v>0</v>
      </c>
      <c r="S458" s="769" cm="1">
        <f t="array" ref="S458">INDEX($H458:$K458,0,MATCH(S$451,$H$451:$K$451,0))*INDEX($J$445:$R$448,MATCH(S$451,$I$445:$I$448,0),MATCH(S$450,$J$444:$R$444,0))</f>
        <v>0</v>
      </c>
      <c r="T458" s="769" cm="1">
        <f t="array" ref="T458">INDEX($H458:$K458,0,MATCH(T$451,$H$451:$K$451,0))*INDEX($J$445:$R$448,MATCH(T$451,$I$445:$I$448,0),MATCH(T$450,$J$444:$R$444,0))</f>
        <v>0</v>
      </c>
      <c r="U458" s="769" cm="1">
        <f t="array" ref="U458">INDEX($H458:$K458,0,MATCH(U$451,$H$451:$K$451,0))*INDEX($J$445:$R$448,MATCH(U$451,$I$445:$I$448,0),MATCH(U$450,$J$444:$R$444,0))</f>
        <v>0</v>
      </c>
      <c r="V458" s="769" cm="1">
        <f t="array" ref="V458">INDEX($H458:$K458,0,MATCH(V$451,$H$451:$K$451,0))*INDEX($J$445:$R$448,MATCH(V$451,$I$445:$I$448,0),MATCH(V$450,$J$444:$R$444,0))</f>
        <v>0</v>
      </c>
      <c r="W458" s="769" cm="1">
        <f t="array" ref="W458">INDEX($H458:$K458,0,MATCH(W$451,$H$451:$K$451,0))*INDEX($J$445:$R$448,MATCH(W$451,$I$445:$I$448,0),MATCH(W$450,$J$444:$R$444,0))</f>
        <v>0</v>
      </c>
      <c r="X458" s="769" cm="1">
        <f t="array" ref="X458">INDEX($H458:$K458,0,MATCH(X$451,$H$451:$K$451,0))*INDEX($J$445:$R$448,MATCH(X$451,$I$445:$I$448,0),MATCH(X$450,$J$444:$R$444,0))</f>
        <v>0</v>
      </c>
      <c r="Y458" s="769" cm="1">
        <f t="array" ref="Y458">INDEX($H458:$K458,0,MATCH(Y$451,$H$451:$K$451,0))*INDEX($J$445:$R$448,MATCH(Y$451,$I$445:$I$448,0),MATCH(Y$450,$J$444:$R$444,0))</f>
        <v>0</v>
      </c>
      <c r="Z458" s="769" cm="1">
        <f t="array" ref="Z458">INDEX($H458:$K458,0,MATCH(Z$451,$H$451:$K$451,0))*INDEX($J$445:$R$448,MATCH(Z$451,$I$445:$I$448,0),MATCH(Z$450,$J$444:$R$444,0))</f>
        <v>0</v>
      </c>
      <c r="AA458" s="769" cm="1">
        <f t="array" ref="AA458">INDEX($H458:$K458,0,MATCH(AA$451,$H$451:$K$451,0))*INDEX($J$445:$R$448,MATCH(AA$451,$I$445:$I$448,0),MATCH(AA$450,$J$444:$R$444,0))</f>
        <v>0</v>
      </c>
      <c r="AB458" s="769" cm="1">
        <f t="array" ref="AB458">INDEX($H458:$K458,0,MATCH(AB$451,$H$451:$K$451,0))*INDEX($J$445:$R$448,MATCH(AB$451,$I$445:$I$448,0),MATCH(AB$450,$J$444:$R$444,0))</f>
        <v>0</v>
      </c>
      <c r="AC458" s="769" cm="1">
        <f t="array" ref="AC458">INDEX($H458:$K458,0,MATCH(AC$451,$H$451:$K$451,0))*INDEX($J$445:$R$448,MATCH(AC$451,$I$445:$I$448,0),MATCH(AC$450,$J$444:$R$444,0))</f>
        <v>0</v>
      </c>
      <c r="AD458" s="769" cm="1">
        <f t="array" ref="AD458">INDEX($H458:$K458,0,MATCH(AD$451,$H$451:$K$451,0))*INDEX($J$445:$R$448,MATCH(AD$451,$I$445:$I$448,0),MATCH(AD$450,$J$444:$R$444,0))</f>
        <v>0</v>
      </c>
      <c r="AE458" s="769" cm="1">
        <f t="array" ref="AE458">INDEX($H458:$K458,0,MATCH(AE$451,$H$451:$K$451,0))*INDEX($J$445:$R$448,MATCH(AE$451,$I$445:$I$448,0),MATCH(AE$450,$J$444:$R$444,0))</f>
        <v>0</v>
      </c>
      <c r="AF458" s="769" cm="1">
        <f t="array" ref="AF458">INDEX($H458:$K458,0,MATCH(AF$451,$H$451:$K$451,0))*INDEX($J$445:$R$448,MATCH(AF$451,$I$445:$I$448,0),MATCH(AF$450,$J$444:$R$444,0))</f>
        <v>0</v>
      </c>
      <c r="AG458" s="769" cm="1">
        <f t="array" ref="AG458">INDEX($H458:$K458,0,MATCH(AG$451,$H$451:$K$451,0))*INDEX($J$445:$R$448,MATCH(AG$451,$I$445:$I$448,0),MATCH(AG$450,$J$444:$R$444,0))</f>
        <v>0</v>
      </c>
      <c r="AH458" s="769" cm="1">
        <f t="array" ref="AH458">INDEX($H458:$K458,0,MATCH(AH$451,$H$451:$K$451,0))*INDEX($J$445:$R$448,MATCH(AH$451,$I$445:$I$448,0),MATCH(AH$450,$J$444:$R$444,0))</f>
        <v>0</v>
      </c>
      <c r="AI458" s="769" cm="1">
        <f t="array" ref="AI458">INDEX($H458:$K458,0,MATCH(AI$451,$H$451:$K$451,0))*INDEX($J$445:$R$448,MATCH(AI$451,$I$445:$I$448,0),MATCH(AI$450,$J$444:$R$444,0))</f>
        <v>0</v>
      </c>
      <c r="AJ458" s="769" cm="1">
        <f t="array" ref="AJ458">INDEX($H458:$K458,0,MATCH(AJ$451,$H$451:$K$451,0))*INDEX($J$445:$R$448,MATCH(AJ$451,$I$445:$I$448,0),MATCH(AJ$450,$J$444:$R$444,0))</f>
        <v>0</v>
      </c>
      <c r="AK458" s="769" cm="1">
        <f t="array" ref="AK458">INDEX($H458:$K458,0,MATCH(AK$451,$H$451:$K$451,0))*INDEX($J$445:$R$448,MATCH(AK$451,$I$445:$I$448,0),MATCH(AK$450,$J$444:$R$444,0))</f>
        <v>0</v>
      </c>
      <c r="AL458" s="769" cm="1">
        <f t="array" ref="AL458">INDEX($H458:$K458,0,MATCH(AL$451,$H$451:$K$451,0))*INDEX($J$445:$R$448,MATCH(AL$451,$I$445:$I$448,0),MATCH(AL$450,$J$444:$R$444,0))</f>
        <v>0</v>
      </c>
      <c r="AM458" s="769" cm="1">
        <f t="array" ref="AM458">INDEX($H458:$K458,0,MATCH(AM$451,$H$451:$K$451,0))*INDEX($J$445:$R$448,MATCH(AM$451,$I$445:$I$448,0),MATCH(AM$450,$J$444:$R$444,0))</f>
        <v>0</v>
      </c>
      <c r="AN458" s="769" cm="1">
        <f t="array" ref="AN458">INDEX($H458:$K458,0,MATCH(AN$451,$H$451:$K$451,0))*INDEX($J$445:$R$448,MATCH(AN$451,$I$445:$I$448,0),MATCH(AN$450,$J$444:$R$444,0))</f>
        <v>0</v>
      </c>
      <c r="AO458" s="769" cm="1">
        <f t="array" ref="AO458">INDEX($H458:$K458,0,MATCH(AO$451,$H$451:$K$451,0))*INDEX($J$445:$R$448,MATCH(AO$451,$I$445:$I$448,0),MATCH(AO$450,$J$444:$R$444,0))</f>
        <v>0</v>
      </c>
      <c r="AP458" s="769" cm="1">
        <f t="array" ref="AP458">INDEX($H458:$K458,0,MATCH(AP$451,$H$451:$K$451,0))*INDEX($J$445:$R$448,MATCH(AP$451,$I$445:$I$448,0),MATCH(AP$450,$J$444:$R$444,0))</f>
        <v>0</v>
      </c>
      <c r="AQ458" s="769" cm="1">
        <f t="array" ref="AQ458">INDEX($H458:$K458,0,MATCH(AQ$451,$H$451:$K$451,0))*INDEX($J$445:$R$448,MATCH(AQ$451,$I$445:$I$448,0),MATCH(AQ$450,$J$444:$R$444,0))</f>
        <v>0</v>
      </c>
      <c r="AR458" s="769" cm="1">
        <f t="array" ref="AR458">INDEX($H458:$K458,0,MATCH(AR$451,$H$451:$K$451,0))*INDEX($J$445:$R$448,MATCH(AR$451,$I$445:$I$448,0),MATCH(AR$450,$J$444:$R$444,0))</f>
        <v>0</v>
      </c>
      <c r="AS458" s="769" cm="1">
        <f t="array" ref="AS458">INDEX($H458:$K458,0,MATCH(AS$451,$H$451:$K$451,0))*INDEX($J$445:$R$448,MATCH(AS$451,$I$445:$I$448,0),MATCH(AS$450,$J$444:$R$444,0))</f>
        <v>0</v>
      </c>
      <c r="AT458" s="769" cm="1">
        <f t="array" ref="AT458">INDEX($H458:$K458,0,MATCH(AT$451,$H$451:$K$451,0))*INDEX($J$445:$R$448,MATCH(AT$451,$I$445:$I$448,0),MATCH(AT$450,$J$444:$R$444,0))</f>
        <v>0</v>
      </c>
      <c r="AU458" s="769" cm="1">
        <f t="array" ref="AU458">INDEX($H458:$K458,0,MATCH(AU$451,$H$451:$K$451,0))*INDEX($J$445:$R$448,MATCH(AU$451,$I$445:$I$448,0),MATCH(AU$450,$J$444:$R$444,0))</f>
        <v>0</v>
      </c>
      <c r="AV458" s="189"/>
      <c r="AW458" s="189"/>
      <c r="AX458" s="16"/>
      <c r="AY458" s="8"/>
      <c r="AZ458" s="8"/>
      <c r="BA458" s="8"/>
    </row>
    <row r="459" spans="1:53" ht="14.5" outlineLevel="1" x14ac:dyDescent="0.35">
      <c r="A459" s="6"/>
      <c r="B459" s="7"/>
      <c r="C459" s="17"/>
      <c r="D459" s="17"/>
      <c r="E459" s="17"/>
      <c r="F459" s="26"/>
      <c r="G459" s="26" t="str">
        <f t="shared" si="120"/>
        <v>GGGC1Ea2</v>
      </c>
      <c r="H459" s="226">
        <v>0</v>
      </c>
      <c r="I459" s="226">
        <v>0</v>
      </c>
      <c r="J459" s="226">
        <v>0</v>
      </c>
      <c r="K459" s="226">
        <v>0</v>
      </c>
      <c r="L459" s="769" cm="1">
        <f t="array" ref="L459">INDEX($H459:$K459,0,MATCH(L$451,$H$451:$K$451,0))*INDEX($J$445:$R$448,MATCH(L$451,$I$445:$I$448,0),MATCH(L$450,$J$444:$R$444,0))</f>
        <v>0</v>
      </c>
      <c r="M459" s="769" cm="1">
        <f t="array" ref="M459">INDEX($H459:$K459,0,MATCH(M$451,$H$451:$K$451,0))*INDEX($J$445:$R$448,MATCH(M$451,$I$445:$I$448,0),MATCH(M$450,$J$444:$R$444,0))</f>
        <v>0</v>
      </c>
      <c r="N459" s="769" cm="1">
        <f t="array" ref="N459">INDEX($H459:$K459,0,MATCH(N$451,$H$451:$K$451,0))*INDEX($J$445:$R$448,MATCH(N$451,$I$445:$I$448,0),MATCH(N$450,$J$444:$R$444,0))</f>
        <v>0</v>
      </c>
      <c r="O459" s="769" cm="1">
        <f t="array" ref="O459">INDEX($H459:$K459,0,MATCH(O$451,$H$451:$K$451,0))*INDEX($J$445:$R$448,MATCH(O$451,$I$445:$I$448,0),MATCH(O$450,$J$444:$R$444,0))</f>
        <v>0</v>
      </c>
      <c r="P459" s="769" cm="1">
        <f t="array" ref="P459">INDEX($H459:$K459,0,MATCH(P$451,$H$451:$K$451,0))*INDEX($J$445:$R$448,MATCH(P$451,$I$445:$I$448,0),MATCH(P$450,$J$444:$R$444,0))</f>
        <v>0</v>
      </c>
      <c r="Q459" s="769" cm="1">
        <f t="array" ref="Q459">INDEX($H459:$K459,0,MATCH(Q$451,$H$451:$K$451,0))*INDEX($J$445:$R$448,MATCH(Q$451,$I$445:$I$448,0),MATCH(Q$450,$J$444:$R$444,0))</f>
        <v>0</v>
      </c>
      <c r="R459" s="769" cm="1">
        <f t="array" ref="R459">INDEX($H459:$K459,0,MATCH(R$451,$H$451:$K$451,0))*INDEX($J$445:$R$448,MATCH(R$451,$I$445:$I$448,0),MATCH(R$450,$J$444:$R$444,0))</f>
        <v>0</v>
      </c>
      <c r="S459" s="769" cm="1">
        <f t="array" ref="S459">INDEX($H459:$K459,0,MATCH(S$451,$H$451:$K$451,0))*INDEX($J$445:$R$448,MATCH(S$451,$I$445:$I$448,0),MATCH(S$450,$J$444:$R$444,0))</f>
        <v>0</v>
      </c>
      <c r="T459" s="769" cm="1">
        <f t="array" ref="T459">INDEX($H459:$K459,0,MATCH(T$451,$H$451:$K$451,0))*INDEX($J$445:$R$448,MATCH(T$451,$I$445:$I$448,0),MATCH(T$450,$J$444:$R$444,0))</f>
        <v>0</v>
      </c>
      <c r="U459" s="769" cm="1">
        <f t="array" ref="U459">INDEX($H459:$K459,0,MATCH(U$451,$H$451:$K$451,0))*INDEX($J$445:$R$448,MATCH(U$451,$I$445:$I$448,0),MATCH(U$450,$J$444:$R$444,0))</f>
        <v>0</v>
      </c>
      <c r="V459" s="769" cm="1">
        <f t="array" ref="V459">INDEX($H459:$K459,0,MATCH(V$451,$H$451:$K$451,0))*INDEX($J$445:$R$448,MATCH(V$451,$I$445:$I$448,0),MATCH(V$450,$J$444:$R$444,0))</f>
        <v>0</v>
      </c>
      <c r="W459" s="769" cm="1">
        <f t="array" ref="W459">INDEX($H459:$K459,0,MATCH(W$451,$H$451:$K$451,0))*INDEX($J$445:$R$448,MATCH(W$451,$I$445:$I$448,0),MATCH(W$450,$J$444:$R$444,0))</f>
        <v>0</v>
      </c>
      <c r="X459" s="769" cm="1">
        <f t="array" ref="X459">INDEX($H459:$K459,0,MATCH(X$451,$H$451:$K$451,0))*INDEX($J$445:$R$448,MATCH(X$451,$I$445:$I$448,0),MATCH(X$450,$J$444:$R$444,0))</f>
        <v>0</v>
      </c>
      <c r="Y459" s="769" cm="1">
        <f t="array" ref="Y459">INDEX($H459:$K459,0,MATCH(Y$451,$H$451:$K$451,0))*INDEX($J$445:$R$448,MATCH(Y$451,$I$445:$I$448,0),MATCH(Y$450,$J$444:$R$444,0))</f>
        <v>0</v>
      </c>
      <c r="Z459" s="769" cm="1">
        <f t="array" ref="Z459">INDEX($H459:$K459,0,MATCH(Z$451,$H$451:$K$451,0))*INDEX($J$445:$R$448,MATCH(Z$451,$I$445:$I$448,0),MATCH(Z$450,$J$444:$R$444,0))</f>
        <v>0</v>
      </c>
      <c r="AA459" s="769" cm="1">
        <f t="array" ref="AA459">INDEX($H459:$K459,0,MATCH(AA$451,$H$451:$K$451,0))*INDEX($J$445:$R$448,MATCH(AA$451,$I$445:$I$448,0),MATCH(AA$450,$J$444:$R$444,0))</f>
        <v>0</v>
      </c>
      <c r="AB459" s="769" cm="1">
        <f t="array" ref="AB459">INDEX($H459:$K459,0,MATCH(AB$451,$H$451:$K$451,0))*INDEX($J$445:$R$448,MATCH(AB$451,$I$445:$I$448,0),MATCH(AB$450,$J$444:$R$444,0))</f>
        <v>0</v>
      </c>
      <c r="AC459" s="769" cm="1">
        <f t="array" ref="AC459">INDEX($H459:$K459,0,MATCH(AC$451,$H$451:$K$451,0))*INDEX($J$445:$R$448,MATCH(AC$451,$I$445:$I$448,0),MATCH(AC$450,$J$444:$R$444,0))</f>
        <v>0</v>
      </c>
      <c r="AD459" s="769" cm="1">
        <f t="array" ref="AD459">INDEX($H459:$K459,0,MATCH(AD$451,$H$451:$K$451,0))*INDEX($J$445:$R$448,MATCH(AD$451,$I$445:$I$448,0),MATCH(AD$450,$J$444:$R$444,0))</f>
        <v>0</v>
      </c>
      <c r="AE459" s="769" cm="1">
        <f t="array" ref="AE459">INDEX($H459:$K459,0,MATCH(AE$451,$H$451:$K$451,0))*INDEX($J$445:$R$448,MATCH(AE$451,$I$445:$I$448,0),MATCH(AE$450,$J$444:$R$444,0))</f>
        <v>0</v>
      </c>
      <c r="AF459" s="769" cm="1">
        <f t="array" ref="AF459">INDEX($H459:$K459,0,MATCH(AF$451,$H$451:$K$451,0))*INDEX($J$445:$R$448,MATCH(AF$451,$I$445:$I$448,0),MATCH(AF$450,$J$444:$R$444,0))</f>
        <v>0</v>
      </c>
      <c r="AG459" s="769" cm="1">
        <f t="array" ref="AG459">INDEX($H459:$K459,0,MATCH(AG$451,$H$451:$K$451,0))*INDEX($J$445:$R$448,MATCH(AG$451,$I$445:$I$448,0),MATCH(AG$450,$J$444:$R$444,0))</f>
        <v>0</v>
      </c>
      <c r="AH459" s="769" cm="1">
        <f t="array" ref="AH459">INDEX($H459:$K459,0,MATCH(AH$451,$H$451:$K$451,0))*INDEX($J$445:$R$448,MATCH(AH$451,$I$445:$I$448,0),MATCH(AH$450,$J$444:$R$444,0))</f>
        <v>0</v>
      </c>
      <c r="AI459" s="769" cm="1">
        <f t="array" ref="AI459">INDEX($H459:$K459,0,MATCH(AI$451,$H$451:$K$451,0))*INDEX($J$445:$R$448,MATCH(AI$451,$I$445:$I$448,0),MATCH(AI$450,$J$444:$R$444,0))</f>
        <v>0</v>
      </c>
      <c r="AJ459" s="769" cm="1">
        <f t="array" ref="AJ459">INDEX($H459:$K459,0,MATCH(AJ$451,$H$451:$K$451,0))*INDEX($J$445:$R$448,MATCH(AJ$451,$I$445:$I$448,0),MATCH(AJ$450,$J$444:$R$444,0))</f>
        <v>0</v>
      </c>
      <c r="AK459" s="769" cm="1">
        <f t="array" ref="AK459">INDEX($H459:$K459,0,MATCH(AK$451,$H$451:$K$451,0))*INDEX($J$445:$R$448,MATCH(AK$451,$I$445:$I$448,0),MATCH(AK$450,$J$444:$R$444,0))</f>
        <v>0</v>
      </c>
      <c r="AL459" s="769" cm="1">
        <f t="array" ref="AL459">INDEX($H459:$K459,0,MATCH(AL$451,$H$451:$K$451,0))*INDEX($J$445:$R$448,MATCH(AL$451,$I$445:$I$448,0),MATCH(AL$450,$J$444:$R$444,0))</f>
        <v>0</v>
      </c>
      <c r="AM459" s="769" cm="1">
        <f t="array" ref="AM459">INDEX($H459:$K459,0,MATCH(AM$451,$H$451:$K$451,0))*INDEX($J$445:$R$448,MATCH(AM$451,$I$445:$I$448,0),MATCH(AM$450,$J$444:$R$444,0))</f>
        <v>0</v>
      </c>
      <c r="AN459" s="769" cm="1">
        <f t="array" ref="AN459">INDEX($H459:$K459,0,MATCH(AN$451,$H$451:$K$451,0))*INDEX($J$445:$R$448,MATCH(AN$451,$I$445:$I$448,0),MATCH(AN$450,$J$444:$R$444,0))</f>
        <v>0</v>
      </c>
      <c r="AO459" s="769" cm="1">
        <f t="array" ref="AO459">INDEX($H459:$K459,0,MATCH(AO$451,$H$451:$K$451,0))*INDEX($J$445:$R$448,MATCH(AO$451,$I$445:$I$448,0),MATCH(AO$450,$J$444:$R$444,0))</f>
        <v>0</v>
      </c>
      <c r="AP459" s="769" cm="1">
        <f t="array" ref="AP459">INDEX($H459:$K459,0,MATCH(AP$451,$H$451:$K$451,0))*INDEX($J$445:$R$448,MATCH(AP$451,$I$445:$I$448,0),MATCH(AP$450,$J$444:$R$444,0))</f>
        <v>0</v>
      </c>
      <c r="AQ459" s="769" cm="1">
        <f t="array" ref="AQ459">INDEX($H459:$K459,0,MATCH(AQ$451,$H$451:$K$451,0))*INDEX($J$445:$R$448,MATCH(AQ$451,$I$445:$I$448,0),MATCH(AQ$450,$J$444:$R$444,0))</f>
        <v>0</v>
      </c>
      <c r="AR459" s="769" cm="1">
        <f t="array" ref="AR459">INDEX($H459:$K459,0,MATCH(AR$451,$H$451:$K$451,0))*INDEX($J$445:$R$448,MATCH(AR$451,$I$445:$I$448,0),MATCH(AR$450,$J$444:$R$444,0))</f>
        <v>0</v>
      </c>
      <c r="AS459" s="769" cm="1">
        <f t="array" ref="AS459">INDEX($H459:$K459,0,MATCH(AS$451,$H$451:$K$451,0))*INDEX($J$445:$R$448,MATCH(AS$451,$I$445:$I$448,0),MATCH(AS$450,$J$444:$R$444,0))</f>
        <v>0</v>
      </c>
      <c r="AT459" s="769" cm="1">
        <f t="array" ref="AT459">INDEX($H459:$K459,0,MATCH(AT$451,$H$451:$K$451,0))*INDEX($J$445:$R$448,MATCH(AT$451,$I$445:$I$448,0),MATCH(AT$450,$J$444:$R$444,0))</f>
        <v>0</v>
      </c>
      <c r="AU459" s="769" cm="1">
        <f t="array" ref="AU459">INDEX($H459:$K459,0,MATCH(AU$451,$H$451:$K$451,0))*INDEX($J$445:$R$448,MATCH(AU$451,$I$445:$I$448,0),MATCH(AU$450,$J$444:$R$444,0))</f>
        <v>0</v>
      </c>
      <c r="AV459" s="189"/>
      <c r="AW459" s="189"/>
      <c r="AX459" s="16"/>
      <c r="AY459" s="8"/>
      <c r="AZ459" s="8"/>
      <c r="BA459" s="8"/>
    </row>
    <row r="460" spans="1:53" ht="14.5" outlineLevel="1" x14ac:dyDescent="0.35">
      <c r="A460" s="6"/>
      <c r="B460" s="7"/>
      <c r="C460" s="17"/>
      <c r="D460" s="17"/>
      <c r="E460" s="17"/>
      <c r="F460" s="26"/>
      <c r="G460" s="26" t="str">
        <f t="shared" si="120"/>
        <v>GGGC1Pa2</v>
      </c>
      <c r="H460" s="226">
        <v>0</v>
      </c>
      <c r="I460" s="226">
        <v>0</v>
      </c>
      <c r="J460" s="226">
        <v>0</v>
      </c>
      <c r="K460" s="226">
        <v>0</v>
      </c>
      <c r="L460" s="769" cm="1">
        <f t="array" ref="L460">INDEX($H460:$K460,0,MATCH(L$451,$H$451:$K$451,0))*INDEX($J$445:$R$448,MATCH(L$451,$I$445:$I$448,0),MATCH(L$450,$J$444:$R$444,0))</f>
        <v>0</v>
      </c>
      <c r="M460" s="769" cm="1">
        <f t="array" ref="M460">INDEX($H460:$K460,0,MATCH(M$451,$H$451:$K$451,0))*INDEX($J$445:$R$448,MATCH(M$451,$I$445:$I$448,0),MATCH(M$450,$J$444:$R$444,0))</f>
        <v>0</v>
      </c>
      <c r="N460" s="769" cm="1">
        <f t="array" ref="N460">INDEX($H460:$K460,0,MATCH(N$451,$H$451:$K$451,0))*INDEX($J$445:$R$448,MATCH(N$451,$I$445:$I$448,0),MATCH(N$450,$J$444:$R$444,0))</f>
        <v>0</v>
      </c>
      <c r="O460" s="769" cm="1">
        <f t="array" ref="O460">INDEX($H460:$K460,0,MATCH(O$451,$H$451:$K$451,0))*INDEX($J$445:$R$448,MATCH(O$451,$I$445:$I$448,0),MATCH(O$450,$J$444:$R$444,0))</f>
        <v>0</v>
      </c>
      <c r="P460" s="769" cm="1">
        <f t="array" ref="P460">INDEX($H460:$K460,0,MATCH(P$451,$H$451:$K$451,0))*INDEX($J$445:$R$448,MATCH(P$451,$I$445:$I$448,0),MATCH(P$450,$J$444:$R$444,0))</f>
        <v>0</v>
      </c>
      <c r="Q460" s="769" cm="1">
        <f t="array" ref="Q460">INDEX($H460:$K460,0,MATCH(Q$451,$H$451:$K$451,0))*INDEX($J$445:$R$448,MATCH(Q$451,$I$445:$I$448,0),MATCH(Q$450,$J$444:$R$444,0))</f>
        <v>0</v>
      </c>
      <c r="R460" s="769" cm="1">
        <f t="array" ref="R460">INDEX($H460:$K460,0,MATCH(R$451,$H$451:$K$451,0))*INDEX($J$445:$R$448,MATCH(R$451,$I$445:$I$448,0),MATCH(R$450,$J$444:$R$444,0))</f>
        <v>0</v>
      </c>
      <c r="S460" s="769" cm="1">
        <f t="array" ref="S460">INDEX($H460:$K460,0,MATCH(S$451,$H$451:$K$451,0))*INDEX($J$445:$R$448,MATCH(S$451,$I$445:$I$448,0),MATCH(S$450,$J$444:$R$444,0))</f>
        <v>0</v>
      </c>
      <c r="T460" s="769" cm="1">
        <f t="array" ref="T460">INDEX($H460:$K460,0,MATCH(T$451,$H$451:$K$451,0))*INDEX($J$445:$R$448,MATCH(T$451,$I$445:$I$448,0),MATCH(T$450,$J$444:$R$444,0))</f>
        <v>0</v>
      </c>
      <c r="U460" s="769" cm="1">
        <f t="array" ref="U460">INDEX($H460:$K460,0,MATCH(U$451,$H$451:$K$451,0))*INDEX($J$445:$R$448,MATCH(U$451,$I$445:$I$448,0),MATCH(U$450,$J$444:$R$444,0))</f>
        <v>0</v>
      </c>
      <c r="V460" s="769" cm="1">
        <f t="array" ref="V460">INDEX($H460:$K460,0,MATCH(V$451,$H$451:$K$451,0))*INDEX($J$445:$R$448,MATCH(V$451,$I$445:$I$448,0),MATCH(V$450,$J$444:$R$444,0))</f>
        <v>0</v>
      </c>
      <c r="W460" s="769" cm="1">
        <f t="array" ref="W460">INDEX($H460:$K460,0,MATCH(W$451,$H$451:$K$451,0))*INDEX($J$445:$R$448,MATCH(W$451,$I$445:$I$448,0),MATCH(W$450,$J$444:$R$444,0))</f>
        <v>0</v>
      </c>
      <c r="X460" s="769" cm="1">
        <f t="array" ref="X460">INDEX($H460:$K460,0,MATCH(X$451,$H$451:$K$451,0))*INDEX($J$445:$R$448,MATCH(X$451,$I$445:$I$448,0),MATCH(X$450,$J$444:$R$444,0))</f>
        <v>0</v>
      </c>
      <c r="Y460" s="769" cm="1">
        <f t="array" ref="Y460">INDEX($H460:$K460,0,MATCH(Y$451,$H$451:$K$451,0))*INDEX($J$445:$R$448,MATCH(Y$451,$I$445:$I$448,0),MATCH(Y$450,$J$444:$R$444,0))</f>
        <v>0</v>
      </c>
      <c r="Z460" s="769" cm="1">
        <f t="array" ref="Z460">INDEX($H460:$K460,0,MATCH(Z$451,$H$451:$K$451,0))*INDEX($J$445:$R$448,MATCH(Z$451,$I$445:$I$448,0),MATCH(Z$450,$J$444:$R$444,0))</f>
        <v>0</v>
      </c>
      <c r="AA460" s="769" cm="1">
        <f t="array" ref="AA460">INDEX($H460:$K460,0,MATCH(AA$451,$H$451:$K$451,0))*INDEX($J$445:$R$448,MATCH(AA$451,$I$445:$I$448,0),MATCH(AA$450,$J$444:$R$444,0))</f>
        <v>0</v>
      </c>
      <c r="AB460" s="769" cm="1">
        <f t="array" ref="AB460">INDEX($H460:$K460,0,MATCH(AB$451,$H$451:$K$451,0))*INDEX($J$445:$R$448,MATCH(AB$451,$I$445:$I$448,0),MATCH(AB$450,$J$444:$R$444,0))</f>
        <v>0</v>
      </c>
      <c r="AC460" s="769" cm="1">
        <f t="array" ref="AC460">INDEX($H460:$K460,0,MATCH(AC$451,$H$451:$K$451,0))*INDEX($J$445:$R$448,MATCH(AC$451,$I$445:$I$448,0),MATCH(AC$450,$J$444:$R$444,0))</f>
        <v>0</v>
      </c>
      <c r="AD460" s="769" cm="1">
        <f t="array" ref="AD460">INDEX($H460:$K460,0,MATCH(AD$451,$H$451:$K$451,0))*INDEX($J$445:$R$448,MATCH(AD$451,$I$445:$I$448,0),MATCH(AD$450,$J$444:$R$444,0))</f>
        <v>0</v>
      </c>
      <c r="AE460" s="769" cm="1">
        <f t="array" ref="AE460">INDEX($H460:$K460,0,MATCH(AE$451,$H$451:$K$451,0))*INDEX($J$445:$R$448,MATCH(AE$451,$I$445:$I$448,0),MATCH(AE$450,$J$444:$R$444,0))</f>
        <v>0</v>
      </c>
      <c r="AF460" s="769" cm="1">
        <f t="array" ref="AF460">INDEX($H460:$K460,0,MATCH(AF$451,$H$451:$K$451,0))*INDEX($J$445:$R$448,MATCH(AF$451,$I$445:$I$448,0),MATCH(AF$450,$J$444:$R$444,0))</f>
        <v>0</v>
      </c>
      <c r="AG460" s="769" cm="1">
        <f t="array" ref="AG460">INDEX($H460:$K460,0,MATCH(AG$451,$H$451:$K$451,0))*INDEX($J$445:$R$448,MATCH(AG$451,$I$445:$I$448,0),MATCH(AG$450,$J$444:$R$444,0))</f>
        <v>0</v>
      </c>
      <c r="AH460" s="769" cm="1">
        <f t="array" ref="AH460">INDEX($H460:$K460,0,MATCH(AH$451,$H$451:$K$451,0))*INDEX($J$445:$R$448,MATCH(AH$451,$I$445:$I$448,0),MATCH(AH$450,$J$444:$R$444,0))</f>
        <v>0</v>
      </c>
      <c r="AI460" s="769" cm="1">
        <f t="array" ref="AI460">INDEX($H460:$K460,0,MATCH(AI$451,$H$451:$K$451,0))*INDEX($J$445:$R$448,MATCH(AI$451,$I$445:$I$448,0),MATCH(AI$450,$J$444:$R$444,0))</f>
        <v>0</v>
      </c>
      <c r="AJ460" s="769" cm="1">
        <f t="array" ref="AJ460">INDEX($H460:$K460,0,MATCH(AJ$451,$H$451:$K$451,0))*INDEX($J$445:$R$448,MATCH(AJ$451,$I$445:$I$448,0),MATCH(AJ$450,$J$444:$R$444,0))</f>
        <v>0</v>
      </c>
      <c r="AK460" s="769" cm="1">
        <f t="array" ref="AK460">INDEX($H460:$K460,0,MATCH(AK$451,$H$451:$K$451,0))*INDEX($J$445:$R$448,MATCH(AK$451,$I$445:$I$448,0),MATCH(AK$450,$J$444:$R$444,0))</f>
        <v>0</v>
      </c>
      <c r="AL460" s="769" cm="1">
        <f t="array" ref="AL460">INDEX($H460:$K460,0,MATCH(AL$451,$H$451:$K$451,0))*INDEX($J$445:$R$448,MATCH(AL$451,$I$445:$I$448,0),MATCH(AL$450,$J$444:$R$444,0))</f>
        <v>0</v>
      </c>
      <c r="AM460" s="769" cm="1">
        <f t="array" ref="AM460">INDEX($H460:$K460,0,MATCH(AM$451,$H$451:$K$451,0))*INDEX($J$445:$R$448,MATCH(AM$451,$I$445:$I$448,0),MATCH(AM$450,$J$444:$R$444,0))</f>
        <v>0</v>
      </c>
      <c r="AN460" s="769" cm="1">
        <f t="array" ref="AN460">INDEX($H460:$K460,0,MATCH(AN$451,$H$451:$K$451,0))*INDEX($J$445:$R$448,MATCH(AN$451,$I$445:$I$448,0),MATCH(AN$450,$J$444:$R$444,0))</f>
        <v>0</v>
      </c>
      <c r="AO460" s="769" cm="1">
        <f t="array" ref="AO460">INDEX($H460:$K460,0,MATCH(AO$451,$H$451:$K$451,0))*INDEX($J$445:$R$448,MATCH(AO$451,$I$445:$I$448,0),MATCH(AO$450,$J$444:$R$444,0))</f>
        <v>0</v>
      </c>
      <c r="AP460" s="769" cm="1">
        <f t="array" ref="AP460">INDEX($H460:$K460,0,MATCH(AP$451,$H$451:$K$451,0))*INDEX($J$445:$R$448,MATCH(AP$451,$I$445:$I$448,0),MATCH(AP$450,$J$444:$R$444,0))</f>
        <v>0</v>
      </c>
      <c r="AQ460" s="769" cm="1">
        <f t="array" ref="AQ460">INDEX($H460:$K460,0,MATCH(AQ$451,$H$451:$K$451,0))*INDEX($J$445:$R$448,MATCH(AQ$451,$I$445:$I$448,0),MATCH(AQ$450,$J$444:$R$444,0))</f>
        <v>0</v>
      </c>
      <c r="AR460" s="769" cm="1">
        <f t="array" ref="AR460">INDEX($H460:$K460,0,MATCH(AR$451,$H$451:$K$451,0))*INDEX($J$445:$R$448,MATCH(AR$451,$I$445:$I$448,0),MATCH(AR$450,$J$444:$R$444,0))</f>
        <v>0</v>
      </c>
      <c r="AS460" s="769" cm="1">
        <f t="array" ref="AS460">INDEX($H460:$K460,0,MATCH(AS$451,$H$451:$K$451,0))*INDEX($J$445:$R$448,MATCH(AS$451,$I$445:$I$448,0),MATCH(AS$450,$J$444:$R$444,0))</f>
        <v>0</v>
      </c>
      <c r="AT460" s="769" cm="1">
        <f t="array" ref="AT460">INDEX($H460:$K460,0,MATCH(AT$451,$H$451:$K$451,0))*INDEX($J$445:$R$448,MATCH(AT$451,$I$445:$I$448,0),MATCH(AT$450,$J$444:$R$444,0))</f>
        <v>0</v>
      </c>
      <c r="AU460" s="769" cm="1">
        <f t="array" ref="AU460">INDEX($H460:$K460,0,MATCH(AU$451,$H$451:$K$451,0))*INDEX($J$445:$R$448,MATCH(AU$451,$I$445:$I$448,0),MATCH(AU$450,$J$444:$R$444,0))</f>
        <v>0</v>
      </c>
      <c r="AV460" s="189"/>
      <c r="AW460" s="189"/>
      <c r="AX460" s="16"/>
      <c r="AY460" s="8"/>
      <c r="AZ460" s="8"/>
      <c r="BA460" s="8"/>
    </row>
    <row r="461" spans="1:53" ht="14.5" outlineLevel="1" x14ac:dyDescent="0.35">
      <c r="A461" s="6"/>
      <c r="B461" s="7"/>
      <c r="C461" s="17"/>
      <c r="D461" s="17"/>
      <c r="E461" s="17"/>
      <c r="F461" s="26"/>
      <c r="G461" s="26" t="str">
        <f t="shared" si="120"/>
        <v>GGGC1OFa2</v>
      </c>
      <c r="H461" s="226">
        <v>0</v>
      </c>
      <c r="I461" s="226">
        <v>0</v>
      </c>
      <c r="J461" s="226">
        <v>0</v>
      </c>
      <c r="K461" s="226">
        <v>0</v>
      </c>
      <c r="L461" s="769" cm="1">
        <f t="array" ref="L461">INDEX($H461:$K461,0,MATCH(L$451,$H$451:$K$451,0))*INDEX($J$445:$R$448,MATCH(L$451,$I$445:$I$448,0),MATCH(L$450,$J$444:$R$444,0))</f>
        <v>0</v>
      </c>
      <c r="M461" s="769" cm="1">
        <f t="array" ref="M461">INDEX($H461:$K461,0,MATCH(M$451,$H$451:$K$451,0))*INDEX($J$445:$R$448,MATCH(M$451,$I$445:$I$448,0),MATCH(M$450,$J$444:$R$444,0))</f>
        <v>0</v>
      </c>
      <c r="N461" s="769" cm="1">
        <f t="array" ref="N461">INDEX($H461:$K461,0,MATCH(N$451,$H$451:$K$451,0))*INDEX($J$445:$R$448,MATCH(N$451,$I$445:$I$448,0),MATCH(N$450,$J$444:$R$444,0))</f>
        <v>0</v>
      </c>
      <c r="O461" s="769" cm="1">
        <f t="array" ref="O461">INDEX($H461:$K461,0,MATCH(O$451,$H$451:$K$451,0))*INDEX($J$445:$R$448,MATCH(O$451,$I$445:$I$448,0),MATCH(O$450,$J$444:$R$444,0))</f>
        <v>0</v>
      </c>
      <c r="P461" s="769" cm="1">
        <f t="array" ref="P461">INDEX($H461:$K461,0,MATCH(P$451,$H$451:$K$451,0))*INDEX($J$445:$R$448,MATCH(P$451,$I$445:$I$448,0),MATCH(P$450,$J$444:$R$444,0))</f>
        <v>0</v>
      </c>
      <c r="Q461" s="769" cm="1">
        <f t="array" ref="Q461">INDEX($H461:$K461,0,MATCH(Q$451,$H$451:$K$451,0))*INDEX($J$445:$R$448,MATCH(Q$451,$I$445:$I$448,0),MATCH(Q$450,$J$444:$R$444,0))</f>
        <v>0</v>
      </c>
      <c r="R461" s="769" cm="1">
        <f t="array" ref="R461">INDEX($H461:$K461,0,MATCH(R$451,$H$451:$K$451,0))*INDEX($J$445:$R$448,MATCH(R$451,$I$445:$I$448,0),MATCH(R$450,$J$444:$R$444,0))</f>
        <v>0</v>
      </c>
      <c r="S461" s="769" cm="1">
        <f t="array" ref="S461">INDEX($H461:$K461,0,MATCH(S$451,$H$451:$K$451,0))*INDEX($J$445:$R$448,MATCH(S$451,$I$445:$I$448,0),MATCH(S$450,$J$444:$R$444,0))</f>
        <v>0</v>
      </c>
      <c r="T461" s="769" cm="1">
        <f t="array" ref="T461">INDEX($H461:$K461,0,MATCH(T$451,$H$451:$K$451,0))*INDEX($J$445:$R$448,MATCH(T$451,$I$445:$I$448,0),MATCH(T$450,$J$444:$R$444,0))</f>
        <v>0</v>
      </c>
      <c r="U461" s="769" cm="1">
        <f t="array" ref="U461">INDEX($H461:$K461,0,MATCH(U$451,$H$451:$K$451,0))*INDEX($J$445:$R$448,MATCH(U$451,$I$445:$I$448,0),MATCH(U$450,$J$444:$R$444,0))</f>
        <v>0</v>
      </c>
      <c r="V461" s="769" cm="1">
        <f t="array" ref="V461">INDEX($H461:$K461,0,MATCH(V$451,$H$451:$K$451,0))*INDEX($J$445:$R$448,MATCH(V$451,$I$445:$I$448,0),MATCH(V$450,$J$444:$R$444,0))</f>
        <v>0</v>
      </c>
      <c r="W461" s="769" cm="1">
        <f t="array" ref="W461">INDEX($H461:$K461,0,MATCH(W$451,$H$451:$K$451,0))*INDEX($J$445:$R$448,MATCH(W$451,$I$445:$I$448,0),MATCH(W$450,$J$444:$R$444,0))</f>
        <v>0</v>
      </c>
      <c r="X461" s="769" cm="1">
        <f t="array" ref="X461">INDEX($H461:$K461,0,MATCH(X$451,$H$451:$K$451,0))*INDEX($J$445:$R$448,MATCH(X$451,$I$445:$I$448,0),MATCH(X$450,$J$444:$R$444,0))</f>
        <v>0</v>
      </c>
      <c r="Y461" s="769" cm="1">
        <f t="array" ref="Y461">INDEX($H461:$K461,0,MATCH(Y$451,$H$451:$K$451,0))*INDEX($J$445:$R$448,MATCH(Y$451,$I$445:$I$448,0),MATCH(Y$450,$J$444:$R$444,0))</f>
        <v>0</v>
      </c>
      <c r="Z461" s="769" cm="1">
        <f t="array" ref="Z461">INDEX($H461:$K461,0,MATCH(Z$451,$H$451:$K$451,0))*INDEX($J$445:$R$448,MATCH(Z$451,$I$445:$I$448,0),MATCH(Z$450,$J$444:$R$444,0))</f>
        <v>0</v>
      </c>
      <c r="AA461" s="769" cm="1">
        <f t="array" ref="AA461">INDEX($H461:$K461,0,MATCH(AA$451,$H$451:$K$451,0))*INDEX($J$445:$R$448,MATCH(AA$451,$I$445:$I$448,0),MATCH(AA$450,$J$444:$R$444,0))</f>
        <v>0</v>
      </c>
      <c r="AB461" s="769" cm="1">
        <f t="array" ref="AB461">INDEX($H461:$K461,0,MATCH(AB$451,$H$451:$K$451,0))*INDEX($J$445:$R$448,MATCH(AB$451,$I$445:$I$448,0),MATCH(AB$450,$J$444:$R$444,0))</f>
        <v>0</v>
      </c>
      <c r="AC461" s="769" cm="1">
        <f t="array" ref="AC461">INDEX($H461:$K461,0,MATCH(AC$451,$H$451:$K$451,0))*INDEX($J$445:$R$448,MATCH(AC$451,$I$445:$I$448,0),MATCH(AC$450,$J$444:$R$444,0))</f>
        <v>0</v>
      </c>
      <c r="AD461" s="769" cm="1">
        <f t="array" ref="AD461">INDEX($H461:$K461,0,MATCH(AD$451,$H$451:$K$451,0))*INDEX($J$445:$R$448,MATCH(AD$451,$I$445:$I$448,0),MATCH(AD$450,$J$444:$R$444,0))</f>
        <v>0</v>
      </c>
      <c r="AE461" s="769" cm="1">
        <f t="array" ref="AE461">INDEX($H461:$K461,0,MATCH(AE$451,$H$451:$K$451,0))*INDEX($J$445:$R$448,MATCH(AE$451,$I$445:$I$448,0),MATCH(AE$450,$J$444:$R$444,0))</f>
        <v>0</v>
      </c>
      <c r="AF461" s="769" cm="1">
        <f t="array" ref="AF461">INDEX($H461:$K461,0,MATCH(AF$451,$H$451:$K$451,0))*INDEX($J$445:$R$448,MATCH(AF$451,$I$445:$I$448,0),MATCH(AF$450,$J$444:$R$444,0))</f>
        <v>0</v>
      </c>
      <c r="AG461" s="769" cm="1">
        <f t="array" ref="AG461">INDEX($H461:$K461,0,MATCH(AG$451,$H$451:$K$451,0))*INDEX($J$445:$R$448,MATCH(AG$451,$I$445:$I$448,0),MATCH(AG$450,$J$444:$R$444,0))</f>
        <v>0</v>
      </c>
      <c r="AH461" s="769" cm="1">
        <f t="array" ref="AH461">INDEX($H461:$K461,0,MATCH(AH$451,$H$451:$K$451,0))*INDEX($J$445:$R$448,MATCH(AH$451,$I$445:$I$448,0),MATCH(AH$450,$J$444:$R$444,0))</f>
        <v>0</v>
      </c>
      <c r="AI461" s="769" cm="1">
        <f t="array" ref="AI461">INDEX($H461:$K461,0,MATCH(AI$451,$H$451:$K$451,0))*INDEX($J$445:$R$448,MATCH(AI$451,$I$445:$I$448,0),MATCH(AI$450,$J$444:$R$444,0))</f>
        <v>0</v>
      </c>
      <c r="AJ461" s="769" cm="1">
        <f t="array" ref="AJ461">INDEX($H461:$K461,0,MATCH(AJ$451,$H$451:$K$451,0))*INDEX($J$445:$R$448,MATCH(AJ$451,$I$445:$I$448,0),MATCH(AJ$450,$J$444:$R$444,0))</f>
        <v>0</v>
      </c>
      <c r="AK461" s="769" cm="1">
        <f t="array" ref="AK461">INDEX($H461:$K461,0,MATCH(AK$451,$H$451:$K$451,0))*INDEX($J$445:$R$448,MATCH(AK$451,$I$445:$I$448,0),MATCH(AK$450,$J$444:$R$444,0))</f>
        <v>0</v>
      </c>
      <c r="AL461" s="769" cm="1">
        <f t="array" ref="AL461">INDEX($H461:$K461,0,MATCH(AL$451,$H$451:$K$451,0))*INDEX($J$445:$R$448,MATCH(AL$451,$I$445:$I$448,0),MATCH(AL$450,$J$444:$R$444,0))</f>
        <v>0</v>
      </c>
      <c r="AM461" s="769" cm="1">
        <f t="array" ref="AM461">INDEX($H461:$K461,0,MATCH(AM$451,$H$451:$K$451,0))*INDEX($J$445:$R$448,MATCH(AM$451,$I$445:$I$448,0),MATCH(AM$450,$J$444:$R$444,0))</f>
        <v>0</v>
      </c>
      <c r="AN461" s="769" cm="1">
        <f t="array" ref="AN461">INDEX($H461:$K461,0,MATCH(AN$451,$H$451:$K$451,0))*INDEX($J$445:$R$448,MATCH(AN$451,$I$445:$I$448,0),MATCH(AN$450,$J$444:$R$444,0))</f>
        <v>0</v>
      </c>
      <c r="AO461" s="769" cm="1">
        <f t="array" ref="AO461">INDEX($H461:$K461,0,MATCH(AO$451,$H$451:$K$451,0))*INDEX($J$445:$R$448,MATCH(AO$451,$I$445:$I$448,0),MATCH(AO$450,$J$444:$R$444,0))</f>
        <v>0</v>
      </c>
      <c r="AP461" s="769" cm="1">
        <f t="array" ref="AP461">INDEX($H461:$K461,0,MATCH(AP$451,$H$451:$K$451,0))*INDEX($J$445:$R$448,MATCH(AP$451,$I$445:$I$448,0),MATCH(AP$450,$J$444:$R$444,0))</f>
        <v>0</v>
      </c>
      <c r="AQ461" s="769" cm="1">
        <f t="array" ref="AQ461">INDEX($H461:$K461,0,MATCH(AQ$451,$H$451:$K$451,0))*INDEX($J$445:$R$448,MATCH(AQ$451,$I$445:$I$448,0),MATCH(AQ$450,$J$444:$R$444,0))</f>
        <v>0</v>
      </c>
      <c r="AR461" s="769" cm="1">
        <f t="array" ref="AR461">INDEX($H461:$K461,0,MATCH(AR$451,$H$451:$K$451,0))*INDEX($J$445:$R$448,MATCH(AR$451,$I$445:$I$448,0),MATCH(AR$450,$J$444:$R$444,0))</f>
        <v>0</v>
      </c>
      <c r="AS461" s="769" cm="1">
        <f t="array" ref="AS461">INDEX($H461:$K461,0,MATCH(AS$451,$H$451:$K$451,0))*INDEX($J$445:$R$448,MATCH(AS$451,$I$445:$I$448,0),MATCH(AS$450,$J$444:$R$444,0))</f>
        <v>0</v>
      </c>
      <c r="AT461" s="769" cm="1">
        <f t="array" ref="AT461">INDEX($H461:$K461,0,MATCH(AT$451,$H$451:$K$451,0))*INDEX($J$445:$R$448,MATCH(AT$451,$I$445:$I$448,0),MATCH(AT$450,$J$444:$R$444,0))</f>
        <v>0</v>
      </c>
      <c r="AU461" s="769" cm="1">
        <f t="array" ref="AU461">INDEX($H461:$K461,0,MATCH(AU$451,$H$451:$K$451,0))*INDEX($J$445:$R$448,MATCH(AU$451,$I$445:$I$448,0),MATCH(AU$450,$J$444:$R$444,0))</f>
        <v>0</v>
      </c>
      <c r="AV461" s="189"/>
      <c r="AW461" s="189"/>
      <c r="AX461" s="16"/>
      <c r="AY461" s="8"/>
      <c r="AZ461" s="8"/>
      <c r="BA461" s="8"/>
    </row>
    <row r="462" spans="1:53" ht="14.5" outlineLevel="1" x14ac:dyDescent="0.35">
      <c r="A462" s="6"/>
      <c r="B462" s="7"/>
      <c r="C462" s="17"/>
      <c r="D462" s="17"/>
      <c r="E462" s="17"/>
      <c r="F462" s="26"/>
      <c r="G462" s="26" t="str">
        <f t="shared" si="120"/>
        <v>SPSPSPSPSPsp</v>
      </c>
      <c r="H462" s="226">
        <v>0</v>
      </c>
      <c r="I462" s="226">
        <v>0</v>
      </c>
      <c r="J462" s="226">
        <v>0</v>
      </c>
      <c r="K462" s="226">
        <v>0</v>
      </c>
      <c r="L462" s="769" cm="1">
        <f t="array" ref="L462">INDEX($H462:$K462,0,MATCH(L$451,$H$451:$K$451,0))*INDEX($J$445:$R$448,MATCH(L$451,$I$445:$I$448,0),MATCH(L$450,$J$444:$R$444,0))</f>
        <v>0</v>
      </c>
      <c r="M462" s="769" cm="1">
        <f t="array" ref="M462">INDEX($H462:$K462,0,MATCH(M$451,$H$451:$K$451,0))*INDEX($J$445:$R$448,MATCH(M$451,$I$445:$I$448,0),MATCH(M$450,$J$444:$R$444,0))</f>
        <v>0</v>
      </c>
      <c r="N462" s="769" cm="1">
        <f t="array" ref="N462">INDEX($H462:$K462,0,MATCH(N$451,$H$451:$K$451,0))*INDEX($J$445:$R$448,MATCH(N$451,$I$445:$I$448,0),MATCH(N$450,$J$444:$R$444,0))</f>
        <v>0</v>
      </c>
      <c r="O462" s="769" cm="1">
        <f t="array" ref="O462">INDEX($H462:$K462,0,MATCH(O$451,$H$451:$K$451,0))*INDEX($J$445:$R$448,MATCH(O$451,$I$445:$I$448,0),MATCH(O$450,$J$444:$R$444,0))</f>
        <v>0</v>
      </c>
      <c r="P462" s="769" cm="1">
        <f t="array" ref="P462">INDEX($H462:$K462,0,MATCH(P$451,$H$451:$K$451,0))*INDEX($J$445:$R$448,MATCH(P$451,$I$445:$I$448,0),MATCH(P$450,$J$444:$R$444,0))</f>
        <v>0</v>
      </c>
      <c r="Q462" s="769" cm="1">
        <f t="array" ref="Q462">INDEX($H462:$K462,0,MATCH(Q$451,$H$451:$K$451,0))*INDEX($J$445:$R$448,MATCH(Q$451,$I$445:$I$448,0),MATCH(Q$450,$J$444:$R$444,0))</f>
        <v>0</v>
      </c>
      <c r="R462" s="769" cm="1">
        <f t="array" ref="R462">INDEX($H462:$K462,0,MATCH(R$451,$H$451:$K$451,0))*INDEX($J$445:$R$448,MATCH(R$451,$I$445:$I$448,0),MATCH(R$450,$J$444:$R$444,0))</f>
        <v>0</v>
      </c>
      <c r="S462" s="769" cm="1">
        <f t="array" ref="S462">INDEX($H462:$K462,0,MATCH(S$451,$H$451:$K$451,0))*INDEX($J$445:$R$448,MATCH(S$451,$I$445:$I$448,0),MATCH(S$450,$J$444:$R$444,0))</f>
        <v>0</v>
      </c>
      <c r="T462" s="769" cm="1">
        <f t="array" ref="T462">INDEX($H462:$K462,0,MATCH(T$451,$H$451:$K$451,0))*INDEX($J$445:$R$448,MATCH(T$451,$I$445:$I$448,0),MATCH(T$450,$J$444:$R$444,0))</f>
        <v>0</v>
      </c>
      <c r="U462" s="769" cm="1">
        <f t="array" ref="U462">INDEX($H462:$K462,0,MATCH(U$451,$H$451:$K$451,0))*INDEX($J$445:$R$448,MATCH(U$451,$I$445:$I$448,0),MATCH(U$450,$J$444:$R$444,0))</f>
        <v>0</v>
      </c>
      <c r="V462" s="769" cm="1">
        <f t="array" ref="V462">INDEX($H462:$K462,0,MATCH(V$451,$H$451:$K$451,0))*INDEX($J$445:$R$448,MATCH(V$451,$I$445:$I$448,0),MATCH(V$450,$J$444:$R$444,0))</f>
        <v>0</v>
      </c>
      <c r="W462" s="769" cm="1">
        <f t="array" ref="W462">INDEX($H462:$K462,0,MATCH(W$451,$H$451:$K$451,0))*INDEX($J$445:$R$448,MATCH(W$451,$I$445:$I$448,0),MATCH(W$450,$J$444:$R$444,0))</f>
        <v>0</v>
      </c>
      <c r="X462" s="769" cm="1">
        <f t="array" ref="X462">INDEX($H462:$K462,0,MATCH(X$451,$H$451:$K$451,0))*INDEX($J$445:$R$448,MATCH(X$451,$I$445:$I$448,0),MATCH(X$450,$J$444:$R$444,0))</f>
        <v>0</v>
      </c>
      <c r="Y462" s="769" cm="1">
        <f t="array" ref="Y462">INDEX($H462:$K462,0,MATCH(Y$451,$H$451:$K$451,0))*INDEX($J$445:$R$448,MATCH(Y$451,$I$445:$I$448,0),MATCH(Y$450,$J$444:$R$444,0))</f>
        <v>0</v>
      </c>
      <c r="Z462" s="769" cm="1">
        <f t="array" ref="Z462">INDEX($H462:$K462,0,MATCH(Z$451,$H$451:$K$451,0))*INDEX($J$445:$R$448,MATCH(Z$451,$I$445:$I$448,0),MATCH(Z$450,$J$444:$R$444,0))</f>
        <v>0</v>
      </c>
      <c r="AA462" s="769" cm="1">
        <f t="array" ref="AA462">INDEX($H462:$K462,0,MATCH(AA$451,$H$451:$K$451,0))*INDEX($J$445:$R$448,MATCH(AA$451,$I$445:$I$448,0),MATCH(AA$450,$J$444:$R$444,0))</f>
        <v>0</v>
      </c>
      <c r="AB462" s="769" cm="1">
        <f t="array" ref="AB462">INDEX($H462:$K462,0,MATCH(AB$451,$H$451:$K$451,0))*INDEX($J$445:$R$448,MATCH(AB$451,$I$445:$I$448,0),MATCH(AB$450,$J$444:$R$444,0))</f>
        <v>0</v>
      </c>
      <c r="AC462" s="769" cm="1">
        <f t="array" ref="AC462">INDEX($H462:$K462,0,MATCH(AC$451,$H$451:$K$451,0))*INDEX($J$445:$R$448,MATCH(AC$451,$I$445:$I$448,0),MATCH(AC$450,$J$444:$R$444,0))</f>
        <v>0</v>
      </c>
      <c r="AD462" s="769" cm="1">
        <f t="array" ref="AD462">INDEX($H462:$K462,0,MATCH(AD$451,$H$451:$K$451,0))*INDEX($J$445:$R$448,MATCH(AD$451,$I$445:$I$448,0),MATCH(AD$450,$J$444:$R$444,0))</f>
        <v>0</v>
      </c>
      <c r="AE462" s="769" cm="1">
        <f t="array" ref="AE462">INDEX($H462:$K462,0,MATCH(AE$451,$H$451:$K$451,0))*INDEX($J$445:$R$448,MATCH(AE$451,$I$445:$I$448,0),MATCH(AE$450,$J$444:$R$444,0))</f>
        <v>0</v>
      </c>
      <c r="AF462" s="769" cm="1">
        <f t="array" ref="AF462">INDEX($H462:$K462,0,MATCH(AF$451,$H$451:$K$451,0))*INDEX($J$445:$R$448,MATCH(AF$451,$I$445:$I$448,0),MATCH(AF$450,$J$444:$R$444,0))</f>
        <v>0</v>
      </c>
      <c r="AG462" s="769" cm="1">
        <f t="array" ref="AG462">INDEX($H462:$K462,0,MATCH(AG$451,$H$451:$K$451,0))*INDEX($J$445:$R$448,MATCH(AG$451,$I$445:$I$448,0),MATCH(AG$450,$J$444:$R$444,0))</f>
        <v>0</v>
      </c>
      <c r="AH462" s="769" cm="1">
        <f t="array" ref="AH462">INDEX($H462:$K462,0,MATCH(AH$451,$H$451:$K$451,0))*INDEX($J$445:$R$448,MATCH(AH$451,$I$445:$I$448,0),MATCH(AH$450,$J$444:$R$444,0))</f>
        <v>0</v>
      </c>
      <c r="AI462" s="769" cm="1">
        <f t="array" ref="AI462">INDEX($H462:$K462,0,MATCH(AI$451,$H$451:$K$451,0))*INDEX($J$445:$R$448,MATCH(AI$451,$I$445:$I$448,0),MATCH(AI$450,$J$444:$R$444,0))</f>
        <v>0</v>
      </c>
      <c r="AJ462" s="769" cm="1">
        <f t="array" ref="AJ462">INDEX($H462:$K462,0,MATCH(AJ$451,$H$451:$K$451,0))*INDEX($J$445:$R$448,MATCH(AJ$451,$I$445:$I$448,0),MATCH(AJ$450,$J$444:$R$444,0))</f>
        <v>0</v>
      </c>
      <c r="AK462" s="769" cm="1">
        <f t="array" ref="AK462">INDEX($H462:$K462,0,MATCH(AK$451,$H$451:$K$451,0))*INDEX($J$445:$R$448,MATCH(AK$451,$I$445:$I$448,0),MATCH(AK$450,$J$444:$R$444,0))</f>
        <v>0</v>
      </c>
      <c r="AL462" s="769" cm="1">
        <f t="array" ref="AL462">INDEX($H462:$K462,0,MATCH(AL$451,$H$451:$K$451,0))*INDEX($J$445:$R$448,MATCH(AL$451,$I$445:$I$448,0),MATCH(AL$450,$J$444:$R$444,0))</f>
        <v>0</v>
      </c>
      <c r="AM462" s="769" cm="1">
        <f t="array" ref="AM462">INDEX($H462:$K462,0,MATCH(AM$451,$H$451:$K$451,0))*INDEX($J$445:$R$448,MATCH(AM$451,$I$445:$I$448,0),MATCH(AM$450,$J$444:$R$444,0))</f>
        <v>0</v>
      </c>
      <c r="AN462" s="769" cm="1">
        <f t="array" ref="AN462">INDEX($H462:$K462,0,MATCH(AN$451,$H$451:$K$451,0))*INDEX($J$445:$R$448,MATCH(AN$451,$I$445:$I$448,0),MATCH(AN$450,$J$444:$R$444,0))</f>
        <v>0</v>
      </c>
      <c r="AO462" s="769" cm="1">
        <f t="array" ref="AO462">INDEX($H462:$K462,0,MATCH(AO$451,$H$451:$K$451,0))*INDEX($J$445:$R$448,MATCH(AO$451,$I$445:$I$448,0),MATCH(AO$450,$J$444:$R$444,0))</f>
        <v>0</v>
      </c>
      <c r="AP462" s="769" cm="1">
        <f t="array" ref="AP462">INDEX($H462:$K462,0,MATCH(AP$451,$H$451:$K$451,0))*INDEX($J$445:$R$448,MATCH(AP$451,$I$445:$I$448,0),MATCH(AP$450,$J$444:$R$444,0))</f>
        <v>0</v>
      </c>
      <c r="AQ462" s="769" cm="1">
        <f t="array" ref="AQ462">INDEX($H462:$K462,0,MATCH(AQ$451,$H$451:$K$451,0))*INDEX($J$445:$R$448,MATCH(AQ$451,$I$445:$I$448,0),MATCH(AQ$450,$J$444:$R$444,0))</f>
        <v>0</v>
      </c>
      <c r="AR462" s="769" cm="1">
        <f t="array" ref="AR462">INDEX($H462:$K462,0,MATCH(AR$451,$H$451:$K$451,0))*INDEX($J$445:$R$448,MATCH(AR$451,$I$445:$I$448,0),MATCH(AR$450,$J$444:$R$444,0))</f>
        <v>0</v>
      </c>
      <c r="AS462" s="769" cm="1">
        <f t="array" ref="AS462">INDEX($H462:$K462,0,MATCH(AS$451,$H$451:$K$451,0))*INDEX($J$445:$R$448,MATCH(AS$451,$I$445:$I$448,0),MATCH(AS$450,$J$444:$R$444,0))</f>
        <v>0</v>
      </c>
      <c r="AT462" s="769" cm="1">
        <f t="array" ref="AT462">INDEX($H462:$K462,0,MATCH(AT$451,$H$451:$K$451,0))*INDEX($J$445:$R$448,MATCH(AT$451,$I$445:$I$448,0),MATCH(AT$450,$J$444:$R$444,0))</f>
        <v>0</v>
      </c>
      <c r="AU462" s="769" cm="1">
        <f t="array" ref="AU462">INDEX($H462:$K462,0,MATCH(AU$451,$H$451:$K$451,0))*INDEX($J$445:$R$448,MATCH(AU$451,$I$445:$I$448,0),MATCH(AU$450,$J$444:$R$444,0))</f>
        <v>0</v>
      </c>
      <c r="AV462" s="189"/>
      <c r="AW462" s="189"/>
      <c r="AX462" s="16"/>
      <c r="AY462" s="8"/>
      <c r="AZ462" s="8"/>
      <c r="BA462" s="8"/>
    </row>
    <row r="463" spans="1:53" ht="14.5" outlineLevel="1" x14ac:dyDescent="0.35">
      <c r="A463" s="6"/>
      <c r="B463" s="7"/>
      <c r="C463" s="17"/>
      <c r="D463" s="17"/>
      <c r="E463" s="17"/>
      <c r="F463" s="26"/>
      <c r="G463" s="26" t="str">
        <f t="shared" si="120"/>
        <v>YYWNWl</v>
      </c>
      <c r="H463" s="226">
        <v>1</v>
      </c>
      <c r="I463" s="226">
        <v>1</v>
      </c>
      <c r="J463" s="226">
        <v>2</v>
      </c>
      <c r="K463" s="226">
        <v>1</v>
      </c>
      <c r="L463" s="769" cm="1">
        <f t="array" ref="L463">INDEX($H463:$K463,0,MATCH(L$451,$H$451:$K$451,0))*INDEX($J$445:$R$448,MATCH(L$451,$I$445:$I$448,0),MATCH(L$450,$J$444:$R$444,0))</f>
        <v>2</v>
      </c>
      <c r="M463" s="769" cm="1">
        <f t="array" ref="M463">INDEX($H463:$K463,0,MATCH(M$451,$H$451:$K$451,0))*INDEX($J$445:$R$448,MATCH(M$451,$I$445:$I$448,0),MATCH(M$450,$J$444:$R$444,0))</f>
        <v>1</v>
      </c>
      <c r="N463" s="769" cm="1">
        <f t="array" ref="N463">INDEX($H463:$K463,0,MATCH(N$451,$H$451:$K$451,0))*INDEX($J$445:$R$448,MATCH(N$451,$I$445:$I$448,0),MATCH(N$450,$J$444:$R$444,0))</f>
        <v>2</v>
      </c>
      <c r="O463" s="769" cm="1">
        <f t="array" ref="O463">INDEX($H463:$K463,0,MATCH(O$451,$H$451:$K$451,0))*INDEX($J$445:$R$448,MATCH(O$451,$I$445:$I$448,0),MATCH(O$450,$J$444:$R$444,0))</f>
        <v>1</v>
      </c>
      <c r="P463" s="769" cm="1">
        <f t="array" ref="P463">INDEX($H463:$K463,0,MATCH(P$451,$H$451:$K$451,0))*INDEX($J$445:$R$448,MATCH(P$451,$I$445:$I$448,0),MATCH(P$450,$J$444:$R$444,0))</f>
        <v>2</v>
      </c>
      <c r="Q463" s="769" cm="1">
        <f t="array" ref="Q463">INDEX($H463:$K463,0,MATCH(Q$451,$H$451:$K$451,0))*INDEX($J$445:$R$448,MATCH(Q$451,$I$445:$I$448,0),MATCH(Q$450,$J$444:$R$444,0))</f>
        <v>1</v>
      </c>
      <c r="R463" s="769" cm="1">
        <f t="array" ref="R463">INDEX($H463:$K463,0,MATCH(R$451,$H$451:$K$451,0))*INDEX($J$445:$R$448,MATCH(R$451,$I$445:$I$448,0),MATCH(R$450,$J$444:$R$444,0))</f>
        <v>2</v>
      </c>
      <c r="S463" s="769" cm="1">
        <f t="array" ref="S463">INDEX($H463:$K463,0,MATCH(S$451,$H$451:$K$451,0))*INDEX($J$445:$R$448,MATCH(S$451,$I$445:$I$448,0),MATCH(S$450,$J$444:$R$444,0))</f>
        <v>1</v>
      </c>
      <c r="T463" s="769" cm="1">
        <f t="array" ref="T463">INDEX($H463:$K463,0,MATCH(T$451,$H$451:$K$451,0))*INDEX($J$445:$R$448,MATCH(T$451,$I$445:$I$448,0),MATCH(T$450,$J$444:$R$444,0))</f>
        <v>2</v>
      </c>
      <c r="U463" s="769" cm="1">
        <f t="array" ref="U463">INDEX($H463:$K463,0,MATCH(U$451,$H$451:$K$451,0))*INDEX($J$445:$R$448,MATCH(U$451,$I$445:$I$448,0),MATCH(U$450,$J$444:$R$444,0))</f>
        <v>1</v>
      </c>
      <c r="V463" s="769" cm="1">
        <f t="array" ref="V463">INDEX($H463:$K463,0,MATCH(V$451,$H$451:$K$451,0))*INDEX($J$445:$R$448,MATCH(V$451,$I$445:$I$448,0),MATCH(V$450,$J$444:$R$444,0))</f>
        <v>2</v>
      </c>
      <c r="W463" s="769" cm="1">
        <f t="array" ref="W463">INDEX($H463:$K463,0,MATCH(W$451,$H$451:$K$451,0))*INDEX($J$445:$R$448,MATCH(W$451,$I$445:$I$448,0),MATCH(W$450,$J$444:$R$444,0))</f>
        <v>1</v>
      </c>
      <c r="X463" s="769" cm="1">
        <f t="array" ref="X463">INDEX($H463:$K463,0,MATCH(X$451,$H$451:$K$451,0))*INDEX($J$445:$R$448,MATCH(X$451,$I$445:$I$448,0),MATCH(X$450,$J$444:$R$444,0))</f>
        <v>2</v>
      </c>
      <c r="Y463" s="769" cm="1">
        <f t="array" ref="Y463">INDEX($H463:$K463,0,MATCH(Y$451,$H$451:$K$451,0))*INDEX($J$445:$R$448,MATCH(Y$451,$I$445:$I$448,0),MATCH(Y$450,$J$444:$R$444,0))</f>
        <v>1</v>
      </c>
      <c r="Z463" s="769" cm="1">
        <f t="array" ref="Z463">INDEX($H463:$K463,0,MATCH(Z$451,$H$451:$K$451,0))*INDEX($J$445:$R$448,MATCH(Z$451,$I$445:$I$448,0),MATCH(Z$450,$J$444:$R$444,0))</f>
        <v>2</v>
      </c>
      <c r="AA463" s="769" cm="1">
        <f t="array" ref="AA463">INDEX($H463:$K463,0,MATCH(AA$451,$H$451:$K$451,0))*INDEX($J$445:$R$448,MATCH(AA$451,$I$445:$I$448,0),MATCH(AA$450,$J$444:$R$444,0))</f>
        <v>1</v>
      </c>
      <c r="AB463" s="769" cm="1">
        <f t="array" ref="AB463">INDEX($H463:$K463,0,MATCH(AB$451,$H$451:$K$451,0))*INDEX($J$445:$R$448,MATCH(AB$451,$I$445:$I$448,0),MATCH(AB$450,$J$444:$R$444,0))</f>
        <v>1</v>
      </c>
      <c r="AC463" s="769" cm="1">
        <f t="array" ref="AC463">INDEX($H463:$K463,0,MATCH(AC$451,$H$451:$K$451,0))*INDEX($J$445:$R$448,MATCH(AC$451,$I$445:$I$448,0),MATCH(AC$450,$J$444:$R$444,0))</f>
        <v>1</v>
      </c>
      <c r="AD463" s="769" cm="1">
        <f t="array" ref="AD463">INDEX($H463:$K463,0,MATCH(AD$451,$H$451:$K$451,0))*INDEX($J$445:$R$448,MATCH(AD$451,$I$445:$I$448,0),MATCH(AD$450,$J$444:$R$444,0))</f>
        <v>2</v>
      </c>
      <c r="AE463" s="769" cm="1">
        <f t="array" ref="AE463">INDEX($H463:$K463,0,MATCH(AE$451,$H$451:$K$451,0))*INDEX($J$445:$R$448,MATCH(AE$451,$I$445:$I$448,0),MATCH(AE$450,$J$444:$R$444,0))</f>
        <v>1</v>
      </c>
      <c r="AF463" s="769" cm="1">
        <f t="array" ref="AF463">INDEX($H463:$K463,0,MATCH(AF$451,$H$451:$K$451,0))*INDEX($J$445:$R$448,MATCH(AF$451,$I$445:$I$448,0),MATCH(AF$450,$J$444:$R$444,0))</f>
        <v>1</v>
      </c>
      <c r="AG463" s="769" cm="1">
        <f t="array" ref="AG463">INDEX($H463:$K463,0,MATCH(AG$451,$H$451:$K$451,0))*INDEX($J$445:$R$448,MATCH(AG$451,$I$445:$I$448,0),MATCH(AG$450,$J$444:$R$444,0))</f>
        <v>1</v>
      </c>
      <c r="AH463" s="769" cm="1">
        <f t="array" ref="AH463">INDEX($H463:$K463,0,MATCH(AH$451,$H$451:$K$451,0))*INDEX($J$445:$R$448,MATCH(AH$451,$I$445:$I$448,0),MATCH(AH$450,$J$444:$R$444,0))</f>
        <v>2</v>
      </c>
      <c r="AI463" s="769" cm="1">
        <f t="array" ref="AI463">INDEX($H463:$K463,0,MATCH(AI$451,$H$451:$K$451,0))*INDEX($J$445:$R$448,MATCH(AI$451,$I$445:$I$448,0),MATCH(AI$450,$J$444:$R$444,0))</f>
        <v>1</v>
      </c>
      <c r="AJ463" s="769" cm="1">
        <f t="array" ref="AJ463">INDEX($H463:$K463,0,MATCH(AJ$451,$H$451:$K$451,0))*INDEX($J$445:$R$448,MATCH(AJ$451,$I$445:$I$448,0),MATCH(AJ$450,$J$444:$R$444,0))</f>
        <v>1</v>
      </c>
      <c r="AK463" s="769" cm="1">
        <f t="array" ref="AK463">INDEX($H463:$K463,0,MATCH(AK$451,$H$451:$K$451,0))*INDEX($J$445:$R$448,MATCH(AK$451,$I$445:$I$448,0),MATCH(AK$450,$J$444:$R$444,0))</f>
        <v>1</v>
      </c>
      <c r="AL463" s="769" cm="1">
        <f t="array" ref="AL463">INDEX($H463:$K463,0,MATCH(AL$451,$H$451:$K$451,0))*INDEX($J$445:$R$448,MATCH(AL$451,$I$445:$I$448,0),MATCH(AL$450,$J$444:$R$444,0))</f>
        <v>2</v>
      </c>
      <c r="AM463" s="769" cm="1">
        <f t="array" ref="AM463">INDEX($H463:$K463,0,MATCH(AM$451,$H$451:$K$451,0))*INDEX($J$445:$R$448,MATCH(AM$451,$I$445:$I$448,0),MATCH(AM$450,$J$444:$R$444,0))</f>
        <v>1</v>
      </c>
      <c r="AN463" s="769" cm="1">
        <f t="array" ref="AN463">INDEX($H463:$K463,0,MATCH(AN$451,$H$451:$K$451,0))*INDEX($J$445:$R$448,MATCH(AN$451,$I$445:$I$448,0),MATCH(AN$450,$J$444:$R$444,0))</f>
        <v>1</v>
      </c>
      <c r="AO463" s="769" cm="1">
        <f t="array" ref="AO463">INDEX($H463:$K463,0,MATCH(AO$451,$H$451:$K$451,0))*INDEX($J$445:$R$448,MATCH(AO$451,$I$445:$I$448,0),MATCH(AO$450,$J$444:$R$444,0))</f>
        <v>1</v>
      </c>
      <c r="AP463" s="769" cm="1">
        <f t="array" ref="AP463">INDEX($H463:$K463,0,MATCH(AP$451,$H$451:$K$451,0))*INDEX($J$445:$R$448,MATCH(AP$451,$I$445:$I$448,0),MATCH(AP$450,$J$444:$R$444,0))</f>
        <v>2</v>
      </c>
      <c r="AQ463" s="769" cm="1">
        <f t="array" ref="AQ463">INDEX($H463:$K463,0,MATCH(AQ$451,$H$451:$K$451,0))*INDEX($J$445:$R$448,MATCH(AQ$451,$I$445:$I$448,0),MATCH(AQ$450,$J$444:$R$444,0))</f>
        <v>1</v>
      </c>
      <c r="AR463" s="769" cm="1">
        <f t="array" ref="AR463">INDEX($H463:$K463,0,MATCH(AR$451,$H$451:$K$451,0))*INDEX($J$445:$R$448,MATCH(AR$451,$I$445:$I$448,0),MATCH(AR$450,$J$444:$R$444,0))</f>
        <v>1</v>
      </c>
      <c r="AS463" s="769" cm="1">
        <f t="array" ref="AS463">INDEX($H463:$K463,0,MATCH(AS$451,$H$451:$K$451,0))*INDEX($J$445:$R$448,MATCH(AS$451,$I$445:$I$448,0),MATCH(AS$450,$J$444:$R$444,0))</f>
        <v>1</v>
      </c>
      <c r="AT463" s="769" cm="1">
        <f t="array" ref="AT463">INDEX($H463:$K463,0,MATCH(AT$451,$H$451:$K$451,0))*INDEX($J$445:$R$448,MATCH(AT$451,$I$445:$I$448,0),MATCH(AT$450,$J$444:$R$444,0))</f>
        <v>2</v>
      </c>
      <c r="AU463" s="769" cm="1">
        <f t="array" ref="AU463">INDEX($H463:$K463,0,MATCH(AU$451,$H$451:$K$451,0))*INDEX($J$445:$R$448,MATCH(AU$451,$I$445:$I$448,0),MATCH(AU$450,$J$444:$R$444,0))</f>
        <v>1</v>
      </c>
      <c r="AV463" s="189"/>
      <c r="AW463" s="189"/>
      <c r="AX463" s="16"/>
      <c r="AY463" s="8"/>
      <c r="AZ463" s="8"/>
      <c r="BA463" s="8"/>
    </row>
    <row r="464" spans="1:53" ht="14.5" outlineLevel="1" x14ac:dyDescent="0.35">
      <c r="A464" s="6"/>
      <c r="B464" s="7"/>
      <c r="C464" s="17"/>
      <c r="D464" s="17"/>
      <c r="E464" s="17"/>
      <c r="F464" s="26"/>
      <c r="G464" s="26" t="str">
        <f t="shared" si="120"/>
        <v>YYLWNw</v>
      </c>
      <c r="H464" s="226">
        <v>1</v>
      </c>
      <c r="I464" s="226">
        <v>1</v>
      </c>
      <c r="J464" s="226">
        <v>1</v>
      </c>
      <c r="K464" s="226">
        <v>2</v>
      </c>
      <c r="L464" s="769" cm="1">
        <f t="array" ref="L464">INDEX($H464:$K464,0,MATCH(L$451,$H$451:$K$451,0))*INDEX($J$445:$R$448,MATCH(L$451,$I$445:$I$448,0),MATCH(L$450,$J$444:$R$444,0))</f>
        <v>2</v>
      </c>
      <c r="M464" s="769" cm="1">
        <f t="array" ref="M464">INDEX($H464:$K464,0,MATCH(M$451,$H$451:$K$451,0))*INDEX($J$445:$R$448,MATCH(M$451,$I$445:$I$448,0),MATCH(M$450,$J$444:$R$444,0))</f>
        <v>1</v>
      </c>
      <c r="N464" s="769" cm="1">
        <f t="array" ref="N464">INDEX($H464:$K464,0,MATCH(N$451,$H$451:$K$451,0))*INDEX($J$445:$R$448,MATCH(N$451,$I$445:$I$448,0),MATCH(N$450,$J$444:$R$444,0))</f>
        <v>1</v>
      </c>
      <c r="O464" s="769" cm="1">
        <f t="array" ref="O464">INDEX($H464:$K464,0,MATCH(O$451,$H$451:$K$451,0))*INDEX($J$445:$R$448,MATCH(O$451,$I$445:$I$448,0),MATCH(O$450,$J$444:$R$444,0))</f>
        <v>2</v>
      </c>
      <c r="P464" s="769" cm="1">
        <f t="array" ref="P464">INDEX($H464:$K464,0,MATCH(P$451,$H$451:$K$451,0))*INDEX($J$445:$R$448,MATCH(P$451,$I$445:$I$448,0),MATCH(P$450,$J$444:$R$444,0))</f>
        <v>2</v>
      </c>
      <c r="Q464" s="769" cm="1">
        <f t="array" ref="Q464">INDEX($H464:$K464,0,MATCH(Q$451,$H$451:$K$451,0))*INDEX($J$445:$R$448,MATCH(Q$451,$I$445:$I$448,0),MATCH(Q$450,$J$444:$R$444,0))</f>
        <v>1</v>
      </c>
      <c r="R464" s="769" cm="1">
        <f t="array" ref="R464">INDEX($H464:$K464,0,MATCH(R$451,$H$451:$K$451,0))*INDEX($J$445:$R$448,MATCH(R$451,$I$445:$I$448,0),MATCH(R$450,$J$444:$R$444,0))</f>
        <v>1</v>
      </c>
      <c r="S464" s="769" cm="1">
        <f t="array" ref="S464">INDEX($H464:$K464,0,MATCH(S$451,$H$451:$K$451,0))*INDEX($J$445:$R$448,MATCH(S$451,$I$445:$I$448,0),MATCH(S$450,$J$444:$R$444,0))</f>
        <v>2</v>
      </c>
      <c r="T464" s="769" cm="1">
        <f t="array" ref="T464">INDEX($H464:$K464,0,MATCH(T$451,$H$451:$K$451,0))*INDEX($J$445:$R$448,MATCH(T$451,$I$445:$I$448,0),MATCH(T$450,$J$444:$R$444,0))</f>
        <v>2</v>
      </c>
      <c r="U464" s="769" cm="1">
        <f t="array" ref="U464">INDEX($H464:$K464,0,MATCH(U$451,$H$451:$K$451,0))*INDEX($J$445:$R$448,MATCH(U$451,$I$445:$I$448,0),MATCH(U$450,$J$444:$R$444,0))</f>
        <v>1</v>
      </c>
      <c r="V464" s="769" cm="1">
        <f t="array" ref="V464">INDEX($H464:$K464,0,MATCH(V$451,$H$451:$K$451,0))*INDEX($J$445:$R$448,MATCH(V$451,$I$445:$I$448,0),MATCH(V$450,$J$444:$R$444,0))</f>
        <v>1</v>
      </c>
      <c r="W464" s="769" cm="1">
        <f t="array" ref="W464">INDEX($H464:$K464,0,MATCH(W$451,$H$451:$K$451,0))*INDEX($J$445:$R$448,MATCH(W$451,$I$445:$I$448,0),MATCH(W$450,$J$444:$R$444,0))</f>
        <v>2</v>
      </c>
      <c r="X464" s="769" cm="1">
        <f t="array" ref="X464">INDEX($H464:$K464,0,MATCH(X$451,$H$451:$K$451,0))*INDEX($J$445:$R$448,MATCH(X$451,$I$445:$I$448,0),MATCH(X$450,$J$444:$R$444,0))</f>
        <v>2</v>
      </c>
      <c r="Y464" s="769" cm="1">
        <f t="array" ref="Y464">INDEX($H464:$K464,0,MATCH(Y$451,$H$451:$K$451,0))*INDEX($J$445:$R$448,MATCH(Y$451,$I$445:$I$448,0),MATCH(Y$450,$J$444:$R$444,0))</f>
        <v>1</v>
      </c>
      <c r="Z464" s="769" cm="1">
        <f t="array" ref="Z464">INDEX($H464:$K464,0,MATCH(Z$451,$H$451:$K$451,0))*INDEX($J$445:$R$448,MATCH(Z$451,$I$445:$I$448,0),MATCH(Z$450,$J$444:$R$444,0))</f>
        <v>1</v>
      </c>
      <c r="AA464" s="769" cm="1">
        <f t="array" ref="AA464">INDEX($H464:$K464,0,MATCH(AA$451,$H$451:$K$451,0))*INDEX($J$445:$R$448,MATCH(AA$451,$I$445:$I$448,0),MATCH(AA$450,$J$444:$R$444,0))</f>
        <v>2</v>
      </c>
      <c r="AB464" s="769" cm="1">
        <f t="array" ref="AB464">INDEX($H464:$K464,0,MATCH(AB$451,$H$451:$K$451,0))*INDEX($J$445:$R$448,MATCH(AB$451,$I$445:$I$448,0),MATCH(AB$450,$J$444:$R$444,0))</f>
        <v>1</v>
      </c>
      <c r="AC464" s="769" cm="1">
        <f t="array" ref="AC464">INDEX($H464:$K464,0,MATCH(AC$451,$H$451:$K$451,0))*INDEX($J$445:$R$448,MATCH(AC$451,$I$445:$I$448,0),MATCH(AC$450,$J$444:$R$444,0))</f>
        <v>1</v>
      </c>
      <c r="AD464" s="769" cm="1">
        <f t="array" ref="AD464">INDEX($H464:$K464,0,MATCH(AD$451,$H$451:$K$451,0))*INDEX($J$445:$R$448,MATCH(AD$451,$I$445:$I$448,0),MATCH(AD$450,$J$444:$R$444,0))</f>
        <v>1</v>
      </c>
      <c r="AE464" s="769" cm="1">
        <f t="array" ref="AE464">INDEX($H464:$K464,0,MATCH(AE$451,$H$451:$K$451,0))*INDEX($J$445:$R$448,MATCH(AE$451,$I$445:$I$448,0),MATCH(AE$450,$J$444:$R$444,0))</f>
        <v>2</v>
      </c>
      <c r="AF464" s="769" cm="1">
        <f t="array" ref="AF464">INDEX($H464:$K464,0,MATCH(AF$451,$H$451:$K$451,0))*INDEX($J$445:$R$448,MATCH(AF$451,$I$445:$I$448,0),MATCH(AF$450,$J$444:$R$444,0))</f>
        <v>1</v>
      </c>
      <c r="AG464" s="769" cm="1">
        <f t="array" ref="AG464">INDEX($H464:$K464,0,MATCH(AG$451,$H$451:$K$451,0))*INDEX($J$445:$R$448,MATCH(AG$451,$I$445:$I$448,0),MATCH(AG$450,$J$444:$R$444,0))</f>
        <v>1</v>
      </c>
      <c r="AH464" s="769" cm="1">
        <f t="array" ref="AH464">INDEX($H464:$K464,0,MATCH(AH$451,$H$451:$K$451,0))*INDEX($J$445:$R$448,MATCH(AH$451,$I$445:$I$448,0),MATCH(AH$450,$J$444:$R$444,0))</f>
        <v>1</v>
      </c>
      <c r="AI464" s="769" cm="1">
        <f t="array" ref="AI464">INDEX($H464:$K464,0,MATCH(AI$451,$H$451:$K$451,0))*INDEX($J$445:$R$448,MATCH(AI$451,$I$445:$I$448,0),MATCH(AI$450,$J$444:$R$444,0))</f>
        <v>2</v>
      </c>
      <c r="AJ464" s="769" cm="1">
        <f t="array" ref="AJ464">INDEX($H464:$K464,0,MATCH(AJ$451,$H$451:$K$451,0))*INDEX($J$445:$R$448,MATCH(AJ$451,$I$445:$I$448,0),MATCH(AJ$450,$J$444:$R$444,0))</f>
        <v>1</v>
      </c>
      <c r="AK464" s="769" cm="1">
        <f t="array" ref="AK464">INDEX($H464:$K464,0,MATCH(AK$451,$H$451:$K$451,0))*INDEX($J$445:$R$448,MATCH(AK$451,$I$445:$I$448,0),MATCH(AK$450,$J$444:$R$444,0))</f>
        <v>1</v>
      </c>
      <c r="AL464" s="769" cm="1">
        <f t="array" ref="AL464">INDEX($H464:$K464,0,MATCH(AL$451,$H$451:$K$451,0))*INDEX($J$445:$R$448,MATCH(AL$451,$I$445:$I$448,0),MATCH(AL$450,$J$444:$R$444,0))</f>
        <v>1</v>
      </c>
      <c r="AM464" s="769" cm="1">
        <f t="array" ref="AM464">INDEX($H464:$K464,0,MATCH(AM$451,$H$451:$K$451,0))*INDEX($J$445:$R$448,MATCH(AM$451,$I$445:$I$448,0),MATCH(AM$450,$J$444:$R$444,0))</f>
        <v>2</v>
      </c>
      <c r="AN464" s="769" cm="1">
        <f t="array" ref="AN464">INDEX($H464:$K464,0,MATCH(AN$451,$H$451:$K$451,0))*INDEX($J$445:$R$448,MATCH(AN$451,$I$445:$I$448,0),MATCH(AN$450,$J$444:$R$444,0))</f>
        <v>1</v>
      </c>
      <c r="AO464" s="769" cm="1">
        <f t="array" ref="AO464">INDEX($H464:$K464,0,MATCH(AO$451,$H$451:$K$451,0))*INDEX($J$445:$R$448,MATCH(AO$451,$I$445:$I$448,0),MATCH(AO$450,$J$444:$R$444,0))</f>
        <v>1</v>
      </c>
      <c r="AP464" s="769" cm="1">
        <f t="array" ref="AP464">INDEX($H464:$K464,0,MATCH(AP$451,$H$451:$K$451,0))*INDEX($J$445:$R$448,MATCH(AP$451,$I$445:$I$448,0),MATCH(AP$450,$J$444:$R$444,0))</f>
        <v>1</v>
      </c>
      <c r="AQ464" s="769" cm="1">
        <f t="array" ref="AQ464">INDEX($H464:$K464,0,MATCH(AQ$451,$H$451:$K$451,0))*INDEX($J$445:$R$448,MATCH(AQ$451,$I$445:$I$448,0),MATCH(AQ$450,$J$444:$R$444,0))</f>
        <v>2</v>
      </c>
      <c r="AR464" s="769" cm="1">
        <f t="array" ref="AR464">INDEX($H464:$K464,0,MATCH(AR$451,$H$451:$K$451,0))*INDEX($J$445:$R$448,MATCH(AR$451,$I$445:$I$448,0),MATCH(AR$450,$J$444:$R$444,0))</f>
        <v>1</v>
      </c>
      <c r="AS464" s="769" cm="1">
        <f t="array" ref="AS464">INDEX($H464:$K464,0,MATCH(AS$451,$H$451:$K$451,0))*INDEX($J$445:$R$448,MATCH(AS$451,$I$445:$I$448,0),MATCH(AS$450,$J$444:$R$444,0))</f>
        <v>1</v>
      </c>
      <c r="AT464" s="769" cm="1">
        <f t="array" ref="AT464">INDEX($H464:$K464,0,MATCH(AT$451,$H$451:$K$451,0))*INDEX($J$445:$R$448,MATCH(AT$451,$I$445:$I$448,0),MATCH(AT$450,$J$444:$R$444,0))</f>
        <v>1</v>
      </c>
      <c r="AU464" s="769" cm="1">
        <f t="array" ref="AU464">INDEX($H464:$K464,0,MATCH(AU$451,$H$451:$K$451,0))*INDEX($J$445:$R$448,MATCH(AU$451,$I$445:$I$448,0),MATCH(AU$450,$J$444:$R$444,0))</f>
        <v>2</v>
      </c>
      <c r="AV464" s="189"/>
      <c r="AW464" s="189"/>
      <c r="AX464" s="16"/>
      <c r="AY464" s="8"/>
      <c r="AZ464" s="8"/>
      <c r="BA464" s="8"/>
    </row>
    <row r="465" spans="1:53" ht="14.5" outlineLevel="1" x14ac:dyDescent="0.35">
      <c r="A465" s="6"/>
      <c r="B465" s="7"/>
      <c r="C465" s="17"/>
      <c r="D465" s="17"/>
      <c r="E465" s="17"/>
      <c r="F465" s="26"/>
      <c r="G465" s="26" t="str">
        <f t="shared" si="120"/>
        <v>YYLWNwd</v>
      </c>
      <c r="H465" s="226">
        <v>1</v>
      </c>
      <c r="I465" s="226">
        <v>1</v>
      </c>
      <c r="J465" s="226">
        <v>1</v>
      </c>
      <c r="K465" s="226">
        <v>2</v>
      </c>
      <c r="L465" s="769" cm="1">
        <f t="array" ref="L465">INDEX($H465:$K465,0,MATCH(L$451,$H$451:$K$451,0))*INDEX($J$445:$R$448,MATCH(L$451,$I$445:$I$448,0),MATCH(L$450,$J$444:$R$444,0))</f>
        <v>2</v>
      </c>
      <c r="M465" s="769" cm="1">
        <f t="array" ref="M465">INDEX($H465:$K465,0,MATCH(M$451,$H$451:$K$451,0))*INDEX($J$445:$R$448,MATCH(M$451,$I$445:$I$448,0),MATCH(M$450,$J$444:$R$444,0))</f>
        <v>1</v>
      </c>
      <c r="N465" s="769" cm="1">
        <f t="array" ref="N465">INDEX($H465:$K465,0,MATCH(N$451,$H$451:$K$451,0))*INDEX($J$445:$R$448,MATCH(N$451,$I$445:$I$448,0),MATCH(N$450,$J$444:$R$444,0))</f>
        <v>1</v>
      </c>
      <c r="O465" s="769" cm="1">
        <f t="array" ref="O465">INDEX($H465:$K465,0,MATCH(O$451,$H$451:$K$451,0))*INDEX($J$445:$R$448,MATCH(O$451,$I$445:$I$448,0),MATCH(O$450,$J$444:$R$444,0))</f>
        <v>2</v>
      </c>
      <c r="P465" s="769" cm="1">
        <f t="array" ref="P465">INDEX($H465:$K465,0,MATCH(P$451,$H$451:$K$451,0))*INDEX($J$445:$R$448,MATCH(P$451,$I$445:$I$448,0),MATCH(P$450,$J$444:$R$444,0))</f>
        <v>2</v>
      </c>
      <c r="Q465" s="769" cm="1">
        <f t="array" ref="Q465">INDEX($H465:$K465,0,MATCH(Q$451,$H$451:$K$451,0))*INDEX($J$445:$R$448,MATCH(Q$451,$I$445:$I$448,0),MATCH(Q$450,$J$444:$R$444,0))</f>
        <v>1</v>
      </c>
      <c r="R465" s="769" cm="1">
        <f t="array" ref="R465">INDEX($H465:$K465,0,MATCH(R$451,$H$451:$K$451,0))*INDEX($J$445:$R$448,MATCH(R$451,$I$445:$I$448,0),MATCH(R$450,$J$444:$R$444,0))</f>
        <v>1</v>
      </c>
      <c r="S465" s="769" cm="1">
        <f t="array" ref="S465">INDEX($H465:$K465,0,MATCH(S$451,$H$451:$K$451,0))*INDEX($J$445:$R$448,MATCH(S$451,$I$445:$I$448,0),MATCH(S$450,$J$444:$R$444,0))</f>
        <v>2</v>
      </c>
      <c r="T465" s="769" cm="1">
        <f t="array" ref="T465">INDEX($H465:$K465,0,MATCH(T$451,$H$451:$K$451,0))*INDEX($J$445:$R$448,MATCH(T$451,$I$445:$I$448,0),MATCH(T$450,$J$444:$R$444,0))</f>
        <v>2</v>
      </c>
      <c r="U465" s="769" cm="1">
        <f t="array" ref="U465">INDEX($H465:$K465,0,MATCH(U$451,$H$451:$K$451,0))*INDEX($J$445:$R$448,MATCH(U$451,$I$445:$I$448,0),MATCH(U$450,$J$444:$R$444,0))</f>
        <v>1</v>
      </c>
      <c r="V465" s="769" cm="1">
        <f t="array" ref="V465">INDEX($H465:$K465,0,MATCH(V$451,$H$451:$K$451,0))*INDEX($J$445:$R$448,MATCH(V$451,$I$445:$I$448,0),MATCH(V$450,$J$444:$R$444,0))</f>
        <v>1</v>
      </c>
      <c r="W465" s="769" cm="1">
        <f t="array" ref="W465">INDEX($H465:$K465,0,MATCH(W$451,$H$451:$K$451,0))*INDEX($J$445:$R$448,MATCH(W$451,$I$445:$I$448,0),MATCH(W$450,$J$444:$R$444,0))</f>
        <v>2</v>
      </c>
      <c r="X465" s="769" cm="1">
        <f t="array" ref="X465">INDEX($H465:$K465,0,MATCH(X$451,$H$451:$K$451,0))*INDEX($J$445:$R$448,MATCH(X$451,$I$445:$I$448,0),MATCH(X$450,$J$444:$R$444,0))</f>
        <v>2</v>
      </c>
      <c r="Y465" s="769" cm="1">
        <f t="array" ref="Y465">INDEX($H465:$K465,0,MATCH(Y$451,$H$451:$K$451,0))*INDEX($J$445:$R$448,MATCH(Y$451,$I$445:$I$448,0),MATCH(Y$450,$J$444:$R$444,0))</f>
        <v>1</v>
      </c>
      <c r="Z465" s="769" cm="1">
        <f t="array" ref="Z465">INDEX($H465:$K465,0,MATCH(Z$451,$H$451:$K$451,0))*INDEX($J$445:$R$448,MATCH(Z$451,$I$445:$I$448,0),MATCH(Z$450,$J$444:$R$444,0))</f>
        <v>1</v>
      </c>
      <c r="AA465" s="769" cm="1">
        <f t="array" ref="AA465">INDEX($H465:$K465,0,MATCH(AA$451,$H$451:$K$451,0))*INDEX($J$445:$R$448,MATCH(AA$451,$I$445:$I$448,0),MATCH(AA$450,$J$444:$R$444,0))</f>
        <v>2</v>
      </c>
      <c r="AB465" s="769" cm="1">
        <f t="array" ref="AB465">INDEX($H465:$K465,0,MATCH(AB$451,$H$451:$K$451,0))*INDEX($J$445:$R$448,MATCH(AB$451,$I$445:$I$448,0),MATCH(AB$450,$J$444:$R$444,0))</f>
        <v>1</v>
      </c>
      <c r="AC465" s="769" cm="1">
        <f t="array" ref="AC465">INDEX($H465:$K465,0,MATCH(AC$451,$H$451:$K$451,0))*INDEX($J$445:$R$448,MATCH(AC$451,$I$445:$I$448,0),MATCH(AC$450,$J$444:$R$444,0))</f>
        <v>1</v>
      </c>
      <c r="AD465" s="769" cm="1">
        <f t="array" ref="AD465">INDEX($H465:$K465,0,MATCH(AD$451,$H$451:$K$451,0))*INDEX($J$445:$R$448,MATCH(AD$451,$I$445:$I$448,0),MATCH(AD$450,$J$444:$R$444,0))</f>
        <v>1</v>
      </c>
      <c r="AE465" s="769" cm="1">
        <f t="array" ref="AE465">INDEX($H465:$K465,0,MATCH(AE$451,$H$451:$K$451,0))*INDEX($J$445:$R$448,MATCH(AE$451,$I$445:$I$448,0),MATCH(AE$450,$J$444:$R$444,0))</f>
        <v>2</v>
      </c>
      <c r="AF465" s="769" cm="1">
        <f t="array" ref="AF465">INDEX($H465:$K465,0,MATCH(AF$451,$H$451:$K$451,0))*INDEX($J$445:$R$448,MATCH(AF$451,$I$445:$I$448,0),MATCH(AF$450,$J$444:$R$444,0))</f>
        <v>1</v>
      </c>
      <c r="AG465" s="769" cm="1">
        <f t="array" ref="AG465">INDEX($H465:$K465,0,MATCH(AG$451,$H$451:$K$451,0))*INDEX($J$445:$R$448,MATCH(AG$451,$I$445:$I$448,0),MATCH(AG$450,$J$444:$R$444,0))</f>
        <v>1</v>
      </c>
      <c r="AH465" s="769" cm="1">
        <f t="array" ref="AH465">INDEX($H465:$K465,0,MATCH(AH$451,$H$451:$K$451,0))*INDEX($J$445:$R$448,MATCH(AH$451,$I$445:$I$448,0),MATCH(AH$450,$J$444:$R$444,0))</f>
        <v>1</v>
      </c>
      <c r="AI465" s="769" cm="1">
        <f t="array" ref="AI465">INDEX($H465:$K465,0,MATCH(AI$451,$H$451:$K$451,0))*INDEX($J$445:$R$448,MATCH(AI$451,$I$445:$I$448,0),MATCH(AI$450,$J$444:$R$444,0))</f>
        <v>2</v>
      </c>
      <c r="AJ465" s="769" cm="1">
        <f t="array" ref="AJ465">INDEX($H465:$K465,0,MATCH(AJ$451,$H$451:$K$451,0))*INDEX($J$445:$R$448,MATCH(AJ$451,$I$445:$I$448,0),MATCH(AJ$450,$J$444:$R$444,0))</f>
        <v>1</v>
      </c>
      <c r="AK465" s="769" cm="1">
        <f t="array" ref="AK465">INDEX($H465:$K465,0,MATCH(AK$451,$H$451:$K$451,0))*INDEX($J$445:$R$448,MATCH(AK$451,$I$445:$I$448,0),MATCH(AK$450,$J$444:$R$444,0))</f>
        <v>1</v>
      </c>
      <c r="AL465" s="769" cm="1">
        <f t="array" ref="AL465">INDEX($H465:$K465,0,MATCH(AL$451,$H$451:$K$451,0))*INDEX($J$445:$R$448,MATCH(AL$451,$I$445:$I$448,0),MATCH(AL$450,$J$444:$R$444,0))</f>
        <v>1</v>
      </c>
      <c r="AM465" s="769" cm="1">
        <f t="array" ref="AM465">INDEX($H465:$K465,0,MATCH(AM$451,$H$451:$K$451,0))*INDEX($J$445:$R$448,MATCH(AM$451,$I$445:$I$448,0),MATCH(AM$450,$J$444:$R$444,0))</f>
        <v>2</v>
      </c>
      <c r="AN465" s="769" cm="1">
        <f t="array" ref="AN465">INDEX($H465:$K465,0,MATCH(AN$451,$H$451:$K$451,0))*INDEX($J$445:$R$448,MATCH(AN$451,$I$445:$I$448,0),MATCH(AN$450,$J$444:$R$444,0))</f>
        <v>1</v>
      </c>
      <c r="AO465" s="769" cm="1">
        <f t="array" ref="AO465">INDEX($H465:$K465,0,MATCH(AO$451,$H$451:$K$451,0))*INDEX($J$445:$R$448,MATCH(AO$451,$I$445:$I$448,0),MATCH(AO$450,$J$444:$R$444,0))</f>
        <v>1</v>
      </c>
      <c r="AP465" s="769" cm="1">
        <f t="array" ref="AP465">INDEX($H465:$K465,0,MATCH(AP$451,$H$451:$K$451,0))*INDEX($J$445:$R$448,MATCH(AP$451,$I$445:$I$448,0),MATCH(AP$450,$J$444:$R$444,0))</f>
        <v>1</v>
      </c>
      <c r="AQ465" s="769" cm="1">
        <f t="array" ref="AQ465">INDEX($H465:$K465,0,MATCH(AQ$451,$H$451:$K$451,0))*INDEX($J$445:$R$448,MATCH(AQ$451,$I$445:$I$448,0),MATCH(AQ$450,$J$444:$R$444,0))</f>
        <v>2</v>
      </c>
      <c r="AR465" s="769" cm="1">
        <f t="array" ref="AR465">INDEX($H465:$K465,0,MATCH(AR$451,$H$451:$K$451,0))*INDEX($J$445:$R$448,MATCH(AR$451,$I$445:$I$448,0),MATCH(AR$450,$J$444:$R$444,0))</f>
        <v>1</v>
      </c>
      <c r="AS465" s="769" cm="1">
        <f t="array" ref="AS465">INDEX($H465:$K465,0,MATCH(AS$451,$H$451:$K$451,0))*INDEX($J$445:$R$448,MATCH(AS$451,$I$445:$I$448,0),MATCH(AS$450,$J$444:$R$444,0))</f>
        <v>1</v>
      </c>
      <c r="AT465" s="769" cm="1">
        <f t="array" ref="AT465">INDEX($H465:$K465,0,MATCH(AT$451,$H$451:$K$451,0))*INDEX($J$445:$R$448,MATCH(AT$451,$I$445:$I$448,0),MATCH(AT$450,$J$444:$R$444,0))</f>
        <v>1</v>
      </c>
      <c r="AU465" s="769" cm="1">
        <f t="array" ref="AU465">INDEX($H465:$K465,0,MATCH(AU$451,$H$451:$K$451,0))*INDEX($J$445:$R$448,MATCH(AU$451,$I$445:$I$448,0),MATCH(AU$450,$J$444:$R$444,0))</f>
        <v>2</v>
      </c>
      <c r="AV465" s="189"/>
      <c r="AW465" s="189"/>
      <c r="AX465" s="16"/>
      <c r="AY465" s="8"/>
      <c r="AZ465" s="8"/>
      <c r="BA465" s="8"/>
    </row>
    <row r="466" spans="1:53" ht="14.5" outlineLevel="1" x14ac:dyDescent="0.35">
      <c r="A466" s="6"/>
      <c r="B466" s="7"/>
      <c r="C466" s="17"/>
      <c r="D466" s="17"/>
      <c r="E466" s="17"/>
      <c r="F466" s="26"/>
      <c r="G466" s="26" t="str">
        <f t="shared" si="120"/>
        <v>YYWLWz</v>
      </c>
      <c r="H466" s="226">
        <v>1</v>
      </c>
      <c r="I466" s="226">
        <v>1</v>
      </c>
      <c r="J466" s="226">
        <v>2</v>
      </c>
      <c r="K466" s="226">
        <v>3</v>
      </c>
      <c r="L466" s="769" cm="1">
        <f t="array" ref="L466">INDEX($H466:$K466,0,MATCH(L$451,$H$451:$K$451,0))*INDEX($J$445:$R$448,MATCH(L$451,$I$445:$I$448,0),MATCH(L$450,$J$444:$R$444,0))</f>
        <v>2</v>
      </c>
      <c r="M466" s="769" cm="1">
        <f t="array" ref="M466">INDEX($H466:$K466,0,MATCH(M$451,$H$451:$K$451,0))*INDEX($J$445:$R$448,MATCH(M$451,$I$445:$I$448,0),MATCH(M$450,$J$444:$R$444,0))</f>
        <v>1</v>
      </c>
      <c r="N466" s="769" cm="1">
        <f t="array" ref="N466">INDEX($H466:$K466,0,MATCH(N$451,$H$451:$K$451,0))*INDEX($J$445:$R$448,MATCH(N$451,$I$445:$I$448,0),MATCH(N$450,$J$444:$R$444,0))</f>
        <v>2</v>
      </c>
      <c r="O466" s="769" cm="1">
        <f t="array" ref="O466">INDEX($H466:$K466,0,MATCH(O$451,$H$451:$K$451,0))*INDEX($J$445:$R$448,MATCH(O$451,$I$445:$I$448,0),MATCH(O$450,$J$444:$R$444,0))</f>
        <v>3</v>
      </c>
      <c r="P466" s="769" cm="1">
        <f t="array" ref="P466">INDEX($H466:$K466,0,MATCH(P$451,$H$451:$K$451,0))*INDEX($J$445:$R$448,MATCH(P$451,$I$445:$I$448,0),MATCH(P$450,$J$444:$R$444,0))</f>
        <v>2</v>
      </c>
      <c r="Q466" s="769" cm="1">
        <f t="array" ref="Q466">INDEX($H466:$K466,0,MATCH(Q$451,$H$451:$K$451,0))*INDEX($J$445:$R$448,MATCH(Q$451,$I$445:$I$448,0),MATCH(Q$450,$J$444:$R$444,0))</f>
        <v>1</v>
      </c>
      <c r="R466" s="769" cm="1">
        <f t="array" ref="R466">INDEX($H466:$K466,0,MATCH(R$451,$H$451:$K$451,0))*INDEX($J$445:$R$448,MATCH(R$451,$I$445:$I$448,0),MATCH(R$450,$J$444:$R$444,0))</f>
        <v>2</v>
      </c>
      <c r="S466" s="769" cm="1">
        <f t="array" ref="S466">INDEX($H466:$K466,0,MATCH(S$451,$H$451:$K$451,0))*INDEX($J$445:$R$448,MATCH(S$451,$I$445:$I$448,0),MATCH(S$450,$J$444:$R$444,0))</f>
        <v>3</v>
      </c>
      <c r="T466" s="769" cm="1">
        <f t="array" ref="T466">INDEX($H466:$K466,0,MATCH(T$451,$H$451:$K$451,0))*INDEX($J$445:$R$448,MATCH(T$451,$I$445:$I$448,0),MATCH(T$450,$J$444:$R$444,0))</f>
        <v>2</v>
      </c>
      <c r="U466" s="769" cm="1">
        <f t="array" ref="U466">INDEX($H466:$K466,0,MATCH(U$451,$H$451:$K$451,0))*INDEX($J$445:$R$448,MATCH(U$451,$I$445:$I$448,0),MATCH(U$450,$J$444:$R$444,0))</f>
        <v>1</v>
      </c>
      <c r="V466" s="769" cm="1">
        <f t="array" ref="V466">INDEX($H466:$K466,0,MATCH(V$451,$H$451:$K$451,0))*INDEX($J$445:$R$448,MATCH(V$451,$I$445:$I$448,0),MATCH(V$450,$J$444:$R$444,0))</f>
        <v>2</v>
      </c>
      <c r="W466" s="769" cm="1">
        <f t="array" ref="W466">INDEX($H466:$K466,0,MATCH(W$451,$H$451:$K$451,0))*INDEX($J$445:$R$448,MATCH(W$451,$I$445:$I$448,0),MATCH(W$450,$J$444:$R$444,0))</f>
        <v>3</v>
      </c>
      <c r="X466" s="769" cm="1">
        <f t="array" ref="X466">INDEX($H466:$K466,0,MATCH(X$451,$H$451:$K$451,0))*INDEX($J$445:$R$448,MATCH(X$451,$I$445:$I$448,0),MATCH(X$450,$J$444:$R$444,0))</f>
        <v>2</v>
      </c>
      <c r="Y466" s="769" cm="1">
        <f t="array" ref="Y466">INDEX($H466:$K466,0,MATCH(Y$451,$H$451:$K$451,0))*INDEX($J$445:$R$448,MATCH(Y$451,$I$445:$I$448,0),MATCH(Y$450,$J$444:$R$444,0))</f>
        <v>1</v>
      </c>
      <c r="Z466" s="769" cm="1">
        <f t="array" ref="Z466">INDEX($H466:$K466,0,MATCH(Z$451,$H$451:$K$451,0))*INDEX($J$445:$R$448,MATCH(Z$451,$I$445:$I$448,0),MATCH(Z$450,$J$444:$R$444,0))</f>
        <v>2</v>
      </c>
      <c r="AA466" s="769" cm="1">
        <f t="array" ref="AA466">INDEX($H466:$K466,0,MATCH(AA$451,$H$451:$K$451,0))*INDEX($J$445:$R$448,MATCH(AA$451,$I$445:$I$448,0),MATCH(AA$450,$J$444:$R$444,0))</f>
        <v>3</v>
      </c>
      <c r="AB466" s="769" cm="1">
        <f t="array" ref="AB466">INDEX($H466:$K466,0,MATCH(AB$451,$H$451:$K$451,0))*INDEX($J$445:$R$448,MATCH(AB$451,$I$445:$I$448,0),MATCH(AB$450,$J$444:$R$444,0))</f>
        <v>1</v>
      </c>
      <c r="AC466" s="769" cm="1">
        <f t="array" ref="AC466">INDEX($H466:$K466,0,MATCH(AC$451,$H$451:$K$451,0))*INDEX($J$445:$R$448,MATCH(AC$451,$I$445:$I$448,0),MATCH(AC$450,$J$444:$R$444,0))</f>
        <v>1</v>
      </c>
      <c r="AD466" s="769" cm="1">
        <f t="array" ref="AD466">INDEX($H466:$K466,0,MATCH(AD$451,$H$451:$K$451,0))*INDEX($J$445:$R$448,MATCH(AD$451,$I$445:$I$448,0),MATCH(AD$450,$J$444:$R$444,0))</f>
        <v>2</v>
      </c>
      <c r="AE466" s="769" cm="1">
        <f t="array" ref="AE466">INDEX($H466:$K466,0,MATCH(AE$451,$H$451:$K$451,0))*INDEX($J$445:$R$448,MATCH(AE$451,$I$445:$I$448,0),MATCH(AE$450,$J$444:$R$444,0))</f>
        <v>3</v>
      </c>
      <c r="AF466" s="769" cm="1">
        <f t="array" ref="AF466">INDEX($H466:$K466,0,MATCH(AF$451,$H$451:$K$451,0))*INDEX($J$445:$R$448,MATCH(AF$451,$I$445:$I$448,0),MATCH(AF$450,$J$444:$R$444,0))</f>
        <v>1</v>
      </c>
      <c r="AG466" s="769" cm="1">
        <f t="array" ref="AG466">INDEX($H466:$K466,0,MATCH(AG$451,$H$451:$K$451,0))*INDEX($J$445:$R$448,MATCH(AG$451,$I$445:$I$448,0),MATCH(AG$450,$J$444:$R$444,0))</f>
        <v>1</v>
      </c>
      <c r="AH466" s="769" cm="1">
        <f t="array" ref="AH466">INDEX($H466:$K466,0,MATCH(AH$451,$H$451:$K$451,0))*INDEX($J$445:$R$448,MATCH(AH$451,$I$445:$I$448,0),MATCH(AH$450,$J$444:$R$444,0))</f>
        <v>2</v>
      </c>
      <c r="AI466" s="769" cm="1">
        <f t="array" ref="AI466">INDEX($H466:$K466,0,MATCH(AI$451,$H$451:$K$451,0))*INDEX($J$445:$R$448,MATCH(AI$451,$I$445:$I$448,0),MATCH(AI$450,$J$444:$R$444,0))</f>
        <v>3</v>
      </c>
      <c r="AJ466" s="769" cm="1">
        <f t="array" ref="AJ466">INDEX($H466:$K466,0,MATCH(AJ$451,$H$451:$K$451,0))*INDEX($J$445:$R$448,MATCH(AJ$451,$I$445:$I$448,0),MATCH(AJ$450,$J$444:$R$444,0))</f>
        <v>1</v>
      </c>
      <c r="AK466" s="769" cm="1">
        <f t="array" ref="AK466">INDEX($H466:$K466,0,MATCH(AK$451,$H$451:$K$451,0))*INDEX($J$445:$R$448,MATCH(AK$451,$I$445:$I$448,0),MATCH(AK$450,$J$444:$R$444,0))</f>
        <v>1</v>
      </c>
      <c r="AL466" s="769" cm="1">
        <f t="array" ref="AL466">INDEX($H466:$K466,0,MATCH(AL$451,$H$451:$K$451,0))*INDEX($J$445:$R$448,MATCH(AL$451,$I$445:$I$448,0),MATCH(AL$450,$J$444:$R$444,0))</f>
        <v>2</v>
      </c>
      <c r="AM466" s="769" cm="1">
        <f t="array" ref="AM466">INDEX($H466:$K466,0,MATCH(AM$451,$H$451:$K$451,0))*INDEX($J$445:$R$448,MATCH(AM$451,$I$445:$I$448,0),MATCH(AM$450,$J$444:$R$444,0))</f>
        <v>3</v>
      </c>
      <c r="AN466" s="769" cm="1">
        <f t="array" ref="AN466">INDEX($H466:$K466,0,MATCH(AN$451,$H$451:$K$451,0))*INDEX($J$445:$R$448,MATCH(AN$451,$I$445:$I$448,0),MATCH(AN$450,$J$444:$R$444,0))</f>
        <v>1</v>
      </c>
      <c r="AO466" s="769" cm="1">
        <f t="array" ref="AO466">INDEX($H466:$K466,0,MATCH(AO$451,$H$451:$K$451,0))*INDEX($J$445:$R$448,MATCH(AO$451,$I$445:$I$448,0),MATCH(AO$450,$J$444:$R$444,0))</f>
        <v>1</v>
      </c>
      <c r="AP466" s="769" cm="1">
        <f t="array" ref="AP466">INDEX($H466:$K466,0,MATCH(AP$451,$H$451:$K$451,0))*INDEX($J$445:$R$448,MATCH(AP$451,$I$445:$I$448,0),MATCH(AP$450,$J$444:$R$444,0))</f>
        <v>2</v>
      </c>
      <c r="AQ466" s="769" cm="1">
        <f t="array" ref="AQ466">INDEX($H466:$K466,0,MATCH(AQ$451,$H$451:$K$451,0))*INDEX($J$445:$R$448,MATCH(AQ$451,$I$445:$I$448,0),MATCH(AQ$450,$J$444:$R$444,0))</f>
        <v>3</v>
      </c>
      <c r="AR466" s="769" cm="1">
        <f t="array" ref="AR466">INDEX($H466:$K466,0,MATCH(AR$451,$H$451:$K$451,0))*INDEX($J$445:$R$448,MATCH(AR$451,$I$445:$I$448,0),MATCH(AR$450,$J$444:$R$444,0))</f>
        <v>1</v>
      </c>
      <c r="AS466" s="769" cm="1">
        <f t="array" ref="AS466">INDEX($H466:$K466,0,MATCH(AS$451,$H$451:$K$451,0))*INDEX($J$445:$R$448,MATCH(AS$451,$I$445:$I$448,0),MATCH(AS$450,$J$444:$R$444,0))</f>
        <v>1</v>
      </c>
      <c r="AT466" s="769" cm="1">
        <f t="array" ref="AT466">INDEX($H466:$K466,0,MATCH(AT$451,$H$451:$K$451,0))*INDEX($J$445:$R$448,MATCH(AT$451,$I$445:$I$448,0),MATCH(AT$450,$J$444:$R$444,0))</f>
        <v>2</v>
      </c>
      <c r="AU466" s="769" cm="1">
        <f t="array" ref="AU466">INDEX($H466:$K466,0,MATCH(AU$451,$H$451:$K$451,0))*INDEX($J$445:$R$448,MATCH(AU$451,$I$445:$I$448,0),MATCH(AU$450,$J$444:$R$444,0))</f>
        <v>3</v>
      </c>
      <c r="AV466" s="189"/>
      <c r="AW466" s="189"/>
      <c r="AX466" s="16"/>
      <c r="AY466" s="8"/>
      <c r="AZ466" s="8"/>
      <c r="BA466" s="8"/>
    </row>
    <row r="467" spans="1:53" ht="14.5" outlineLevel="1" x14ac:dyDescent="0.35">
      <c r="A467" s="6"/>
      <c r="B467" s="7"/>
      <c r="C467" s="17"/>
      <c r="D467" s="17"/>
      <c r="E467" s="17"/>
      <c r="F467" s="26"/>
      <c r="G467" s="26" t="str">
        <f t="shared" si="120"/>
        <v>YYWLWzd</v>
      </c>
      <c r="H467" s="226">
        <v>1</v>
      </c>
      <c r="I467" s="226">
        <v>1</v>
      </c>
      <c r="J467" s="226">
        <v>2</v>
      </c>
      <c r="K467" s="226">
        <v>3</v>
      </c>
      <c r="L467" s="769" cm="1">
        <f t="array" ref="L467">INDEX($H467:$K467,0,MATCH(L$451,$H$451:$K$451,0))*INDEX($J$445:$R$448,MATCH(L$451,$I$445:$I$448,0),MATCH(L$450,$J$444:$R$444,0))</f>
        <v>2</v>
      </c>
      <c r="M467" s="769" cm="1">
        <f t="array" ref="M467">INDEX($H467:$K467,0,MATCH(M$451,$H$451:$K$451,0))*INDEX($J$445:$R$448,MATCH(M$451,$I$445:$I$448,0),MATCH(M$450,$J$444:$R$444,0))</f>
        <v>1</v>
      </c>
      <c r="N467" s="769" cm="1">
        <f t="array" ref="N467">INDEX($H467:$K467,0,MATCH(N$451,$H$451:$K$451,0))*INDEX($J$445:$R$448,MATCH(N$451,$I$445:$I$448,0),MATCH(N$450,$J$444:$R$444,0))</f>
        <v>2</v>
      </c>
      <c r="O467" s="769" cm="1">
        <f t="array" ref="O467">INDEX($H467:$K467,0,MATCH(O$451,$H$451:$K$451,0))*INDEX($J$445:$R$448,MATCH(O$451,$I$445:$I$448,0),MATCH(O$450,$J$444:$R$444,0))</f>
        <v>3</v>
      </c>
      <c r="P467" s="769" cm="1">
        <f t="array" ref="P467">INDEX($H467:$K467,0,MATCH(P$451,$H$451:$K$451,0))*INDEX($J$445:$R$448,MATCH(P$451,$I$445:$I$448,0),MATCH(P$450,$J$444:$R$444,0))</f>
        <v>2</v>
      </c>
      <c r="Q467" s="769" cm="1">
        <f t="array" ref="Q467">INDEX($H467:$K467,0,MATCH(Q$451,$H$451:$K$451,0))*INDEX($J$445:$R$448,MATCH(Q$451,$I$445:$I$448,0),MATCH(Q$450,$J$444:$R$444,0))</f>
        <v>1</v>
      </c>
      <c r="R467" s="769" cm="1">
        <f t="array" ref="R467">INDEX($H467:$K467,0,MATCH(R$451,$H$451:$K$451,0))*INDEX($J$445:$R$448,MATCH(R$451,$I$445:$I$448,0),MATCH(R$450,$J$444:$R$444,0))</f>
        <v>2</v>
      </c>
      <c r="S467" s="769" cm="1">
        <f t="array" ref="S467">INDEX($H467:$K467,0,MATCH(S$451,$H$451:$K$451,0))*INDEX($J$445:$R$448,MATCH(S$451,$I$445:$I$448,0),MATCH(S$450,$J$444:$R$444,0))</f>
        <v>3</v>
      </c>
      <c r="T467" s="769" cm="1">
        <f t="array" ref="T467">INDEX($H467:$K467,0,MATCH(T$451,$H$451:$K$451,0))*INDEX($J$445:$R$448,MATCH(T$451,$I$445:$I$448,0),MATCH(T$450,$J$444:$R$444,0))</f>
        <v>2</v>
      </c>
      <c r="U467" s="769" cm="1">
        <f t="array" ref="U467">INDEX($H467:$K467,0,MATCH(U$451,$H$451:$K$451,0))*INDEX($J$445:$R$448,MATCH(U$451,$I$445:$I$448,0),MATCH(U$450,$J$444:$R$444,0))</f>
        <v>1</v>
      </c>
      <c r="V467" s="769" cm="1">
        <f t="array" ref="V467">INDEX($H467:$K467,0,MATCH(V$451,$H$451:$K$451,0))*INDEX($J$445:$R$448,MATCH(V$451,$I$445:$I$448,0),MATCH(V$450,$J$444:$R$444,0))</f>
        <v>2</v>
      </c>
      <c r="W467" s="769" cm="1">
        <f t="array" ref="W467">INDEX($H467:$K467,0,MATCH(W$451,$H$451:$K$451,0))*INDEX($J$445:$R$448,MATCH(W$451,$I$445:$I$448,0),MATCH(W$450,$J$444:$R$444,0))</f>
        <v>3</v>
      </c>
      <c r="X467" s="769" cm="1">
        <f t="array" ref="X467">INDEX($H467:$K467,0,MATCH(X$451,$H$451:$K$451,0))*INDEX($J$445:$R$448,MATCH(X$451,$I$445:$I$448,0),MATCH(X$450,$J$444:$R$444,0))</f>
        <v>2</v>
      </c>
      <c r="Y467" s="769" cm="1">
        <f t="array" ref="Y467">INDEX($H467:$K467,0,MATCH(Y$451,$H$451:$K$451,0))*INDEX($J$445:$R$448,MATCH(Y$451,$I$445:$I$448,0),MATCH(Y$450,$J$444:$R$444,0))</f>
        <v>1</v>
      </c>
      <c r="Z467" s="769" cm="1">
        <f t="array" ref="Z467">INDEX($H467:$K467,0,MATCH(Z$451,$H$451:$K$451,0))*INDEX($J$445:$R$448,MATCH(Z$451,$I$445:$I$448,0),MATCH(Z$450,$J$444:$R$444,0))</f>
        <v>2</v>
      </c>
      <c r="AA467" s="769" cm="1">
        <f t="array" ref="AA467">INDEX($H467:$K467,0,MATCH(AA$451,$H$451:$K$451,0))*INDEX($J$445:$R$448,MATCH(AA$451,$I$445:$I$448,0),MATCH(AA$450,$J$444:$R$444,0))</f>
        <v>3</v>
      </c>
      <c r="AB467" s="769" cm="1">
        <f t="array" ref="AB467">INDEX($H467:$K467,0,MATCH(AB$451,$H$451:$K$451,0))*INDEX($J$445:$R$448,MATCH(AB$451,$I$445:$I$448,0),MATCH(AB$450,$J$444:$R$444,0))</f>
        <v>1</v>
      </c>
      <c r="AC467" s="769" cm="1">
        <f t="array" ref="AC467">INDEX($H467:$K467,0,MATCH(AC$451,$H$451:$K$451,0))*INDEX($J$445:$R$448,MATCH(AC$451,$I$445:$I$448,0),MATCH(AC$450,$J$444:$R$444,0))</f>
        <v>1</v>
      </c>
      <c r="AD467" s="769" cm="1">
        <f t="array" ref="AD467">INDEX($H467:$K467,0,MATCH(AD$451,$H$451:$K$451,0))*INDEX($J$445:$R$448,MATCH(AD$451,$I$445:$I$448,0),MATCH(AD$450,$J$444:$R$444,0))</f>
        <v>2</v>
      </c>
      <c r="AE467" s="769" cm="1">
        <f t="array" ref="AE467">INDEX($H467:$K467,0,MATCH(AE$451,$H$451:$K$451,0))*INDEX($J$445:$R$448,MATCH(AE$451,$I$445:$I$448,0),MATCH(AE$450,$J$444:$R$444,0))</f>
        <v>3</v>
      </c>
      <c r="AF467" s="769" cm="1">
        <f t="array" ref="AF467">INDEX($H467:$K467,0,MATCH(AF$451,$H$451:$K$451,0))*INDEX($J$445:$R$448,MATCH(AF$451,$I$445:$I$448,0),MATCH(AF$450,$J$444:$R$444,0))</f>
        <v>1</v>
      </c>
      <c r="AG467" s="769" cm="1">
        <f t="array" ref="AG467">INDEX($H467:$K467,0,MATCH(AG$451,$H$451:$K$451,0))*INDEX($J$445:$R$448,MATCH(AG$451,$I$445:$I$448,0),MATCH(AG$450,$J$444:$R$444,0))</f>
        <v>1</v>
      </c>
      <c r="AH467" s="769" cm="1">
        <f t="array" ref="AH467">INDEX($H467:$K467,0,MATCH(AH$451,$H$451:$K$451,0))*INDEX($J$445:$R$448,MATCH(AH$451,$I$445:$I$448,0),MATCH(AH$450,$J$444:$R$444,0))</f>
        <v>2</v>
      </c>
      <c r="AI467" s="769" cm="1">
        <f t="array" ref="AI467">INDEX($H467:$K467,0,MATCH(AI$451,$H$451:$K$451,0))*INDEX($J$445:$R$448,MATCH(AI$451,$I$445:$I$448,0),MATCH(AI$450,$J$444:$R$444,0))</f>
        <v>3</v>
      </c>
      <c r="AJ467" s="769" cm="1">
        <f t="array" ref="AJ467">INDEX($H467:$K467,0,MATCH(AJ$451,$H$451:$K$451,0))*INDEX($J$445:$R$448,MATCH(AJ$451,$I$445:$I$448,0),MATCH(AJ$450,$J$444:$R$444,0))</f>
        <v>1</v>
      </c>
      <c r="AK467" s="769" cm="1">
        <f t="array" ref="AK467">INDEX($H467:$K467,0,MATCH(AK$451,$H$451:$K$451,0))*INDEX($J$445:$R$448,MATCH(AK$451,$I$445:$I$448,0),MATCH(AK$450,$J$444:$R$444,0))</f>
        <v>1</v>
      </c>
      <c r="AL467" s="769" cm="1">
        <f t="array" ref="AL467">INDEX($H467:$K467,0,MATCH(AL$451,$H$451:$K$451,0))*INDEX($J$445:$R$448,MATCH(AL$451,$I$445:$I$448,0),MATCH(AL$450,$J$444:$R$444,0))</f>
        <v>2</v>
      </c>
      <c r="AM467" s="769" cm="1">
        <f t="array" ref="AM467">INDEX($H467:$K467,0,MATCH(AM$451,$H$451:$K$451,0))*INDEX($J$445:$R$448,MATCH(AM$451,$I$445:$I$448,0),MATCH(AM$450,$J$444:$R$444,0))</f>
        <v>3</v>
      </c>
      <c r="AN467" s="769" cm="1">
        <f t="array" ref="AN467">INDEX($H467:$K467,0,MATCH(AN$451,$H$451:$K$451,0))*INDEX($J$445:$R$448,MATCH(AN$451,$I$445:$I$448,0),MATCH(AN$450,$J$444:$R$444,0))</f>
        <v>1</v>
      </c>
      <c r="AO467" s="769" cm="1">
        <f t="array" ref="AO467">INDEX($H467:$K467,0,MATCH(AO$451,$H$451:$K$451,0))*INDEX($J$445:$R$448,MATCH(AO$451,$I$445:$I$448,0),MATCH(AO$450,$J$444:$R$444,0))</f>
        <v>1</v>
      </c>
      <c r="AP467" s="769" cm="1">
        <f t="array" ref="AP467">INDEX($H467:$K467,0,MATCH(AP$451,$H$451:$K$451,0))*INDEX($J$445:$R$448,MATCH(AP$451,$I$445:$I$448,0),MATCH(AP$450,$J$444:$R$444,0))</f>
        <v>2</v>
      </c>
      <c r="AQ467" s="769" cm="1">
        <f t="array" ref="AQ467">INDEX($H467:$K467,0,MATCH(AQ$451,$H$451:$K$451,0))*INDEX($J$445:$R$448,MATCH(AQ$451,$I$445:$I$448,0),MATCH(AQ$450,$J$444:$R$444,0))</f>
        <v>3</v>
      </c>
      <c r="AR467" s="769" cm="1">
        <f t="array" ref="AR467">INDEX($H467:$K467,0,MATCH(AR$451,$H$451:$K$451,0))*INDEX($J$445:$R$448,MATCH(AR$451,$I$445:$I$448,0),MATCH(AR$450,$J$444:$R$444,0))</f>
        <v>1</v>
      </c>
      <c r="AS467" s="769" cm="1">
        <f t="array" ref="AS467">INDEX($H467:$K467,0,MATCH(AS$451,$H$451:$K$451,0))*INDEX($J$445:$R$448,MATCH(AS$451,$I$445:$I$448,0),MATCH(AS$450,$J$444:$R$444,0))</f>
        <v>1</v>
      </c>
      <c r="AT467" s="769" cm="1">
        <f t="array" ref="AT467">INDEX($H467:$K467,0,MATCH(AT$451,$H$451:$K$451,0))*INDEX($J$445:$R$448,MATCH(AT$451,$I$445:$I$448,0),MATCH(AT$450,$J$444:$R$444,0))</f>
        <v>2</v>
      </c>
      <c r="AU467" s="769" cm="1">
        <f t="array" ref="AU467">INDEX($H467:$K467,0,MATCH(AU$451,$H$451:$K$451,0))*INDEX($J$445:$R$448,MATCH(AU$451,$I$445:$I$448,0),MATCH(AU$450,$J$444:$R$444,0))</f>
        <v>3</v>
      </c>
      <c r="AV467" s="189"/>
      <c r="AW467" s="189"/>
      <c r="AX467" s="16"/>
      <c r="AY467" s="8"/>
      <c r="AZ467" s="8"/>
      <c r="BA467" s="8"/>
    </row>
    <row r="468" spans="1:53" ht="14.5" outlineLevel="1" x14ac:dyDescent="0.35">
      <c r="A468" s="6"/>
      <c r="B468" s="7"/>
      <c r="C468" s="17"/>
      <c r="D468" s="17"/>
      <c r="E468" s="17"/>
      <c r="F468" s="26"/>
      <c r="G468" s="26" t="str">
        <f t="shared" si="120"/>
        <v>YYNWLw</v>
      </c>
      <c r="H468" s="226">
        <v>1</v>
      </c>
      <c r="I468" s="226">
        <v>1</v>
      </c>
      <c r="J468" s="226">
        <v>1</v>
      </c>
      <c r="K468" s="226">
        <v>2</v>
      </c>
      <c r="L468" s="769" cm="1">
        <f t="array" ref="L468">INDEX($H468:$K468,0,MATCH(L$451,$H$451:$K$451,0))*INDEX($J$445:$R$448,MATCH(L$451,$I$445:$I$448,0),MATCH(L$450,$J$444:$R$444,0))</f>
        <v>2</v>
      </c>
      <c r="M468" s="769" cm="1">
        <f t="array" ref="M468">INDEX($H468:$K468,0,MATCH(M$451,$H$451:$K$451,0))*INDEX($J$445:$R$448,MATCH(M$451,$I$445:$I$448,0),MATCH(M$450,$J$444:$R$444,0))</f>
        <v>1</v>
      </c>
      <c r="N468" s="769" cm="1">
        <f t="array" ref="N468">INDEX($H468:$K468,0,MATCH(N$451,$H$451:$K$451,0))*INDEX($J$445:$R$448,MATCH(N$451,$I$445:$I$448,0),MATCH(N$450,$J$444:$R$444,0))</f>
        <v>1</v>
      </c>
      <c r="O468" s="769" cm="1">
        <f t="array" ref="O468">INDEX($H468:$K468,0,MATCH(O$451,$H$451:$K$451,0))*INDEX($J$445:$R$448,MATCH(O$451,$I$445:$I$448,0),MATCH(O$450,$J$444:$R$444,0))</f>
        <v>2</v>
      </c>
      <c r="P468" s="769" cm="1">
        <f t="array" ref="P468">INDEX($H468:$K468,0,MATCH(P$451,$H$451:$K$451,0))*INDEX($J$445:$R$448,MATCH(P$451,$I$445:$I$448,0),MATCH(P$450,$J$444:$R$444,0))</f>
        <v>2</v>
      </c>
      <c r="Q468" s="769" cm="1">
        <f t="array" ref="Q468">INDEX($H468:$K468,0,MATCH(Q$451,$H$451:$K$451,0))*INDEX($J$445:$R$448,MATCH(Q$451,$I$445:$I$448,0),MATCH(Q$450,$J$444:$R$444,0))</f>
        <v>1</v>
      </c>
      <c r="R468" s="769" cm="1">
        <f t="array" ref="R468">INDEX($H468:$K468,0,MATCH(R$451,$H$451:$K$451,0))*INDEX($J$445:$R$448,MATCH(R$451,$I$445:$I$448,0),MATCH(R$450,$J$444:$R$444,0))</f>
        <v>1</v>
      </c>
      <c r="S468" s="769" cm="1">
        <f t="array" ref="S468">INDEX($H468:$K468,0,MATCH(S$451,$H$451:$K$451,0))*INDEX($J$445:$R$448,MATCH(S$451,$I$445:$I$448,0),MATCH(S$450,$J$444:$R$444,0))</f>
        <v>2</v>
      </c>
      <c r="T468" s="769" cm="1">
        <f t="array" ref="T468">INDEX($H468:$K468,0,MATCH(T$451,$H$451:$K$451,0))*INDEX($J$445:$R$448,MATCH(T$451,$I$445:$I$448,0),MATCH(T$450,$J$444:$R$444,0))</f>
        <v>2</v>
      </c>
      <c r="U468" s="769" cm="1">
        <f t="array" ref="U468">INDEX($H468:$K468,0,MATCH(U$451,$H$451:$K$451,0))*INDEX($J$445:$R$448,MATCH(U$451,$I$445:$I$448,0),MATCH(U$450,$J$444:$R$444,0))</f>
        <v>1</v>
      </c>
      <c r="V468" s="769" cm="1">
        <f t="array" ref="V468">INDEX($H468:$K468,0,MATCH(V$451,$H$451:$K$451,0))*INDEX($J$445:$R$448,MATCH(V$451,$I$445:$I$448,0),MATCH(V$450,$J$444:$R$444,0))</f>
        <v>1</v>
      </c>
      <c r="W468" s="769" cm="1">
        <f t="array" ref="W468">INDEX($H468:$K468,0,MATCH(W$451,$H$451:$K$451,0))*INDEX($J$445:$R$448,MATCH(W$451,$I$445:$I$448,0),MATCH(W$450,$J$444:$R$444,0))</f>
        <v>2</v>
      </c>
      <c r="X468" s="769" cm="1">
        <f t="array" ref="X468">INDEX($H468:$K468,0,MATCH(X$451,$H$451:$K$451,0))*INDEX($J$445:$R$448,MATCH(X$451,$I$445:$I$448,0),MATCH(X$450,$J$444:$R$444,0))</f>
        <v>2</v>
      </c>
      <c r="Y468" s="769" cm="1">
        <f t="array" ref="Y468">INDEX($H468:$K468,0,MATCH(Y$451,$H$451:$K$451,0))*INDEX($J$445:$R$448,MATCH(Y$451,$I$445:$I$448,0),MATCH(Y$450,$J$444:$R$444,0))</f>
        <v>1</v>
      </c>
      <c r="Z468" s="769" cm="1">
        <f t="array" ref="Z468">INDEX($H468:$K468,0,MATCH(Z$451,$H$451:$K$451,0))*INDEX($J$445:$R$448,MATCH(Z$451,$I$445:$I$448,0),MATCH(Z$450,$J$444:$R$444,0))</f>
        <v>1</v>
      </c>
      <c r="AA468" s="769" cm="1">
        <f t="array" ref="AA468">INDEX($H468:$K468,0,MATCH(AA$451,$H$451:$K$451,0))*INDEX($J$445:$R$448,MATCH(AA$451,$I$445:$I$448,0),MATCH(AA$450,$J$444:$R$444,0))</f>
        <v>2</v>
      </c>
      <c r="AB468" s="769" cm="1">
        <f t="array" ref="AB468">INDEX($H468:$K468,0,MATCH(AB$451,$H$451:$K$451,0))*INDEX($J$445:$R$448,MATCH(AB$451,$I$445:$I$448,0),MATCH(AB$450,$J$444:$R$444,0))</f>
        <v>1</v>
      </c>
      <c r="AC468" s="769" cm="1">
        <f t="array" ref="AC468">INDEX($H468:$K468,0,MATCH(AC$451,$H$451:$K$451,0))*INDEX($J$445:$R$448,MATCH(AC$451,$I$445:$I$448,0),MATCH(AC$450,$J$444:$R$444,0))</f>
        <v>1</v>
      </c>
      <c r="AD468" s="769" cm="1">
        <f t="array" ref="AD468">INDEX($H468:$K468,0,MATCH(AD$451,$H$451:$K$451,0))*INDEX($J$445:$R$448,MATCH(AD$451,$I$445:$I$448,0),MATCH(AD$450,$J$444:$R$444,0))</f>
        <v>1</v>
      </c>
      <c r="AE468" s="769" cm="1">
        <f t="array" ref="AE468">INDEX($H468:$K468,0,MATCH(AE$451,$H$451:$K$451,0))*INDEX($J$445:$R$448,MATCH(AE$451,$I$445:$I$448,0),MATCH(AE$450,$J$444:$R$444,0))</f>
        <v>2</v>
      </c>
      <c r="AF468" s="769" cm="1">
        <f t="array" ref="AF468">INDEX($H468:$K468,0,MATCH(AF$451,$H$451:$K$451,0))*INDEX($J$445:$R$448,MATCH(AF$451,$I$445:$I$448,0),MATCH(AF$450,$J$444:$R$444,0))</f>
        <v>1</v>
      </c>
      <c r="AG468" s="769" cm="1">
        <f t="array" ref="AG468">INDEX($H468:$K468,0,MATCH(AG$451,$H$451:$K$451,0))*INDEX($J$445:$R$448,MATCH(AG$451,$I$445:$I$448,0),MATCH(AG$450,$J$444:$R$444,0))</f>
        <v>1</v>
      </c>
      <c r="AH468" s="769" cm="1">
        <f t="array" ref="AH468">INDEX($H468:$K468,0,MATCH(AH$451,$H$451:$K$451,0))*INDEX($J$445:$R$448,MATCH(AH$451,$I$445:$I$448,0),MATCH(AH$450,$J$444:$R$444,0))</f>
        <v>1</v>
      </c>
      <c r="AI468" s="769" cm="1">
        <f t="array" ref="AI468">INDEX($H468:$K468,0,MATCH(AI$451,$H$451:$K$451,0))*INDEX($J$445:$R$448,MATCH(AI$451,$I$445:$I$448,0),MATCH(AI$450,$J$444:$R$444,0))</f>
        <v>2</v>
      </c>
      <c r="AJ468" s="769" cm="1">
        <f t="array" ref="AJ468">INDEX($H468:$K468,0,MATCH(AJ$451,$H$451:$K$451,0))*INDEX($J$445:$R$448,MATCH(AJ$451,$I$445:$I$448,0),MATCH(AJ$450,$J$444:$R$444,0))</f>
        <v>1</v>
      </c>
      <c r="AK468" s="769" cm="1">
        <f t="array" ref="AK468">INDEX($H468:$K468,0,MATCH(AK$451,$H$451:$K$451,0))*INDEX($J$445:$R$448,MATCH(AK$451,$I$445:$I$448,0),MATCH(AK$450,$J$444:$R$444,0))</f>
        <v>1</v>
      </c>
      <c r="AL468" s="769" cm="1">
        <f t="array" ref="AL468">INDEX($H468:$K468,0,MATCH(AL$451,$H$451:$K$451,0))*INDEX($J$445:$R$448,MATCH(AL$451,$I$445:$I$448,0),MATCH(AL$450,$J$444:$R$444,0))</f>
        <v>1</v>
      </c>
      <c r="AM468" s="769" cm="1">
        <f t="array" ref="AM468">INDEX($H468:$K468,0,MATCH(AM$451,$H$451:$K$451,0))*INDEX($J$445:$R$448,MATCH(AM$451,$I$445:$I$448,0),MATCH(AM$450,$J$444:$R$444,0))</f>
        <v>2</v>
      </c>
      <c r="AN468" s="769" cm="1">
        <f t="array" ref="AN468">INDEX($H468:$K468,0,MATCH(AN$451,$H$451:$K$451,0))*INDEX($J$445:$R$448,MATCH(AN$451,$I$445:$I$448,0),MATCH(AN$450,$J$444:$R$444,0))</f>
        <v>1</v>
      </c>
      <c r="AO468" s="769" cm="1">
        <f t="array" ref="AO468">INDEX($H468:$K468,0,MATCH(AO$451,$H$451:$K$451,0))*INDEX($J$445:$R$448,MATCH(AO$451,$I$445:$I$448,0),MATCH(AO$450,$J$444:$R$444,0))</f>
        <v>1</v>
      </c>
      <c r="AP468" s="769" cm="1">
        <f t="array" ref="AP468">INDEX($H468:$K468,0,MATCH(AP$451,$H$451:$K$451,0))*INDEX($J$445:$R$448,MATCH(AP$451,$I$445:$I$448,0),MATCH(AP$450,$J$444:$R$444,0))</f>
        <v>1</v>
      </c>
      <c r="AQ468" s="769" cm="1">
        <f t="array" ref="AQ468">INDEX($H468:$K468,0,MATCH(AQ$451,$H$451:$K$451,0))*INDEX($J$445:$R$448,MATCH(AQ$451,$I$445:$I$448,0),MATCH(AQ$450,$J$444:$R$444,0))</f>
        <v>2</v>
      </c>
      <c r="AR468" s="769" cm="1">
        <f t="array" ref="AR468">INDEX($H468:$K468,0,MATCH(AR$451,$H$451:$K$451,0))*INDEX($J$445:$R$448,MATCH(AR$451,$I$445:$I$448,0),MATCH(AR$450,$J$444:$R$444,0))</f>
        <v>1</v>
      </c>
      <c r="AS468" s="769" cm="1">
        <f t="array" ref="AS468">INDEX($H468:$K468,0,MATCH(AS$451,$H$451:$K$451,0))*INDEX($J$445:$R$448,MATCH(AS$451,$I$445:$I$448,0),MATCH(AS$450,$J$444:$R$444,0))</f>
        <v>1</v>
      </c>
      <c r="AT468" s="769" cm="1">
        <f t="array" ref="AT468">INDEX($H468:$K468,0,MATCH(AT$451,$H$451:$K$451,0))*INDEX($J$445:$R$448,MATCH(AT$451,$I$445:$I$448,0),MATCH(AT$450,$J$444:$R$444,0))</f>
        <v>1</v>
      </c>
      <c r="AU468" s="769" cm="1">
        <f t="array" ref="AU468">INDEX($H468:$K468,0,MATCH(AU$451,$H$451:$K$451,0))*INDEX($J$445:$R$448,MATCH(AU$451,$I$445:$I$448,0),MATCH(AU$450,$J$444:$R$444,0))</f>
        <v>2</v>
      </c>
      <c r="AV468" s="189"/>
      <c r="AW468" s="189"/>
      <c r="AX468" s="16"/>
      <c r="AY468" s="8"/>
      <c r="AZ468" s="8"/>
      <c r="BA468" s="8"/>
    </row>
    <row r="469" spans="1:53" ht="14.5" outlineLevel="1" x14ac:dyDescent="0.35">
      <c r="A469" s="6"/>
      <c r="B469" s="7"/>
      <c r="C469" s="17"/>
      <c r="D469" s="17"/>
      <c r="E469" s="17"/>
      <c r="F469" s="26"/>
      <c r="G469" s="26" t="str">
        <f t="shared" si="120"/>
        <v>YYNWLwd</v>
      </c>
      <c r="H469" s="226">
        <v>1</v>
      </c>
      <c r="I469" s="226">
        <v>1</v>
      </c>
      <c r="J469" s="226">
        <v>1</v>
      </c>
      <c r="K469" s="226">
        <v>2</v>
      </c>
      <c r="L469" s="769" cm="1">
        <f t="array" ref="L469">INDEX($H469:$K469,0,MATCH(L$451,$H$451:$K$451,0))*INDEX($J$445:$R$448,MATCH(L$451,$I$445:$I$448,0),MATCH(L$450,$J$444:$R$444,0))</f>
        <v>2</v>
      </c>
      <c r="M469" s="769" cm="1">
        <f t="array" ref="M469">INDEX($H469:$K469,0,MATCH(M$451,$H$451:$K$451,0))*INDEX($J$445:$R$448,MATCH(M$451,$I$445:$I$448,0),MATCH(M$450,$J$444:$R$444,0))</f>
        <v>1</v>
      </c>
      <c r="N469" s="769" cm="1">
        <f t="array" ref="N469">INDEX($H469:$K469,0,MATCH(N$451,$H$451:$K$451,0))*INDEX($J$445:$R$448,MATCH(N$451,$I$445:$I$448,0),MATCH(N$450,$J$444:$R$444,0))</f>
        <v>1</v>
      </c>
      <c r="O469" s="769" cm="1">
        <f t="array" ref="O469">INDEX($H469:$K469,0,MATCH(O$451,$H$451:$K$451,0))*INDEX($J$445:$R$448,MATCH(O$451,$I$445:$I$448,0),MATCH(O$450,$J$444:$R$444,0))</f>
        <v>2</v>
      </c>
      <c r="P469" s="769" cm="1">
        <f t="array" ref="P469">INDEX($H469:$K469,0,MATCH(P$451,$H$451:$K$451,0))*INDEX($J$445:$R$448,MATCH(P$451,$I$445:$I$448,0),MATCH(P$450,$J$444:$R$444,0))</f>
        <v>2</v>
      </c>
      <c r="Q469" s="769" cm="1">
        <f t="array" ref="Q469">INDEX($H469:$K469,0,MATCH(Q$451,$H$451:$K$451,0))*INDEX($J$445:$R$448,MATCH(Q$451,$I$445:$I$448,0),MATCH(Q$450,$J$444:$R$444,0))</f>
        <v>1</v>
      </c>
      <c r="R469" s="769" cm="1">
        <f t="array" ref="R469">INDEX($H469:$K469,0,MATCH(R$451,$H$451:$K$451,0))*INDEX($J$445:$R$448,MATCH(R$451,$I$445:$I$448,0),MATCH(R$450,$J$444:$R$444,0))</f>
        <v>1</v>
      </c>
      <c r="S469" s="769" cm="1">
        <f t="array" ref="S469">INDEX($H469:$K469,0,MATCH(S$451,$H$451:$K$451,0))*INDEX($J$445:$R$448,MATCH(S$451,$I$445:$I$448,0),MATCH(S$450,$J$444:$R$444,0))</f>
        <v>2</v>
      </c>
      <c r="T469" s="769" cm="1">
        <f t="array" ref="T469">INDEX($H469:$K469,0,MATCH(T$451,$H$451:$K$451,0))*INDEX($J$445:$R$448,MATCH(T$451,$I$445:$I$448,0),MATCH(T$450,$J$444:$R$444,0))</f>
        <v>2</v>
      </c>
      <c r="U469" s="769" cm="1">
        <f t="array" ref="U469">INDEX($H469:$K469,0,MATCH(U$451,$H$451:$K$451,0))*INDEX($J$445:$R$448,MATCH(U$451,$I$445:$I$448,0),MATCH(U$450,$J$444:$R$444,0))</f>
        <v>1</v>
      </c>
      <c r="V469" s="769" cm="1">
        <f t="array" ref="V469">INDEX($H469:$K469,0,MATCH(V$451,$H$451:$K$451,0))*INDEX($J$445:$R$448,MATCH(V$451,$I$445:$I$448,0),MATCH(V$450,$J$444:$R$444,0))</f>
        <v>1</v>
      </c>
      <c r="W469" s="769" cm="1">
        <f t="array" ref="W469">INDEX($H469:$K469,0,MATCH(W$451,$H$451:$K$451,0))*INDEX($J$445:$R$448,MATCH(W$451,$I$445:$I$448,0),MATCH(W$450,$J$444:$R$444,0))</f>
        <v>2</v>
      </c>
      <c r="X469" s="769" cm="1">
        <f t="array" ref="X469">INDEX($H469:$K469,0,MATCH(X$451,$H$451:$K$451,0))*INDEX($J$445:$R$448,MATCH(X$451,$I$445:$I$448,0),MATCH(X$450,$J$444:$R$444,0))</f>
        <v>2</v>
      </c>
      <c r="Y469" s="769" cm="1">
        <f t="array" ref="Y469">INDEX($H469:$K469,0,MATCH(Y$451,$H$451:$K$451,0))*INDEX($J$445:$R$448,MATCH(Y$451,$I$445:$I$448,0),MATCH(Y$450,$J$444:$R$444,0))</f>
        <v>1</v>
      </c>
      <c r="Z469" s="769" cm="1">
        <f t="array" ref="Z469">INDEX($H469:$K469,0,MATCH(Z$451,$H$451:$K$451,0))*INDEX($J$445:$R$448,MATCH(Z$451,$I$445:$I$448,0),MATCH(Z$450,$J$444:$R$444,0))</f>
        <v>1</v>
      </c>
      <c r="AA469" s="769" cm="1">
        <f t="array" ref="AA469">INDEX($H469:$K469,0,MATCH(AA$451,$H$451:$K$451,0))*INDEX($J$445:$R$448,MATCH(AA$451,$I$445:$I$448,0),MATCH(AA$450,$J$444:$R$444,0))</f>
        <v>2</v>
      </c>
      <c r="AB469" s="769" cm="1">
        <f t="array" ref="AB469">INDEX($H469:$K469,0,MATCH(AB$451,$H$451:$K$451,0))*INDEX($J$445:$R$448,MATCH(AB$451,$I$445:$I$448,0),MATCH(AB$450,$J$444:$R$444,0))</f>
        <v>1</v>
      </c>
      <c r="AC469" s="769" cm="1">
        <f t="array" ref="AC469">INDEX($H469:$K469,0,MATCH(AC$451,$H$451:$K$451,0))*INDEX($J$445:$R$448,MATCH(AC$451,$I$445:$I$448,0),MATCH(AC$450,$J$444:$R$444,0))</f>
        <v>1</v>
      </c>
      <c r="AD469" s="769" cm="1">
        <f t="array" ref="AD469">INDEX($H469:$K469,0,MATCH(AD$451,$H$451:$K$451,0))*INDEX($J$445:$R$448,MATCH(AD$451,$I$445:$I$448,0),MATCH(AD$450,$J$444:$R$444,0))</f>
        <v>1</v>
      </c>
      <c r="AE469" s="769" cm="1">
        <f t="array" ref="AE469">INDEX($H469:$K469,0,MATCH(AE$451,$H$451:$K$451,0))*INDEX($J$445:$R$448,MATCH(AE$451,$I$445:$I$448,0),MATCH(AE$450,$J$444:$R$444,0))</f>
        <v>2</v>
      </c>
      <c r="AF469" s="769" cm="1">
        <f t="array" ref="AF469">INDEX($H469:$K469,0,MATCH(AF$451,$H$451:$K$451,0))*INDEX($J$445:$R$448,MATCH(AF$451,$I$445:$I$448,0),MATCH(AF$450,$J$444:$R$444,0))</f>
        <v>1</v>
      </c>
      <c r="AG469" s="769" cm="1">
        <f t="array" ref="AG469">INDEX($H469:$K469,0,MATCH(AG$451,$H$451:$K$451,0))*INDEX($J$445:$R$448,MATCH(AG$451,$I$445:$I$448,0),MATCH(AG$450,$J$444:$R$444,0))</f>
        <v>1</v>
      </c>
      <c r="AH469" s="769" cm="1">
        <f t="array" ref="AH469">INDEX($H469:$K469,0,MATCH(AH$451,$H$451:$K$451,0))*INDEX($J$445:$R$448,MATCH(AH$451,$I$445:$I$448,0),MATCH(AH$450,$J$444:$R$444,0))</f>
        <v>1</v>
      </c>
      <c r="AI469" s="769" cm="1">
        <f t="array" ref="AI469">INDEX($H469:$K469,0,MATCH(AI$451,$H$451:$K$451,0))*INDEX($J$445:$R$448,MATCH(AI$451,$I$445:$I$448,0),MATCH(AI$450,$J$444:$R$444,0))</f>
        <v>2</v>
      </c>
      <c r="AJ469" s="769" cm="1">
        <f t="array" ref="AJ469">INDEX($H469:$K469,0,MATCH(AJ$451,$H$451:$K$451,0))*INDEX($J$445:$R$448,MATCH(AJ$451,$I$445:$I$448,0),MATCH(AJ$450,$J$444:$R$444,0))</f>
        <v>1</v>
      </c>
      <c r="AK469" s="769" cm="1">
        <f t="array" ref="AK469">INDEX($H469:$K469,0,MATCH(AK$451,$H$451:$K$451,0))*INDEX($J$445:$R$448,MATCH(AK$451,$I$445:$I$448,0),MATCH(AK$450,$J$444:$R$444,0))</f>
        <v>1</v>
      </c>
      <c r="AL469" s="769" cm="1">
        <f t="array" ref="AL469">INDEX($H469:$K469,0,MATCH(AL$451,$H$451:$K$451,0))*INDEX($J$445:$R$448,MATCH(AL$451,$I$445:$I$448,0),MATCH(AL$450,$J$444:$R$444,0))</f>
        <v>1</v>
      </c>
      <c r="AM469" s="769" cm="1">
        <f t="array" ref="AM469">INDEX($H469:$K469,0,MATCH(AM$451,$H$451:$K$451,0))*INDEX($J$445:$R$448,MATCH(AM$451,$I$445:$I$448,0),MATCH(AM$450,$J$444:$R$444,0))</f>
        <v>2</v>
      </c>
      <c r="AN469" s="769" cm="1">
        <f t="array" ref="AN469">INDEX($H469:$K469,0,MATCH(AN$451,$H$451:$K$451,0))*INDEX($J$445:$R$448,MATCH(AN$451,$I$445:$I$448,0),MATCH(AN$450,$J$444:$R$444,0))</f>
        <v>1</v>
      </c>
      <c r="AO469" s="769" cm="1">
        <f t="array" ref="AO469">INDEX($H469:$K469,0,MATCH(AO$451,$H$451:$K$451,0))*INDEX($J$445:$R$448,MATCH(AO$451,$I$445:$I$448,0),MATCH(AO$450,$J$444:$R$444,0))</f>
        <v>1</v>
      </c>
      <c r="AP469" s="769" cm="1">
        <f t="array" ref="AP469">INDEX($H469:$K469,0,MATCH(AP$451,$H$451:$K$451,0))*INDEX($J$445:$R$448,MATCH(AP$451,$I$445:$I$448,0),MATCH(AP$450,$J$444:$R$444,0))</f>
        <v>1</v>
      </c>
      <c r="AQ469" s="769" cm="1">
        <f t="array" ref="AQ469">INDEX($H469:$K469,0,MATCH(AQ$451,$H$451:$K$451,0))*INDEX($J$445:$R$448,MATCH(AQ$451,$I$445:$I$448,0),MATCH(AQ$450,$J$444:$R$444,0))</f>
        <v>2</v>
      </c>
      <c r="AR469" s="769" cm="1">
        <f t="array" ref="AR469">INDEX($H469:$K469,0,MATCH(AR$451,$H$451:$K$451,0))*INDEX($J$445:$R$448,MATCH(AR$451,$I$445:$I$448,0),MATCH(AR$450,$J$444:$R$444,0))</f>
        <v>1</v>
      </c>
      <c r="AS469" s="769" cm="1">
        <f t="array" ref="AS469">INDEX($H469:$K469,0,MATCH(AS$451,$H$451:$K$451,0))*INDEX($J$445:$R$448,MATCH(AS$451,$I$445:$I$448,0),MATCH(AS$450,$J$444:$R$444,0))</f>
        <v>1</v>
      </c>
      <c r="AT469" s="769" cm="1">
        <f t="array" ref="AT469">INDEX($H469:$K469,0,MATCH(AT$451,$H$451:$K$451,0))*INDEX($J$445:$R$448,MATCH(AT$451,$I$445:$I$448,0),MATCH(AT$450,$J$444:$R$444,0))</f>
        <v>1</v>
      </c>
      <c r="AU469" s="769" cm="1">
        <f t="array" ref="AU469">INDEX($H469:$K469,0,MATCH(AU$451,$H$451:$K$451,0))*INDEX($J$445:$R$448,MATCH(AU$451,$I$445:$I$448,0),MATCH(AU$450,$J$444:$R$444,0))</f>
        <v>2</v>
      </c>
      <c r="AV469" s="189"/>
      <c r="AW469" s="189"/>
      <c r="AX469" s="16"/>
      <c r="AY469" s="8"/>
      <c r="AZ469" s="8"/>
      <c r="BA469" s="8"/>
    </row>
    <row r="470" spans="1:53" ht="14.5" outlineLevel="1" x14ac:dyDescent="0.35">
      <c r="A470" s="6"/>
      <c r="B470" s="7"/>
      <c r="C470" s="17"/>
      <c r="D470" s="17"/>
      <c r="E470" s="17"/>
      <c r="F470" s="26"/>
      <c r="G470" s="26" t="str">
        <f t="shared" si="120"/>
        <v>AYAA2A1w</v>
      </c>
      <c r="H470" s="226">
        <v>1</v>
      </c>
      <c r="I470" s="226">
        <v>1</v>
      </c>
      <c r="J470" s="226">
        <v>2</v>
      </c>
      <c r="K470" s="226">
        <v>2</v>
      </c>
      <c r="L470" s="769" cm="1">
        <f t="array" ref="L470">INDEX($H470:$K470,0,MATCH(L$451,$H$451:$K$451,0))*INDEX($J$445:$R$448,MATCH(L$451,$I$445:$I$448,0),MATCH(L$450,$J$444:$R$444,0))</f>
        <v>2</v>
      </c>
      <c r="M470" s="769" cm="1">
        <f t="array" ref="M470">INDEX($H470:$K470,0,MATCH(M$451,$H$451:$K$451,0))*INDEX($J$445:$R$448,MATCH(M$451,$I$445:$I$448,0),MATCH(M$450,$J$444:$R$444,0))</f>
        <v>1</v>
      </c>
      <c r="N470" s="769" cm="1">
        <f t="array" ref="N470">INDEX($H470:$K470,0,MATCH(N$451,$H$451:$K$451,0))*INDEX($J$445:$R$448,MATCH(N$451,$I$445:$I$448,0),MATCH(N$450,$J$444:$R$444,0))</f>
        <v>2</v>
      </c>
      <c r="O470" s="769" cm="1">
        <f t="array" ref="O470">INDEX($H470:$K470,0,MATCH(O$451,$H$451:$K$451,0))*INDEX($J$445:$R$448,MATCH(O$451,$I$445:$I$448,0),MATCH(O$450,$J$444:$R$444,0))</f>
        <v>2</v>
      </c>
      <c r="P470" s="769" cm="1">
        <f t="array" ref="P470">INDEX($H470:$K470,0,MATCH(P$451,$H$451:$K$451,0))*INDEX($J$445:$R$448,MATCH(P$451,$I$445:$I$448,0),MATCH(P$450,$J$444:$R$444,0))</f>
        <v>2</v>
      </c>
      <c r="Q470" s="769" cm="1">
        <f t="array" ref="Q470">INDEX($H470:$K470,0,MATCH(Q$451,$H$451:$K$451,0))*INDEX($J$445:$R$448,MATCH(Q$451,$I$445:$I$448,0),MATCH(Q$450,$J$444:$R$444,0))</f>
        <v>1</v>
      </c>
      <c r="R470" s="769" cm="1">
        <f t="array" ref="R470">INDEX($H470:$K470,0,MATCH(R$451,$H$451:$K$451,0))*INDEX($J$445:$R$448,MATCH(R$451,$I$445:$I$448,0),MATCH(R$450,$J$444:$R$444,0))</f>
        <v>2</v>
      </c>
      <c r="S470" s="769" cm="1">
        <f t="array" ref="S470">INDEX($H470:$K470,0,MATCH(S$451,$H$451:$K$451,0))*INDEX($J$445:$R$448,MATCH(S$451,$I$445:$I$448,0),MATCH(S$450,$J$444:$R$444,0))</f>
        <v>2</v>
      </c>
      <c r="T470" s="769" cm="1">
        <f t="array" ref="T470">INDEX($H470:$K470,0,MATCH(T$451,$H$451:$K$451,0))*INDEX($J$445:$R$448,MATCH(T$451,$I$445:$I$448,0),MATCH(T$450,$J$444:$R$444,0))</f>
        <v>2</v>
      </c>
      <c r="U470" s="769" cm="1">
        <f t="array" ref="U470">INDEX($H470:$K470,0,MATCH(U$451,$H$451:$K$451,0))*INDEX($J$445:$R$448,MATCH(U$451,$I$445:$I$448,0),MATCH(U$450,$J$444:$R$444,0))</f>
        <v>1</v>
      </c>
      <c r="V470" s="769" cm="1">
        <f t="array" ref="V470">INDEX($H470:$K470,0,MATCH(V$451,$H$451:$K$451,0))*INDEX($J$445:$R$448,MATCH(V$451,$I$445:$I$448,0),MATCH(V$450,$J$444:$R$444,0))</f>
        <v>2</v>
      </c>
      <c r="W470" s="769" cm="1">
        <f t="array" ref="W470">INDEX($H470:$K470,0,MATCH(W$451,$H$451:$K$451,0))*INDEX($J$445:$R$448,MATCH(W$451,$I$445:$I$448,0),MATCH(W$450,$J$444:$R$444,0))</f>
        <v>2</v>
      </c>
      <c r="X470" s="769" cm="1">
        <f t="array" ref="X470">INDEX($H470:$K470,0,MATCH(X$451,$H$451:$K$451,0))*INDEX($J$445:$R$448,MATCH(X$451,$I$445:$I$448,0),MATCH(X$450,$J$444:$R$444,0))</f>
        <v>2</v>
      </c>
      <c r="Y470" s="769" cm="1">
        <f t="array" ref="Y470">INDEX($H470:$K470,0,MATCH(Y$451,$H$451:$K$451,0))*INDEX($J$445:$R$448,MATCH(Y$451,$I$445:$I$448,0),MATCH(Y$450,$J$444:$R$444,0))</f>
        <v>1</v>
      </c>
      <c r="Z470" s="769" cm="1">
        <f t="array" ref="Z470">INDEX($H470:$K470,0,MATCH(Z$451,$H$451:$K$451,0))*INDEX($J$445:$R$448,MATCH(Z$451,$I$445:$I$448,0),MATCH(Z$450,$J$444:$R$444,0))</f>
        <v>2</v>
      </c>
      <c r="AA470" s="769" cm="1">
        <f t="array" ref="AA470">INDEX($H470:$K470,0,MATCH(AA$451,$H$451:$K$451,0))*INDEX($J$445:$R$448,MATCH(AA$451,$I$445:$I$448,0),MATCH(AA$450,$J$444:$R$444,0))</f>
        <v>2</v>
      </c>
      <c r="AB470" s="769" cm="1">
        <f t="array" ref="AB470">INDEX($H470:$K470,0,MATCH(AB$451,$H$451:$K$451,0))*INDEX($J$445:$R$448,MATCH(AB$451,$I$445:$I$448,0),MATCH(AB$450,$J$444:$R$444,0))</f>
        <v>1</v>
      </c>
      <c r="AC470" s="769" cm="1">
        <f t="array" ref="AC470">INDEX($H470:$K470,0,MATCH(AC$451,$H$451:$K$451,0))*INDEX($J$445:$R$448,MATCH(AC$451,$I$445:$I$448,0),MATCH(AC$450,$J$444:$R$444,0))</f>
        <v>1</v>
      </c>
      <c r="AD470" s="769" cm="1">
        <f t="array" ref="AD470">INDEX($H470:$K470,0,MATCH(AD$451,$H$451:$K$451,0))*INDEX($J$445:$R$448,MATCH(AD$451,$I$445:$I$448,0),MATCH(AD$450,$J$444:$R$444,0))</f>
        <v>2</v>
      </c>
      <c r="AE470" s="769" cm="1">
        <f t="array" ref="AE470">INDEX($H470:$K470,0,MATCH(AE$451,$H$451:$K$451,0))*INDEX($J$445:$R$448,MATCH(AE$451,$I$445:$I$448,0),MATCH(AE$450,$J$444:$R$444,0))</f>
        <v>2</v>
      </c>
      <c r="AF470" s="769" cm="1">
        <f t="array" ref="AF470">INDEX($H470:$K470,0,MATCH(AF$451,$H$451:$K$451,0))*INDEX($J$445:$R$448,MATCH(AF$451,$I$445:$I$448,0),MATCH(AF$450,$J$444:$R$444,0))</f>
        <v>1</v>
      </c>
      <c r="AG470" s="769" cm="1">
        <f t="array" ref="AG470">INDEX($H470:$K470,0,MATCH(AG$451,$H$451:$K$451,0))*INDEX($J$445:$R$448,MATCH(AG$451,$I$445:$I$448,0),MATCH(AG$450,$J$444:$R$444,0))</f>
        <v>1</v>
      </c>
      <c r="AH470" s="769" cm="1">
        <f t="array" ref="AH470">INDEX($H470:$K470,0,MATCH(AH$451,$H$451:$K$451,0))*INDEX($J$445:$R$448,MATCH(AH$451,$I$445:$I$448,0),MATCH(AH$450,$J$444:$R$444,0))</f>
        <v>2</v>
      </c>
      <c r="AI470" s="769" cm="1">
        <f t="array" ref="AI470">INDEX($H470:$K470,0,MATCH(AI$451,$H$451:$K$451,0))*INDEX($J$445:$R$448,MATCH(AI$451,$I$445:$I$448,0),MATCH(AI$450,$J$444:$R$444,0))</f>
        <v>2</v>
      </c>
      <c r="AJ470" s="769" cm="1">
        <f t="array" ref="AJ470">INDEX($H470:$K470,0,MATCH(AJ$451,$H$451:$K$451,0))*INDEX($J$445:$R$448,MATCH(AJ$451,$I$445:$I$448,0),MATCH(AJ$450,$J$444:$R$444,0))</f>
        <v>1</v>
      </c>
      <c r="AK470" s="769" cm="1">
        <f t="array" ref="AK470">INDEX($H470:$K470,0,MATCH(AK$451,$H$451:$K$451,0))*INDEX($J$445:$R$448,MATCH(AK$451,$I$445:$I$448,0),MATCH(AK$450,$J$444:$R$444,0))</f>
        <v>1</v>
      </c>
      <c r="AL470" s="769" cm="1">
        <f t="array" ref="AL470">INDEX($H470:$K470,0,MATCH(AL$451,$H$451:$K$451,0))*INDEX($J$445:$R$448,MATCH(AL$451,$I$445:$I$448,0),MATCH(AL$450,$J$444:$R$444,0))</f>
        <v>2</v>
      </c>
      <c r="AM470" s="769" cm="1">
        <f t="array" ref="AM470">INDEX($H470:$K470,0,MATCH(AM$451,$H$451:$K$451,0))*INDEX($J$445:$R$448,MATCH(AM$451,$I$445:$I$448,0),MATCH(AM$450,$J$444:$R$444,0))</f>
        <v>2</v>
      </c>
      <c r="AN470" s="769" cm="1">
        <f t="array" ref="AN470">INDEX($H470:$K470,0,MATCH(AN$451,$H$451:$K$451,0))*INDEX($J$445:$R$448,MATCH(AN$451,$I$445:$I$448,0),MATCH(AN$450,$J$444:$R$444,0))</f>
        <v>1</v>
      </c>
      <c r="AO470" s="769" cm="1">
        <f t="array" ref="AO470">INDEX($H470:$K470,0,MATCH(AO$451,$H$451:$K$451,0))*INDEX($J$445:$R$448,MATCH(AO$451,$I$445:$I$448,0),MATCH(AO$450,$J$444:$R$444,0))</f>
        <v>1</v>
      </c>
      <c r="AP470" s="769" cm="1">
        <f t="array" ref="AP470">INDEX($H470:$K470,0,MATCH(AP$451,$H$451:$K$451,0))*INDEX($J$445:$R$448,MATCH(AP$451,$I$445:$I$448,0),MATCH(AP$450,$J$444:$R$444,0))</f>
        <v>2</v>
      </c>
      <c r="AQ470" s="769" cm="1">
        <f t="array" ref="AQ470">INDEX($H470:$K470,0,MATCH(AQ$451,$H$451:$K$451,0))*INDEX($J$445:$R$448,MATCH(AQ$451,$I$445:$I$448,0),MATCH(AQ$450,$J$444:$R$444,0))</f>
        <v>2</v>
      </c>
      <c r="AR470" s="769" cm="1">
        <f t="array" ref="AR470">INDEX($H470:$K470,0,MATCH(AR$451,$H$451:$K$451,0))*INDEX($J$445:$R$448,MATCH(AR$451,$I$445:$I$448,0),MATCH(AR$450,$J$444:$R$444,0))</f>
        <v>1</v>
      </c>
      <c r="AS470" s="769" cm="1">
        <f t="array" ref="AS470">INDEX($H470:$K470,0,MATCH(AS$451,$H$451:$K$451,0))*INDEX($J$445:$R$448,MATCH(AS$451,$I$445:$I$448,0),MATCH(AS$450,$J$444:$R$444,0))</f>
        <v>1</v>
      </c>
      <c r="AT470" s="769" cm="1">
        <f t="array" ref="AT470">INDEX($H470:$K470,0,MATCH(AT$451,$H$451:$K$451,0))*INDEX($J$445:$R$448,MATCH(AT$451,$I$445:$I$448,0),MATCH(AT$450,$J$444:$R$444,0))</f>
        <v>2</v>
      </c>
      <c r="AU470" s="769" cm="1">
        <f t="array" ref="AU470">INDEX($H470:$K470,0,MATCH(AU$451,$H$451:$K$451,0))*INDEX($J$445:$R$448,MATCH(AU$451,$I$445:$I$448,0),MATCH(AU$450,$J$444:$R$444,0))</f>
        <v>2</v>
      </c>
      <c r="AV470" s="189"/>
      <c r="AW470" s="189"/>
      <c r="AX470" s="16"/>
      <c r="AY470" s="8"/>
      <c r="AZ470" s="8"/>
      <c r="BA470" s="8"/>
    </row>
    <row r="471" spans="1:53" ht="14.5" outlineLevel="1" x14ac:dyDescent="0.35">
      <c r="A471" s="6"/>
      <c r="B471" s="7"/>
      <c r="C471" s="17"/>
      <c r="D471" s="17"/>
      <c r="E471" s="17"/>
      <c r="F471" s="26"/>
      <c r="G471" s="26" t="str">
        <f t="shared" si="120"/>
        <v>AYAA2A1wd</v>
      </c>
      <c r="H471" s="226">
        <v>1</v>
      </c>
      <c r="I471" s="226">
        <v>1</v>
      </c>
      <c r="J471" s="226">
        <v>2</v>
      </c>
      <c r="K471" s="226">
        <v>2</v>
      </c>
      <c r="L471" s="769" cm="1">
        <f t="array" ref="L471">INDEX($H471:$K471,0,MATCH(L$451,$H$451:$K$451,0))*INDEX($J$445:$R$448,MATCH(L$451,$I$445:$I$448,0),MATCH(L$450,$J$444:$R$444,0))</f>
        <v>2</v>
      </c>
      <c r="M471" s="769" cm="1">
        <f t="array" ref="M471">INDEX($H471:$K471,0,MATCH(M$451,$H$451:$K$451,0))*INDEX($J$445:$R$448,MATCH(M$451,$I$445:$I$448,0),MATCH(M$450,$J$444:$R$444,0))</f>
        <v>1</v>
      </c>
      <c r="N471" s="769" cm="1">
        <f t="array" ref="N471">INDEX($H471:$K471,0,MATCH(N$451,$H$451:$K$451,0))*INDEX($J$445:$R$448,MATCH(N$451,$I$445:$I$448,0),MATCH(N$450,$J$444:$R$444,0))</f>
        <v>2</v>
      </c>
      <c r="O471" s="769" cm="1">
        <f t="array" ref="O471">INDEX($H471:$K471,0,MATCH(O$451,$H$451:$K$451,0))*INDEX($J$445:$R$448,MATCH(O$451,$I$445:$I$448,0),MATCH(O$450,$J$444:$R$444,0))</f>
        <v>2</v>
      </c>
      <c r="P471" s="769" cm="1">
        <f t="array" ref="P471">INDEX($H471:$K471,0,MATCH(P$451,$H$451:$K$451,0))*INDEX($J$445:$R$448,MATCH(P$451,$I$445:$I$448,0),MATCH(P$450,$J$444:$R$444,0))</f>
        <v>2</v>
      </c>
      <c r="Q471" s="769" cm="1">
        <f t="array" ref="Q471">INDEX($H471:$K471,0,MATCH(Q$451,$H$451:$K$451,0))*INDEX($J$445:$R$448,MATCH(Q$451,$I$445:$I$448,0),MATCH(Q$450,$J$444:$R$444,0))</f>
        <v>1</v>
      </c>
      <c r="R471" s="769" cm="1">
        <f t="array" ref="R471">INDEX($H471:$K471,0,MATCH(R$451,$H$451:$K$451,0))*INDEX($J$445:$R$448,MATCH(R$451,$I$445:$I$448,0),MATCH(R$450,$J$444:$R$444,0))</f>
        <v>2</v>
      </c>
      <c r="S471" s="769" cm="1">
        <f t="array" ref="S471">INDEX($H471:$K471,0,MATCH(S$451,$H$451:$K$451,0))*INDEX($J$445:$R$448,MATCH(S$451,$I$445:$I$448,0),MATCH(S$450,$J$444:$R$444,0))</f>
        <v>2</v>
      </c>
      <c r="T471" s="769" cm="1">
        <f t="array" ref="T471">INDEX($H471:$K471,0,MATCH(T$451,$H$451:$K$451,0))*INDEX($J$445:$R$448,MATCH(T$451,$I$445:$I$448,0),MATCH(T$450,$J$444:$R$444,0))</f>
        <v>2</v>
      </c>
      <c r="U471" s="769" cm="1">
        <f t="array" ref="U471">INDEX($H471:$K471,0,MATCH(U$451,$H$451:$K$451,0))*INDEX($J$445:$R$448,MATCH(U$451,$I$445:$I$448,0),MATCH(U$450,$J$444:$R$444,0))</f>
        <v>1</v>
      </c>
      <c r="V471" s="769" cm="1">
        <f t="array" ref="V471">INDEX($H471:$K471,0,MATCH(V$451,$H$451:$K$451,0))*INDEX($J$445:$R$448,MATCH(V$451,$I$445:$I$448,0),MATCH(V$450,$J$444:$R$444,0))</f>
        <v>2</v>
      </c>
      <c r="W471" s="769" cm="1">
        <f t="array" ref="W471">INDEX($H471:$K471,0,MATCH(W$451,$H$451:$K$451,0))*INDEX($J$445:$R$448,MATCH(W$451,$I$445:$I$448,0),MATCH(W$450,$J$444:$R$444,0))</f>
        <v>2</v>
      </c>
      <c r="X471" s="769" cm="1">
        <f t="array" ref="X471">INDEX($H471:$K471,0,MATCH(X$451,$H$451:$K$451,0))*INDEX($J$445:$R$448,MATCH(X$451,$I$445:$I$448,0),MATCH(X$450,$J$444:$R$444,0))</f>
        <v>2</v>
      </c>
      <c r="Y471" s="769" cm="1">
        <f t="array" ref="Y471">INDEX($H471:$K471,0,MATCH(Y$451,$H$451:$K$451,0))*INDEX($J$445:$R$448,MATCH(Y$451,$I$445:$I$448,0),MATCH(Y$450,$J$444:$R$444,0))</f>
        <v>1</v>
      </c>
      <c r="Z471" s="769" cm="1">
        <f t="array" ref="Z471">INDEX($H471:$K471,0,MATCH(Z$451,$H$451:$K$451,0))*INDEX($J$445:$R$448,MATCH(Z$451,$I$445:$I$448,0),MATCH(Z$450,$J$444:$R$444,0))</f>
        <v>2</v>
      </c>
      <c r="AA471" s="769" cm="1">
        <f t="array" ref="AA471">INDEX($H471:$K471,0,MATCH(AA$451,$H$451:$K$451,0))*INDEX($J$445:$R$448,MATCH(AA$451,$I$445:$I$448,0),MATCH(AA$450,$J$444:$R$444,0))</f>
        <v>2</v>
      </c>
      <c r="AB471" s="769" cm="1">
        <f t="array" ref="AB471">INDEX($H471:$K471,0,MATCH(AB$451,$H$451:$K$451,0))*INDEX($J$445:$R$448,MATCH(AB$451,$I$445:$I$448,0),MATCH(AB$450,$J$444:$R$444,0))</f>
        <v>1</v>
      </c>
      <c r="AC471" s="769" cm="1">
        <f t="array" ref="AC471">INDEX($H471:$K471,0,MATCH(AC$451,$H$451:$K$451,0))*INDEX($J$445:$R$448,MATCH(AC$451,$I$445:$I$448,0),MATCH(AC$450,$J$444:$R$444,0))</f>
        <v>1</v>
      </c>
      <c r="AD471" s="769" cm="1">
        <f t="array" ref="AD471">INDEX($H471:$K471,0,MATCH(AD$451,$H$451:$K$451,0))*INDEX($J$445:$R$448,MATCH(AD$451,$I$445:$I$448,0),MATCH(AD$450,$J$444:$R$444,0))</f>
        <v>2</v>
      </c>
      <c r="AE471" s="769" cm="1">
        <f t="array" ref="AE471">INDEX($H471:$K471,0,MATCH(AE$451,$H$451:$K$451,0))*INDEX($J$445:$R$448,MATCH(AE$451,$I$445:$I$448,0),MATCH(AE$450,$J$444:$R$444,0))</f>
        <v>2</v>
      </c>
      <c r="AF471" s="769" cm="1">
        <f t="array" ref="AF471">INDEX($H471:$K471,0,MATCH(AF$451,$H$451:$K$451,0))*INDEX($J$445:$R$448,MATCH(AF$451,$I$445:$I$448,0),MATCH(AF$450,$J$444:$R$444,0))</f>
        <v>1</v>
      </c>
      <c r="AG471" s="769" cm="1">
        <f t="array" ref="AG471">INDEX($H471:$K471,0,MATCH(AG$451,$H$451:$K$451,0))*INDEX($J$445:$R$448,MATCH(AG$451,$I$445:$I$448,0),MATCH(AG$450,$J$444:$R$444,0))</f>
        <v>1</v>
      </c>
      <c r="AH471" s="769" cm="1">
        <f t="array" ref="AH471">INDEX($H471:$K471,0,MATCH(AH$451,$H$451:$K$451,0))*INDEX($J$445:$R$448,MATCH(AH$451,$I$445:$I$448,0),MATCH(AH$450,$J$444:$R$444,0))</f>
        <v>2</v>
      </c>
      <c r="AI471" s="769" cm="1">
        <f t="array" ref="AI471">INDEX($H471:$K471,0,MATCH(AI$451,$H$451:$K$451,0))*INDEX($J$445:$R$448,MATCH(AI$451,$I$445:$I$448,0),MATCH(AI$450,$J$444:$R$444,0))</f>
        <v>2</v>
      </c>
      <c r="AJ471" s="769" cm="1">
        <f t="array" ref="AJ471">INDEX($H471:$K471,0,MATCH(AJ$451,$H$451:$K$451,0))*INDEX($J$445:$R$448,MATCH(AJ$451,$I$445:$I$448,0),MATCH(AJ$450,$J$444:$R$444,0))</f>
        <v>1</v>
      </c>
      <c r="AK471" s="769" cm="1">
        <f t="array" ref="AK471">INDEX($H471:$K471,0,MATCH(AK$451,$H$451:$K$451,0))*INDEX($J$445:$R$448,MATCH(AK$451,$I$445:$I$448,0),MATCH(AK$450,$J$444:$R$444,0))</f>
        <v>1</v>
      </c>
      <c r="AL471" s="769" cm="1">
        <f t="array" ref="AL471">INDEX($H471:$K471,0,MATCH(AL$451,$H$451:$K$451,0))*INDEX($J$445:$R$448,MATCH(AL$451,$I$445:$I$448,0),MATCH(AL$450,$J$444:$R$444,0))</f>
        <v>2</v>
      </c>
      <c r="AM471" s="769" cm="1">
        <f t="array" ref="AM471">INDEX($H471:$K471,0,MATCH(AM$451,$H$451:$K$451,0))*INDEX($J$445:$R$448,MATCH(AM$451,$I$445:$I$448,0),MATCH(AM$450,$J$444:$R$444,0))</f>
        <v>2</v>
      </c>
      <c r="AN471" s="769" cm="1">
        <f t="array" ref="AN471">INDEX($H471:$K471,0,MATCH(AN$451,$H$451:$K$451,0))*INDEX($J$445:$R$448,MATCH(AN$451,$I$445:$I$448,0),MATCH(AN$450,$J$444:$R$444,0))</f>
        <v>1</v>
      </c>
      <c r="AO471" s="769" cm="1">
        <f t="array" ref="AO471">INDEX($H471:$K471,0,MATCH(AO$451,$H$451:$K$451,0))*INDEX($J$445:$R$448,MATCH(AO$451,$I$445:$I$448,0),MATCH(AO$450,$J$444:$R$444,0))</f>
        <v>1</v>
      </c>
      <c r="AP471" s="769" cm="1">
        <f t="array" ref="AP471">INDEX($H471:$K471,0,MATCH(AP$451,$H$451:$K$451,0))*INDEX($J$445:$R$448,MATCH(AP$451,$I$445:$I$448,0),MATCH(AP$450,$J$444:$R$444,0))</f>
        <v>2</v>
      </c>
      <c r="AQ471" s="769" cm="1">
        <f t="array" ref="AQ471">INDEX($H471:$K471,0,MATCH(AQ$451,$H$451:$K$451,0))*INDEX($J$445:$R$448,MATCH(AQ$451,$I$445:$I$448,0),MATCH(AQ$450,$J$444:$R$444,0))</f>
        <v>2</v>
      </c>
      <c r="AR471" s="769" cm="1">
        <f t="array" ref="AR471">INDEX($H471:$K471,0,MATCH(AR$451,$H$451:$K$451,0))*INDEX($J$445:$R$448,MATCH(AR$451,$I$445:$I$448,0),MATCH(AR$450,$J$444:$R$444,0))</f>
        <v>1</v>
      </c>
      <c r="AS471" s="769" cm="1">
        <f t="array" ref="AS471">INDEX($H471:$K471,0,MATCH(AS$451,$H$451:$K$451,0))*INDEX($J$445:$R$448,MATCH(AS$451,$I$445:$I$448,0),MATCH(AS$450,$J$444:$R$444,0))</f>
        <v>1</v>
      </c>
      <c r="AT471" s="769" cm="1">
        <f t="array" ref="AT471">INDEX($H471:$K471,0,MATCH(AT$451,$H$451:$K$451,0))*INDEX($J$445:$R$448,MATCH(AT$451,$I$445:$I$448,0),MATCH(AT$450,$J$444:$R$444,0))</f>
        <v>2</v>
      </c>
      <c r="AU471" s="769" cm="1">
        <f t="array" ref="AU471">INDEX($H471:$K471,0,MATCH(AU$451,$H$451:$K$451,0))*INDEX($J$445:$R$448,MATCH(AU$451,$I$445:$I$448,0),MATCH(AU$450,$J$444:$R$444,0))</f>
        <v>2</v>
      </c>
      <c r="AV471" s="189"/>
      <c r="AW471" s="189"/>
      <c r="AX471" s="16"/>
      <c r="AY471" s="8"/>
      <c r="AZ471" s="8"/>
      <c r="BA471" s="8"/>
    </row>
    <row r="472" spans="1:53" ht="14.5" outlineLevel="1" x14ac:dyDescent="0.35">
      <c r="A472" s="6"/>
      <c r="B472" s="7"/>
      <c r="C472" s="17"/>
      <c r="D472" s="17"/>
      <c r="E472" s="17"/>
      <c r="F472" s="26"/>
      <c r="G472" s="26" t="str">
        <f t="shared" si="120"/>
        <v>AAWA2A1a</v>
      </c>
      <c r="H472" s="226">
        <v>0</v>
      </c>
      <c r="I472" s="226">
        <v>0</v>
      </c>
      <c r="J472" s="226">
        <v>0</v>
      </c>
      <c r="K472" s="226">
        <v>0</v>
      </c>
      <c r="L472" s="769" cm="1">
        <f t="array" ref="L472">INDEX($H472:$K472,0,MATCH(L$451,$H$451:$K$451,0))*INDEX($J$445:$R$448,MATCH(L$451,$I$445:$I$448,0),MATCH(L$450,$J$444:$R$444,0))</f>
        <v>0</v>
      </c>
      <c r="M472" s="769" cm="1">
        <f t="array" ref="M472">INDEX($H472:$K472,0,MATCH(M$451,$H$451:$K$451,0))*INDEX($J$445:$R$448,MATCH(M$451,$I$445:$I$448,0),MATCH(M$450,$J$444:$R$444,0))</f>
        <v>0</v>
      </c>
      <c r="N472" s="769" cm="1">
        <f t="array" ref="N472">INDEX($H472:$K472,0,MATCH(N$451,$H$451:$K$451,0))*INDEX($J$445:$R$448,MATCH(N$451,$I$445:$I$448,0),MATCH(N$450,$J$444:$R$444,0))</f>
        <v>0</v>
      </c>
      <c r="O472" s="769" cm="1">
        <f t="array" ref="O472">INDEX($H472:$K472,0,MATCH(O$451,$H$451:$K$451,0))*INDEX($J$445:$R$448,MATCH(O$451,$I$445:$I$448,0),MATCH(O$450,$J$444:$R$444,0))</f>
        <v>0</v>
      </c>
      <c r="P472" s="769" cm="1">
        <f t="array" ref="P472">INDEX($H472:$K472,0,MATCH(P$451,$H$451:$K$451,0))*INDEX($J$445:$R$448,MATCH(P$451,$I$445:$I$448,0),MATCH(P$450,$J$444:$R$444,0))</f>
        <v>0</v>
      </c>
      <c r="Q472" s="769" cm="1">
        <f t="array" ref="Q472">INDEX($H472:$K472,0,MATCH(Q$451,$H$451:$K$451,0))*INDEX($J$445:$R$448,MATCH(Q$451,$I$445:$I$448,0),MATCH(Q$450,$J$444:$R$444,0))</f>
        <v>0</v>
      </c>
      <c r="R472" s="769" cm="1">
        <f t="array" ref="R472">INDEX($H472:$K472,0,MATCH(R$451,$H$451:$K$451,0))*INDEX($J$445:$R$448,MATCH(R$451,$I$445:$I$448,0),MATCH(R$450,$J$444:$R$444,0))</f>
        <v>0</v>
      </c>
      <c r="S472" s="769" cm="1">
        <f t="array" ref="S472">INDEX($H472:$K472,0,MATCH(S$451,$H$451:$K$451,0))*INDEX($J$445:$R$448,MATCH(S$451,$I$445:$I$448,0),MATCH(S$450,$J$444:$R$444,0))</f>
        <v>0</v>
      </c>
      <c r="T472" s="769" cm="1">
        <f t="array" ref="T472">INDEX($H472:$K472,0,MATCH(T$451,$H$451:$K$451,0))*INDEX($J$445:$R$448,MATCH(T$451,$I$445:$I$448,0),MATCH(T$450,$J$444:$R$444,0))</f>
        <v>0</v>
      </c>
      <c r="U472" s="769" cm="1">
        <f t="array" ref="U472">INDEX($H472:$K472,0,MATCH(U$451,$H$451:$K$451,0))*INDEX($J$445:$R$448,MATCH(U$451,$I$445:$I$448,0),MATCH(U$450,$J$444:$R$444,0))</f>
        <v>0</v>
      </c>
      <c r="V472" s="769" cm="1">
        <f t="array" ref="V472">INDEX($H472:$K472,0,MATCH(V$451,$H$451:$K$451,0))*INDEX($J$445:$R$448,MATCH(V$451,$I$445:$I$448,0),MATCH(V$450,$J$444:$R$444,0))</f>
        <v>0</v>
      </c>
      <c r="W472" s="769" cm="1">
        <f t="array" ref="W472">INDEX($H472:$K472,0,MATCH(W$451,$H$451:$K$451,0))*INDEX($J$445:$R$448,MATCH(W$451,$I$445:$I$448,0),MATCH(W$450,$J$444:$R$444,0))</f>
        <v>0</v>
      </c>
      <c r="X472" s="769" cm="1">
        <f t="array" ref="X472">INDEX($H472:$K472,0,MATCH(X$451,$H$451:$K$451,0))*INDEX($J$445:$R$448,MATCH(X$451,$I$445:$I$448,0),MATCH(X$450,$J$444:$R$444,0))</f>
        <v>0</v>
      </c>
      <c r="Y472" s="769" cm="1">
        <f t="array" ref="Y472">INDEX($H472:$K472,0,MATCH(Y$451,$H$451:$K$451,0))*INDEX($J$445:$R$448,MATCH(Y$451,$I$445:$I$448,0),MATCH(Y$450,$J$444:$R$444,0))</f>
        <v>0</v>
      </c>
      <c r="Z472" s="769" cm="1">
        <f t="array" ref="Z472">INDEX($H472:$K472,0,MATCH(Z$451,$H$451:$K$451,0))*INDEX($J$445:$R$448,MATCH(Z$451,$I$445:$I$448,0),MATCH(Z$450,$J$444:$R$444,0))</f>
        <v>0</v>
      </c>
      <c r="AA472" s="769" cm="1">
        <f t="array" ref="AA472">INDEX($H472:$K472,0,MATCH(AA$451,$H$451:$K$451,0))*INDEX($J$445:$R$448,MATCH(AA$451,$I$445:$I$448,0),MATCH(AA$450,$J$444:$R$444,0))</f>
        <v>0</v>
      </c>
      <c r="AB472" s="769" cm="1">
        <f t="array" ref="AB472">INDEX($H472:$K472,0,MATCH(AB$451,$H$451:$K$451,0))*INDEX($J$445:$R$448,MATCH(AB$451,$I$445:$I$448,0),MATCH(AB$450,$J$444:$R$444,0))</f>
        <v>0</v>
      </c>
      <c r="AC472" s="769" cm="1">
        <f t="array" ref="AC472">INDEX($H472:$K472,0,MATCH(AC$451,$H$451:$K$451,0))*INDEX($J$445:$R$448,MATCH(AC$451,$I$445:$I$448,0),MATCH(AC$450,$J$444:$R$444,0))</f>
        <v>0</v>
      </c>
      <c r="AD472" s="769" cm="1">
        <f t="array" ref="AD472">INDEX($H472:$K472,0,MATCH(AD$451,$H$451:$K$451,0))*INDEX($J$445:$R$448,MATCH(AD$451,$I$445:$I$448,0),MATCH(AD$450,$J$444:$R$444,0))</f>
        <v>0</v>
      </c>
      <c r="AE472" s="769" cm="1">
        <f t="array" ref="AE472">INDEX($H472:$K472,0,MATCH(AE$451,$H$451:$K$451,0))*INDEX($J$445:$R$448,MATCH(AE$451,$I$445:$I$448,0),MATCH(AE$450,$J$444:$R$444,0))</f>
        <v>0</v>
      </c>
      <c r="AF472" s="769" cm="1">
        <f t="array" ref="AF472">INDEX($H472:$K472,0,MATCH(AF$451,$H$451:$K$451,0))*INDEX($J$445:$R$448,MATCH(AF$451,$I$445:$I$448,0),MATCH(AF$450,$J$444:$R$444,0))</f>
        <v>0</v>
      </c>
      <c r="AG472" s="769" cm="1">
        <f t="array" ref="AG472">INDEX($H472:$K472,0,MATCH(AG$451,$H$451:$K$451,0))*INDEX($J$445:$R$448,MATCH(AG$451,$I$445:$I$448,0),MATCH(AG$450,$J$444:$R$444,0))</f>
        <v>0</v>
      </c>
      <c r="AH472" s="769" cm="1">
        <f t="array" ref="AH472">INDEX($H472:$K472,0,MATCH(AH$451,$H$451:$K$451,0))*INDEX($J$445:$R$448,MATCH(AH$451,$I$445:$I$448,0),MATCH(AH$450,$J$444:$R$444,0))</f>
        <v>0</v>
      </c>
      <c r="AI472" s="769" cm="1">
        <f t="array" ref="AI472">INDEX($H472:$K472,0,MATCH(AI$451,$H$451:$K$451,0))*INDEX($J$445:$R$448,MATCH(AI$451,$I$445:$I$448,0),MATCH(AI$450,$J$444:$R$444,0))</f>
        <v>0</v>
      </c>
      <c r="AJ472" s="769" cm="1">
        <f t="array" ref="AJ472">INDEX($H472:$K472,0,MATCH(AJ$451,$H$451:$K$451,0))*INDEX($J$445:$R$448,MATCH(AJ$451,$I$445:$I$448,0),MATCH(AJ$450,$J$444:$R$444,0))</f>
        <v>0</v>
      </c>
      <c r="AK472" s="769" cm="1">
        <f t="array" ref="AK472">INDEX($H472:$K472,0,MATCH(AK$451,$H$451:$K$451,0))*INDEX($J$445:$R$448,MATCH(AK$451,$I$445:$I$448,0),MATCH(AK$450,$J$444:$R$444,0))</f>
        <v>0</v>
      </c>
      <c r="AL472" s="769" cm="1">
        <f t="array" ref="AL472">INDEX($H472:$K472,0,MATCH(AL$451,$H$451:$K$451,0))*INDEX($J$445:$R$448,MATCH(AL$451,$I$445:$I$448,0),MATCH(AL$450,$J$444:$R$444,0))</f>
        <v>0</v>
      </c>
      <c r="AM472" s="769" cm="1">
        <f t="array" ref="AM472">INDEX($H472:$K472,0,MATCH(AM$451,$H$451:$K$451,0))*INDEX($J$445:$R$448,MATCH(AM$451,$I$445:$I$448,0),MATCH(AM$450,$J$444:$R$444,0))</f>
        <v>0</v>
      </c>
      <c r="AN472" s="769" cm="1">
        <f t="array" ref="AN472">INDEX($H472:$K472,0,MATCH(AN$451,$H$451:$K$451,0))*INDEX($J$445:$R$448,MATCH(AN$451,$I$445:$I$448,0),MATCH(AN$450,$J$444:$R$444,0))</f>
        <v>0</v>
      </c>
      <c r="AO472" s="769" cm="1">
        <f t="array" ref="AO472">INDEX($H472:$K472,0,MATCH(AO$451,$H$451:$K$451,0))*INDEX($J$445:$R$448,MATCH(AO$451,$I$445:$I$448,0),MATCH(AO$450,$J$444:$R$444,0))</f>
        <v>0</v>
      </c>
      <c r="AP472" s="769" cm="1">
        <f t="array" ref="AP472">INDEX($H472:$K472,0,MATCH(AP$451,$H$451:$K$451,0))*INDEX($J$445:$R$448,MATCH(AP$451,$I$445:$I$448,0),MATCH(AP$450,$J$444:$R$444,0))</f>
        <v>0</v>
      </c>
      <c r="AQ472" s="769" cm="1">
        <f t="array" ref="AQ472">INDEX($H472:$K472,0,MATCH(AQ$451,$H$451:$K$451,0))*INDEX($J$445:$R$448,MATCH(AQ$451,$I$445:$I$448,0),MATCH(AQ$450,$J$444:$R$444,0))</f>
        <v>0</v>
      </c>
      <c r="AR472" s="769" cm="1">
        <f t="array" ref="AR472">INDEX($H472:$K472,0,MATCH(AR$451,$H$451:$K$451,0))*INDEX($J$445:$R$448,MATCH(AR$451,$I$445:$I$448,0),MATCH(AR$450,$J$444:$R$444,0))</f>
        <v>0</v>
      </c>
      <c r="AS472" s="769" cm="1">
        <f t="array" ref="AS472">INDEX($H472:$K472,0,MATCH(AS$451,$H$451:$K$451,0))*INDEX($J$445:$R$448,MATCH(AS$451,$I$445:$I$448,0),MATCH(AS$450,$J$444:$R$444,0))</f>
        <v>0</v>
      </c>
      <c r="AT472" s="769" cm="1">
        <f t="array" ref="AT472">INDEX($H472:$K472,0,MATCH(AT$451,$H$451:$K$451,0))*INDEX($J$445:$R$448,MATCH(AT$451,$I$445:$I$448,0),MATCH(AT$450,$J$444:$R$444,0))</f>
        <v>0</v>
      </c>
      <c r="AU472" s="769" cm="1">
        <f t="array" ref="AU472">INDEX($H472:$K472,0,MATCH(AU$451,$H$451:$K$451,0))*INDEX($J$445:$R$448,MATCH(AU$451,$I$445:$I$448,0),MATCH(AU$450,$J$444:$R$444,0))</f>
        <v>0</v>
      </c>
      <c r="AV472" s="189"/>
      <c r="AW472" s="189"/>
      <c r="AX472" s="16"/>
      <c r="AY472" s="8"/>
      <c r="AZ472" s="8"/>
      <c r="BA472" s="8"/>
    </row>
    <row r="473" spans="1:53" ht="14.5" outlineLevel="1" x14ac:dyDescent="0.35">
      <c r="A473" s="6"/>
      <c r="B473" s="7"/>
      <c r="C473" s="17"/>
      <c r="D473" s="17"/>
      <c r="E473" s="17"/>
      <c r="F473" s="26"/>
      <c r="G473" s="26" t="str">
        <f t="shared" si="120"/>
        <v>AAAWA1a</v>
      </c>
      <c r="H473" s="226">
        <v>0</v>
      </c>
      <c r="I473" s="226">
        <v>0</v>
      </c>
      <c r="J473" s="226">
        <v>0</v>
      </c>
      <c r="K473" s="226">
        <v>0</v>
      </c>
      <c r="L473" s="769" cm="1">
        <f t="array" ref="L473">INDEX($H473:$K473,0,MATCH(L$451,$H$451:$K$451,0))*INDEX($J$445:$R$448,MATCH(L$451,$I$445:$I$448,0),MATCH(L$450,$J$444:$R$444,0))</f>
        <v>0</v>
      </c>
      <c r="M473" s="769" cm="1">
        <f t="array" ref="M473">INDEX($H473:$K473,0,MATCH(M$451,$H$451:$K$451,0))*INDEX($J$445:$R$448,MATCH(M$451,$I$445:$I$448,0),MATCH(M$450,$J$444:$R$444,0))</f>
        <v>0</v>
      </c>
      <c r="N473" s="769" cm="1">
        <f t="array" ref="N473">INDEX($H473:$K473,0,MATCH(N$451,$H$451:$K$451,0))*INDEX($J$445:$R$448,MATCH(N$451,$I$445:$I$448,0),MATCH(N$450,$J$444:$R$444,0))</f>
        <v>0</v>
      </c>
      <c r="O473" s="769" cm="1">
        <f t="array" ref="O473">INDEX($H473:$K473,0,MATCH(O$451,$H$451:$K$451,0))*INDEX($J$445:$R$448,MATCH(O$451,$I$445:$I$448,0),MATCH(O$450,$J$444:$R$444,0))</f>
        <v>0</v>
      </c>
      <c r="P473" s="769" cm="1">
        <f t="array" ref="P473">INDEX($H473:$K473,0,MATCH(P$451,$H$451:$K$451,0))*INDEX($J$445:$R$448,MATCH(P$451,$I$445:$I$448,0),MATCH(P$450,$J$444:$R$444,0))</f>
        <v>0</v>
      </c>
      <c r="Q473" s="769" cm="1">
        <f t="array" ref="Q473">INDEX($H473:$K473,0,MATCH(Q$451,$H$451:$K$451,0))*INDEX($J$445:$R$448,MATCH(Q$451,$I$445:$I$448,0),MATCH(Q$450,$J$444:$R$444,0))</f>
        <v>0</v>
      </c>
      <c r="R473" s="769" cm="1">
        <f t="array" ref="R473">INDEX($H473:$K473,0,MATCH(R$451,$H$451:$K$451,0))*INDEX($J$445:$R$448,MATCH(R$451,$I$445:$I$448,0),MATCH(R$450,$J$444:$R$444,0))</f>
        <v>0</v>
      </c>
      <c r="S473" s="769" cm="1">
        <f t="array" ref="S473">INDEX($H473:$K473,0,MATCH(S$451,$H$451:$K$451,0))*INDEX($J$445:$R$448,MATCH(S$451,$I$445:$I$448,0),MATCH(S$450,$J$444:$R$444,0))</f>
        <v>0</v>
      </c>
      <c r="T473" s="769" cm="1">
        <f t="array" ref="T473">INDEX($H473:$K473,0,MATCH(T$451,$H$451:$K$451,0))*INDEX($J$445:$R$448,MATCH(T$451,$I$445:$I$448,0),MATCH(T$450,$J$444:$R$444,0))</f>
        <v>0</v>
      </c>
      <c r="U473" s="769" cm="1">
        <f t="array" ref="U473">INDEX($H473:$K473,0,MATCH(U$451,$H$451:$K$451,0))*INDEX($J$445:$R$448,MATCH(U$451,$I$445:$I$448,0),MATCH(U$450,$J$444:$R$444,0))</f>
        <v>0</v>
      </c>
      <c r="V473" s="769" cm="1">
        <f t="array" ref="V473">INDEX($H473:$K473,0,MATCH(V$451,$H$451:$K$451,0))*INDEX($J$445:$R$448,MATCH(V$451,$I$445:$I$448,0),MATCH(V$450,$J$444:$R$444,0))</f>
        <v>0</v>
      </c>
      <c r="W473" s="769" cm="1">
        <f t="array" ref="W473">INDEX($H473:$K473,0,MATCH(W$451,$H$451:$K$451,0))*INDEX($J$445:$R$448,MATCH(W$451,$I$445:$I$448,0),MATCH(W$450,$J$444:$R$444,0))</f>
        <v>0</v>
      </c>
      <c r="X473" s="769" cm="1">
        <f t="array" ref="X473">INDEX($H473:$K473,0,MATCH(X$451,$H$451:$K$451,0))*INDEX($J$445:$R$448,MATCH(X$451,$I$445:$I$448,0),MATCH(X$450,$J$444:$R$444,0))</f>
        <v>0</v>
      </c>
      <c r="Y473" s="769" cm="1">
        <f t="array" ref="Y473">INDEX($H473:$K473,0,MATCH(Y$451,$H$451:$K$451,0))*INDEX($J$445:$R$448,MATCH(Y$451,$I$445:$I$448,0),MATCH(Y$450,$J$444:$R$444,0))</f>
        <v>0</v>
      </c>
      <c r="Z473" s="769" cm="1">
        <f t="array" ref="Z473">INDEX($H473:$K473,0,MATCH(Z$451,$H$451:$K$451,0))*INDEX($J$445:$R$448,MATCH(Z$451,$I$445:$I$448,0),MATCH(Z$450,$J$444:$R$444,0))</f>
        <v>0</v>
      </c>
      <c r="AA473" s="769" cm="1">
        <f t="array" ref="AA473">INDEX($H473:$K473,0,MATCH(AA$451,$H$451:$K$451,0))*INDEX($J$445:$R$448,MATCH(AA$451,$I$445:$I$448,0),MATCH(AA$450,$J$444:$R$444,0))</f>
        <v>0</v>
      </c>
      <c r="AB473" s="769" cm="1">
        <f t="array" ref="AB473">INDEX($H473:$K473,0,MATCH(AB$451,$H$451:$K$451,0))*INDEX($J$445:$R$448,MATCH(AB$451,$I$445:$I$448,0),MATCH(AB$450,$J$444:$R$444,0))</f>
        <v>0</v>
      </c>
      <c r="AC473" s="769" cm="1">
        <f t="array" ref="AC473">INDEX($H473:$K473,0,MATCH(AC$451,$H$451:$K$451,0))*INDEX($J$445:$R$448,MATCH(AC$451,$I$445:$I$448,0),MATCH(AC$450,$J$444:$R$444,0))</f>
        <v>0</v>
      </c>
      <c r="AD473" s="769" cm="1">
        <f t="array" ref="AD473">INDEX($H473:$K473,0,MATCH(AD$451,$H$451:$K$451,0))*INDEX($J$445:$R$448,MATCH(AD$451,$I$445:$I$448,0),MATCH(AD$450,$J$444:$R$444,0))</f>
        <v>0</v>
      </c>
      <c r="AE473" s="769" cm="1">
        <f t="array" ref="AE473">INDEX($H473:$K473,0,MATCH(AE$451,$H$451:$K$451,0))*INDEX($J$445:$R$448,MATCH(AE$451,$I$445:$I$448,0),MATCH(AE$450,$J$444:$R$444,0))</f>
        <v>0</v>
      </c>
      <c r="AF473" s="769" cm="1">
        <f t="array" ref="AF473">INDEX($H473:$K473,0,MATCH(AF$451,$H$451:$K$451,0))*INDEX($J$445:$R$448,MATCH(AF$451,$I$445:$I$448,0),MATCH(AF$450,$J$444:$R$444,0))</f>
        <v>0</v>
      </c>
      <c r="AG473" s="769" cm="1">
        <f t="array" ref="AG473">INDEX($H473:$K473,0,MATCH(AG$451,$H$451:$K$451,0))*INDEX($J$445:$R$448,MATCH(AG$451,$I$445:$I$448,0),MATCH(AG$450,$J$444:$R$444,0))</f>
        <v>0</v>
      </c>
      <c r="AH473" s="769" cm="1">
        <f t="array" ref="AH473">INDEX($H473:$K473,0,MATCH(AH$451,$H$451:$K$451,0))*INDEX($J$445:$R$448,MATCH(AH$451,$I$445:$I$448,0),MATCH(AH$450,$J$444:$R$444,0))</f>
        <v>0</v>
      </c>
      <c r="AI473" s="769" cm="1">
        <f t="array" ref="AI473">INDEX($H473:$K473,0,MATCH(AI$451,$H$451:$K$451,0))*INDEX($J$445:$R$448,MATCH(AI$451,$I$445:$I$448,0),MATCH(AI$450,$J$444:$R$444,0))</f>
        <v>0</v>
      </c>
      <c r="AJ473" s="769" cm="1">
        <f t="array" ref="AJ473">INDEX($H473:$K473,0,MATCH(AJ$451,$H$451:$K$451,0))*INDEX($J$445:$R$448,MATCH(AJ$451,$I$445:$I$448,0),MATCH(AJ$450,$J$444:$R$444,0))</f>
        <v>0</v>
      </c>
      <c r="AK473" s="769" cm="1">
        <f t="array" ref="AK473">INDEX($H473:$K473,0,MATCH(AK$451,$H$451:$K$451,0))*INDEX($J$445:$R$448,MATCH(AK$451,$I$445:$I$448,0),MATCH(AK$450,$J$444:$R$444,0))</f>
        <v>0</v>
      </c>
      <c r="AL473" s="769" cm="1">
        <f t="array" ref="AL473">INDEX($H473:$K473,0,MATCH(AL$451,$H$451:$K$451,0))*INDEX($J$445:$R$448,MATCH(AL$451,$I$445:$I$448,0),MATCH(AL$450,$J$444:$R$444,0))</f>
        <v>0</v>
      </c>
      <c r="AM473" s="769" cm="1">
        <f t="array" ref="AM473">INDEX($H473:$K473,0,MATCH(AM$451,$H$451:$K$451,0))*INDEX($J$445:$R$448,MATCH(AM$451,$I$445:$I$448,0),MATCH(AM$450,$J$444:$R$444,0))</f>
        <v>0</v>
      </c>
      <c r="AN473" s="769" cm="1">
        <f t="array" ref="AN473">INDEX($H473:$K473,0,MATCH(AN$451,$H$451:$K$451,0))*INDEX($J$445:$R$448,MATCH(AN$451,$I$445:$I$448,0),MATCH(AN$450,$J$444:$R$444,0))</f>
        <v>0</v>
      </c>
      <c r="AO473" s="769" cm="1">
        <f t="array" ref="AO473">INDEX($H473:$K473,0,MATCH(AO$451,$H$451:$K$451,0))*INDEX($J$445:$R$448,MATCH(AO$451,$I$445:$I$448,0),MATCH(AO$450,$J$444:$R$444,0))</f>
        <v>0</v>
      </c>
      <c r="AP473" s="769" cm="1">
        <f t="array" ref="AP473">INDEX($H473:$K473,0,MATCH(AP$451,$H$451:$K$451,0))*INDEX($J$445:$R$448,MATCH(AP$451,$I$445:$I$448,0),MATCH(AP$450,$J$444:$R$444,0))</f>
        <v>0</v>
      </c>
      <c r="AQ473" s="769" cm="1">
        <f t="array" ref="AQ473">INDEX($H473:$K473,0,MATCH(AQ$451,$H$451:$K$451,0))*INDEX($J$445:$R$448,MATCH(AQ$451,$I$445:$I$448,0),MATCH(AQ$450,$J$444:$R$444,0))</f>
        <v>0</v>
      </c>
      <c r="AR473" s="769" cm="1">
        <f t="array" ref="AR473">INDEX($H473:$K473,0,MATCH(AR$451,$H$451:$K$451,0))*INDEX($J$445:$R$448,MATCH(AR$451,$I$445:$I$448,0),MATCH(AR$450,$J$444:$R$444,0))</f>
        <v>0</v>
      </c>
      <c r="AS473" s="769" cm="1">
        <f t="array" ref="AS473">INDEX($H473:$K473,0,MATCH(AS$451,$H$451:$K$451,0))*INDEX($J$445:$R$448,MATCH(AS$451,$I$445:$I$448,0),MATCH(AS$450,$J$444:$R$444,0))</f>
        <v>0</v>
      </c>
      <c r="AT473" s="769" cm="1">
        <f t="array" ref="AT473">INDEX($H473:$K473,0,MATCH(AT$451,$H$451:$K$451,0))*INDEX($J$445:$R$448,MATCH(AT$451,$I$445:$I$448,0),MATCH(AT$450,$J$444:$R$444,0))</f>
        <v>0</v>
      </c>
      <c r="AU473" s="769" cm="1">
        <f t="array" ref="AU473">INDEX($H473:$K473,0,MATCH(AU$451,$H$451:$K$451,0))*INDEX($J$445:$R$448,MATCH(AU$451,$I$445:$I$448,0),MATCH(AU$450,$J$444:$R$444,0))</f>
        <v>0</v>
      </c>
      <c r="AV473" s="189"/>
      <c r="AW473" s="189"/>
      <c r="AX473" s="16"/>
      <c r="AY473" s="8"/>
      <c r="AZ473" s="8"/>
      <c r="BA473" s="8"/>
    </row>
    <row r="474" spans="1:53" ht="14.5" outlineLevel="1" x14ac:dyDescent="0.35">
      <c r="A474" s="6"/>
      <c r="B474" s="7"/>
      <c r="C474" s="17"/>
      <c r="D474" s="17"/>
      <c r="E474" s="17"/>
      <c r="F474" s="26"/>
      <c r="G474" s="26" t="str">
        <f t="shared" si="120"/>
        <v>YAAA2Wa</v>
      </c>
      <c r="H474" s="226">
        <v>0</v>
      </c>
      <c r="I474" s="226">
        <v>0</v>
      </c>
      <c r="J474" s="226">
        <v>0</v>
      </c>
      <c r="K474" s="226">
        <v>0</v>
      </c>
      <c r="L474" s="769" cm="1">
        <f t="array" ref="L474">INDEX($H474:$K474,0,MATCH(L$451,$H$451:$K$451,0))*INDEX($J$445:$R$448,MATCH(L$451,$I$445:$I$448,0),MATCH(L$450,$J$444:$R$444,0))</f>
        <v>0</v>
      </c>
      <c r="M474" s="769" cm="1">
        <f t="array" ref="M474">INDEX($H474:$K474,0,MATCH(M$451,$H$451:$K$451,0))*INDEX($J$445:$R$448,MATCH(M$451,$I$445:$I$448,0),MATCH(M$450,$J$444:$R$444,0))</f>
        <v>0</v>
      </c>
      <c r="N474" s="769" cm="1">
        <f t="array" ref="N474">INDEX($H474:$K474,0,MATCH(N$451,$H$451:$K$451,0))*INDEX($J$445:$R$448,MATCH(N$451,$I$445:$I$448,0),MATCH(N$450,$J$444:$R$444,0))</f>
        <v>0</v>
      </c>
      <c r="O474" s="769" cm="1">
        <f t="array" ref="O474">INDEX($H474:$K474,0,MATCH(O$451,$H$451:$K$451,0))*INDEX($J$445:$R$448,MATCH(O$451,$I$445:$I$448,0),MATCH(O$450,$J$444:$R$444,0))</f>
        <v>0</v>
      </c>
      <c r="P474" s="769" cm="1">
        <f t="array" ref="P474">INDEX($H474:$K474,0,MATCH(P$451,$H$451:$K$451,0))*INDEX($J$445:$R$448,MATCH(P$451,$I$445:$I$448,0),MATCH(P$450,$J$444:$R$444,0))</f>
        <v>0</v>
      </c>
      <c r="Q474" s="769" cm="1">
        <f t="array" ref="Q474">INDEX($H474:$K474,0,MATCH(Q$451,$H$451:$K$451,0))*INDEX($J$445:$R$448,MATCH(Q$451,$I$445:$I$448,0),MATCH(Q$450,$J$444:$R$444,0))</f>
        <v>0</v>
      </c>
      <c r="R474" s="769" cm="1">
        <f t="array" ref="R474">INDEX($H474:$K474,0,MATCH(R$451,$H$451:$K$451,0))*INDEX($J$445:$R$448,MATCH(R$451,$I$445:$I$448,0),MATCH(R$450,$J$444:$R$444,0))</f>
        <v>0</v>
      </c>
      <c r="S474" s="769" cm="1">
        <f t="array" ref="S474">INDEX($H474:$K474,0,MATCH(S$451,$H$451:$K$451,0))*INDEX($J$445:$R$448,MATCH(S$451,$I$445:$I$448,0),MATCH(S$450,$J$444:$R$444,0))</f>
        <v>0</v>
      </c>
      <c r="T474" s="769" cm="1">
        <f t="array" ref="T474">INDEX($H474:$K474,0,MATCH(T$451,$H$451:$K$451,0))*INDEX($J$445:$R$448,MATCH(T$451,$I$445:$I$448,0),MATCH(T$450,$J$444:$R$444,0))</f>
        <v>0</v>
      </c>
      <c r="U474" s="769" cm="1">
        <f t="array" ref="U474">INDEX($H474:$K474,0,MATCH(U$451,$H$451:$K$451,0))*INDEX($J$445:$R$448,MATCH(U$451,$I$445:$I$448,0),MATCH(U$450,$J$444:$R$444,0))</f>
        <v>0</v>
      </c>
      <c r="V474" s="769" cm="1">
        <f t="array" ref="V474">INDEX($H474:$K474,0,MATCH(V$451,$H$451:$K$451,0))*INDEX($J$445:$R$448,MATCH(V$451,$I$445:$I$448,0),MATCH(V$450,$J$444:$R$444,0))</f>
        <v>0</v>
      </c>
      <c r="W474" s="769" cm="1">
        <f t="array" ref="W474">INDEX($H474:$K474,0,MATCH(W$451,$H$451:$K$451,0))*INDEX($J$445:$R$448,MATCH(W$451,$I$445:$I$448,0),MATCH(W$450,$J$444:$R$444,0))</f>
        <v>0</v>
      </c>
      <c r="X474" s="769" cm="1">
        <f t="array" ref="X474">INDEX($H474:$K474,0,MATCH(X$451,$H$451:$K$451,0))*INDEX($J$445:$R$448,MATCH(X$451,$I$445:$I$448,0),MATCH(X$450,$J$444:$R$444,0))</f>
        <v>0</v>
      </c>
      <c r="Y474" s="769" cm="1">
        <f t="array" ref="Y474">INDEX($H474:$K474,0,MATCH(Y$451,$H$451:$K$451,0))*INDEX($J$445:$R$448,MATCH(Y$451,$I$445:$I$448,0),MATCH(Y$450,$J$444:$R$444,0))</f>
        <v>0</v>
      </c>
      <c r="Z474" s="769" cm="1">
        <f t="array" ref="Z474">INDEX($H474:$K474,0,MATCH(Z$451,$H$451:$K$451,0))*INDEX($J$445:$R$448,MATCH(Z$451,$I$445:$I$448,0),MATCH(Z$450,$J$444:$R$444,0))</f>
        <v>0</v>
      </c>
      <c r="AA474" s="769" cm="1">
        <f t="array" ref="AA474">INDEX($H474:$K474,0,MATCH(AA$451,$H$451:$K$451,0))*INDEX($J$445:$R$448,MATCH(AA$451,$I$445:$I$448,0),MATCH(AA$450,$J$444:$R$444,0))</f>
        <v>0</v>
      </c>
      <c r="AB474" s="769" cm="1">
        <f t="array" ref="AB474">INDEX($H474:$K474,0,MATCH(AB$451,$H$451:$K$451,0))*INDEX($J$445:$R$448,MATCH(AB$451,$I$445:$I$448,0),MATCH(AB$450,$J$444:$R$444,0))</f>
        <v>0</v>
      </c>
      <c r="AC474" s="769" cm="1">
        <f t="array" ref="AC474">INDEX($H474:$K474,0,MATCH(AC$451,$H$451:$K$451,0))*INDEX($J$445:$R$448,MATCH(AC$451,$I$445:$I$448,0),MATCH(AC$450,$J$444:$R$444,0))</f>
        <v>0</v>
      </c>
      <c r="AD474" s="769" cm="1">
        <f t="array" ref="AD474">INDEX($H474:$K474,0,MATCH(AD$451,$H$451:$K$451,0))*INDEX($J$445:$R$448,MATCH(AD$451,$I$445:$I$448,0),MATCH(AD$450,$J$444:$R$444,0))</f>
        <v>0</v>
      </c>
      <c r="AE474" s="769" cm="1">
        <f t="array" ref="AE474">INDEX($H474:$K474,0,MATCH(AE$451,$H$451:$K$451,0))*INDEX($J$445:$R$448,MATCH(AE$451,$I$445:$I$448,0),MATCH(AE$450,$J$444:$R$444,0))</f>
        <v>0</v>
      </c>
      <c r="AF474" s="769" cm="1">
        <f t="array" ref="AF474">INDEX($H474:$K474,0,MATCH(AF$451,$H$451:$K$451,0))*INDEX($J$445:$R$448,MATCH(AF$451,$I$445:$I$448,0),MATCH(AF$450,$J$444:$R$444,0))</f>
        <v>0</v>
      </c>
      <c r="AG474" s="769" cm="1">
        <f t="array" ref="AG474">INDEX($H474:$K474,0,MATCH(AG$451,$H$451:$K$451,0))*INDEX($J$445:$R$448,MATCH(AG$451,$I$445:$I$448,0),MATCH(AG$450,$J$444:$R$444,0))</f>
        <v>0</v>
      </c>
      <c r="AH474" s="769" cm="1">
        <f t="array" ref="AH474">INDEX($H474:$K474,0,MATCH(AH$451,$H$451:$K$451,0))*INDEX($J$445:$R$448,MATCH(AH$451,$I$445:$I$448,0),MATCH(AH$450,$J$444:$R$444,0))</f>
        <v>0</v>
      </c>
      <c r="AI474" s="769" cm="1">
        <f t="array" ref="AI474">INDEX($H474:$K474,0,MATCH(AI$451,$H$451:$K$451,0))*INDEX($J$445:$R$448,MATCH(AI$451,$I$445:$I$448,0),MATCH(AI$450,$J$444:$R$444,0))</f>
        <v>0</v>
      </c>
      <c r="AJ474" s="769" cm="1">
        <f t="array" ref="AJ474">INDEX($H474:$K474,0,MATCH(AJ$451,$H$451:$K$451,0))*INDEX($J$445:$R$448,MATCH(AJ$451,$I$445:$I$448,0),MATCH(AJ$450,$J$444:$R$444,0))</f>
        <v>0</v>
      </c>
      <c r="AK474" s="769" cm="1">
        <f t="array" ref="AK474">INDEX($H474:$K474,0,MATCH(AK$451,$H$451:$K$451,0))*INDEX($J$445:$R$448,MATCH(AK$451,$I$445:$I$448,0),MATCH(AK$450,$J$444:$R$444,0))</f>
        <v>0</v>
      </c>
      <c r="AL474" s="769" cm="1">
        <f t="array" ref="AL474">INDEX($H474:$K474,0,MATCH(AL$451,$H$451:$K$451,0))*INDEX($J$445:$R$448,MATCH(AL$451,$I$445:$I$448,0),MATCH(AL$450,$J$444:$R$444,0))</f>
        <v>0</v>
      </c>
      <c r="AM474" s="769" cm="1">
        <f t="array" ref="AM474">INDEX($H474:$K474,0,MATCH(AM$451,$H$451:$K$451,0))*INDEX($J$445:$R$448,MATCH(AM$451,$I$445:$I$448,0),MATCH(AM$450,$J$444:$R$444,0))</f>
        <v>0</v>
      </c>
      <c r="AN474" s="769" cm="1">
        <f t="array" ref="AN474">INDEX($H474:$K474,0,MATCH(AN$451,$H$451:$K$451,0))*INDEX($J$445:$R$448,MATCH(AN$451,$I$445:$I$448,0),MATCH(AN$450,$J$444:$R$444,0))</f>
        <v>0</v>
      </c>
      <c r="AO474" s="769" cm="1">
        <f t="array" ref="AO474">INDEX($H474:$K474,0,MATCH(AO$451,$H$451:$K$451,0))*INDEX($J$445:$R$448,MATCH(AO$451,$I$445:$I$448,0),MATCH(AO$450,$J$444:$R$444,0))</f>
        <v>0</v>
      </c>
      <c r="AP474" s="769" cm="1">
        <f t="array" ref="AP474">INDEX($H474:$K474,0,MATCH(AP$451,$H$451:$K$451,0))*INDEX($J$445:$R$448,MATCH(AP$451,$I$445:$I$448,0),MATCH(AP$450,$J$444:$R$444,0))</f>
        <v>0</v>
      </c>
      <c r="AQ474" s="769" cm="1">
        <f t="array" ref="AQ474">INDEX($H474:$K474,0,MATCH(AQ$451,$H$451:$K$451,0))*INDEX($J$445:$R$448,MATCH(AQ$451,$I$445:$I$448,0),MATCH(AQ$450,$J$444:$R$444,0))</f>
        <v>0</v>
      </c>
      <c r="AR474" s="769" cm="1">
        <f t="array" ref="AR474">INDEX($H474:$K474,0,MATCH(AR$451,$H$451:$K$451,0))*INDEX($J$445:$R$448,MATCH(AR$451,$I$445:$I$448,0),MATCH(AR$450,$J$444:$R$444,0))</f>
        <v>0</v>
      </c>
      <c r="AS474" s="769" cm="1">
        <f t="array" ref="AS474">INDEX($H474:$K474,0,MATCH(AS$451,$H$451:$K$451,0))*INDEX($J$445:$R$448,MATCH(AS$451,$I$445:$I$448,0),MATCH(AS$450,$J$444:$R$444,0))</f>
        <v>0</v>
      </c>
      <c r="AT474" s="769" cm="1">
        <f t="array" ref="AT474">INDEX($H474:$K474,0,MATCH(AT$451,$H$451:$K$451,0))*INDEX($J$445:$R$448,MATCH(AT$451,$I$445:$I$448,0),MATCH(AT$450,$J$444:$R$444,0))</f>
        <v>0</v>
      </c>
      <c r="AU474" s="769" cm="1">
        <f t="array" ref="AU474">INDEX($H474:$K474,0,MATCH(AU$451,$H$451:$K$451,0))*INDEX($J$445:$R$448,MATCH(AU$451,$I$445:$I$448,0),MATCH(AU$450,$J$444:$R$444,0))</f>
        <v>0</v>
      </c>
      <c r="AV474" s="189"/>
      <c r="AW474" s="189"/>
      <c r="AX474" s="16"/>
      <c r="AY474" s="8"/>
      <c r="AZ474" s="8"/>
      <c r="BA474" s="8"/>
    </row>
    <row r="475" spans="1:53" ht="14.5" outlineLevel="1" x14ac:dyDescent="0.35">
      <c r="A475" s="6"/>
      <c r="B475" s="7"/>
      <c r="C475" s="17"/>
      <c r="D475" s="17"/>
      <c r="E475" s="17"/>
      <c r="F475" s="26"/>
      <c r="G475" s="26" t="str">
        <f t="shared" si="120"/>
        <v>AYAA2A1o</v>
      </c>
      <c r="H475" s="226">
        <v>1</v>
      </c>
      <c r="I475" s="226">
        <v>1</v>
      </c>
      <c r="J475" s="226">
        <v>2</v>
      </c>
      <c r="K475" s="226">
        <v>2</v>
      </c>
      <c r="L475" s="769" cm="1">
        <f t="array" ref="L475">INDEX($H475:$K475,0,MATCH(L$451,$H$451:$K$451,0))*INDEX($J$445:$R$448,MATCH(L$451,$I$445:$I$448,0),MATCH(L$450,$J$444:$R$444,0))</f>
        <v>2</v>
      </c>
      <c r="M475" s="769" cm="1">
        <f t="array" ref="M475">INDEX($H475:$K475,0,MATCH(M$451,$H$451:$K$451,0))*INDEX($J$445:$R$448,MATCH(M$451,$I$445:$I$448,0),MATCH(M$450,$J$444:$R$444,0))</f>
        <v>1</v>
      </c>
      <c r="N475" s="769" cm="1">
        <f t="array" ref="N475">INDEX($H475:$K475,0,MATCH(N$451,$H$451:$K$451,0))*INDEX($J$445:$R$448,MATCH(N$451,$I$445:$I$448,0),MATCH(N$450,$J$444:$R$444,0))</f>
        <v>2</v>
      </c>
      <c r="O475" s="769" cm="1">
        <f t="array" ref="O475">INDEX($H475:$K475,0,MATCH(O$451,$H$451:$K$451,0))*INDEX($J$445:$R$448,MATCH(O$451,$I$445:$I$448,0),MATCH(O$450,$J$444:$R$444,0))</f>
        <v>2</v>
      </c>
      <c r="P475" s="769" cm="1">
        <f t="array" ref="P475">INDEX($H475:$K475,0,MATCH(P$451,$H$451:$K$451,0))*INDEX($J$445:$R$448,MATCH(P$451,$I$445:$I$448,0),MATCH(P$450,$J$444:$R$444,0))</f>
        <v>2</v>
      </c>
      <c r="Q475" s="769" cm="1">
        <f t="array" ref="Q475">INDEX($H475:$K475,0,MATCH(Q$451,$H$451:$K$451,0))*INDEX($J$445:$R$448,MATCH(Q$451,$I$445:$I$448,0),MATCH(Q$450,$J$444:$R$444,0))</f>
        <v>1</v>
      </c>
      <c r="R475" s="769" cm="1">
        <f t="array" ref="R475">INDEX($H475:$K475,0,MATCH(R$451,$H$451:$K$451,0))*INDEX($J$445:$R$448,MATCH(R$451,$I$445:$I$448,0),MATCH(R$450,$J$444:$R$444,0))</f>
        <v>2</v>
      </c>
      <c r="S475" s="769" cm="1">
        <f t="array" ref="S475">INDEX($H475:$K475,0,MATCH(S$451,$H$451:$K$451,0))*INDEX($J$445:$R$448,MATCH(S$451,$I$445:$I$448,0),MATCH(S$450,$J$444:$R$444,0))</f>
        <v>2</v>
      </c>
      <c r="T475" s="769" cm="1">
        <f t="array" ref="T475">INDEX($H475:$K475,0,MATCH(T$451,$H$451:$K$451,0))*INDEX($J$445:$R$448,MATCH(T$451,$I$445:$I$448,0),MATCH(T$450,$J$444:$R$444,0))</f>
        <v>2</v>
      </c>
      <c r="U475" s="769" cm="1">
        <f t="array" ref="U475">INDEX($H475:$K475,0,MATCH(U$451,$H$451:$K$451,0))*INDEX($J$445:$R$448,MATCH(U$451,$I$445:$I$448,0),MATCH(U$450,$J$444:$R$444,0))</f>
        <v>1</v>
      </c>
      <c r="V475" s="769" cm="1">
        <f t="array" ref="V475">INDEX($H475:$K475,0,MATCH(V$451,$H$451:$K$451,0))*INDEX($J$445:$R$448,MATCH(V$451,$I$445:$I$448,0),MATCH(V$450,$J$444:$R$444,0))</f>
        <v>2</v>
      </c>
      <c r="W475" s="769" cm="1">
        <f t="array" ref="W475">INDEX($H475:$K475,0,MATCH(W$451,$H$451:$K$451,0))*INDEX($J$445:$R$448,MATCH(W$451,$I$445:$I$448,0),MATCH(W$450,$J$444:$R$444,0))</f>
        <v>2</v>
      </c>
      <c r="X475" s="769" cm="1">
        <f t="array" ref="X475">INDEX($H475:$K475,0,MATCH(X$451,$H$451:$K$451,0))*INDEX($J$445:$R$448,MATCH(X$451,$I$445:$I$448,0),MATCH(X$450,$J$444:$R$444,0))</f>
        <v>2</v>
      </c>
      <c r="Y475" s="769" cm="1">
        <f t="array" ref="Y475">INDEX($H475:$K475,0,MATCH(Y$451,$H$451:$K$451,0))*INDEX($J$445:$R$448,MATCH(Y$451,$I$445:$I$448,0),MATCH(Y$450,$J$444:$R$444,0))</f>
        <v>1</v>
      </c>
      <c r="Z475" s="769" cm="1">
        <f t="array" ref="Z475">INDEX($H475:$K475,0,MATCH(Z$451,$H$451:$K$451,0))*INDEX($J$445:$R$448,MATCH(Z$451,$I$445:$I$448,0),MATCH(Z$450,$J$444:$R$444,0))</f>
        <v>2</v>
      </c>
      <c r="AA475" s="769" cm="1">
        <f t="array" ref="AA475">INDEX($H475:$K475,0,MATCH(AA$451,$H$451:$K$451,0))*INDEX($J$445:$R$448,MATCH(AA$451,$I$445:$I$448,0),MATCH(AA$450,$J$444:$R$444,0))</f>
        <v>2</v>
      </c>
      <c r="AB475" s="769" cm="1">
        <f t="array" ref="AB475">INDEX($H475:$K475,0,MATCH(AB$451,$H$451:$K$451,0))*INDEX($J$445:$R$448,MATCH(AB$451,$I$445:$I$448,0),MATCH(AB$450,$J$444:$R$444,0))</f>
        <v>1</v>
      </c>
      <c r="AC475" s="769" cm="1">
        <f t="array" ref="AC475">INDEX($H475:$K475,0,MATCH(AC$451,$H$451:$K$451,0))*INDEX($J$445:$R$448,MATCH(AC$451,$I$445:$I$448,0),MATCH(AC$450,$J$444:$R$444,0))</f>
        <v>1</v>
      </c>
      <c r="AD475" s="769" cm="1">
        <f t="array" ref="AD475">INDEX($H475:$K475,0,MATCH(AD$451,$H$451:$K$451,0))*INDEX($J$445:$R$448,MATCH(AD$451,$I$445:$I$448,0),MATCH(AD$450,$J$444:$R$444,0))</f>
        <v>2</v>
      </c>
      <c r="AE475" s="769" cm="1">
        <f t="array" ref="AE475">INDEX($H475:$K475,0,MATCH(AE$451,$H$451:$K$451,0))*INDEX($J$445:$R$448,MATCH(AE$451,$I$445:$I$448,0),MATCH(AE$450,$J$444:$R$444,0))</f>
        <v>2</v>
      </c>
      <c r="AF475" s="769" cm="1">
        <f t="array" ref="AF475">INDEX($H475:$K475,0,MATCH(AF$451,$H$451:$K$451,0))*INDEX($J$445:$R$448,MATCH(AF$451,$I$445:$I$448,0),MATCH(AF$450,$J$444:$R$444,0))</f>
        <v>1</v>
      </c>
      <c r="AG475" s="769" cm="1">
        <f t="array" ref="AG475">INDEX($H475:$K475,0,MATCH(AG$451,$H$451:$K$451,0))*INDEX($J$445:$R$448,MATCH(AG$451,$I$445:$I$448,0),MATCH(AG$450,$J$444:$R$444,0))</f>
        <v>1</v>
      </c>
      <c r="AH475" s="769" cm="1">
        <f t="array" ref="AH475">INDEX($H475:$K475,0,MATCH(AH$451,$H$451:$K$451,0))*INDEX($J$445:$R$448,MATCH(AH$451,$I$445:$I$448,0),MATCH(AH$450,$J$444:$R$444,0))</f>
        <v>2</v>
      </c>
      <c r="AI475" s="769" cm="1">
        <f t="array" ref="AI475">INDEX($H475:$K475,0,MATCH(AI$451,$H$451:$K$451,0))*INDEX($J$445:$R$448,MATCH(AI$451,$I$445:$I$448,0),MATCH(AI$450,$J$444:$R$444,0))</f>
        <v>2</v>
      </c>
      <c r="AJ475" s="769" cm="1">
        <f t="array" ref="AJ475">INDEX($H475:$K475,0,MATCH(AJ$451,$H$451:$K$451,0))*INDEX($J$445:$R$448,MATCH(AJ$451,$I$445:$I$448,0),MATCH(AJ$450,$J$444:$R$444,0))</f>
        <v>1</v>
      </c>
      <c r="AK475" s="769" cm="1">
        <f t="array" ref="AK475">INDEX($H475:$K475,0,MATCH(AK$451,$H$451:$K$451,0))*INDEX($J$445:$R$448,MATCH(AK$451,$I$445:$I$448,0),MATCH(AK$450,$J$444:$R$444,0))</f>
        <v>1</v>
      </c>
      <c r="AL475" s="769" cm="1">
        <f t="array" ref="AL475">INDEX($H475:$K475,0,MATCH(AL$451,$H$451:$K$451,0))*INDEX($J$445:$R$448,MATCH(AL$451,$I$445:$I$448,0),MATCH(AL$450,$J$444:$R$444,0))</f>
        <v>2</v>
      </c>
      <c r="AM475" s="769" cm="1">
        <f t="array" ref="AM475">INDEX($H475:$K475,0,MATCH(AM$451,$H$451:$K$451,0))*INDEX($J$445:$R$448,MATCH(AM$451,$I$445:$I$448,0),MATCH(AM$450,$J$444:$R$444,0))</f>
        <v>2</v>
      </c>
      <c r="AN475" s="769" cm="1">
        <f t="array" ref="AN475">INDEX($H475:$K475,0,MATCH(AN$451,$H$451:$K$451,0))*INDEX($J$445:$R$448,MATCH(AN$451,$I$445:$I$448,0),MATCH(AN$450,$J$444:$R$444,0))</f>
        <v>1</v>
      </c>
      <c r="AO475" s="769" cm="1">
        <f t="array" ref="AO475">INDEX($H475:$K475,0,MATCH(AO$451,$H$451:$K$451,0))*INDEX($J$445:$R$448,MATCH(AO$451,$I$445:$I$448,0),MATCH(AO$450,$J$444:$R$444,0))</f>
        <v>1</v>
      </c>
      <c r="AP475" s="769" cm="1">
        <f t="array" ref="AP475">INDEX($H475:$K475,0,MATCH(AP$451,$H$451:$K$451,0))*INDEX($J$445:$R$448,MATCH(AP$451,$I$445:$I$448,0),MATCH(AP$450,$J$444:$R$444,0))</f>
        <v>2</v>
      </c>
      <c r="AQ475" s="769" cm="1">
        <f t="array" ref="AQ475">INDEX($H475:$K475,0,MATCH(AQ$451,$H$451:$K$451,0))*INDEX($J$445:$R$448,MATCH(AQ$451,$I$445:$I$448,0),MATCH(AQ$450,$J$444:$R$444,0))</f>
        <v>2</v>
      </c>
      <c r="AR475" s="769" cm="1">
        <f t="array" ref="AR475">INDEX($H475:$K475,0,MATCH(AR$451,$H$451:$K$451,0))*INDEX($J$445:$R$448,MATCH(AR$451,$I$445:$I$448,0),MATCH(AR$450,$J$444:$R$444,0))</f>
        <v>1</v>
      </c>
      <c r="AS475" s="769" cm="1">
        <f t="array" ref="AS475">INDEX($H475:$K475,0,MATCH(AS$451,$H$451:$K$451,0))*INDEX($J$445:$R$448,MATCH(AS$451,$I$445:$I$448,0),MATCH(AS$450,$J$444:$R$444,0))</f>
        <v>1</v>
      </c>
      <c r="AT475" s="769" cm="1">
        <f t="array" ref="AT475">INDEX($H475:$K475,0,MATCH(AT$451,$H$451:$K$451,0))*INDEX($J$445:$R$448,MATCH(AT$451,$I$445:$I$448,0),MATCH(AT$450,$J$444:$R$444,0))</f>
        <v>2</v>
      </c>
      <c r="AU475" s="769" cm="1">
        <f t="array" ref="AU475">INDEX($H475:$K475,0,MATCH(AU$451,$H$451:$K$451,0))*INDEX($J$445:$R$448,MATCH(AU$451,$I$445:$I$448,0),MATCH(AU$450,$J$444:$R$444,0))</f>
        <v>2</v>
      </c>
      <c r="AV475" s="189"/>
      <c r="AW475" s="189"/>
      <c r="AX475" s="16"/>
      <c r="AY475" s="8"/>
      <c r="AZ475" s="8"/>
      <c r="BA475" s="8"/>
    </row>
    <row r="476" spans="1:53" ht="14.5" outlineLevel="1" x14ac:dyDescent="0.35">
      <c r="A476" s="6"/>
      <c r="B476" s="7"/>
      <c r="C476" s="17"/>
      <c r="D476" s="17"/>
      <c r="E476" s="17"/>
      <c r="F476" s="26"/>
      <c r="G476" s="26" t="str">
        <f t="shared" si="120"/>
        <v>AYAA2A1od</v>
      </c>
      <c r="H476" s="226">
        <v>1</v>
      </c>
      <c r="I476" s="226">
        <v>1</v>
      </c>
      <c r="J476" s="226">
        <v>2</v>
      </c>
      <c r="K476" s="226">
        <v>2</v>
      </c>
      <c r="L476" s="769" cm="1">
        <f t="array" ref="L476">INDEX($H476:$K476,0,MATCH(L$451,$H$451:$K$451,0))*INDEX($J$445:$R$448,MATCH(L$451,$I$445:$I$448,0),MATCH(L$450,$J$444:$R$444,0))</f>
        <v>2</v>
      </c>
      <c r="M476" s="769" cm="1">
        <f t="array" ref="M476">INDEX($H476:$K476,0,MATCH(M$451,$H$451:$K$451,0))*INDEX($J$445:$R$448,MATCH(M$451,$I$445:$I$448,0),MATCH(M$450,$J$444:$R$444,0))</f>
        <v>1</v>
      </c>
      <c r="N476" s="769" cm="1">
        <f t="array" ref="N476">INDEX($H476:$K476,0,MATCH(N$451,$H$451:$K$451,0))*INDEX($J$445:$R$448,MATCH(N$451,$I$445:$I$448,0),MATCH(N$450,$J$444:$R$444,0))</f>
        <v>2</v>
      </c>
      <c r="O476" s="769" cm="1">
        <f t="array" ref="O476">INDEX($H476:$K476,0,MATCH(O$451,$H$451:$K$451,0))*INDEX($J$445:$R$448,MATCH(O$451,$I$445:$I$448,0),MATCH(O$450,$J$444:$R$444,0))</f>
        <v>2</v>
      </c>
      <c r="P476" s="769" cm="1">
        <f t="array" ref="P476">INDEX($H476:$K476,0,MATCH(P$451,$H$451:$K$451,0))*INDEX($J$445:$R$448,MATCH(P$451,$I$445:$I$448,0),MATCH(P$450,$J$444:$R$444,0))</f>
        <v>2</v>
      </c>
      <c r="Q476" s="769" cm="1">
        <f t="array" ref="Q476">INDEX($H476:$K476,0,MATCH(Q$451,$H$451:$K$451,0))*INDEX($J$445:$R$448,MATCH(Q$451,$I$445:$I$448,0),MATCH(Q$450,$J$444:$R$444,0))</f>
        <v>1</v>
      </c>
      <c r="R476" s="769" cm="1">
        <f t="array" ref="R476">INDEX($H476:$K476,0,MATCH(R$451,$H$451:$K$451,0))*INDEX($J$445:$R$448,MATCH(R$451,$I$445:$I$448,0),MATCH(R$450,$J$444:$R$444,0))</f>
        <v>2</v>
      </c>
      <c r="S476" s="769" cm="1">
        <f t="array" ref="S476">INDEX($H476:$K476,0,MATCH(S$451,$H$451:$K$451,0))*INDEX($J$445:$R$448,MATCH(S$451,$I$445:$I$448,0),MATCH(S$450,$J$444:$R$444,0))</f>
        <v>2</v>
      </c>
      <c r="T476" s="769" cm="1">
        <f t="array" ref="T476">INDEX($H476:$K476,0,MATCH(T$451,$H$451:$K$451,0))*INDEX($J$445:$R$448,MATCH(T$451,$I$445:$I$448,0),MATCH(T$450,$J$444:$R$444,0))</f>
        <v>2</v>
      </c>
      <c r="U476" s="769" cm="1">
        <f t="array" ref="U476">INDEX($H476:$K476,0,MATCH(U$451,$H$451:$K$451,0))*INDEX($J$445:$R$448,MATCH(U$451,$I$445:$I$448,0),MATCH(U$450,$J$444:$R$444,0))</f>
        <v>1</v>
      </c>
      <c r="V476" s="769" cm="1">
        <f t="array" ref="V476">INDEX($H476:$K476,0,MATCH(V$451,$H$451:$K$451,0))*INDEX($J$445:$R$448,MATCH(V$451,$I$445:$I$448,0),MATCH(V$450,$J$444:$R$444,0))</f>
        <v>2</v>
      </c>
      <c r="W476" s="769" cm="1">
        <f t="array" ref="W476">INDEX($H476:$K476,0,MATCH(W$451,$H$451:$K$451,0))*INDEX($J$445:$R$448,MATCH(W$451,$I$445:$I$448,0),MATCH(W$450,$J$444:$R$444,0))</f>
        <v>2</v>
      </c>
      <c r="X476" s="769" cm="1">
        <f t="array" ref="X476">INDEX($H476:$K476,0,MATCH(X$451,$H$451:$K$451,0))*INDEX($J$445:$R$448,MATCH(X$451,$I$445:$I$448,0),MATCH(X$450,$J$444:$R$444,0))</f>
        <v>2</v>
      </c>
      <c r="Y476" s="769" cm="1">
        <f t="array" ref="Y476">INDEX($H476:$K476,0,MATCH(Y$451,$H$451:$K$451,0))*INDEX($J$445:$R$448,MATCH(Y$451,$I$445:$I$448,0),MATCH(Y$450,$J$444:$R$444,0))</f>
        <v>1</v>
      </c>
      <c r="Z476" s="769" cm="1">
        <f t="array" ref="Z476">INDEX($H476:$K476,0,MATCH(Z$451,$H$451:$K$451,0))*INDEX($J$445:$R$448,MATCH(Z$451,$I$445:$I$448,0),MATCH(Z$450,$J$444:$R$444,0))</f>
        <v>2</v>
      </c>
      <c r="AA476" s="769" cm="1">
        <f t="array" ref="AA476">INDEX($H476:$K476,0,MATCH(AA$451,$H$451:$K$451,0))*INDEX($J$445:$R$448,MATCH(AA$451,$I$445:$I$448,0),MATCH(AA$450,$J$444:$R$444,0))</f>
        <v>2</v>
      </c>
      <c r="AB476" s="769" cm="1">
        <f t="array" ref="AB476">INDEX($H476:$K476,0,MATCH(AB$451,$H$451:$K$451,0))*INDEX($J$445:$R$448,MATCH(AB$451,$I$445:$I$448,0),MATCH(AB$450,$J$444:$R$444,0))</f>
        <v>1</v>
      </c>
      <c r="AC476" s="769" cm="1">
        <f t="array" ref="AC476">INDEX($H476:$K476,0,MATCH(AC$451,$H$451:$K$451,0))*INDEX($J$445:$R$448,MATCH(AC$451,$I$445:$I$448,0),MATCH(AC$450,$J$444:$R$444,0))</f>
        <v>1</v>
      </c>
      <c r="AD476" s="769" cm="1">
        <f t="array" ref="AD476">INDEX($H476:$K476,0,MATCH(AD$451,$H$451:$K$451,0))*INDEX($J$445:$R$448,MATCH(AD$451,$I$445:$I$448,0),MATCH(AD$450,$J$444:$R$444,0))</f>
        <v>2</v>
      </c>
      <c r="AE476" s="769" cm="1">
        <f t="array" ref="AE476">INDEX($H476:$K476,0,MATCH(AE$451,$H$451:$K$451,0))*INDEX($J$445:$R$448,MATCH(AE$451,$I$445:$I$448,0),MATCH(AE$450,$J$444:$R$444,0))</f>
        <v>2</v>
      </c>
      <c r="AF476" s="769" cm="1">
        <f t="array" ref="AF476">INDEX($H476:$K476,0,MATCH(AF$451,$H$451:$K$451,0))*INDEX($J$445:$R$448,MATCH(AF$451,$I$445:$I$448,0),MATCH(AF$450,$J$444:$R$444,0))</f>
        <v>1</v>
      </c>
      <c r="AG476" s="769" cm="1">
        <f t="array" ref="AG476">INDEX($H476:$K476,0,MATCH(AG$451,$H$451:$K$451,0))*INDEX($J$445:$R$448,MATCH(AG$451,$I$445:$I$448,0),MATCH(AG$450,$J$444:$R$444,0))</f>
        <v>1</v>
      </c>
      <c r="AH476" s="769" cm="1">
        <f t="array" ref="AH476">INDEX($H476:$K476,0,MATCH(AH$451,$H$451:$K$451,0))*INDEX($J$445:$R$448,MATCH(AH$451,$I$445:$I$448,0),MATCH(AH$450,$J$444:$R$444,0))</f>
        <v>2</v>
      </c>
      <c r="AI476" s="769" cm="1">
        <f t="array" ref="AI476">INDEX($H476:$K476,0,MATCH(AI$451,$H$451:$K$451,0))*INDEX($J$445:$R$448,MATCH(AI$451,$I$445:$I$448,0),MATCH(AI$450,$J$444:$R$444,0))</f>
        <v>2</v>
      </c>
      <c r="AJ476" s="769" cm="1">
        <f t="array" ref="AJ476">INDEX($H476:$K476,0,MATCH(AJ$451,$H$451:$K$451,0))*INDEX($J$445:$R$448,MATCH(AJ$451,$I$445:$I$448,0),MATCH(AJ$450,$J$444:$R$444,0))</f>
        <v>1</v>
      </c>
      <c r="AK476" s="769" cm="1">
        <f t="array" ref="AK476">INDEX($H476:$K476,0,MATCH(AK$451,$H$451:$K$451,0))*INDEX($J$445:$R$448,MATCH(AK$451,$I$445:$I$448,0),MATCH(AK$450,$J$444:$R$444,0))</f>
        <v>1</v>
      </c>
      <c r="AL476" s="769" cm="1">
        <f t="array" ref="AL476">INDEX($H476:$K476,0,MATCH(AL$451,$H$451:$K$451,0))*INDEX($J$445:$R$448,MATCH(AL$451,$I$445:$I$448,0),MATCH(AL$450,$J$444:$R$444,0))</f>
        <v>2</v>
      </c>
      <c r="AM476" s="769" cm="1">
        <f t="array" ref="AM476">INDEX($H476:$K476,0,MATCH(AM$451,$H$451:$K$451,0))*INDEX($J$445:$R$448,MATCH(AM$451,$I$445:$I$448,0),MATCH(AM$450,$J$444:$R$444,0))</f>
        <v>2</v>
      </c>
      <c r="AN476" s="769" cm="1">
        <f t="array" ref="AN476">INDEX($H476:$K476,0,MATCH(AN$451,$H$451:$K$451,0))*INDEX($J$445:$R$448,MATCH(AN$451,$I$445:$I$448,0),MATCH(AN$450,$J$444:$R$444,0))</f>
        <v>1</v>
      </c>
      <c r="AO476" s="769" cm="1">
        <f t="array" ref="AO476">INDEX($H476:$K476,0,MATCH(AO$451,$H$451:$K$451,0))*INDEX($J$445:$R$448,MATCH(AO$451,$I$445:$I$448,0),MATCH(AO$450,$J$444:$R$444,0))</f>
        <v>1</v>
      </c>
      <c r="AP476" s="769" cm="1">
        <f t="array" ref="AP476">INDEX($H476:$K476,0,MATCH(AP$451,$H$451:$K$451,0))*INDEX($J$445:$R$448,MATCH(AP$451,$I$445:$I$448,0),MATCH(AP$450,$J$444:$R$444,0))</f>
        <v>2</v>
      </c>
      <c r="AQ476" s="769" cm="1">
        <f t="array" ref="AQ476">INDEX($H476:$K476,0,MATCH(AQ$451,$H$451:$K$451,0))*INDEX($J$445:$R$448,MATCH(AQ$451,$I$445:$I$448,0),MATCH(AQ$450,$J$444:$R$444,0))</f>
        <v>2</v>
      </c>
      <c r="AR476" s="769" cm="1">
        <f t="array" ref="AR476">INDEX($H476:$K476,0,MATCH(AR$451,$H$451:$K$451,0))*INDEX($J$445:$R$448,MATCH(AR$451,$I$445:$I$448,0),MATCH(AR$450,$J$444:$R$444,0))</f>
        <v>1</v>
      </c>
      <c r="AS476" s="769" cm="1">
        <f t="array" ref="AS476">INDEX($H476:$K476,0,MATCH(AS$451,$H$451:$K$451,0))*INDEX($J$445:$R$448,MATCH(AS$451,$I$445:$I$448,0),MATCH(AS$450,$J$444:$R$444,0))</f>
        <v>1</v>
      </c>
      <c r="AT476" s="769" cm="1">
        <f t="array" ref="AT476">INDEX($H476:$K476,0,MATCH(AT$451,$H$451:$K$451,0))*INDEX($J$445:$R$448,MATCH(AT$451,$I$445:$I$448,0),MATCH(AT$450,$J$444:$R$444,0))</f>
        <v>2</v>
      </c>
      <c r="AU476" s="769" cm="1">
        <f t="array" ref="AU476">INDEX($H476:$K476,0,MATCH(AU$451,$H$451:$K$451,0))*INDEX($J$445:$R$448,MATCH(AU$451,$I$445:$I$448,0),MATCH(AU$450,$J$444:$R$444,0))</f>
        <v>2</v>
      </c>
      <c r="AV476" s="189"/>
      <c r="AW476" s="189"/>
      <c r="AX476" s="16"/>
      <c r="AY476" s="8"/>
      <c r="AZ476" s="8"/>
      <c r="BA476" s="8"/>
    </row>
    <row r="477" spans="1:53" ht="14.5" outlineLevel="1" x14ac:dyDescent="0.35">
      <c r="A477" s="6"/>
      <c r="B477" s="7"/>
      <c r="C477" s="17"/>
      <c r="D477" s="17"/>
      <c r="E477" s="17"/>
      <c r="F477" s="26"/>
      <c r="G477" s="26" t="str">
        <f t="shared" si="120"/>
        <v>AAOA2A1a</v>
      </c>
      <c r="H477" s="226">
        <v>0</v>
      </c>
      <c r="I477" s="226">
        <v>0</v>
      </c>
      <c r="J477" s="226">
        <v>0</v>
      </c>
      <c r="K477" s="226">
        <v>0</v>
      </c>
      <c r="L477" s="769" cm="1">
        <f t="array" ref="L477">INDEX($H477:$K477,0,MATCH(L$451,$H$451:$K$451,0))*INDEX($J$445:$R$448,MATCH(L$451,$I$445:$I$448,0),MATCH(L$450,$J$444:$R$444,0))</f>
        <v>0</v>
      </c>
      <c r="M477" s="769" cm="1">
        <f t="array" ref="M477">INDEX($H477:$K477,0,MATCH(M$451,$H$451:$K$451,0))*INDEX($J$445:$R$448,MATCH(M$451,$I$445:$I$448,0),MATCH(M$450,$J$444:$R$444,0))</f>
        <v>0</v>
      </c>
      <c r="N477" s="769" cm="1">
        <f t="array" ref="N477">INDEX($H477:$K477,0,MATCH(N$451,$H$451:$K$451,0))*INDEX($J$445:$R$448,MATCH(N$451,$I$445:$I$448,0),MATCH(N$450,$J$444:$R$444,0))</f>
        <v>0</v>
      </c>
      <c r="O477" s="769" cm="1">
        <f t="array" ref="O477">INDEX($H477:$K477,0,MATCH(O$451,$H$451:$K$451,0))*INDEX($J$445:$R$448,MATCH(O$451,$I$445:$I$448,0),MATCH(O$450,$J$444:$R$444,0))</f>
        <v>0</v>
      </c>
      <c r="P477" s="769" cm="1">
        <f t="array" ref="P477">INDEX($H477:$K477,0,MATCH(P$451,$H$451:$K$451,0))*INDEX($J$445:$R$448,MATCH(P$451,$I$445:$I$448,0),MATCH(P$450,$J$444:$R$444,0))</f>
        <v>0</v>
      </c>
      <c r="Q477" s="769" cm="1">
        <f t="array" ref="Q477">INDEX($H477:$K477,0,MATCH(Q$451,$H$451:$K$451,0))*INDEX($J$445:$R$448,MATCH(Q$451,$I$445:$I$448,0),MATCH(Q$450,$J$444:$R$444,0))</f>
        <v>0</v>
      </c>
      <c r="R477" s="769" cm="1">
        <f t="array" ref="R477">INDEX($H477:$K477,0,MATCH(R$451,$H$451:$K$451,0))*INDEX($J$445:$R$448,MATCH(R$451,$I$445:$I$448,0),MATCH(R$450,$J$444:$R$444,0))</f>
        <v>0</v>
      </c>
      <c r="S477" s="769" cm="1">
        <f t="array" ref="S477">INDEX($H477:$K477,0,MATCH(S$451,$H$451:$K$451,0))*INDEX($J$445:$R$448,MATCH(S$451,$I$445:$I$448,0),MATCH(S$450,$J$444:$R$444,0))</f>
        <v>0</v>
      </c>
      <c r="T477" s="769" cm="1">
        <f t="array" ref="T477">INDEX($H477:$K477,0,MATCH(T$451,$H$451:$K$451,0))*INDEX($J$445:$R$448,MATCH(T$451,$I$445:$I$448,0),MATCH(T$450,$J$444:$R$444,0))</f>
        <v>0</v>
      </c>
      <c r="U477" s="769" cm="1">
        <f t="array" ref="U477">INDEX($H477:$K477,0,MATCH(U$451,$H$451:$K$451,0))*INDEX($J$445:$R$448,MATCH(U$451,$I$445:$I$448,0),MATCH(U$450,$J$444:$R$444,0))</f>
        <v>0</v>
      </c>
      <c r="V477" s="769" cm="1">
        <f t="array" ref="V477">INDEX($H477:$K477,0,MATCH(V$451,$H$451:$K$451,0))*INDEX($J$445:$R$448,MATCH(V$451,$I$445:$I$448,0),MATCH(V$450,$J$444:$R$444,0))</f>
        <v>0</v>
      </c>
      <c r="W477" s="769" cm="1">
        <f t="array" ref="W477">INDEX($H477:$K477,0,MATCH(W$451,$H$451:$K$451,0))*INDEX($J$445:$R$448,MATCH(W$451,$I$445:$I$448,0),MATCH(W$450,$J$444:$R$444,0))</f>
        <v>0</v>
      </c>
      <c r="X477" s="769" cm="1">
        <f t="array" ref="X477">INDEX($H477:$K477,0,MATCH(X$451,$H$451:$K$451,0))*INDEX($J$445:$R$448,MATCH(X$451,$I$445:$I$448,0),MATCH(X$450,$J$444:$R$444,0))</f>
        <v>0</v>
      </c>
      <c r="Y477" s="769" cm="1">
        <f t="array" ref="Y477">INDEX($H477:$K477,0,MATCH(Y$451,$H$451:$K$451,0))*INDEX($J$445:$R$448,MATCH(Y$451,$I$445:$I$448,0),MATCH(Y$450,$J$444:$R$444,0))</f>
        <v>0</v>
      </c>
      <c r="Z477" s="769" cm="1">
        <f t="array" ref="Z477">INDEX($H477:$K477,0,MATCH(Z$451,$H$451:$K$451,0))*INDEX($J$445:$R$448,MATCH(Z$451,$I$445:$I$448,0),MATCH(Z$450,$J$444:$R$444,0))</f>
        <v>0</v>
      </c>
      <c r="AA477" s="769" cm="1">
        <f t="array" ref="AA477">INDEX($H477:$K477,0,MATCH(AA$451,$H$451:$K$451,0))*INDEX($J$445:$R$448,MATCH(AA$451,$I$445:$I$448,0),MATCH(AA$450,$J$444:$R$444,0))</f>
        <v>0</v>
      </c>
      <c r="AB477" s="769" cm="1">
        <f t="array" ref="AB477">INDEX($H477:$K477,0,MATCH(AB$451,$H$451:$K$451,0))*INDEX($J$445:$R$448,MATCH(AB$451,$I$445:$I$448,0),MATCH(AB$450,$J$444:$R$444,0))</f>
        <v>0</v>
      </c>
      <c r="AC477" s="769" cm="1">
        <f t="array" ref="AC477">INDEX($H477:$K477,0,MATCH(AC$451,$H$451:$K$451,0))*INDEX($J$445:$R$448,MATCH(AC$451,$I$445:$I$448,0),MATCH(AC$450,$J$444:$R$444,0))</f>
        <v>0</v>
      </c>
      <c r="AD477" s="769" cm="1">
        <f t="array" ref="AD477">INDEX($H477:$K477,0,MATCH(AD$451,$H$451:$K$451,0))*INDEX($J$445:$R$448,MATCH(AD$451,$I$445:$I$448,0),MATCH(AD$450,$J$444:$R$444,0))</f>
        <v>0</v>
      </c>
      <c r="AE477" s="769" cm="1">
        <f t="array" ref="AE477">INDEX($H477:$K477,0,MATCH(AE$451,$H$451:$K$451,0))*INDEX($J$445:$R$448,MATCH(AE$451,$I$445:$I$448,0),MATCH(AE$450,$J$444:$R$444,0))</f>
        <v>0</v>
      </c>
      <c r="AF477" s="769" cm="1">
        <f t="array" ref="AF477">INDEX($H477:$K477,0,MATCH(AF$451,$H$451:$K$451,0))*INDEX($J$445:$R$448,MATCH(AF$451,$I$445:$I$448,0),MATCH(AF$450,$J$444:$R$444,0))</f>
        <v>0</v>
      </c>
      <c r="AG477" s="769" cm="1">
        <f t="array" ref="AG477">INDEX($H477:$K477,0,MATCH(AG$451,$H$451:$K$451,0))*INDEX($J$445:$R$448,MATCH(AG$451,$I$445:$I$448,0),MATCH(AG$450,$J$444:$R$444,0))</f>
        <v>0</v>
      </c>
      <c r="AH477" s="769" cm="1">
        <f t="array" ref="AH477">INDEX($H477:$K477,0,MATCH(AH$451,$H$451:$K$451,0))*INDEX($J$445:$R$448,MATCH(AH$451,$I$445:$I$448,0),MATCH(AH$450,$J$444:$R$444,0))</f>
        <v>0</v>
      </c>
      <c r="AI477" s="769" cm="1">
        <f t="array" ref="AI477">INDEX($H477:$K477,0,MATCH(AI$451,$H$451:$K$451,0))*INDEX($J$445:$R$448,MATCH(AI$451,$I$445:$I$448,0),MATCH(AI$450,$J$444:$R$444,0))</f>
        <v>0</v>
      </c>
      <c r="AJ477" s="769" cm="1">
        <f t="array" ref="AJ477">INDEX($H477:$K477,0,MATCH(AJ$451,$H$451:$K$451,0))*INDEX($J$445:$R$448,MATCH(AJ$451,$I$445:$I$448,0),MATCH(AJ$450,$J$444:$R$444,0))</f>
        <v>0</v>
      </c>
      <c r="AK477" s="769" cm="1">
        <f t="array" ref="AK477">INDEX($H477:$K477,0,MATCH(AK$451,$H$451:$K$451,0))*INDEX($J$445:$R$448,MATCH(AK$451,$I$445:$I$448,0),MATCH(AK$450,$J$444:$R$444,0))</f>
        <v>0</v>
      </c>
      <c r="AL477" s="769" cm="1">
        <f t="array" ref="AL477">INDEX($H477:$K477,0,MATCH(AL$451,$H$451:$K$451,0))*INDEX($J$445:$R$448,MATCH(AL$451,$I$445:$I$448,0),MATCH(AL$450,$J$444:$R$444,0))</f>
        <v>0</v>
      </c>
      <c r="AM477" s="769" cm="1">
        <f t="array" ref="AM477">INDEX($H477:$K477,0,MATCH(AM$451,$H$451:$K$451,0))*INDEX($J$445:$R$448,MATCH(AM$451,$I$445:$I$448,0),MATCH(AM$450,$J$444:$R$444,0))</f>
        <v>0</v>
      </c>
      <c r="AN477" s="769" cm="1">
        <f t="array" ref="AN477">INDEX($H477:$K477,0,MATCH(AN$451,$H$451:$K$451,0))*INDEX($J$445:$R$448,MATCH(AN$451,$I$445:$I$448,0),MATCH(AN$450,$J$444:$R$444,0))</f>
        <v>0</v>
      </c>
      <c r="AO477" s="769" cm="1">
        <f t="array" ref="AO477">INDEX($H477:$K477,0,MATCH(AO$451,$H$451:$K$451,0))*INDEX($J$445:$R$448,MATCH(AO$451,$I$445:$I$448,0),MATCH(AO$450,$J$444:$R$444,0))</f>
        <v>0</v>
      </c>
      <c r="AP477" s="769" cm="1">
        <f t="array" ref="AP477">INDEX($H477:$K477,0,MATCH(AP$451,$H$451:$K$451,0))*INDEX($J$445:$R$448,MATCH(AP$451,$I$445:$I$448,0),MATCH(AP$450,$J$444:$R$444,0))</f>
        <v>0</v>
      </c>
      <c r="AQ477" s="769" cm="1">
        <f t="array" ref="AQ477">INDEX($H477:$K477,0,MATCH(AQ$451,$H$451:$K$451,0))*INDEX($J$445:$R$448,MATCH(AQ$451,$I$445:$I$448,0),MATCH(AQ$450,$J$444:$R$444,0))</f>
        <v>0</v>
      </c>
      <c r="AR477" s="769" cm="1">
        <f t="array" ref="AR477">INDEX($H477:$K477,0,MATCH(AR$451,$H$451:$K$451,0))*INDEX($J$445:$R$448,MATCH(AR$451,$I$445:$I$448,0),MATCH(AR$450,$J$444:$R$444,0))</f>
        <v>0</v>
      </c>
      <c r="AS477" s="769" cm="1">
        <f t="array" ref="AS477">INDEX($H477:$K477,0,MATCH(AS$451,$H$451:$K$451,0))*INDEX($J$445:$R$448,MATCH(AS$451,$I$445:$I$448,0),MATCH(AS$450,$J$444:$R$444,0))</f>
        <v>0</v>
      </c>
      <c r="AT477" s="769" cm="1">
        <f t="array" ref="AT477">INDEX($H477:$K477,0,MATCH(AT$451,$H$451:$K$451,0))*INDEX($J$445:$R$448,MATCH(AT$451,$I$445:$I$448,0),MATCH(AT$450,$J$444:$R$444,0))</f>
        <v>0</v>
      </c>
      <c r="AU477" s="769" cm="1">
        <f t="array" ref="AU477">INDEX($H477:$K477,0,MATCH(AU$451,$H$451:$K$451,0))*INDEX($J$445:$R$448,MATCH(AU$451,$I$445:$I$448,0),MATCH(AU$450,$J$444:$R$444,0))</f>
        <v>0</v>
      </c>
      <c r="AV477" s="189"/>
      <c r="AW477" s="189"/>
      <c r="AX477" s="16"/>
      <c r="AY477" s="8"/>
      <c r="AZ477" s="8"/>
      <c r="BA477" s="8"/>
    </row>
    <row r="478" spans="1:53" ht="14.5" outlineLevel="1" x14ac:dyDescent="0.35">
      <c r="A478" s="6"/>
      <c r="B478" s="7"/>
      <c r="C478" s="17"/>
      <c r="D478" s="17"/>
      <c r="E478" s="17"/>
      <c r="F478" s="26"/>
      <c r="G478" s="26" t="str">
        <f t="shared" si="120"/>
        <v>AAAOA1a</v>
      </c>
      <c r="H478" s="226">
        <v>0</v>
      </c>
      <c r="I478" s="226">
        <v>0</v>
      </c>
      <c r="J478" s="226">
        <v>0</v>
      </c>
      <c r="K478" s="226">
        <v>0</v>
      </c>
      <c r="L478" s="769" cm="1">
        <f t="array" ref="L478">INDEX($H478:$K478,0,MATCH(L$451,$H$451:$K$451,0))*INDEX($J$445:$R$448,MATCH(L$451,$I$445:$I$448,0),MATCH(L$450,$J$444:$R$444,0))</f>
        <v>0</v>
      </c>
      <c r="M478" s="769" cm="1">
        <f t="array" ref="M478">INDEX($H478:$K478,0,MATCH(M$451,$H$451:$K$451,0))*INDEX($J$445:$R$448,MATCH(M$451,$I$445:$I$448,0),MATCH(M$450,$J$444:$R$444,0))</f>
        <v>0</v>
      </c>
      <c r="N478" s="769" cm="1">
        <f t="array" ref="N478">INDEX($H478:$K478,0,MATCH(N$451,$H$451:$K$451,0))*INDEX($J$445:$R$448,MATCH(N$451,$I$445:$I$448,0),MATCH(N$450,$J$444:$R$444,0))</f>
        <v>0</v>
      </c>
      <c r="O478" s="769" cm="1">
        <f t="array" ref="O478">INDEX($H478:$K478,0,MATCH(O$451,$H$451:$K$451,0))*INDEX($J$445:$R$448,MATCH(O$451,$I$445:$I$448,0),MATCH(O$450,$J$444:$R$444,0))</f>
        <v>0</v>
      </c>
      <c r="P478" s="769" cm="1">
        <f t="array" ref="P478">INDEX($H478:$K478,0,MATCH(P$451,$H$451:$K$451,0))*INDEX($J$445:$R$448,MATCH(P$451,$I$445:$I$448,0),MATCH(P$450,$J$444:$R$444,0))</f>
        <v>0</v>
      </c>
      <c r="Q478" s="769" cm="1">
        <f t="array" ref="Q478">INDEX($H478:$K478,0,MATCH(Q$451,$H$451:$K$451,0))*INDEX($J$445:$R$448,MATCH(Q$451,$I$445:$I$448,0),MATCH(Q$450,$J$444:$R$444,0))</f>
        <v>0</v>
      </c>
      <c r="R478" s="769" cm="1">
        <f t="array" ref="R478">INDEX($H478:$K478,0,MATCH(R$451,$H$451:$K$451,0))*INDEX($J$445:$R$448,MATCH(R$451,$I$445:$I$448,0),MATCH(R$450,$J$444:$R$444,0))</f>
        <v>0</v>
      </c>
      <c r="S478" s="769" cm="1">
        <f t="array" ref="S478">INDEX($H478:$K478,0,MATCH(S$451,$H$451:$K$451,0))*INDEX($J$445:$R$448,MATCH(S$451,$I$445:$I$448,0),MATCH(S$450,$J$444:$R$444,0))</f>
        <v>0</v>
      </c>
      <c r="T478" s="769" cm="1">
        <f t="array" ref="T478">INDEX($H478:$K478,0,MATCH(T$451,$H$451:$K$451,0))*INDEX($J$445:$R$448,MATCH(T$451,$I$445:$I$448,0),MATCH(T$450,$J$444:$R$444,0))</f>
        <v>0</v>
      </c>
      <c r="U478" s="769" cm="1">
        <f t="array" ref="U478">INDEX($H478:$K478,0,MATCH(U$451,$H$451:$K$451,0))*INDEX($J$445:$R$448,MATCH(U$451,$I$445:$I$448,0),MATCH(U$450,$J$444:$R$444,0))</f>
        <v>0</v>
      </c>
      <c r="V478" s="769" cm="1">
        <f t="array" ref="V478">INDEX($H478:$K478,0,MATCH(V$451,$H$451:$K$451,0))*INDEX($J$445:$R$448,MATCH(V$451,$I$445:$I$448,0),MATCH(V$450,$J$444:$R$444,0))</f>
        <v>0</v>
      </c>
      <c r="W478" s="769" cm="1">
        <f t="array" ref="W478">INDEX($H478:$K478,0,MATCH(W$451,$H$451:$K$451,0))*INDEX($J$445:$R$448,MATCH(W$451,$I$445:$I$448,0),MATCH(W$450,$J$444:$R$444,0))</f>
        <v>0</v>
      </c>
      <c r="X478" s="769" cm="1">
        <f t="array" ref="X478">INDEX($H478:$K478,0,MATCH(X$451,$H$451:$K$451,0))*INDEX($J$445:$R$448,MATCH(X$451,$I$445:$I$448,0),MATCH(X$450,$J$444:$R$444,0))</f>
        <v>0</v>
      </c>
      <c r="Y478" s="769" cm="1">
        <f t="array" ref="Y478">INDEX($H478:$K478,0,MATCH(Y$451,$H$451:$K$451,0))*INDEX($J$445:$R$448,MATCH(Y$451,$I$445:$I$448,0),MATCH(Y$450,$J$444:$R$444,0))</f>
        <v>0</v>
      </c>
      <c r="Z478" s="769" cm="1">
        <f t="array" ref="Z478">INDEX($H478:$K478,0,MATCH(Z$451,$H$451:$K$451,0))*INDEX($J$445:$R$448,MATCH(Z$451,$I$445:$I$448,0),MATCH(Z$450,$J$444:$R$444,0))</f>
        <v>0</v>
      </c>
      <c r="AA478" s="769" cm="1">
        <f t="array" ref="AA478">INDEX($H478:$K478,0,MATCH(AA$451,$H$451:$K$451,0))*INDEX($J$445:$R$448,MATCH(AA$451,$I$445:$I$448,0),MATCH(AA$450,$J$444:$R$444,0))</f>
        <v>0</v>
      </c>
      <c r="AB478" s="769" cm="1">
        <f t="array" ref="AB478">INDEX($H478:$K478,0,MATCH(AB$451,$H$451:$K$451,0))*INDEX($J$445:$R$448,MATCH(AB$451,$I$445:$I$448,0),MATCH(AB$450,$J$444:$R$444,0))</f>
        <v>0</v>
      </c>
      <c r="AC478" s="769" cm="1">
        <f t="array" ref="AC478">INDEX($H478:$K478,0,MATCH(AC$451,$H$451:$K$451,0))*INDEX($J$445:$R$448,MATCH(AC$451,$I$445:$I$448,0),MATCH(AC$450,$J$444:$R$444,0))</f>
        <v>0</v>
      </c>
      <c r="AD478" s="769" cm="1">
        <f t="array" ref="AD478">INDEX($H478:$K478,0,MATCH(AD$451,$H$451:$K$451,0))*INDEX($J$445:$R$448,MATCH(AD$451,$I$445:$I$448,0),MATCH(AD$450,$J$444:$R$444,0))</f>
        <v>0</v>
      </c>
      <c r="AE478" s="769" cm="1">
        <f t="array" ref="AE478">INDEX($H478:$K478,0,MATCH(AE$451,$H$451:$K$451,0))*INDEX($J$445:$R$448,MATCH(AE$451,$I$445:$I$448,0),MATCH(AE$450,$J$444:$R$444,0))</f>
        <v>0</v>
      </c>
      <c r="AF478" s="769" cm="1">
        <f t="array" ref="AF478">INDEX($H478:$K478,0,MATCH(AF$451,$H$451:$K$451,0))*INDEX($J$445:$R$448,MATCH(AF$451,$I$445:$I$448,0),MATCH(AF$450,$J$444:$R$444,0))</f>
        <v>0</v>
      </c>
      <c r="AG478" s="769" cm="1">
        <f t="array" ref="AG478">INDEX($H478:$K478,0,MATCH(AG$451,$H$451:$K$451,0))*INDEX($J$445:$R$448,MATCH(AG$451,$I$445:$I$448,0),MATCH(AG$450,$J$444:$R$444,0))</f>
        <v>0</v>
      </c>
      <c r="AH478" s="769" cm="1">
        <f t="array" ref="AH478">INDEX($H478:$K478,0,MATCH(AH$451,$H$451:$K$451,0))*INDEX($J$445:$R$448,MATCH(AH$451,$I$445:$I$448,0),MATCH(AH$450,$J$444:$R$444,0))</f>
        <v>0</v>
      </c>
      <c r="AI478" s="769" cm="1">
        <f t="array" ref="AI478">INDEX($H478:$K478,0,MATCH(AI$451,$H$451:$K$451,0))*INDEX($J$445:$R$448,MATCH(AI$451,$I$445:$I$448,0),MATCH(AI$450,$J$444:$R$444,0))</f>
        <v>0</v>
      </c>
      <c r="AJ478" s="769" cm="1">
        <f t="array" ref="AJ478">INDEX($H478:$K478,0,MATCH(AJ$451,$H$451:$K$451,0))*INDEX($J$445:$R$448,MATCH(AJ$451,$I$445:$I$448,0),MATCH(AJ$450,$J$444:$R$444,0))</f>
        <v>0</v>
      </c>
      <c r="AK478" s="769" cm="1">
        <f t="array" ref="AK478">INDEX($H478:$K478,0,MATCH(AK$451,$H$451:$K$451,0))*INDEX($J$445:$R$448,MATCH(AK$451,$I$445:$I$448,0),MATCH(AK$450,$J$444:$R$444,0))</f>
        <v>0</v>
      </c>
      <c r="AL478" s="769" cm="1">
        <f t="array" ref="AL478">INDEX($H478:$K478,0,MATCH(AL$451,$H$451:$K$451,0))*INDEX($J$445:$R$448,MATCH(AL$451,$I$445:$I$448,0),MATCH(AL$450,$J$444:$R$444,0))</f>
        <v>0</v>
      </c>
      <c r="AM478" s="769" cm="1">
        <f t="array" ref="AM478">INDEX($H478:$K478,0,MATCH(AM$451,$H$451:$K$451,0))*INDEX($J$445:$R$448,MATCH(AM$451,$I$445:$I$448,0),MATCH(AM$450,$J$444:$R$444,0))</f>
        <v>0</v>
      </c>
      <c r="AN478" s="769" cm="1">
        <f t="array" ref="AN478">INDEX($H478:$K478,0,MATCH(AN$451,$H$451:$K$451,0))*INDEX($J$445:$R$448,MATCH(AN$451,$I$445:$I$448,0),MATCH(AN$450,$J$444:$R$444,0))</f>
        <v>0</v>
      </c>
      <c r="AO478" s="769" cm="1">
        <f t="array" ref="AO478">INDEX($H478:$K478,0,MATCH(AO$451,$H$451:$K$451,0))*INDEX($J$445:$R$448,MATCH(AO$451,$I$445:$I$448,0),MATCH(AO$450,$J$444:$R$444,0))</f>
        <v>0</v>
      </c>
      <c r="AP478" s="769" cm="1">
        <f t="array" ref="AP478">INDEX($H478:$K478,0,MATCH(AP$451,$H$451:$K$451,0))*INDEX($J$445:$R$448,MATCH(AP$451,$I$445:$I$448,0),MATCH(AP$450,$J$444:$R$444,0))</f>
        <v>0</v>
      </c>
      <c r="AQ478" s="769" cm="1">
        <f t="array" ref="AQ478">INDEX($H478:$K478,0,MATCH(AQ$451,$H$451:$K$451,0))*INDEX($J$445:$R$448,MATCH(AQ$451,$I$445:$I$448,0),MATCH(AQ$450,$J$444:$R$444,0))</f>
        <v>0</v>
      </c>
      <c r="AR478" s="769" cm="1">
        <f t="array" ref="AR478">INDEX($H478:$K478,0,MATCH(AR$451,$H$451:$K$451,0))*INDEX($J$445:$R$448,MATCH(AR$451,$I$445:$I$448,0),MATCH(AR$450,$J$444:$R$444,0))</f>
        <v>0</v>
      </c>
      <c r="AS478" s="769" cm="1">
        <f t="array" ref="AS478">INDEX($H478:$K478,0,MATCH(AS$451,$H$451:$K$451,0))*INDEX($J$445:$R$448,MATCH(AS$451,$I$445:$I$448,0),MATCH(AS$450,$J$444:$R$444,0))</f>
        <v>0</v>
      </c>
      <c r="AT478" s="769" cm="1">
        <f t="array" ref="AT478">INDEX($H478:$K478,0,MATCH(AT$451,$H$451:$K$451,0))*INDEX($J$445:$R$448,MATCH(AT$451,$I$445:$I$448,0),MATCH(AT$450,$J$444:$R$444,0))</f>
        <v>0</v>
      </c>
      <c r="AU478" s="769" cm="1">
        <f t="array" ref="AU478">INDEX($H478:$K478,0,MATCH(AU$451,$H$451:$K$451,0))*INDEX($J$445:$R$448,MATCH(AU$451,$I$445:$I$448,0),MATCH(AU$450,$J$444:$R$444,0))</f>
        <v>0</v>
      </c>
      <c r="AV478" s="189"/>
      <c r="AW478" s="189"/>
      <c r="AX478" s="16"/>
      <c r="AY478" s="8"/>
      <c r="AZ478" s="8"/>
      <c r="BA478" s="8"/>
    </row>
    <row r="479" spans="1:53" ht="14.5" outlineLevel="1" x14ac:dyDescent="0.35">
      <c r="A479" s="6"/>
      <c r="B479" s="7"/>
      <c r="C479" s="17"/>
      <c r="D479" s="17"/>
      <c r="E479" s="17"/>
      <c r="F479" s="26"/>
      <c r="G479" s="26" t="str">
        <f t="shared" si="120"/>
        <v>YAAA2Oa</v>
      </c>
      <c r="H479" s="226">
        <v>0</v>
      </c>
      <c r="I479" s="226">
        <v>0</v>
      </c>
      <c r="J479" s="226">
        <v>0</v>
      </c>
      <c r="K479" s="226">
        <v>0</v>
      </c>
      <c r="L479" s="769" cm="1">
        <f t="array" ref="L479">INDEX($H479:$K479,0,MATCH(L$451,$H$451:$K$451,0))*INDEX($J$445:$R$448,MATCH(L$451,$I$445:$I$448,0),MATCH(L$450,$J$444:$R$444,0))</f>
        <v>0</v>
      </c>
      <c r="M479" s="769" cm="1">
        <f t="array" ref="M479">INDEX($H479:$K479,0,MATCH(M$451,$H$451:$K$451,0))*INDEX($J$445:$R$448,MATCH(M$451,$I$445:$I$448,0),MATCH(M$450,$J$444:$R$444,0))</f>
        <v>0</v>
      </c>
      <c r="N479" s="769" cm="1">
        <f t="array" ref="N479">INDEX($H479:$K479,0,MATCH(N$451,$H$451:$K$451,0))*INDEX($J$445:$R$448,MATCH(N$451,$I$445:$I$448,0),MATCH(N$450,$J$444:$R$444,0))</f>
        <v>0</v>
      </c>
      <c r="O479" s="769" cm="1">
        <f t="array" ref="O479">INDEX($H479:$K479,0,MATCH(O$451,$H$451:$K$451,0))*INDEX($J$445:$R$448,MATCH(O$451,$I$445:$I$448,0),MATCH(O$450,$J$444:$R$444,0))</f>
        <v>0</v>
      </c>
      <c r="P479" s="769" cm="1">
        <f t="array" ref="P479">INDEX($H479:$K479,0,MATCH(P$451,$H$451:$K$451,0))*INDEX($J$445:$R$448,MATCH(P$451,$I$445:$I$448,0),MATCH(P$450,$J$444:$R$444,0))</f>
        <v>0</v>
      </c>
      <c r="Q479" s="769" cm="1">
        <f t="array" ref="Q479">INDEX($H479:$K479,0,MATCH(Q$451,$H$451:$K$451,0))*INDEX($J$445:$R$448,MATCH(Q$451,$I$445:$I$448,0),MATCH(Q$450,$J$444:$R$444,0))</f>
        <v>0</v>
      </c>
      <c r="R479" s="769" cm="1">
        <f t="array" ref="R479">INDEX($H479:$K479,0,MATCH(R$451,$H$451:$K$451,0))*INDEX($J$445:$R$448,MATCH(R$451,$I$445:$I$448,0),MATCH(R$450,$J$444:$R$444,0))</f>
        <v>0</v>
      </c>
      <c r="S479" s="769" cm="1">
        <f t="array" ref="S479">INDEX($H479:$K479,0,MATCH(S$451,$H$451:$K$451,0))*INDEX($J$445:$R$448,MATCH(S$451,$I$445:$I$448,0),MATCH(S$450,$J$444:$R$444,0))</f>
        <v>0</v>
      </c>
      <c r="T479" s="769" cm="1">
        <f t="array" ref="T479">INDEX($H479:$K479,0,MATCH(T$451,$H$451:$K$451,0))*INDEX($J$445:$R$448,MATCH(T$451,$I$445:$I$448,0),MATCH(T$450,$J$444:$R$444,0))</f>
        <v>0</v>
      </c>
      <c r="U479" s="769" cm="1">
        <f t="array" ref="U479">INDEX($H479:$K479,0,MATCH(U$451,$H$451:$K$451,0))*INDEX($J$445:$R$448,MATCH(U$451,$I$445:$I$448,0),MATCH(U$450,$J$444:$R$444,0))</f>
        <v>0</v>
      </c>
      <c r="V479" s="769" cm="1">
        <f t="array" ref="V479">INDEX($H479:$K479,0,MATCH(V$451,$H$451:$K$451,0))*INDEX($J$445:$R$448,MATCH(V$451,$I$445:$I$448,0),MATCH(V$450,$J$444:$R$444,0))</f>
        <v>0</v>
      </c>
      <c r="W479" s="769" cm="1">
        <f t="array" ref="W479">INDEX($H479:$K479,0,MATCH(W$451,$H$451:$K$451,0))*INDEX($J$445:$R$448,MATCH(W$451,$I$445:$I$448,0),MATCH(W$450,$J$444:$R$444,0))</f>
        <v>0</v>
      </c>
      <c r="X479" s="769" cm="1">
        <f t="array" ref="X479">INDEX($H479:$K479,0,MATCH(X$451,$H$451:$K$451,0))*INDEX($J$445:$R$448,MATCH(X$451,$I$445:$I$448,0),MATCH(X$450,$J$444:$R$444,0))</f>
        <v>0</v>
      </c>
      <c r="Y479" s="769" cm="1">
        <f t="array" ref="Y479">INDEX($H479:$K479,0,MATCH(Y$451,$H$451:$K$451,0))*INDEX($J$445:$R$448,MATCH(Y$451,$I$445:$I$448,0),MATCH(Y$450,$J$444:$R$444,0))</f>
        <v>0</v>
      </c>
      <c r="Z479" s="769" cm="1">
        <f t="array" ref="Z479">INDEX($H479:$K479,0,MATCH(Z$451,$H$451:$K$451,0))*INDEX($J$445:$R$448,MATCH(Z$451,$I$445:$I$448,0),MATCH(Z$450,$J$444:$R$444,0))</f>
        <v>0</v>
      </c>
      <c r="AA479" s="769" cm="1">
        <f t="array" ref="AA479">INDEX($H479:$K479,0,MATCH(AA$451,$H$451:$K$451,0))*INDEX($J$445:$R$448,MATCH(AA$451,$I$445:$I$448,0),MATCH(AA$450,$J$444:$R$444,0))</f>
        <v>0</v>
      </c>
      <c r="AB479" s="769" cm="1">
        <f t="array" ref="AB479">INDEX($H479:$K479,0,MATCH(AB$451,$H$451:$K$451,0))*INDEX($J$445:$R$448,MATCH(AB$451,$I$445:$I$448,0),MATCH(AB$450,$J$444:$R$444,0))</f>
        <v>0</v>
      </c>
      <c r="AC479" s="769" cm="1">
        <f t="array" ref="AC479">INDEX($H479:$K479,0,MATCH(AC$451,$H$451:$K$451,0))*INDEX($J$445:$R$448,MATCH(AC$451,$I$445:$I$448,0),MATCH(AC$450,$J$444:$R$444,0))</f>
        <v>0</v>
      </c>
      <c r="AD479" s="769" cm="1">
        <f t="array" ref="AD479">INDEX($H479:$K479,0,MATCH(AD$451,$H$451:$K$451,0))*INDEX($J$445:$R$448,MATCH(AD$451,$I$445:$I$448,0),MATCH(AD$450,$J$444:$R$444,0))</f>
        <v>0</v>
      </c>
      <c r="AE479" s="769" cm="1">
        <f t="array" ref="AE479">INDEX($H479:$K479,0,MATCH(AE$451,$H$451:$K$451,0))*INDEX($J$445:$R$448,MATCH(AE$451,$I$445:$I$448,0),MATCH(AE$450,$J$444:$R$444,0))</f>
        <v>0</v>
      </c>
      <c r="AF479" s="769" cm="1">
        <f t="array" ref="AF479">INDEX($H479:$K479,0,MATCH(AF$451,$H$451:$K$451,0))*INDEX($J$445:$R$448,MATCH(AF$451,$I$445:$I$448,0),MATCH(AF$450,$J$444:$R$444,0))</f>
        <v>0</v>
      </c>
      <c r="AG479" s="769" cm="1">
        <f t="array" ref="AG479">INDEX($H479:$K479,0,MATCH(AG$451,$H$451:$K$451,0))*INDEX($J$445:$R$448,MATCH(AG$451,$I$445:$I$448,0),MATCH(AG$450,$J$444:$R$444,0))</f>
        <v>0</v>
      </c>
      <c r="AH479" s="769" cm="1">
        <f t="array" ref="AH479">INDEX($H479:$K479,0,MATCH(AH$451,$H$451:$K$451,0))*INDEX($J$445:$R$448,MATCH(AH$451,$I$445:$I$448,0),MATCH(AH$450,$J$444:$R$444,0))</f>
        <v>0</v>
      </c>
      <c r="AI479" s="769" cm="1">
        <f t="array" ref="AI479">INDEX($H479:$K479,0,MATCH(AI$451,$H$451:$K$451,0))*INDEX($J$445:$R$448,MATCH(AI$451,$I$445:$I$448,0),MATCH(AI$450,$J$444:$R$444,0))</f>
        <v>0</v>
      </c>
      <c r="AJ479" s="769" cm="1">
        <f t="array" ref="AJ479">INDEX($H479:$K479,0,MATCH(AJ$451,$H$451:$K$451,0))*INDEX($J$445:$R$448,MATCH(AJ$451,$I$445:$I$448,0),MATCH(AJ$450,$J$444:$R$444,0))</f>
        <v>0</v>
      </c>
      <c r="AK479" s="769" cm="1">
        <f t="array" ref="AK479">INDEX($H479:$K479,0,MATCH(AK$451,$H$451:$K$451,0))*INDEX($J$445:$R$448,MATCH(AK$451,$I$445:$I$448,0),MATCH(AK$450,$J$444:$R$444,0))</f>
        <v>0</v>
      </c>
      <c r="AL479" s="769" cm="1">
        <f t="array" ref="AL479">INDEX($H479:$K479,0,MATCH(AL$451,$H$451:$K$451,0))*INDEX($J$445:$R$448,MATCH(AL$451,$I$445:$I$448,0),MATCH(AL$450,$J$444:$R$444,0))</f>
        <v>0</v>
      </c>
      <c r="AM479" s="769" cm="1">
        <f t="array" ref="AM479">INDEX($H479:$K479,0,MATCH(AM$451,$H$451:$K$451,0))*INDEX($J$445:$R$448,MATCH(AM$451,$I$445:$I$448,0),MATCH(AM$450,$J$444:$R$444,0))</f>
        <v>0</v>
      </c>
      <c r="AN479" s="769" cm="1">
        <f t="array" ref="AN479">INDEX($H479:$K479,0,MATCH(AN$451,$H$451:$K$451,0))*INDEX($J$445:$R$448,MATCH(AN$451,$I$445:$I$448,0),MATCH(AN$450,$J$444:$R$444,0))</f>
        <v>0</v>
      </c>
      <c r="AO479" s="769" cm="1">
        <f t="array" ref="AO479">INDEX($H479:$K479,0,MATCH(AO$451,$H$451:$K$451,0))*INDEX($J$445:$R$448,MATCH(AO$451,$I$445:$I$448,0),MATCH(AO$450,$J$444:$R$444,0))</f>
        <v>0</v>
      </c>
      <c r="AP479" s="769" cm="1">
        <f t="array" ref="AP479">INDEX($H479:$K479,0,MATCH(AP$451,$H$451:$K$451,0))*INDEX($J$445:$R$448,MATCH(AP$451,$I$445:$I$448,0),MATCH(AP$450,$J$444:$R$444,0))</f>
        <v>0</v>
      </c>
      <c r="AQ479" s="769" cm="1">
        <f t="array" ref="AQ479">INDEX($H479:$K479,0,MATCH(AQ$451,$H$451:$K$451,0))*INDEX($J$445:$R$448,MATCH(AQ$451,$I$445:$I$448,0),MATCH(AQ$450,$J$444:$R$444,0))</f>
        <v>0</v>
      </c>
      <c r="AR479" s="769" cm="1">
        <f t="array" ref="AR479">INDEX($H479:$K479,0,MATCH(AR$451,$H$451:$K$451,0))*INDEX($J$445:$R$448,MATCH(AR$451,$I$445:$I$448,0),MATCH(AR$450,$J$444:$R$444,0))</f>
        <v>0</v>
      </c>
      <c r="AS479" s="769" cm="1">
        <f t="array" ref="AS479">INDEX($H479:$K479,0,MATCH(AS$451,$H$451:$K$451,0))*INDEX($J$445:$R$448,MATCH(AS$451,$I$445:$I$448,0),MATCH(AS$450,$J$444:$R$444,0))</f>
        <v>0</v>
      </c>
      <c r="AT479" s="769" cm="1">
        <f t="array" ref="AT479">INDEX($H479:$K479,0,MATCH(AT$451,$H$451:$K$451,0))*INDEX($J$445:$R$448,MATCH(AT$451,$I$445:$I$448,0),MATCH(AT$450,$J$444:$R$444,0))</f>
        <v>0</v>
      </c>
      <c r="AU479" s="769" cm="1">
        <f t="array" ref="AU479">INDEX($H479:$K479,0,MATCH(AU$451,$H$451:$K$451,0))*INDEX($J$445:$R$448,MATCH(AU$451,$I$445:$I$448,0),MATCH(AU$450,$J$444:$R$444,0))</f>
        <v>0</v>
      </c>
      <c r="AV479" s="189"/>
      <c r="AW479" s="189"/>
      <c r="AX479" s="16"/>
      <c r="AY479" s="8"/>
      <c r="AZ479" s="8"/>
      <c r="BA479" s="8"/>
    </row>
    <row r="480" spans="1:53" ht="14.5" outlineLevel="1" x14ac:dyDescent="0.35">
      <c r="A480" s="6"/>
      <c r="B480" s="7"/>
      <c r="C480" s="17"/>
      <c r="D480" s="17"/>
      <c r="E480" s="17"/>
      <c r="F480" s="26"/>
      <c r="G480" s="26" t="str">
        <f t="shared" si="120"/>
        <v>AYAWA1w</v>
      </c>
      <c r="H480" s="226">
        <v>1</v>
      </c>
      <c r="I480" s="226">
        <v>1</v>
      </c>
      <c r="J480" s="226">
        <v>2</v>
      </c>
      <c r="K480" s="226">
        <v>2</v>
      </c>
      <c r="L480" s="769" cm="1">
        <f t="array" ref="L480">INDEX($H480:$K480,0,MATCH(L$451,$H$451:$K$451,0))*INDEX($J$445:$R$448,MATCH(L$451,$I$445:$I$448,0),MATCH(L$450,$J$444:$R$444,0))</f>
        <v>2</v>
      </c>
      <c r="M480" s="769" cm="1">
        <f t="array" ref="M480">INDEX($H480:$K480,0,MATCH(M$451,$H$451:$K$451,0))*INDEX($J$445:$R$448,MATCH(M$451,$I$445:$I$448,0),MATCH(M$450,$J$444:$R$444,0))</f>
        <v>1</v>
      </c>
      <c r="N480" s="769" cm="1">
        <f t="array" ref="N480">INDEX($H480:$K480,0,MATCH(N$451,$H$451:$K$451,0))*INDEX($J$445:$R$448,MATCH(N$451,$I$445:$I$448,0),MATCH(N$450,$J$444:$R$444,0))</f>
        <v>2</v>
      </c>
      <c r="O480" s="769" cm="1">
        <f t="array" ref="O480">INDEX($H480:$K480,0,MATCH(O$451,$H$451:$K$451,0))*INDEX($J$445:$R$448,MATCH(O$451,$I$445:$I$448,0),MATCH(O$450,$J$444:$R$444,0))</f>
        <v>2</v>
      </c>
      <c r="P480" s="769" cm="1">
        <f t="array" ref="P480">INDEX($H480:$K480,0,MATCH(P$451,$H$451:$K$451,0))*INDEX($J$445:$R$448,MATCH(P$451,$I$445:$I$448,0),MATCH(P$450,$J$444:$R$444,0))</f>
        <v>2</v>
      </c>
      <c r="Q480" s="769" cm="1">
        <f t="array" ref="Q480">INDEX($H480:$K480,0,MATCH(Q$451,$H$451:$K$451,0))*INDEX($J$445:$R$448,MATCH(Q$451,$I$445:$I$448,0),MATCH(Q$450,$J$444:$R$444,0))</f>
        <v>1</v>
      </c>
      <c r="R480" s="769" cm="1">
        <f t="array" ref="R480">INDEX($H480:$K480,0,MATCH(R$451,$H$451:$K$451,0))*INDEX($J$445:$R$448,MATCH(R$451,$I$445:$I$448,0),MATCH(R$450,$J$444:$R$444,0))</f>
        <v>2</v>
      </c>
      <c r="S480" s="769" cm="1">
        <f t="array" ref="S480">INDEX($H480:$K480,0,MATCH(S$451,$H$451:$K$451,0))*INDEX($J$445:$R$448,MATCH(S$451,$I$445:$I$448,0),MATCH(S$450,$J$444:$R$444,0))</f>
        <v>2</v>
      </c>
      <c r="T480" s="769" cm="1">
        <f t="array" ref="T480">INDEX($H480:$K480,0,MATCH(T$451,$H$451:$K$451,0))*INDEX($J$445:$R$448,MATCH(T$451,$I$445:$I$448,0),MATCH(T$450,$J$444:$R$444,0))</f>
        <v>2</v>
      </c>
      <c r="U480" s="769" cm="1">
        <f t="array" ref="U480">INDEX($H480:$K480,0,MATCH(U$451,$H$451:$K$451,0))*INDEX($J$445:$R$448,MATCH(U$451,$I$445:$I$448,0),MATCH(U$450,$J$444:$R$444,0))</f>
        <v>1</v>
      </c>
      <c r="V480" s="769" cm="1">
        <f t="array" ref="V480">INDEX($H480:$K480,0,MATCH(V$451,$H$451:$K$451,0))*INDEX($J$445:$R$448,MATCH(V$451,$I$445:$I$448,0),MATCH(V$450,$J$444:$R$444,0))</f>
        <v>2</v>
      </c>
      <c r="W480" s="769" cm="1">
        <f t="array" ref="W480">INDEX($H480:$K480,0,MATCH(W$451,$H$451:$K$451,0))*INDEX($J$445:$R$448,MATCH(W$451,$I$445:$I$448,0),MATCH(W$450,$J$444:$R$444,0))</f>
        <v>2</v>
      </c>
      <c r="X480" s="769" cm="1">
        <f t="array" ref="X480">INDEX($H480:$K480,0,MATCH(X$451,$H$451:$K$451,0))*INDEX($J$445:$R$448,MATCH(X$451,$I$445:$I$448,0),MATCH(X$450,$J$444:$R$444,0))</f>
        <v>2</v>
      </c>
      <c r="Y480" s="769" cm="1">
        <f t="array" ref="Y480">INDEX($H480:$K480,0,MATCH(Y$451,$H$451:$K$451,0))*INDEX($J$445:$R$448,MATCH(Y$451,$I$445:$I$448,0),MATCH(Y$450,$J$444:$R$444,0))</f>
        <v>1</v>
      </c>
      <c r="Z480" s="769" cm="1">
        <f t="array" ref="Z480">INDEX($H480:$K480,0,MATCH(Z$451,$H$451:$K$451,0))*INDEX($J$445:$R$448,MATCH(Z$451,$I$445:$I$448,0),MATCH(Z$450,$J$444:$R$444,0))</f>
        <v>2</v>
      </c>
      <c r="AA480" s="769" cm="1">
        <f t="array" ref="AA480">INDEX($H480:$K480,0,MATCH(AA$451,$H$451:$K$451,0))*INDEX($J$445:$R$448,MATCH(AA$451,$I$445:$I$448,0),MATCH(AA$450,$J$444:$R$444,0))</f>
        <v>2</v>
      </c>
      <c r="AB480" s="769" cm="1">
        <f t="array" ref="AB480">INDEX($H480:$K480,0,MATCH(AB$451,$H$451:$K$451,0))*INDEX($J$445:$R$448,MATCH(AB$451,$I$445:$I$448,0),MATCH(AB$450,$J$444:$R$444,0))</f>
        <v>1</v>
      </c>
      <c r="AC480" s="769" cm="1">
        <f t="array" ref="AC480">INDEX($H480:$K480,0,MATCH(AC$451,$H$451:$K$451,0))*INDEX($J$445:$R$448,MATCH(AC$451,$I$445:$I$448,0),MATCH(AC$450,$J$444:$R$444,0))</f>
        <v>1</v>
      </c>
      <c r="AD480" s="769" cm="1">
        <f t="array" ref="AD480">INDEX($H480:$K480,0,MATCH(AD$451,$H$451:$K$451,0))*INDEX($J$445:$R$448,MATCH(AD$451,$I$445:$I$448,0),MATCH(AD$450,$J$444:$R$444,0))</f>
        <v>2</v>
      </c>
      <c r="AE480" s="769" cm="1">
        <f t="array" ref="AE480">INDEX($H480:$K480,0,MATCH(AE$451,$H$451:$K$451,0))*INDEX($J$445:$R$448,MATCH(AE$451,$I$445:$I$448,0),MATCH(AE$450,$J$444:$R$444,0))</f>
        <v>2</v>
      </c>
      <c r="AF480" s="769" cm="1">
        <f t="array" ref="AF480">INDEX($H480:$K480,0,MATCH(AF$451,$H$451:$K$451,0))*INDEX($J$445:$R$448,MATCH(AF$451,$I$445:$I$448,0),MATCH(AF$450,$J$444:$R$444,0))</f>
        <v>1</v>
      </c>
      <c r="AG480" s="769" cm="1">
        <f t="array" ref="AG480">INDEX($H480:$K480,0,MATCH(AG$451,$H$451:$K$451,0))*INDEX($J$445:$R$448,MATCH(AG$451,$I$445:$I$448,0),MATCH(AG$450,$J$444:$R$444,0))</f>
        <v>1</v>
      </c>
      <c r="AH480" s="769" cm="1">
        <f t="array" ref="AH480">INDEX($H480:$K480,0,MATCH(AH$451,$H$451:$K$451,0))*INDEX($J$445:$R$448,MATCH(AH$451,$I$445:$I$448,0),MATCH(AH$450,$J$444:$R$444,0))</f>
        <v>2</v>
      </c>
      <c r="AI480" s="769" cm="1">
        <f t="array" ref="AI480">INDEX($H480:$K480,0,MATCH(AI$451,$H$451:$K$451,0))*INDEX($J$445:$R$448,MATCH(AI$451,$I$445:$I$448,0),MATCH(AI$450,$J$444:$R$444,0))</f>
        <v>2</v>
      </c>
      <c r="AJ480" s="769" cm="1">
        <f t="array" ref="AJ480">INDEX($H480:$K480,0,MATCH(AJ$451,$H$451:$K$451,0))*INDEX($J$445:$R$448,MATCH(AJ$451,$I$445:$I$448,0),MATCH(AJ$450,$J$444:$R$444,0))</f>
        <v>1</v>
      </c>
      <c r="AK480" s="769" cm="1">
        <f t="array" ref="AK480">INDEX($H480:$K480,0,MATCH(AK$451,$H$451:$K$451,0))*INDEX($J$445:$R$448,MATCH(AK$451,$I$445:$I$448,0),MATCH(AK$450,$J$444:$R$444,0))</f>
        <v>1</v>
      </c>
      <c r="AL480" s="769" cm="1">
        <f t="array" ref="AL480">INDEX($H480:$K480,0,MATCH(AL$451,$H$451:$K$451,0))*INDEX($J$445:$R$448,MATCH(AL$451,$I$445:$I$448,0),MATCH(AL$450,$J$444:$R$444,0))</f>
        <v>2</v>
      </c>
      <c r="AM480" s="769" cm="1">
        <f t="array" ref="AM480">INDEX($H480:$K480,0,MATCH(AM$451,$H$451:$K$451,0))*INDEX($J$445:$R$448,MATCH(AM$451,$I$445:$I$448,0),MATCH(AM$450,$J$444:$R$444,0))</f>
        <v>2</v>
      </c>
      <c r="AN480" s="769" cm="1">
        <f t="array" ref="AN480">INDEX($H480:$K480,0,MATCH(AN$451,$H$451:$K$451,0))*INDEX($J$445:$R$448,MATCH(AN$451,$I$445:$I$448,0),MATCH(AN$450,$J$444:$R$444,0))</f>
        <v>1</v>
      </c>
      <c r="AO480" s="769" cm="1">
        <f t="array" ref="AO480">INDEX($H480:$K480,0,MATCH(AO$451,$H$451:$K$451,0))*INDEX($J$445:$R$448,MATCH(AO$451,$I$445:$I$448,0),MATCH(AO$450,$J$444:$R$444,0))</f>
        <v>1</v>
      </c>
      <c r="AP480" s="769" cm="1">
        <f t="array" ref="AP480">INDEX($H480:$K480,0,MATCH(AP$451,$H$451:$K$451,0))*INDEX($J$445:$R$448,MATCH(AP$451,$I$445:$I$448,0),MATCH(AP$450,$J$444:$R$444,0))</f>
        <v>2</v>
      </c>
      <c r="AQ480" s="769" cm="1">
        <f t="array" ref="AQ480">INDEX($H480:$K480,0,MATCH(AQ$451,$H$451:$K$451,0))*INDEX($J$445:$R$448,MATCH(AQ$451,$I$445:$I$448,0),MATCH(AQ$450,$J$444:$R$444,0))</f>
        <v>2</v>
      </c>
      <c r="AR480" s="769" cm="1">
        <f t="array" ref="AR480">INDEX($H480:$K480,0,MATCH(AR$451,$H$451:$K$451,0))*INDEX($J$445:$R$448,MATCH(AR$451,$I$445:$I$448,0),MATCH(AR$450,$J$444:$R$444,0))</f>
        <v>1</v>
      </c>
      <c r="AS480" s="769" cm="1">
        <f t="array" ref="AS480">INDEX($H480:$K480,0,MATCH(AS$451,$H$451:$K$451,0))*INDEX($J$445:$R$448,MATCH(AS$451,$I$445:$I$448,0),MATCH(AS$450,$J$444:$R$444,0))</f>
        <v>1</v>
      </c>
      <c r="AT480" s="769" cm="1">
        <f t="array" ref="AT480">INDEX($H480:$K480,0,MATCH(AT$451,$H$451:$K$451,0))*INDEX($J$445:$R$448,MATCH(AT$451,$I$445:$I$448,0),MATCH(AT$450,$J$444:$R$444,0))</f>
        <v>2</v>
      </c>
      <c r="AU480" s="769" cm="1">
        <f t="array" ref="AU480">INDEX($H480:$K480,0,MATCH(AU$451,$H$451:$K$451,0))*INDEX($J$445:$R$448,MATCH(AU$451,$I$445:$I$448,0),MATCH(AU$450,$J$444:$R$444,0))</f>
        <v>2</v>
      </c>
      <c r="AV480" s="189"/>
      <c r="AW480" s="189"/>
      <c r="AX480" s="16"/>
      <c r="AY480" s="8"/>
      <c r="AZ480" s="8"/>
      <c r="BA480" s="8"/>
    </row>
    <row r="481" spans="1:53" ht="14.5" outlineLevel="1" x14ac:dyDescent="0.35">
      <c r="A481" s="6"/>
      <c r="B481" s="7"/>
      <c r="C481" s="17"/>
      <c r="D481" s="17"/>
      <c r="E481" s="17"/>
      <c r="F481" s="26"/>
      <c r="G481" s="26" t="str">
        <f t="shared" si="120"/>
        <v>AYAWA1wd</v>
      </c>
      <c r="H481" s="226">
        <v>1</v>
      </c>
      <c r="I481" s="226">
        <v>1</v>
      </c>
      <c r="J481" s="226">
        <v>2</v>
      </c>
      <c r="K481" s="226">
        <v>2</v>
      </c>
      <c r="L481" s="769" cm="1">
        <f t="array" ref="L481">INDEX($H481:$K481,0,MATCH(L$451,$H$451:$K$451,0))*INDEX($J$445:$R$448,MATCH(L$451,$I$445:$I$448,0),MATCH(L$450,$J$444:$R$444,0))</f>
        <v>2</v>
      </c>
      <c r="M481" s="769" cm="1">
        <f t="array" ref="M481">INDEX($H481:$K481,0,MATCH(M$451,$H$451:$K$451,0))*INDEX($J$445:$R$448,MATCH(M$451,$I$445:$I$448,0),MATCH(M$450,$J$444:$R$444,0))</f>
        <v>1</v>
      </c>
      <c r="N481" s="769" cm="1">
        <f t="array" ref="N481">INDEX($H481:$K481,0,MATCH(N$451,$H$451:$K$451,0))*INDEX($J$445:$R$448,MATCH(N$451,$I$445:$I$448,0),MATCH(N$450,$J$444:$R$444,0))</f>
        <v>2</v>
      </c>
      <c r="O481" s="769" cm="1">
        <f t="array" ref="O481">INDEX($H481:$K481,0,MATCH(O$451,$H$451:$K$451,0))*INDEX($J$445:$R$448,MATCH(O$451,$I$445:$I$448,0),MATCH(O$450,$J$444:$R$444,0))</f>
        <v>2</v>
      </c>
      <c r="P481" s="769" cm="1">
        <f t="array" ref="P481">INDEX($H481:$K481,0,MATCH(P$451,$H$451:$K$451,0))*INDEX($J$445:$R$448,MATCH(P$451,$I$445:$I$448,0),MATCH(P$450,$J$444:$R$444,0))</f>
        <v>2</v>
      </c>
      <c r="Q481" s="769" cm="1">
        <f t="array" ref="Q481">INDEX($H481:$K481,0,MATCH(Q$451,$H$451:$K$451,0))*INDEX($J$445:$R$448,MATCH(Q$451,$I$445:$I$448,0),MATCH(Q$450,$J$444:$R$444,0))</f>
        <v>1</v>
      </c>
      <c r="R481" s="769" cm="1">
        <f t="array" ref="R481">INDEX($H481:$K481,0,MATCH(R$451,$H$451:$K$451,0))*INDEX($J$445:$R$448,MATCH(R$451,$I$445:$I$448,0),MATCH(R$450,$J$444:$R$444,0))</f>
        <v>2</v>
      </c>
      <c r="S481" s="769" cm="1">
        <f t="array" ref="S481">INDEX($H481:$K481,0,MATCH(S$451,$H$451:$K$451,0))*INDEX($J$445:$R$448,MATCH(S$451,$I$445:$I$448,0),MATCH(S$450,$J$444:$R$444,0))</f>
        <v>2</v>
      </c>
      <c r="T481" s="769" cm="1">
        <f t="array" ref="T481">INDEX($H481:$K481,0,MATCH(T$451,$H$451:$K$451,0))*INDEX($J$445:$R$448,MATCH(T$451,$I$445:$I$448,0),MATCH(T$450,$J$444:$R$444,0))</f>
        <v>2</v>
      </c>
      <c r="U481" s="769" cm="1">
        <f t="array" ref="U481">INDEX($H481:$K481,0,MATCH(U$451,$H$451:$K$451,0))*INDEX($J$445:$R$448,MATCH(U$451,$I$445:$I$448,0),MATCH(U$450,$J$444:$R$444,0))</f>
        <v>1</v>
      </c>
      <c r="V481" s="769" cm="1">
        <f t="array" ref="V481">INDEX($H481:$K481,0,MATCH(V$451,$H$451:$K$451,0))*INDEX($J$445:$R$448,MATCH(V$451,$I$445:$I$448,0),MATCH(V$450,$J$444:$R$444,0))</f>
        <v>2</v>
      </c>
      <c r="W481" s="769" cm="1">
        <f t="array" ref="W481">INDEX($H481:$K481,0,MATCH(W$451,$H$451:$K$451,0))*INDEX($J$445:$R$448,MATCH(W$451,$I$445:$I$448,0),MATCH(W$450,$J$444:$R$444,0))</f>
        <v>2</v>
      </c>
      <c r="X481" s="769" cm="1">
        <f t="array" ref="X481">INDEX($H481:$K481,0,MATCH(X$451,$H$451:$K$451,0))*INDEX($J$445:$R$448,MATCH(X$451,$I$445:$I$448,0),MATCH(X$450,$J$444:$R$444,0))</f>
        <v>2</v>
      </c>
      <c r="Y481" s="769" cm="1">
        <f t="array" ref="Y481">INDEX($H481:$K481,0,MATCH(Y$451,$H$451:$K$451,0))*INDEX($J$445:$R$448,MATCH(Y$451,$I$445:$I$448,0),MATCH(Y$450,$J$444:$R$444,0))</f>
        <v>1</v>
      </c>
      <c r="Z481" s="769" cm="1">
        <f t="array" ref="Z481">INDEX($H481:$K481,0,MATCH(Z$451,$H$451:$K$451,0))*INDEX($J$445:$R$448,MATCH(Z$451,$I$445:$I$448,0),MATCH(Z$450,$J$444:$R$444,0))</f>
        <v>2</v>
      </c>
      <c r="AA481" s="769" cm="1">
        <f t="array" ref="AA481">INDEX($H481:$K481,0,MATCH(AA$451,$H$451:$K$451,0))*INDEX($J$445:$R$448,MATCH(AA$451,$I$445:$I$448,0),MATCH(AA$450,$J$444:$R$444,0))</f>
        <v>2</v>
      </c>
      <c r="AB481" s="769" cm="1">
        <f t="array" ref="AB481">INDEX($H481:$K481,0,MATCH(AB$451,$H$451:$K$451,0))*INDEX($J$445:$R$448,MATCH(AB$451,$I$445:$I$448,0),MATCH(AB$450,$J$444:$R$444,0))</f>
        <v>1</v>
      </c>
      <c r="AC481" s="769" cm="1">
        <f t="array" ref="AC481">INDEX($H481:$K481,0,MATCH(AC$451,$H$451:$K$451,0))*INDEX($J$445:$R$448,MATCH(AC$451,$I$445:$I$448,0),MATCH(AC$450,$J$444:$R$444,0))</f>
        <v>1</v>
      </c>
      <c r="AD481" s="769" cm="1">
        <f t="array" ref="AD481">INDEX($H481:$K481,0,MATCH(AD$451,$H$451:$K$451,0))*INDEX($J$445:$R$448,MATCH(AD$451,$I$445:$I$448,0),MATCH(AD$450,$J$444:$R$444,0))</f>
        <v>2</v>
      </c>
      <c r="AE481" s="769" cm="1">
        <f t="array" ref="AE481">INDEX($H481:$K481,0,MATCH(AE$451,$H$451:$K$451,0))*INDEX($J$445:$R$448,MATCH(AE$451,$I$445:$I$448,0),MATCH(AE$450,$J$444:$R$444,0))</f>
        <v>2</v>
      </c>
      <c r="AF481" s="769" cm="1">
        <f t="array" ref="AF481">INDEX($H481:$K481,0,MATCH(AF$451,$H$451:$K$451,0))*INDEX($J$445:$R$448,MATCH(AF$451,$I$445:$I$448,0),MATCH(AF$450,$J$444:$R$444,0))</f>
        <v>1</v>
      </c>
      <c r="AG481" s="769" cm="1">
        <f t="array" ref="AG481">INDEX($H481:$K481,0,MATCH(AG$451,$H$451:$K$451,0))*INDEX($J$445:$R$448,MATCH(AG$451,$I$445:$I$448,0),MATCH(AG$450,$J$444:$R$444,0))</f>
        <v>1</v>
      </c>
      <c r="AH481" s="769" cm="1">
        <f t="array" ref="AH481">INDEX($H481:$K481,0,MATCH(AH$451,$H$451:$K$451,0))*INDEX($J$445:$R$448,MATCH(AH$451,$I$445:$I$448,0),MATCH(AH$450,$J$444:$R$444,0))</f>
        <v>2</v>
      </c>
      <c r="AI481" s="769" cm="1">
        <f t="array" ref="AI481">INDEX($H481:$K481,0,MATCH(AI$451,$H$451:$K$451,0))*INDEX($J$445:$R$448,MATCH(AI$451,$I$445:$I$448,0),MATCH(AI$450,$J$444:$R$444,0))</f>
        <v>2</v>
      </c>
      <c r="AJ481" s="769" cm="1">
        <f t="array" ref="AJ481">INDEX($H481:$K481,0,MATCH(AJ$451,$H$451:$K$451,0))*INDEX($J$445:$R$448,MATCH(AJ$451,$I$445:$I$448,0),MATCH(AJ$450,$J$444:$R$444,0))</f>
        <v>1</v>
      </c>
      <c r="AK481" s="769" cm="1">
        <f t="array" ref="AK481">INDEX($H481:$K481,0,MATCH(AK$451,$H$451:$K$451,0))*INDEX($J$445:$R$448,MATCH(AK$451,$I$445:$I$448,0),MATCH(AK$450,$J$444:$R$444,0))</f>
        <v>1</v>
      </c>
      <c r="AL481" s="769" cm="1">
        <f t="array" ref="AL481">INDEX($H481:$K481,0,MATCH(AL$451,$H$451:$K$451,0))*INDEX($J$445:$R$448,MATCH(AL$451,$I$445:$I$448,0),MATCH(AL$450,$J$444:$R$444,0))</f>
        <v>2</v>
      </c>
      <c r="AM481" s="769" cm="1">
        <f t="array" ref="AM481">INDEX($H481:$K481,0,MATCH(AM$451,$H$451:$K$451,0))*INDEX($J$445:$R$448,MATCH(AM$451,$I$445:$I$448,0),MATCH(AM$450,$J$444:$R$444,0))</f>
        <v>2</v>
      </c>
      <c r="AN481" s="769" cm="1">
        <f t="array" ref="AN481">INDEX($H481:$K481,0,MATCH(AN$451,$H$451:$K$451,0))*INDEX($J$445:$R$448,MATCH(AN$451,$I$445:$I$448,0),MATCH(AN$450,$J$444:$R$444,0))</f>
        <v>1</v>
      </c>
      <c r="AO481" s="769" cm="1">
        <f t="array" ref="AO481">INDEX($H481:$K481,0,MATCH(AO$451,$H$451:$K$451,0))*INDEX($J$445:$R$448,MATCH(AO$451,$I$445:$I$448,0),MATCH(AO$450,$J$444:$R$444,0))</f>
        <v>1</v>
      </c>
      <c r="AP481" s="769" cm="1">
        <f t="array" ref="AP481">INDEX($H481:$K481,0,MATCH(AP$451,$H$451:$K$451,0))*INDEX($J$445:$R$448,MATCH(AP$451,$I$445:$I$448,0),MATCH(AP$450,$J$444:$R$444,0))</f>
        <v>2</v>
      </c>
      <c r="AQ481" s="769" cm="1">
        <f t="array" ref="AQ481">INDEX($H481:$K481,0,MATCH(AQ$451,$H$451:$K$451,0))*INDEX($J$445:$R$448,MATCH(AQ$451,$I$445:$I$448,0),MATCH(AQ$450,$J$444:$R$444,0))</f>
        <v>2</v>
      </c>
      <c r="AR481" s="769" cm="1">
        <f t="array" ref="AR481">INDEX($H481:$K481,0,MATCH(AR$451,$H$451:$K$451,0))*INDEX($J$445:$R$448,MATCH(AR$451,$I$445:$I$448,0),MATCH(AR$450,$J$444:$R$444,0))</f>
        <v>1</v>
      </c>
      <c r="AS481" s="769" cm="1">
        <f t="array" ref="AS481">INDEX($H481:$K481,0,MATCH(AS$451,$H$451:$K$451,0))*INDEX($J$445:$R$448,MATCH(AS$451,$I$445:$I$448,0),MATCH(AS$450,$J$444:$R$444,0))</f>
        <v>1</v>
      </c>
      <c r="AT481" s="769" cm="1">
        <f t="array" ref="AT481">INDEX($H481:$K481,0,MATCH(AT$451,$H$451:$K$451,0))*INDEX($J$445:$R$448,MATCH(AT$451,$I$445:$I$448,0),MATCH(AT$450,$J$444:$R$444,0))</f>
        <v>2</v>
      </c>
      <c r="AU481" s="769" cm="1">
        <f t="array" ref="AU481">INDEX($H481:$K481,0,MATCH(AU$451,$H$451:$K$451,0))*INDEX($J$445:$R$448,MATCH(AU$451,$I$445:$I$448,0),MATCH(AU$450,$J$444:$R$444,0))</f>
        <v>2</v>
      </c>
      <c r="AV481" s="189"/>
      <c r="AW481" s="189"/>
      <c r="AX481" s="16"/>
      <c r="AY481" s="8"/>
      <c r="AZ481" s="8"/>
      <c r="BA481" s="8"/>
    </row>
    <row r="482" spans="1:53" ht="14.5" outlineLevel="1" x14ac:dyDescent="0.35">
      <c r="A482" s="6"/>
      <c r="B482" s="7"/>
      <c r="C482" s="17"/>
      <c r="D482" s="17"/>
      <c r="E482" s="17"/>
      <c r="F482" s="26"/>
      <c r="G482" s="26" t="str">
        <f t="shared" si="120"/>
        <v>YAWA2Wa</v>
      </c>
      <c r="H482" s="226">
        <v>0</v>
      </c>
      <c r="I482" s="226">
        <v>0</v>
      </c>
      <c r="J482" s="226">
        <v>0</v>
      </c>
      <c r="K482" s="226">
        <v>0</v>
      </c>
      <c r="L482" s="769" cm="1">
        <f t="array" ref="L482">INDEX($H482:$K482,0,MATCH(L$451,$H$451:$K$451,0))*INDEX($J$445:$R$448,MATCH(L$451,$I$445:$I$448,0),MATCH(L$450,$J$444:$R$444,0))</f>
        <v>0</v>
      </c>
      <c r="M482" s="769" cm="1">
        <f t="array" ref="M482">INDEX($H482:$K482,0,MATCH(M$451,$H$451:$K$451,0))*INDEX($J$445:$R$448,MATCH(M$451,$I$445:$I$448,0),MATCH(M$450,$J$444:$R$444,0))</f>
        <v>0</v>
      </c>
      <c r="N482" s="769" cm="1">
        <f t="array" ref="N482">INDEX($H482:$K482,0,MATCH(N$451,$H$451:$K$451,0))*INDEX($J$445:$R$448,MATCH(N$451,$I$445:$I$448,0),MATCH(N$450,$J$444:$R$444,0))</f>
        <v>0</v>
      </c>
      <c r="O482" s="769" cm="1">
        <f t="array" ref="O482">INDEX($H482:$K482,0,MATCH(O$451,$H$451:$K$451,0))*INDEX($J$445:$R$448,MATCH(O$451,$I$445:$I$448,0),MATCH(O$450,$J$444:$R$444,0))</f>
        <v>0</v>
      </c>
      <c r="P482" s="769" cm="1">
        <f t="array" ref="P482">INDEX($H482:$K482,0,MATCH(P$451,$H$451:$K$451,0))*INDEX($J$445:$R$448,MATCH(P$451,$I$445:$I$448,0),MATCH(P$450,$J$444:$R$444,0))</f>
        <v>0</v>
      </c>
      <c r="Q482" s="769" cm="1">
        <f t="array" ref="Q482">INDEX($H482:$K482,0,MATCH(Q$451,$H$451:$K$451,0))*INDEX($J$445:$R$448,MATCH(Q$451,$I$445:$I$448,0),MATCH(Q$450,$J$444:$R$444,0))</f>
        <v>0</v>
      </c>
      <c r="R482" s="769" cm="1">
        <f t="array" ref="R482">INDEX($H482:$K482,0,MATCH(R$451,$H$451:$K$451,0))*INDEX($J$445:$R$448,MATCH(R$451,$I$445:$I$448,0),MATCH(R$450,$J$444:$R$444,0))</f>
        <v>0</v>
      </c>
      <c r="S482" s="769" cm="1">
        <f t="array" ref="S482">INDEX($H482:$K482,0,MATCH(S$451,$H$451:$K$451,0))*INDEX($J$445:$R$448,MATCH(S$451,$I$445:$I$448,0),MATCH(S$450,$J$444:$R$444,0))</f>
        <v>0</v>
      </c>
      <c r="T482" s="769" cm="1">
        <f t="array" ref="T482">INDEX($H482:$K482,0,MATCH(T$451,$H$451:$K$451,0))*INDEX($J$445:$R$448,MATCH(T$451,$I$445:$I$448,0),MATCH(T$450,$J$444:$R$444,0))</f>
        <v>0</v>
      </c>
      <c r="U482" s="769" cm="1">
        <f t="array" ref="U482">INDEX($H482:$K482,0,MATCH(U$451,$H$451:$K$451,0))*INDEX($J$445:$R$448,MATCH(U$451,$I$445:$I$448,0),MATCH(U$450,$J$444:$R$444,0))</f>
        <v>0</v>
      </c>
      <c r="V482" s="769" cm="1">
        <f t="array" ref="V482">INDEX($H482:$K482,0,MATCH(V$451,$H$451:$K$451,0))*INDEX($J$445:$R$448,MATCH(V$451,$I$445:$I$448,0),MATCH(V$450,$J$444:$R$444,0))</f>
        <v>0</v>
      </c>
      <c r="W482" s="769" cm="1">
        <f t="array" ref="W482">INDEX($H482:$K482,0,MATCH(W$451,$H$451:$K$451,0))*INDEX($J$445:$R$448,MATCH(W$451,$I$445:$I$448,0),MATCH(W$450,$J$444:$R$444,0))</f>
        <v>0</v>
      </c>
      <c r="X482" s="769" cm="1">
        <f t="array" ref="X482">INDEX($H482:$K482,0,MATCH(X$451,$H$451:$K$451,0))*INDEX($J$445:$R$448,MATCH(X$451,$I$445:$I$448,0),MATCH(X$450,$J$444:$R$444,0))</f>
        <v>0</v>
      </c>
      <c r="Y482" s="769" cm="1">
        <f t="array" ref="Y482">INDEX($H482:$K482,0,MATCH(Y$451,$H$451:$K$451,0))*INDEX($J$445:$R$448,MATCH(Y$451,$I$445:$I$448,0),MATCH(Y$450,$J$444:$R$444,0))</f>
        <v>0</v>
      </c>
      <c r="Z482" s="769" cm="1">
        <f t="array" ref="Z482">INDEX($H482:$K482,0,MATCH(Z$451,$H$451:$K$451,0))*INDEX($J$445:$R$448,MATCH(Z$451,$I$445:$I$448,0),MATCH(Z$450,$J$444:$R$444,0))</f>
        <v>0</v>
      </c>
      <c r="AA482" s="769" cm="1">
        <f t="array" ref="AA482">INDEX($H482:$K482,0,MATCH(AA$451,$H$451:$K$451,0))*INDEX($J$445:$R$448,MATCH(AA$451,$I$445:$I$448,0),MATCH(AA$450,$J$444:$R$444,0))</f>
        <v>0</v>
      </c>
      <c r="AB482" s="769" cm="1">
        <f t="array" ref="AB482">INDEX($H482:$K482,0,MATCH(AB$451,$H$451:$K$451,0))*INDEX($J$445:$R$448,MATCH(AB$451,$I$445:$I$448,0),MATCH(AB$450,$J$444:$R$444,0))</f>
        <v>0</v>
      </c>
      <c r="AC482" s="769" cm="1">
        <f t="array" ref="AC482">INDEX($H482:$K482,0,MATCH(AC$451,$H$451:$K$451,0))*INDEX($J$445:$R$448,MATCH(AC$451,$I$445:$I$448,0),MATCH(AC$450,$J$444:$R$444,0))</f>
        <v>0</v>
      </c>
      <c r="AD482" s="769" cm="1">
        <f t="array" ref="AD482">INDEX($H482:$K482,0,MATCH(AD$451,$H$451:$K$451,0))*INDEX($J$445:$R$448,MATCH(AD$451,$I$445:$I$448,0),MATCH(AD$450,$J$444:$R$444,0))</f>
        <v>0</v>
      </c>
      <c r="AE482" s="769" cm="1">
        <f t="array" ref="AE482">INDEX($H482:$K482,0,MATCH(AE$451,$H$451:$K$451,0))*INDEX($J$445:$R$448,MATCH(AE$451,$I$445:$I$448,0),MATCH(AE$450,$J$444:$R$444,0))</f>
        <v>0</v>
      </c>
      <c r="AF482" s="769" cm="1">
        <f t="array" ref="AF482">INDEX($H482:$K482,0,MATCH(AF$451,$H$451:$K$451,0))*INDEX($J$445:$R$448,MATCH(AF$451,$I$445:$I$448,0),MATCH(AF$450,$J$444:$R$444,0))</f>
        <v>0</v>
      </c>
      <c r="AG482" s="769" cm="1">
        <f t="array" ref="AG482">INDEX($H482:$K482,0,MATCH(AG$451,$H$451:$K$451,0))*INDEX($J$445:$R$448,MATCH(AG$451,$I$445:$I$448,0),MATCH(AG$450,$J$444:$R$444,0))</f>
        <v>0</v>
      </c>
      <c r="AH482" s="769" cm="1">
        <f t="array" ref="AH482">INDEX($H482:$K482,0,MATCH(AH$451,$H$451:$K$451,0))*INDEX($J$445:$R$448,MATCH(AH$451,$I$445:$I$448,0),MATCH(AH$450,$J$444:$R$444,0))</f>
        <v>0</v>
      </c>
      <c r="AI482" s="769" cm="1">
        <f t="array" ref="AI482">INDEX($H482:$K482,0,MATCH(AI$451,$H$451:$K$451,0))*INDEX($J$445:$R$448,MATCH(AI$451,$I$445:$I$448,0),MATCH(AI$450,$J$444:$R$444,0))</f>
        <v>0</v>
      </c>
      <c r="AJ482" s="769" cm="1">
        <f t="array" ref="AJ482">INDEX($H482:$K482,0,MATCH(AJ$451,$H$451:$K$451,0))*INDEX($J$445:$R$448,MATCH(AJ$451,$I$445:$I$448,0),MATCH(AJ$450,$J$444:$R$444,0))</f>
        <v>0</v>
      </c>
      <c r="AK482" s="769" cm="1">
        <f t="array" ref="AK482">INDEX($H482:$K482,0,MATCH(AK$451,$H$451:$K$451,0))*INDEX($J$445:$R$448,MATCH(AK$451,$I$445:$I$448,0),MATCH(AK$450,$J$444:$R$444,0))</f>
        <v>0</v>
      </c>
      <c r="AL482" s="769" cm="1">
        <f t="array" ref="AL482">INDEX($H482:$K482,0,MATCH(AL$451,$H$451:$K$451,0))*INDEX($J$445:$R$448,MATCH(AL$451,$I$445:$I$448,0),MATCH(AL$450,$J$444:$R$444,0))</f>
        <v>0</v>
      </c>
      <c r="AM482" s="769" cm="1">
        <f t="array" ref="AM482">INDEX($H482:$K482,0,MATCH(AM$451,$H$451:$K$451,0))*INDEX($J$445:$R$448,MATCH(AM$451,$I$445:$I$448,0),MATCH(AM$450,$J$444:$R$444,0))</f>
        <v>0</v>
      </c>
      <c r="AN482" s="769" cm="1">
        <f t="array" ref="AN482">INDEX($H482:$K482,0,MATCH(AN$451,$H$451:$K$451,0))*INDEX($J$445:$R$448,MATCH(AN$451,$I$445:$I$448,0),MATCH(AN$450,$J$444:$R$444,0))</f>
        <v>0</v>
      </c>
      <c r="AO482" s="769" cm="1">
        <f t="array" ref="AO482">INDEX($H482:$K482,0,MATCH(AO$451,$H$451:$K$451,0))*INDEX($J$445:$R$448,MATCH(AO$451,$I$445:$I$448,0),MATCH(AO$450,$J$444:$R$444,0))</f>
        <v>0</v>
      </c>
      <c r="AP482" s="769" cm="1">
        <f t="array" ref="AP482">INDEX($H482:$K482,0,MATCH(AP$451,$H$451:$K$451,0))*INDEX($J$445:$R$448,MATCH(AP$451,$I$445:$I$448,0),MATCH(AP$450,$J$444:$R$444,0))</f>
        <v>0</v>
      </c>
      <c r="AQ482" s="769" cm="1">
        <f t="array" ref="AQ482">INDEX($H482:$K482,0,MATCH(AQ$451,$H$451:$K$451,0))*INDEX($J$445:$R$448,MATCH(AQ$451,$I$445:$I$448,0),MATCH(AQ$450,$J$444:$R$444,0))</f>
        <v>0</v>
      </c>
      <c r="AR482" s="769" cm="1">
        <f t="array" ref="AR482">INDEX($H482:$K482,0,MATCH(AR$451,$H$451:$K$451,0))*INDEX($J$445:$R$448,MATCH(AR$451,$I$445:$I$448,0),MATCH(AR$450,$J$444:$R$444,0))</f>
        <v>0</v>
      </c>
      <c r="AS482" s="769" cm="1">
        <f t="array" ref="AS482">INDEX($H482:$K482,0,MATCH(AS$451,$H$451:$K$451,0))*INDEX($J$445:$R$448,MATCH(AS$451,$I$445:$I$448,0),MATCH(AS$450,$J$444:$R$444,0))</f>
        <v>0</v>
      </c>
      <c r="AT482" s="769" cm="1">
        <f t="array" ref="AT482">INDEX($H482:$K482,0,MATCH(AT$451,$H$451:$K$451,0))*INDEX($J$445:$R$448,MATCH(AT$451,$I$445:$I$448,0),MATCH(AT$450,$J$444:$R$444,0))</f>
        <v>0</v>
      </c>
      <c r="AU482" s="769" cm="1">
        <f t="array" ref="AU482">INDEX($H482:$K482,0,MATCH(AU$451,$H$451:$K$451,0))*INDEX($J$445:$R$448,MATCH(AU$451,$I$445:$I$448,0),MATCH(AU$450,$J$444:$R$444,0))</f>
        <v>0</v>
      </c>
      <c r="AV482" s="189"/>
      <c r="AW482" s="189"/>
      <c r="AX482" s="16"/>
      <c r="AY482" s="8"/>
      <c r="AZ482" s="8"/>
      <c r="BA482" s="8"/>
    </row>
    <row r="483" spans="1:53" ht="14.5" outlineLevel="1" x14ac:dyDescent="0.35">
      <c r="A483" s="6"/>
      <c r="B483" s="7"/>
      <c r="C483" s="17"/>
      <c r="D483" s="17"/>
      <c r="E483" s="17"/>
      <c r="F483" s="26"/>
      <c r="G483" s="26" t="str">
        <f t="shared" si="120"/>
        <v>AYAOA1o</v>
      </c>
      <c r="H483" s="226">
        <v>1</v>
      </c>
      <c r="I483" s="226">
        <v>1</v>
      </c>
      <c r="J483" s="226">
        <v>2</v>
      </c>
      <c r="K483" s="226">
        <v>2</v>
      </c>
      <c r="L483" s="769" cm="1">
        <f t="array" ref="L483">INDEX($H483:$K483,0,MATCH(L$451,$H$451:$K$451,0))*INDEX($J$445:$R$448,MATCH(L$451,$I$445:$I$448,0),MATCH(L$450,$J$444:$R$444,0))</f>
        <v>2</v>
      </c>
      <c r="M483" s="769" cm="1">
        <f t="array" ref="M483">INDEX($H483:$K483,0,MATCH(M$451,$H$451:$K$451,0))*INDEX($J$445:$R$448,MATCH(M$451,$I$445:$I$448,0),MATCH(M$450,$J$444:$R$444,0))</f>
        <v>1</v>
      </c>
      <c r="N483" s="769" cm="1">
        <f t="array" ref="N483">INDEX($H483:$K483,0,MATCH(N$451,$H$451:$K$451,0))*INDEX($J$445:$R$448,MATCH(N$451,$I$445:$I$448,0),MATCH(N$450,$J$444:$R$444,0))</f>
        <v>2</v>
      </c>
      <c r="O483" s="769" cm="1">
        <f t="array" ref="O483">INDEX($H483:$K483,0,MATCH(O$451,$H$451:$K$451,0))*INDEX($J$445:$R$448,MATCH(O$451,$I$445:$I$448,0),MATCH(O$450,$J$444:$R$444,0))</f>
        <v>2</v>
      </c>
      <c r="P483" s="769" cm="1">
        <f t="array" ref="P483">INDEX($H483:$K483,0,MATCH(P$451,$H$451:$K$451,0))*INDEX($J$445:$R$448,MATCH(P$451,$I$445:$I$448,0),MATCH(P$450,$J$444:$R$444,0))</f>
        <v>2</v>
      </c>
      <c r="Q483" s="769" cm="1">
        <f t="array" ref="Q483">INDEX($H483:$K483,0,MATCH(Q$451,$H$451:$K$451,0))*INDEX($J$445:$R$448,MATCH(Q$451,$I$445:$I$448,0),MATCH(Q$450,$J$444:$R$444,0))</f>
        <v>1</v>
      </c>
      <c r="R483" s="769" cm="1">
        <f t="array" ref="R483">INDEX($H483:$K483,0,MATCH(R$451,$H$451:$K$451,0))*INDEX($J$445:$R$448,MATCH(R$451,$I$445:$I$448,0),MATCH(R$450,$J$444:$R$444,0))</f>
        <v>2</v>
      </c>
      <c r="S483" s="769" cm="1">
        <f t="array" ref="S483">INDEX($H483:$K483,0,MATCH(S$451,$H$451:$K$451,0))*INDEX($J$445:$R$448,MATCH(S$451,$I$445:$I$448,0),MATCH(S$450,$J$444:$R$444,0))</f>
        <v>2</v>
      </c>
      <c r="T483" s="769" cm="1">
        <f t="array" ref="T483">INDEX($H483:$K483,0,MATCH(T$451,$H$451:$K$451,0))*INDEX($J$445:$R$448,MATCH(T$451,$I$445:$I$448,0),MATCH(T$450,$J$444:$R$444,0))</f>
        <v>2</v>
      </c>
      <c r="U483" s="769" cm="1">
        <f t="array" ref="U483">INDEX($H483:$K483,0,MATCH(U$451,$H$451:$K$451,0))*INDEX($J$445:$R$448,MATCH(U$451,$I$445:$I$448,0),MATCH(U$450,$J$444:$R$444,0))</f>
        <v>1</v>
      </c>
      <c r="V483" s="769" cm="1">
        <f t="array" ref="V483">INDEX($H483:$K483,0,MATCH(V$451,$H$451:$K$451,0))*INDEX($J$445:$R$448,MATCH(V$451,$I$445:$I$448,0),MATCH(V$450,$J$444:$R$444,0))</f>
        <v>2</v>
      </c>
      <c r="W483" s="769" cm="1">
        <f t="array" ref="W483">INDEX($H483:$K483,0,MATCH(W$451,$H$451:$K$451,0))*INDEX($J$445:$R$448,MATCH(W$451,$I$445:$I$448,0),MATCH(W$450,$J$444:$R$444,0))</f>
        <v>2</v>
      </c>
      <c r="X483" s="769" cm="1">
        <f t="array" ref="X483">INDEX($H483:$K483,0,MATCH(X$451,$H$451:$K$451,0))*INDEX($J$445:$R$448,MATCH(X$451,$I$445:$I$448,0),MATCH(X$450,$J$444:$R$444,0))</f>
        <v>2</v>
      </c>
      <c r="Y483" s="769" cm="1">
        <f t="array" ref="Y483">INDEX($H483:$K483,0,MATCH(Y$451,$H$451:$K$451,0))*INDEX($J$445:$R$448,MATCH(Y$451,$I$445:$I$448,0),MATCH(Y$450,$J$444:$R$444,0))</f>
        <v>1</v>
      </c>
      <c r="Z483" s="769" cm="1">
        <f t="array" ref="Z483">INDEX($H483:$K483,0,MATCH(Z$451,$H$451:$K$451,0))*INDEX($J$445:$R$448,MATCH(Z$451,$I$445:$I$448,0),MATCH(Z$450,$J$444:$R$444,0))</f>
        <v>2</v>
      </c>
      <c r="AA483" s="769" cm="1">
        <f t="array" ref="AA483">INDEX($H483:$K483,0,MATCH(AA$451,$H$451:$K$451,0))*INDEX($J$445:$R$448,MATCH(AA$451,$I$445:$I$448,0),MATCH(AA$450,$J$444:$R$444,0))</f>
        <v>2</v>
      </c>
      <c r="AB483" s="769" cm="1">
        <f t="array" ref="AB483">INDEX($H483:$K483,0,MATCH(AB$451,$H$451:$K$451,0))*INDEX($J$445:$R$448,MATCH(AB$451,$I$445:$I$448,0),MATCH(AB$450,$J$444:$R$444,0))</f>
        <v>1</v>
      </c>
      <c r="AC483" s="769" cm="1">
        <f t="array" ref="AC483">INDEX($H483:$K483,0,MATCH(AC$451,$H$451:$K$451,0))*INDEX($J$445:$R$448,MATCH(AC$451,$I$445:$I$448,0),MATCH(AC$450,$J$444:$R$444,0))</f>
        <v>1</v>
      </c>
      <c r="AD483" s="769" cm="1">
        <f t="array" ref="AD483">INDEX($H483:$K483,0,MATCH(AD$451,$H$451:$K$451,0))*INDEX($J$445:$R$448,MATCH(AD$451,$I$445:$I$448,0),MATCH(AD$450,$J$444:$R$444,0))</f>
        <v>2</v>
      </c>
      <c r="AE483" s="769" cm="1">
        <f t="array" ref="AE483">INDEX($H483:$K483,0,MATCH(AE$451,$H$451:$K$451,0))*INDEX($J$445:$R$448,MATCH(AE$451,$I$445:$I$448,0),MATCH(AE$450,$J$444:$R$444,0))</f>
        <v>2</v>
      </c>
      <c r="AF483" s="769" cm="1">
        <f t="array" ref="AF483">INDEX($H483:$K483,0,MATCH(AF$451,$H$451:$K$451,0))*INDEX($J$445:$R$448,MATCH(AF$451,$I$445:$I$448,0),MATCH(AF$450,$J$444:$R$444,0))</f>
        <v>1</v>
      </c>
      <c r="AG483" s="769" cm="1">
        <f t="array" ref="AG483">INDEX($H483:$K483,0,MATCH(AG$451,$H$451:$K$451,0))*INDEX($J$445:$R$448,MATCH(AG$451,$I$445:$I$448,0),MATCH(AG$450,$J$444:$R$444,0))</f>
        <v>1</v>
      </c>
      <c r="AH483" s="769" cm="1">
        <f t="array" ref="AH483">INDEX($H483:$K483,0,MATCH(AH$451,$H$451:$K$451,0))*INDEX($J$445:$R$448,MATCH(AH$451,$I$445:$I$448,0),MATCH(AH$450,$J$444:$R$444,0))</f>
        <v>2</v>
      </c>
      <c r="AI483" s="769" cm="1">
        <f t="array" ref="AI483">INDEX($H483:$K483,0,MATCH(AI$451,$H$451:$K$451,0))*INDEX($J$445:$R$448,MATCH(AI$451,$I$445:$I$448,0),MATCH(AI$450,$J$444:$R$444,0))</f>
        <v>2</v>
      </c>
      <c r="AJ483" s="769" cm="1">
        <f t="array" ref="AJ483">INDEX($H483:$K483,0,MATCH(AJ$451,$H$451:$K$451,0))*INDEX($J$445:$R$448,MATCH(AJ$451,$I$445:$I$448,0),MATCH(AJ$450,$J$444:$R$444,0))</f>
        <v>1</v>
      </c>
      <c r="AK483" s="769" cm="1">
        <f t="array" ref="AK483">INDEX($H483:$K483,0,MATCH(AK$451,$H$451:$K$451,0))*INDEX($J$445:$R$448,MATCH(AK$451,$I$445:$I$448,0),MATCH(AK$450,$J$444:$R$444,0))</f>
        <v>1</v>
      </c>
      <c r="AL483" s="769" cm="1">
        <f t="array" ref="AL483">INDEX($H483:$K483,0,MATCH(AL$451,$H$451:$K$451,0))*INDEX($J$445:$R$448,MATCH(AL$451,$I$445:$I$448,0),MATCH(AL$450,$J$444:$R$444,0))</f>
        <v>2</v>
      </c>
      <c r="AM483" s="769" cm="1">
        <f t="array" ref="AM483">INDEX($H483:$K483,0,MATCH(AM$451,$H$451:$K$451,0))*INDEX($J$445:$R$448,MATCH(AM$451,$I$445:$I$448,0),MATCH(AM$450,$J$444:$R$444,0))</f>
        <v>2</v>
      </c>
      <c r="AN483" s="769" cm="1">
        <f t="array" ref="AN483">INDEX($H483:$K483,0,MATCH(AN$451,$H$451:$K$451,0))*INDEX($J$445:$R$448,MATCH(AN$451,$I$445:$I$448,0),MATCH(AN$450,$J$444:$R$444,0))</f>
        <v>1</v>
      </c>
      <c r="AO483" s="769" cm="1">
        <f t="array" ref="AO483">INDEX($H483:$K483,0,MATCH(AO$451,$H$451:$K$451,0))*INDEX($J$445:$R$448,MATCH(AO$451,$I$445:$I$448,0),MATCH(AO$450,$J$444:$R$444,0))</f>
        <v>1</v>
      </c>
      <c r="AP483" s="769" cm="1">
        <f t="array" ref="AP483">INDEX($H483:$K483,0,MATCH(AP$451,$H$451:$K$451,0))*INDEX($J$445:$R$448,MATCH(AP$451,$I$445:$I$448,0),MATCH(AP$450,$J$444:$R$444,0))</f>
        <v>2</v>
      </c>
      <c r="AQ483" s="769" cm="1">
        <f t="array" ref="AQ483">INDEX($H483:$K483,0,MATCH(AQ$451,$H$451:$K$451,0))*INDEX($J$445:$R$448,MATCH(AQ$451,$I$445:$I$448,0),MATCH(AQ$450,$J$444:$R$444,0))</f>
        <v>2</v>
      </c>
      <c r="AR483" s="769" cm="1">
        <f t="array" ref="AR483">INDEX($H483:$K483,0,MATCH(AR$451,$H$451:$K$451,0))*INDEX($J$445:$R$448,MATCH(AR$451,$I$445:$I$448,0),MATCH(AR$450,$J$444:$R$444,0))</f>
        <v>1</v>
      </c>
      <c r="AS483" s="769" cm="1">
        <f t="array" ref="AS483">INDEX($H483:$K483,0,MATCH(AS$451,$H$451:$K$451,0))*INDEX($J$445:$R$448,MATCH(AS$451,$I$445:$I$448,0),MATCH(AS$450,$J$444:$R$444,0))</f>
        <v>1</v>
      </c>
      <c r="AT483" s="769" cm="1">
        <f t="array" ref="AT483">INDEX($H483:$K483,0,MATCH(AT$451,$H$451:$K$451,0))*INDEX($J$445:$R$448,MATCH(AT$451,$I$445:$I$448,0),MATCH(AT$450,$J$444:$R$444,0))</f>
        <v>2</v>
      </c>
      <c r="AU483" s="769" cm="1">
        <f t="array" ref="AU483">INDEX($H483:$K483,0,MATCH(AU$451,$H$451:$K$451,0))*INDEX($J$445:$R$448,MATCH(AU$451,$I$445:$I$448,0),MATCH(AU$450,$J$444:$R$444,0))</f>
        <v>2</v>
      </c>
      <c r="AV483" s="189"/>
      <c r="AW483" s="189"/>
      <c r="AX483" s="16"/>
      <c r="AY483" s="8"/>
      <c r="AZ483" s="8"/>
      <c r="BA483" s="8"/>
    </row>
    <row r="484" spans="1:53" ht="14.5" outlineLevel="1" x14ac:dyDescent="0.35">
      <c r="A484" s="6"/>
      <c r="B484" s="7"/>
      <c r="C484" s="17"/>
      <c r="D484" s="17"/>
      <c r="E484" s="17"/>
      <c r="F484" s="26"/>
      <c r="G484" s="26" t="str">
        <f t="shared" si="120"/>
        <v>AYAOA1od</v>
      </c>
      <c r="H484" s="226">
        <v>1</v>
      </c>
      <c r="I484" s="226">
        <v>1</v>
      </c>
      <c r="J484" s="226">
        <v>2</v>
      </c>
      <c r="K484" s="226">
        <v>2</v>
      </c>
      <c r="L484" s="769" cm="1">
        <f t="array" ref="L484">INDEX($H484:$K484,0,MATCH(L$451,$H$451:$K$451,0))*INDEX($J$445:$R$448,MATCH(L$451,$I$445:$I$448,0),MATCH(L$450,$J$444:$R$444,0))</f>
        <v>2</v>
      </c>
      <c r="M484" s="769" cm="1">
        <f t="array" ref="M484">INDEX($H484:$K484,0,MATCH(M$451,$H$451:$K$451,0))*INDEX($J$445:$R$448,MATCH(M$451,$I$445:$I$448,0),MATCH(M$450,$J$444:$R$444,0))</f>
        <v>1</v>
      </c>
      <c r="N484" s="769" cm="1">
        <f t="array" ref="N484">INDEX($H484:$K484,0,MATCH(N$451,$H$451:$K$451,0))*INDEX($J$445:$R$448,MATCH(N$451,$I$445:$I$448,0),MATCH(N$450,$J$444:$R$444,0))</f>
        <v>2</v>
      </c>
      <c r="O484" s="769" cm="1">
        <f t="array" ref="O484">INDEX($H484:$K484,0,MATCH(O$451,$H$451:$K$451,0))*INDEX($J$445:$R$448,MATCH(O$451,$I$445:$I$448,0),MATCH(O$450,$J$444:$R$444,0))</f>
        <v>2</v>
      </c>
      <c r="P484" s="769" cm="1">
        <f t="array" ref="P484">INDEX($H484:$K484,0,MATCH(P$451,$H$451:$K$451,0))*INDEX($J$445:$R$448,MATCH(P$451,$I$445:$I$448,0),MATCH(P$450,$J$444:$R$444,0))</f>
        <v>2</v>
      </c>
      <c r="Q484" s="769" cm="1">
        <f t="array" ref="Q484">INDEX($H484:$K484,0,MATCH(Q$451,$H$451:$K$451,0))*INDEX($J$445:$R$448,MATCH(Q$451,$I$445:$I$448,0),MATCH(Q$450,$J$444:$R$444,0))</f>
        <v>1</v>
      </c>
      <c r="R484" s="769" cm="1">
        <f t="array" ref="R484">INDEX($H484:$K484,0,MATCH(R$451,$H$451:$K$451,0))*INDEX($J$445:$R$448,MATCH(R$451,$I$445:$I$448,0),MATCH(R$450,$J$444:$R$444,0))</f>
        <v>2</v>
      </c>
      <c r="S484" s="769" cm="1">
        <f t="array" ref="S484">INDEX($H484:$K484,0,MATCH(S$451,$H$451:$K$451,0))*INDEX($J$445:$R$448,MATCH(S$451,$I$445:$I$448,0),MATCH(S$450,$J$444:$R$444,0))</f>
        <v>2</v>
      </c>
      <c r="T484" s="769" cm="1">
        <f t="array" ref="T484">INDEX($H484:$K484,0,MATCH(T$451,$H$451:$K$451,0))*INDEX($J$445:$R$448,MATCH(T$451,$I$445:$I$448,0),MATCH(T$450,$J$444:$R$444,0))</f>
        <v>2</v>
      </c>
      <c r="U484" s="769" cm="1">
        <f t="array" ref="U484">INDEX($H484:$K484,0,MATCH(U$451,$H$451:$K$451,0))*INDEX($J$445:$R$448,MATCH(U$451,$I$445:$I$448,0),MATCH(U$450,$J$444:$R$444,0))</f>
        <v>1</v>
      </c>
      <c r="V484" s="769" cm="1">
        <f t="array" ref="V484">INDEX($H484:$K484,0,MATCH(V$451,$H$451:$K$451,0))*INDEX($J$445:$R$448,MATCH(V$451,$I$445:$I$448,0),MATCH(V$450,$J$444:$R$444,0))</f>
        <v>2</v>
      </c>
      <c r="W484" s="769" cm="1">
        <f t="array" ref="W484">INDEX($H484:$K484,0,MATCH(W$451,$H$451:$K$451,0))*INDEX($J$445:$R$448,MATCH(W$451,$I$445:$I$448,0),MATCH(W$450,$J$444:$R$444,0))</f>
        <v>2</v>
      </c>
      <c r="X484" s="769" cm="1">
        <f t="array" ref="X484">INDEX($H484:$K484,0,MATCH(X$451,$H$451:$K$451,0))*INDEX($J$445:$R$448,MATCH(X$451,$I$445:$I$448,0),MATCH(X$450,$J$444:$R$444,0))</f>
        <v>2</v>
      </c>
      <c r="Y484" s="769" cm="1">
        <f t="array" ref="Y484">INDEX($H484:$K484,0,MATCH(Y$451,$H$451:$K$451,0))*INDEX($J$445:$R$448,MATCH(Y$451,$I$445:$I$448,0),MATCH(Y$450,$J$444:$R$444,0))</f>
        <v>1</v>
      </c>
      <c r="Z484" s="769" cm="1">
        <f t="array" ref="Z484">INDEX($H484:$K484,0,MATCH(Z$451,$H$451:$K$451,0))*INDEX($J$445:$R$448,MATCH(Z$451,$I$445:$I$448,0),MATCH(Z$450,$J$444:$R$444,0))</f>
        <v>2</v>
      </c>
      <c r="AA484" s="769" cm="1">
        <f t="array" ref="AA484">INDEX($H484:$K484,0,MATCH(AA$451,$H$451:$K$451,0))*INDEX($J$445:$R$448,MATCH(AA$451,$I$445:$I$448,0),MATCH(AA$450,$J$444:$R$444,0))</f>
        <v>2</v>
      </c>
      <c r="AB484" s="769" cm="1">
        <f t="array" ref="AB484">INDEX($H484:$K484,0,MATCH(AB$451,$H$451:$K$451,0))*INDEX($J$445:$R$448,MATCH(AB$451,$I$445:$I$448,0),MATCH(AB$450,$J$444:$R$444,0))</f>
        <v>1</v>
      </c>
      <c r="AC484" s="769" cm="1">
        <f t="array" ref="AC484">INDEX($H484:$K484,0,MATCH(AC$451,$H$451:$K$451,0))*INDEX($J$445:$R$448,MATCH(AC$451,$I$445:$I$448,0),MATCH(AC$450,$J$444:$R$444,0))</f>
        <v>1</v>
      </c>
      <c r="AD484" s="769" cm="1">
        <f t="array" ref="AD484">INDEX($H484:$K484,0,MATCH(AD$451,$H$451:$K$451,0))*INDEX($J$445:$R$448,MATCH(AD$451,$I$445:$I$448,0),MATCH(AD$450,$J$444:$R$444,0))</f>
        <v>2</v>
      </c>
      <c r="AE484" s="769" cm="1">
        <f t="array" ref="AE484">INDEX($H484:$K484,0,MATCH(AE$451,$H$451:$K$451,0))*INDEX($J$445:$R$448,MATCH(AE$451,$I$445:$I$448,0),MATCH(AE$450,$J$444:$R$444,0))</f>
        <v>2</v>
      </c>
      <c r="AF484" s="769" cm="1">
        <f t="array" ref="AF484">INDEX($H484:$K484,0,MATCH(AF$451,$H$451:$K$451,0))*INDEX($J$445:$R$448,MATCH(AF$451,$I$445:$I$448,0),MATCH(AF$450,$J$444:$R$444,0))</f>
        <v>1</v>
      </c>
      <c r="AG484" s="769" cm="1">
        <f t="array" ref="AG484">INDEX($H484:$K484,0,MATCH(AG$451,$H$451:$K$451,0))*INDEX($J$445:$R$448,MATCH(AG$451,$I$445:$I$448,0),MATCH(AG$450,$J$444:$R$444,0))</f>
        <v>1</v>
      </c>
      <c r="AH484" s="769" cm="1">
        <f t="array" ref="AH484">INDEX($H484:$K484,0,MATCH(AH$451,$H$451:$K$451,0))*INDEX($J$445:$R$448,MATCH(AH$451,$I$445:$I$448,0),MATCH(AH$450,$J$444:$R$444,0))</f>
        <v>2</v>
      </c>
      <c r="AI484" s="769" cm="1">
        <f t="array" ref="AI484">INDEX($H484:$K484,0,MATCH(AI$451,$H$451:$K$451,0))*INDEX($J$445:$R$448,MATCH(AI$451,$I$445:$I$448,0),MATCH(AI$450,$J$444:$R$444,0))</f>
        <v>2</v>
      </c>
      <c r="AJ484" s="769" cm="1">
        <f t="array" ref="AJ484">INDEX($H484:$K484,0,MATCH(AJ$451,$H$451:$K$451,0))*INDEX($J$445:$R$448,MATCH(AJ$451,$I$445:$I$448,0),MATCH(AJ$450,$J$444:$R$444,0))</f>
        <v>1</v>
      </c>
      <c r="AK484" s="769" cm="1">
        <f t="array" ref="AK484">INDEX($H484:$K484,0,MATCH(AK$451,$H$451:$K$451,0))*INDEX($J$445:$R$448,MATCH(AK$451,$I$445:$I$448,0),MATCH(AK$450,$J$444:$R$444,0))</f>
        <v>1</v>
      </c>
      <c r="AL484" s="769" cm="1">
        <f t="array" ref="AL484">INDEX($H484:$K484,0,MATCH(AL$451,$H$451:$K$451,0))*INDEX($J$445:$R$448,MATCH(AL$451,$I$445:$I$448,0),MATCH(AL$450,$J$444:$R$444,0))</f>
        <v>2</v>
      </c>
      <c r="AM484" s="769" cm="1">
        <f t="array" ref="AM484">INDEX($H484:$K484,0,MATCH(AM$451,$H$451:$K$451,0))*INDEX($J$445:$R$448,MATCH(AM$451,$I$445:$I$448,0),MATCH(AM$450,$J$444:$R$444,0))</f>
        <v>2</v>
      </c>
      <c r="AN484" s="769" cm="1">
        <f t="array" ref="AN484">INDEX($H484:$K484,0,MATCH(AN$451,$H$451:$K$451,0))*INDEX($J$445:$R$448,MATCH(AN$451,$I$445:$I$448,0),MATCH(AN$450,$J$444:$R$444,0))</f>
        <v>1</v>
      </c>
      <c r="AO484" s="769" cm="1">
        <f t="array" ref="AO484">INDEX($H484:$K484,0,MATCH(AO$451,$H$451:$K$451,0))*INDEX($J$445:$R$448,MATCH(AO$451,$I$445:$I$448,0),MATCH(AO$450,$J$444:$R$444,0))</f>
        <v>1</v>
      </c>
      <c r="AP484" s="769" cm="1">
        <f t="array" ref="AP484">INDEX($H484:$K484,0,MATCH(AP$451,$H$451:$K$451,0))*INDEX($J$445:$R$448,MATCH(AP$451,$I$445:$I$448,0),MATCH(AP$450,$J$444:$R$444,0))</f>
        <v>2</v>
      </c>
      <c r="AQ484" s="769" cm="1">
        <f t="array" ref="AQ484">INDEX($H484:$K484,0,MATCH(AQ$451,$H$451:$K$451,0))*INDEX($J$445:$R$448,MATCH(AQ$451,$I$445:$I$448,0),MATCH(AQ$450,$J$444:$R$444,0))</f>
        <v>2</v>
      </c>
      <c r="AR484" s="769" cm="1">
        <f t="array" ref="AR484">INDEX($H484:$K484,0,MATCH(AR$451,$H$451:$K$451,0))*INDEX($J$445:$R$448,MATCH(AR$451,$I$445:$I$448,0),MATCH(AR$450,$J$444:$R$444,0))</f>
        <v>1</v>
      </c>
      <c r="AS484" s="769" cm="1">
        <f t="array" ref="AS484">INDEX($H484:$K484,0,MATCH(AS$451,$H$451:$K$451,0))*INDEX($J$445:$R$448,MATCH(AS$451,$I$445:$I$448,0),MATCH(AS$450,$J$444:$R$444,0))</f>
        <v>1</v>
      </c>
      <c r="AT484" s="769" cm="1">
        <f t="array" ref="AT484">INDEX($H484:$K484,0,MATCH(AT$451,$H$451:$K$451,0))*INDEX($J$445:$R$448,MATCH(AT$451,$I$445:$I$448,0),MATCH(AT$450,$J$444:$R$444,0))</f>
        <v>2</v>
      </c>
      <c r="AU484" s="769" cm="1">
        <f t="array" ref="AU484">INDEX($H484:$K484,0,MATCH(AU$451,$H$451:$K$451,0))*INDEX($J$445:$R$448,MATCH(AU$451,$I$445:$I$448,0),MATCH(AU$450,$J$444:$R$444,0))</f>
        <v>2</v>
      </c>
      <c r="AV484" s="189"/>
      <c r="AW484" s="189"/>
      <c r="AX484" s="16"/>
      <c r="AY484" s="8"/>
      <c r="AZ484" s="8"/>
      <c r="BA484" s="8"/>
    </row>
    <row r="485" spans="1:53" ht="14.5" outlineLevel="1" x14ac:dyDescent="0.35">
      <c r="A485" s="6"/>
      <c r="B485" s="7"/>
      <c r="C485" s="17"/>
      <c r="D485" s="17"/>
      <c r="E485" s="17"/>
      <c r="F485" s="26"/>
      <c r="G485" s="26" t="str">
        <f t="shared" si="120"/>
        <v>YAOA2Oa</v>
      </c>
      <c r="H485" s="226">
        <v>0</v>
      </c>
      <c r="I485" s="226">
        <v>0</v>
      </c>
      <c r="J485" s="226">
        <v>0</v>
      </c>
      <c r="K485" s="226">
        <v>0</v>
      </c>
      <c r="L485" s="769" cm="1">
        <f t="array" ref="L485">INDEX($H485:$K485,0,MATCH(L$451,$H$451:$K$451,0))*INDEX($J$445:$R$448,MATCH(L$451,$I$445:$I$448,0),MATCH(L$450,$J$444:$R$444,0))</f>
        <v>0</v>
      </c>
      <c r="M485" s="769" cm="1">
        <f t="array" ref="M485">INDEX($H485:$K485,0,MATCH(M$451,$H$451:$K$451,0))*INDEX($J$445:$R$448,MATCH(M$451,$I$445:$I$448,0),MATCH(M$450,$J$444:$R$444,0))</f>
        <v>0</v>
      </c>
      <c r="N485" s="769" cm="1">
        <f t="array" ref="N485">INDEX($H485:$K485,0,MATCH(N$451,$H$451:$K$451,0))*INDEX($J$445:$R$448,MATCH(N$451,$I$445:$I$448,0),MATCH(N$450,$J$444:$R$444,0))</f>
        <v>0</v>
      </c>
      <c r="O485" s="769" cm="1">
        <f t="array" ref="O485">INDEX($H485:$K485,0,MATCH(O$451,$H$451:$K$451,0))*INDEX($J$445:$R$448,MATCH(O$451,$I$445:$I$448,0),MATCH(O$450,$J$444:$R$444,0))</f>
        <v>0</v>
      </c>
      <c r="P485" s="769" cm="1">
        <f t="array" ref="P485">INDEX($H485:$K485,0,MATCH(P$451,$H$451:$K$451,0))*INDEX($J$445:$R$448,MATCH(P$451,$I$445:$I$448,0),MATCH(P$450,$J$444:$R$444,0))</f>
        <v>0</v>
      </c>
      <c r="Q485" s="769" cm="1">
        <f t="array" ref="Q485">INDEX($H485:$K485,0,MATCH(Q$451,$H$451:$K$451,0))*INDEX($J$445:$R$448,MATCH(Q$451,$I$445:$I$448,0),MATCH(Q$450,$J$444:$R$444,0))</f>
        <v>0</v>
      </c>
      <c r="R485" s="769" cm="1">
        <f t="array" ref="R485">INDEX($H485:$K485,0,MATCH(R$451,$H$451:$K$451,0))*INDEX($J$445:$R$448,MATCH(R$451,$I$445:$I$448,0),MATCH(R$450,$J$444:$R$444,0))</f>
        <v>0</v>
      </c>
      <c r="S485" s="769" cm="1">
        <f t="array" ref="S485">INDEX($H485:$K485,0,MATCH(S$451,$H$451:$K$451,0))*INDEX($J$445:$R$448,MATCH(S$451,$I$445:$I$448,0),MATCH(S$450,$J$444:$R$444,0))</f>
        <v>0</v>
      </c>
      <c r="T485" s="769" cm="1">
        <f t="array" ref="T485">INDEX($H485:$K485,0,MATCH(T$451,$H$451:$K$451,0))*INDEX($J$445:$R$448,MATCH(T$451,$I$445:$I$448,0),MATCH(T$450,$J$444:$R$444,0))</f>
        <v>0</v>
      </c>
      <c r="U485" s="769" cm="1">
        <f t="array" ref="U485">INDEX($H485:$K485,0,MATCH(U$451,$H$451:$K$451,0))*INDEX($J$445:$R$448,MATCH(U$451,$I$445:$I$448,0),MATCH(U$450,$J$444:$R$444,0))</f>
        <v>0</v>
      </c>
      <c r="V485" s="769" cm="1">
        <f t="array" ref="V485">INDEX($H485:$K485,0,MATCH(V$451,$H$451:$K$451,0))*INDEX($J$445:$R$448,MATCH(V$451,$I$445:$I$448,0),MATCH(V$450,$J$444:$R$444,0))</f>
        <v>0</v>
      </c>
      <c r="W485" s="769" cm="1">
        <f t="array" ref="W485">INDEX($H485:$K485,0,MATCH(W$451,$H$451:$K$451,0))*INDEX($J$445:$R$448,MATCH(W$451,$I$445:$I$448,0),MATCH(W$450,$J$444:$R$444,0))</f>
        <v>0</v>
      </c>
      <c r="X485" s="769" cm="1">
        <f t="array" ref="X485">INDEX($H485:$K485,0,MATCH(X$451,$H$451:$K$451,0))*INDEX($J$445:$R$448,MATCH(X$451,$I$445:$I$448,0),MATCH(X$450,$J$444:$R$444,0))</f>
        <v>0</v>
      </c>
      <c r="Y485" s="769" cm="1">
        <f t="array" ref="Y485">INDEX($H485:$K485,0,MATCH(Y$451,$H$451:$K$451,0))*INDEX($J$445:$R$448,MATCH(Y$451,$I$445:$I$448,0),MATCH(Y$450,$J$444:$R$444,0))</f>
        <v>0</v>
      </c>
      <c r="Z485" s="769" cm="1">
        <f t="array" ref="Z485">INDEX($H485:$K485,0,MATCH(Z$451,$H$451:$K$451,0))*INDEX($J$445:$R$448,MATCH(Z$451,$I$445:$I$448,0),MATCH(Z$450,$J$444:$R$444,0))</f>
        <v>0</v>
      </c>
      <c r="AA485" s="769" cm="1">
        <f t="array" ref="AA485">INDEX($H485:$K485,0,MATCH(AA$451,$H$451:$K$451,0))*INDEX($J$445:$R$448,MATCH(AA$451,$I$445:$I$448,0),MATCH(AA$450,$J$444:$R$444,0))</f>
        <v>0</v>
      </c>
      <c r="AB485" s="769" cm="1">
        <f t="array" ref="AB485">INDEX($H485:$K485,0,MATCH(AB$451,$H$451:$K$451,0))*INDEX($J$445:$R$448,MATCH(AB$451,$I$445:$I$448,0),MATCH(AB$450,$J$444:$R$444,0))</f>
        <v>0</v>
      </c>
      <c r="AC485" s="769" cm="1">
        <f t="array" ref="AC485">INDEX($H485:$K485,0,MATCH(AC$451,$H$451:$K$451,0))*INDEX($J$445:$R$448,MATCH(AC$451,$I$445:$I$448,0),MATCH(AC$450,$J$444:$R$444,0))</f>
        <v>0</v>
      </c>
      <c r="AD485" s="769" cm="1">
        <f t="array" ref="AD485">INDEX($H485:$K485,0,MATCH(AD$451,$H$451:$K$451,0))*INDEX($J$445:$R$448,MATCH(AD$451,$I$445:$I$448,0),MATCH(AD$450,$J$444:$R$444,0))</f>
        <v>0</v>
      </c>
      <c r="AE485" s="769" cm="1">
        <f t="array" ref="AE485">INDEX($H485:$K485,0,MATCH(AE$451,$H$451:$K$451,0))*INDEX($J$445:$R$448,MATCH(AE$451,$I$445:$I$448,0),MATCH(AE$450,$J$444:$R$444,0))</f>
        <v>0</v>
      </c>
      <c r="AF485" s="769" cm="1">
        <f t="array" ref="AF485">INDEX($H485:$K485,0,MATCH(AF$451,$H$451:$K$451,0))*INDEX($J$445:$R$448,MATCH(AF$451,$I$445:$I$448,0),MATCH(AF$450,$J$444:$R$444,0))</f>
        <v>0</v>
      </c>
      <c r="AG485" s="769" cm="1">
        <f t="array" ref="AG485">INDEX($H485:$K485,0,MATCH(AG$451,$H$451:$K$451,0))*INDEX($J$445:$R$448,MATCH(AG$451,$I$445:$I$448,0),MATCH(AG$450,$J$444:$R$444,0))</f>
        <v>0</v>
      </c>
      <c r="AH485" s="769" cm="1">
        <f t="array" ref="AH485">INDEX($H485:$K485,0,MATCH(AH$451,$H$451:$K$451,0))*INDEX($J$445:$R$448,MATCH(AH$451,$I$445:$I$448,0),MATCH(AH$450,$J$444:$R$444,0))</f>
        <v>0</v>
      </c>
      <c r="AI485" s="769" cm="1">
        <f t="array" ref="AI485">INDEX($H485:$K485,0,MATCH(AI$451,$H$451:$K$451,0))*INDEX($J$445:$R$448,MATCH(AI$451,$I$445:$I$448,0),MATCH(AI$450,$J$444:$R$444,0))</f>
        <v>0</v>
      </c>
      <c r="AJ485" s="769" cm="1">
        <f t="array" ref="AJ485">INDEX($H485:$K485,0,MATCH(AJ$451,$H$451:$K$451,0))*INDEX($J$445:$R$448,MATCH(AJ$451,$I$445:$I$448,0),MATCH(AJ$450,$J$444:$R$444,0))</f>
        <v>0</v>
      </c>
      <c r="AK485" s="769" cm="1">
        <f t="array" ref="AK485">INDEX($H485:$K485,0,MATCH(AK$451,$H$451:$K$451,0))*INDEX($J$445:$R$448,MATCH(AK$451,$I$445:$I$448,0),MATCH(AK$450,$J$444:$R$444,0))</f>
        <v>0</v>
      </c>
      <c r="AL485" s="769" cm="1">
        <f t="array" ref="AL485">INDEX($H485:$K485,0,MATCH(AL$451,$H$451:$K$451,0))*INDEX($J$445:$R$448,MATCH(AL$451,$I$445:$I$448,0),MATCH(AL$450,$J$444:$R$444,0))</f>
        <v>0</v>
      </c>
      <c r="AM485" s="769" cm="1">
        <f t="array" ref="AM485">INDEX($H485:$K485,0,MATCH(AM$451,$H$451:$K$451,0))*INDEX($J$445:$R$448,MATCH(AM$451,$I$445:$I$448,0),MATCH(AM$450,$J$444:$R$444,0))</f>
        <v>0</v>
      </c>
      <c r="AN485" s="769" cm="1">
        <f t="array" ref="AN485">INDEX($H485:$K485,0,MATCH(AN$451,$H$451:$K$451,0))*INDEX($J$445:$R$448,MATCH(AN$451,$I$445:$I$448,0),MATCH(AN$450,$J$444:$R$444,0))</f>
        <v>0</v>
      </c>
      <c r="AO485" s="769" cm="1">
        <f t="array" ref="AO485">INDEX($H485:$K485,0,MATCH(AO$451,$H$451:$K$451,0))*INDEX($J$445:$R$448,MATCH(AO$451,$I$445:$I$448,0),MATCH(AO$450,$J$444:$R$444,0))</f>
        <v>0</v>
      </c>
      <c r="AP485" s="769" cm="1">
        <f t="array" ref="AP485">INDEX($H485:$K485,0,MATCH(AP$451,$H$451:$K$451,0))*INDEX($J$445:$R$448,MATCH(AP$451,$I$445:$I$448,0),MATCH(AP$450,$J$444:$R$444,0))</f>
        <v>0</v>
      </c>
      <c r="AQ485" s="769" cm="1">
        <f t="array" ref="AQ485">INDEX($H485:$K485,0,MATCH(AQ$451,$H$451:$K$451,0))*INDEX($J$445:$R$448,MATCH(AQ$451,$I$445:$I$448,0),MATCH(AQ$450,$J$444:$R$444,0))</f>
        <v>0</v>
      </c>
      <c r="AR485" s="769" cm="1">
        <f t="array" ref="AR485">INDEX($H485:$K485,0,MATCH(AR$451,$H$451:$K$451,0))*INDEX($J$445:$R$448,MATCH(AR$451,$I$445:$I$448,0),MATCH(AR$450,$J$444:$R$444,0))</f>
        <v>0</v>
      </c>
      <c r="AS485" s="769" cm="1">
        <f t="array" ref="AS485">INDEX($H485:$K485,0,MATCH(AS$451,$H$451:$K$451,0))*INDEX($J$445:$R$448,MATCH(AS$451,$I$445:$I$448,0),MATCH(AS$450,$J$444:$R$444,0))</f>
        <v>0</v>
      </c>
      <c r="AT485" s="769" cm="1">
        <f t="array" ref="AT485">INDEX($H485:$K485,0,MATCH(AT$451,$H$451:$K$451,0))*INDEX($J$445:$R$448,MATCH(AT$451,$I$445:$I$448,0),MATCH(AT$450,$J$444:$R$444,0))</f>
        <v>0</v>
      </c>
      <c r="AU485" s="769" cm="1">
        <f t="array" ref="AU485">INDEX($H485:$K485,0,MATCH(AU$451,$H$451:$K$451,0))*INDEX($J$445:$R$448,MATCH(AU$451,$I$445:$I$448,0),MATCH(AU$450,$J$444:$R$444,0))</f>
        <v>0</v>
      </c>
      <c r="AV485" s="189"/>
      <c r="AW485" s="189"/>
      <c r="AX485" s="16"/>
      <c r="AY485" s="8"/>
      <c r="AZ485" s="8"/>
      <c r="BA485" s="8"/>
    </row>
    <row r="486" spans="1:53" ht="14.5" outlineLevel="1" x14ac:dyDescent="0.35">
      <c r="A486" s="6"/>
      <c r="B486" s="7"/>
      <c r="C486" s="17"/>
      <c r="D486" s="17"/>
      <c r="E486" s="17"/>
      <c r="F486" s="26"/>
      <c r="G486" s="26" t="str">
        <f t="shared" si="120"/>
        <v>YYWWWw</v>
      </c>
      <c r="H486" s="226">
        <v>1</v>
      </c>
      <c r="I486" s="226">
        <v>1</v>
      </c>
      <c r="J486" s="226">
        <v>1</v>
      </c>
      <c r="K486" s="226">
        <v>2</v>
      </c>
      <c r="L486" s="769" cm="1">
        <f t="array" ref="L486">INDEX($H486:$K486,0,MATCH(L$451,$H$451:$K$451,0))*INDEX($J$445:$R$448,MATCH(L$451,$I$445:$I$448,0),MATCH(L$450,$J$444:$R$444,0))</f>
        <v>2</v>
      </c>
      <c r="M486" s="769" cm="1">
        <f t="array" ref="M486">INDEX($H486:$K486,0,MATCH(M$451,$H$451:$K$451,0))*INDEX($J$445:$R$448,MATCH(M$451,$I$445:$I$448,0),MATCH(M$450,$J$444:$R$444,0))</f>
        <v>1</v>
      </c>
      <c r="N486" s="769" cm="1">
        <f t="array" ref="N486">INDEX($H486:$K486,0,MATCH(N$451,$H$451:$K$451,0))*INDEX($J$445:$R$448,MATCH(N$451,$I$445:$I$448,0),MATCH(N$450,$J$444:$R$444,0))</f>
        <v>1</v>
      </c>
      <c r="O486" s="769" cm="1">
        <f t="array" ref="O486">INDEX($H486:$K486,0,MATCH(O$451,$H$451:$K$451,0))*INDEX($J$445:$R$448,MATCH(O$451,$I$445:$I$448,0),MATCH(O$450,$J$444:$R$444,0))</f>
        <v>2</v>
      </c>
      <c r="P486" s="769" cm="1">
        <f t="array" ref="P486">INDEX($H486:$K486,0,MATCH(P$451,$H$451:$K$451,0))*INDEX($J$445:$R$448,MATCH(P$451,$I$445:$I$448,0),MATCH(P$450,$J$444:$R$444,0))</f>
        <v>2</v>
      </c>
      <c r="Q486" s="769" cm="1">
        <f t="array" ref="Q486">INDEX($H486:$K486,0,MATCH(Q$451,$H$451:$K$451,0))*INDEX($J$445:$R$448,MATCH(Q$451,$I$445:$I$448,0),MATCH(Q$450,$J$444:$R$444,0))</f>
        <v>1</v>
      </c>
      <c r="R486" s="769" cm="1">
        <f t="array" ref="R486">INDEX($H486:$K486,0,MATCH(R$451,$H$451:$K$451,0))*INDEX($J$445:$R$448,MATCH(R$451,$I$445:$I$448,0),MATCH(R$450,$J$444:$R$444,0))</f>
        <v>1</v>
      </c>
      <c r="S486" s="769" cm="1">
        <f t="array" ref="S486">INDEX($H486:$K486,0,MATCH(S$451,$H$451:$K$451,0))*INDEX($J$445:$R$448,MATCH(S$451,$I$445:$I$448,0),MATCH(S$450,$J$444:$R$444,0))</f>
        <v>2</v>
      </c>
      <c r="T486" s="769" cm="1">
        <f t="array" ref="T486">INDEX($H486:$K486,0,MATCH(T$451,$H$451:$K$451,0))*INDEX($J$445:$R$448,MATCH(T$451,$I$445:$I$448,0),MATCH(T$450,$J$444:$R$444,0))</f>
        <v>2</v>
      </c>
      <c r="U486" s="769" cm="1">
        <f t="array" ref="U486">INDEX($H486:$K486,0,MATCH(U$451,$H$451:$K$451,0))*INDEX($J$445:$R$448,MATCH(U$451,$I$445:$I$448,0),MATCH(U$450,$J$444:$R$444,0))</f>
        <v>1</v>
      </c>
      <c r="V486" s="769" cm="1">
        <f t="array" ref="V486">INDEX($H486:$K486,0,MATCH(V$451,$H$451:$K$451,0))*INDEX($J$445:$R$448,MATCH(V$451,$I$445:$I$448,0),MATCH(V$450,$J$444:$R$444,0))</f>
        <v>1</v>
      </c>
      <c r="W486" s="769" cm="1">
        <f t="array" ref="W486">INDEX($H486:$K486,0,MATCH(W$451,$H$451:$K$451,0))*INDEX($J$445:$R$448,MATCH(W$451,$I$445:$I$448,0),MATCH(W$450,$J$444:$R$444,0))</f>
        <v>2</v>
      </c>
      <c r="X486" s="769" cm="1">
        <f t="array" ref="X486">INDEX($H486:$K486,0,MATCH(X$451,$H$451:$K$451,0))*INDEX($J$445:$R$448,MATCH(X$451,$I$445:$I$448,0),MATCH(X$450,$J$444:$R$444,0))</f>
        <v>2</v>
      </c>
      <c r="Y486" s="769" cm="1">
        <f t="array" ref="Y486">INDEX($H486:$K486,0,MATCH(Y$451,$H$451:$K$451,0))*INDEX($J$445:$R$448,MATCH(Y$451,$I$445:$I$448,0),MATCH(Y$450,$J$444:$R$444,0))</f>
        <v>1</v>
      </c>
      <c r="Z486" s="769" cm="1">
        <f t="array" ref="Z486">INDEX($H486:$K486,0,MATCH(Z$451,$H$451:$K$451,0))*INDEX($J$445:$R$448,MATCH(Z$451,$I$445:$I$448,0),MATCH(Z$450,$J$444:$R$444,0))</f>
        <v>1</v>
      </c>
      <c r="AA486" s="769" cm="1">
        <f t="array" ref="AA486">INDEX($H486:$K486,0,MATCH(AA$451,$H$451:$K$451,0))*INDEX($J$445:$R$448,MATCH(AA$451,$I$445:$I$448,0),MATCH(AA$450,$J$444:$R$444,0))</f>
        <v>2</v>
      </c>
      <c r="AB486" s="769" cm="1">
        <f t="array" ref="AB486">INDEX($H486:$K486,0,MATCH(AB$451,$H$451:$K$451,0))*INDEX($J$445:$R$448,MATCH(AB$451,$I$445:$I$448,0),MATCH(AB$450,$J$444:$R$444,0))</f>
        <v>1</v>
      </c>
      <c r="AC486" s="769" cm="1">
        <f t="array" ref="AC486">INDEX($H486:$K486,0,MATCH(AC$451,$H$451:$K$451,0))*INDEX($J$445:$R$448,MATCH(AC$451,$I$445:$I$448,0),MATCH(AC$450,$J$444:$R$444,0))</f>
        <v>1</v>
      </c>
      <c r="AD486" s="769" cm="1">
        <f t="array" ref="AD486">INDEX($H486:$K486,0,MATCH(AD$451,$H$451:$K$451,0))*INDEX($J$445:$R$448,MATCH(AD$451,$I$445:$I$448,0),MATCH(AD$450,$J$444:$R$444,0))</f>
        <v>1</v>
      </c>
      <c r="AE486" s="769" cm="1">
        <f t="array" ref="AE486">INDEX($H486:$K486,0,MATCH(AE$451,$H$451:$K$451,0))*INDEX($J$445:$R$448,MATCH(AE$451,$I$445:$I$448,0),MATCH(AE$450,$J$444:$R$444,0))</f>
        <v>2</v>
      </c>
      <c r="AF486" s="769" cm="1">
        <f t="array" ref="AF486">INDEX($H486:$K486,0,MATCH(AF$451,$H$451:$K$451,0))*INDEX($J$445:$R$448,MATCH(AF$451,$I$445:$I$448,0),MATCH(AF$450,$J$444:$R$444,0))</f>
        <v>1</v>
      </c>
      <c r="AG486" s="769" cm="1">
        <f t="array" ref="AG486">INDEX($H486:$K486,0,MATCH(AG$451,$H$451:$K$451,0))*INDEX($J$445:$R$448,MATCH(AG$451,$I$445:$I$448,0),MATCH(AG$450,$J$444:$R$444,0))</f>
        <v>1</v>
      </c>
      <c r="AH486" s="769" cm="1">
        <f t="array" ref="AH486">INDEX($H486:$K486,0,MATCH(AH$451,$H$451:$K$451,0))*INDEX($J$445:$R$448,MATCH(AH$451,$I$445:$I$448,0),MATCH(AH$450,$J$444:$R$444,0))</f>
        <v>1</v>
      </c>
      <c r="AI486" s="769" cm="1">
        <f t="array" ref="AI486">INDEX($H486:$K486,0,MATCH(AI$451,$H$451:$K$451,0))*INDEX($J$445:$R$448,MATCH(AI$451,$I$445:$I$448,0),MATCH(AI$450,$J$444:$R$444,0))</f>
        <v>2</v>
      </c>
      <c r="AJ486" s="769" cm="1">
        <f t="array" ref="AJ486">INDEX($H486:$K486,0,MATCH(AJ$451,$H$451:$K$451,0))*INDEX($J$445:$R$448,MATCH(AJ$451,$I$445:$I$448,0),MATCH(AJ$450,$J$444:$R$444,0))</f>
        <v>1</v>
      </c>
      <c r="AK486" s="769" cm="1">
        <f t="array" ref="AK486">INDEX($H486:$K486,0,MATCH(AK$451,$H$451:$K$451,0))*INDEX($J$445:$R$448,MATCH(AK$451,$I$445:$I$448,0),MATCH(AK$450,$J$444:$R$444,0))</f>
        <v>1</v>
      </c>
      <c r="AL486" s="769" cm="1">
        <f t="array" ref="AL486">INDEX($H486:$K486,0,MATCH(AL$451,$H$451:$K$451,0))*INDEX($J$445:$R$448,MATCH(AL$451,$I$445:$I$448,0),MATCH(AL$450,$J$444:$R$444,0))</f>
        <v>1</v>
      </c>
      <c r="AM486" s="769" cm="1">
        <f t="array" ref="AM486">INDEX($H486:$K486,0,MATCH(AM$451,$H$451:$K$451,0))*INDEX($J$445:$R$448,MATCH(AM$451,$I$445:$I$448,0),MATCH(AM$450,$J$444:$R$444,0))</f>
        <v>2</v>
      </c>
      <c r="AN486" s="769" cm="1">
        <f t="array" ref="AN486">INDEX($H486:$K486,0,MATCH(AN$451,$H$451:$K$451,0))*INDEX($J$445:$R$448,MATCH(AN$451,$I$445:$I$448,0),MATCH(AN$450,$J$444:$R$444,0))</f>
        <v>1</v>
      </c>
      <c r="AO486" s="769" cm="1">
        <f t="array" ref="AO486">INDEX($H486:$K486,0,MATCH(AO$451,$H$451:$K$451,0))*INDEX($J$445:$R$448,MATCH(AO$451,$I$445:$I$448,0),MATCH(AO$450,$J$444:$R$444,0))</f>
        <v>1</v>
      </c>
      <c r="AP486" s="769" cm="1">
        <f t="array" ref="AP486">INDEX($H486:$K486,0,MATCH(AP$451,$H$451:$K$451,0))*INDEX($J$445:$R$448,MATCH(AP$451,$I$445:$I$448,0),MATCH(AP$450,$J$444:$R$444,0))</f>
        <v>1</v>
      </c>
      <c r="AQ486" s="769" cm="1">
        <f t="array" ref="AQ486">INDEX($H486:$K486,0,MATCH(AQ$451,$H$451:$K$451,0))*INDEX($J$445:$R$448,MATCH(AQ$451,$I$445:$I$448,0),MATCH(AQ$450,$J$444:$R$444,0))</f>
        <v>2</v>
      </c>
      <c r="AR486" s="769" cm="1">
        <f t="array" ref="AR486">INDEX($H486:$K486,0,MATCH(AR$451,$H$451:$K$451,0))*INDEX($J$445:$R$448,MATCH(AR$451,$I$445:$I$448,0),MATCH(AR$450,$J$444:$R$444,0))</f>
        <v>1</v>
      </c>
      <c r="AS486" s="769" cm="1">
        <f t="array" ref="AS486">INDEX($H486:$K486,0,MATCH(AS$451,$H$451:$K$451,0))*INDEX($J$445:$R$448,MATCH(AS$451,$I$445:$I$448,0),MATCH(AS$450,$J$444:$R$444,0))</f>
        <v>1</v>
      </c>
      <c r="AT486" s="769" cm="1">
        <f t="array" ref="AT486">INDEX($H486:$K486,0,MATCH(AT$451,$H$451:$K$451,0))*INDEX($J$445:$R$448,MATCH(AT$451,$I$445:$I$448,0),MATCH(AT$450,$J$444:$R$444,0))</f>
        <v>1</v>
      </c>
      <c r="AU486" s="769" cm="1">
        <f t="array" ref="AU486">INDEX($H486:$K486,0,MATCH(AU$451,$H$451:$K$451,0))*INDEX($J$445:$R$448,MATCH(AU$451,$I$445:$I$448,0),MATCH(AU$450,$J$444:$R$444,0))</f>
        <v>2</v>
      </c>
      <c r="AV486" s="189"/>
      <c r="AW486" s="189"/>
      <c r="AX486" s="16"/>
      <c r="AY486" s="8"/>
      <c r="AZ486" s="8"/>
      <c r="BA486" s="8"/>
    </row>
    <row r="487" spans="1:53" ht="14.5" outlineLevel="1" x14ac:dyDescent="0.35">
      <c r="A487" s="6"/>
      <c r="B487" s="7"/>
      <c r="C487" s="17"/>
      <c r="D487" s="17"/>
      <c r="E487" s="17"/>
      <c r="F487" s="26"/>
      <c r="G487" s="26" t="str">
        <f t="shared" si="120"/>
        <v>YYWWWwd</v>
      </c>
      <c r="H487" s="226">
        <v>1</v>
      </c>
      <c r="I487" s="226">
        <v>1</v>
      </c>
      <c r="J487" s="226">
        <v>1</v>
      </c>
      <c r="K487" s="226">
        <v>2</v>
      </c>
      <c r="L487" s="769" cm="1">
        <f t="array" ref="L487">INDEX($H487:$K487,0,MATCH(L$451,$H$451:$K$451,0))*INDEX($J$445:$R$448,MATCH(L$451,$I$445:$I$448,0),MATCH(L$450,$J$444:$R$444,0))</f>
        <v>2</v>
      </c>
      <c r="M487" s="769" cm="1">
        <f t="array" ref="M487">INDEX($H487:$K487,0,MATCH(M$451,$H$451:$K$451,0))*INDEX($J$445:$R$448,MATCH(M$451,$I$445:$I$448,0),MATCH(M$450,$J$444:$R$444,0))</f>
        <v>1</v>
      </c>
      <c r="N487" s="769" cm="1">
        <f t="array" ref="N487">INDEX($H487:$K487,0,MATCH(N$451,$H$451:$K$451,0))*INDEX($J$445:$R$448,MATCH(N$451,$I$445:$I$448,0),MATCH(N$450,$J$444:$R$444,0))</f>
        <v>1</v>
      </c>
      <c r="O487" s="769" cm="1">
        <f t="array" ref="O487">INDEX($H487:$K487,0,MATCH(O$451,$H$451:$K$451,0))*INDEX($J$445:$R$448,MATCH(O$451,$I$445:$I$448,0),MATCH(O$450,$J$444:$R$444,0))</f>
        <v>2</v>
      </c>
      <c r="P487" s="769" cm="1">
        <f t="array" ref="P487">INDEX($H487:$K487,0,MATCH(P$451,$H$451:$K$451,0))*INDEX($J$445:$R$448,MATCH(P$451,$I$445:$I$448,0),MATCH(P$450,$J$444:$R$444,0))</f>
        <v>2</v>
      </c>
      <c r="Q487" s="769" cm="1">
        <f t="array" ref="Q487">INDEX($H487:$K487,0,MATCH(Q$451,$H$451:$K$451,0))*INDEX($J$445:$R$448,MATCH(Q$451,$I$445:$I$448,0),MATCH(Q$450,$J$444:$R$444,0))</f>
        <v>1</v>
      </c>
      <c r="R487" s="769" cm="1">
        <f t="array" ref="R487">INDEX($H487:$K487,0,MATCH(R$451,$H$451:$K$451,0))*INDEX($J$445:$R$448,MATCH(R$451,$I$445:$I$448,0),MATCH(R$450,$J$444:$R$444,0))</f>
        <v>1</v>
      </c>
      <c r="S487" s="769" cm="1">
        <f t="array" ref="S487">INDEX($H487:$K487,0,MATCH(S$451,$H$451:$K$451,0))*INDEX($J$445:$R$448,MATCH(S$451,$I$445:$I$448,0),MATCH(S$450,$J$444:$R$444,0))</f>
        <v>2</v>
      </c>
      <c r="T487" s="769" cm="1">
        <f t="array" ref="T487">INDEX($H487:$K487,0,MATCH(T$451,$H$451:$K$451,0))*INDEX($J$445:$R$448,MATCH(T$451,$I$445:$I$448,0),MATCH(T$450,$J$444:$R$444,0))</f>
        <v>2</v>
      </c>
      <c r="U487" s="769" cm="1">
        <f t="array" ref="U487">INDEX($H487:$K487,0,MATCH(U$451,$H$451:$K$451,0))*INDEX($J$445:$R$448,MATCH(U$451,$I$445:$I$448,0),MATCH(U$450,$J$444:$R$444,0))</f>
        <v>1</v>
      </c>
      <c r="V487" s="769" cm="1">
        <f t="array" ref="V487">INDEX($H487:$K487,0,MATCH(V$451,$H$451:$K$451,0))*INDEX($J$445:$R$448,MATCH(V$451,$I$445:$I$448,0),MATCH(V$450,$J$444:$R$444,0))</f>
        <v>1</v>
      </c>
      <c r="W487" s="769" cm="1">
        <f t="array" ref="W487">INDEX($H487:$K487,0,MATCH(W$451,$H$451:$K$451,0))*INDEX($J$445:$R$448,MATCH(W$451,$I$445:$I$448,0),MATCH(W$450,$J$444:$R$444,0))</f>
        <v>2</v>
      </c>
      <c r="X487" s="769" cm="1">
        <f t="array" ref="X487">INDEX($H487:$K487,0,MATCH(X$451,$H$451:$K$451,0))*INDEX($J$445:$R$448,MATCH(X$451,$I$445:$I$448,0),MATCH(X$450,$J$444:$R$444,0))</f>
        <v>2</v>
      </c>
      <c r="Y487" s="769" cm="1">
        <f t="array" ref="Y487">INDEX($H487:$K487,0,MATCH(Y$451,$H$451:$K$451,0))*INDEX($J$445:$R$448,MATCH(Y$451,$I$445:$I$448,0),MATCH(Y$450,$J$444:$R$444,0))</f>
        <v>1</v>
      </c>
      <c r="Z487" s="769" cm="1">
        <f t="array" ref="Z487">INDEX($H487:$K487,0,MATCH(Z$451,$H$451:$K$451,0))*INDEX($J$445:$R$448,MATCH(Z$451,$I$445:$I$448,0),MATCH(Z$450,$J$444:$R$444,0))</f>
        <v>1</v>
      </c>
      <c r="AA487" s="769" cm="1">
        <f t="array" ref="AA487">INDEX($H487:$K487,0,MATCH(AA$451,$H$451:$K$451,0))*INDEX($J$445:$R$448,MATCH(AA$451,$I$445:$I$448,0),MATCH(AA$450,$J$444:$R$444,0))</f>
        <v>2</v>
      </c>
      <c r="AB487" s="769" cm="1">
        <f t="array" ref="AB487">INDEX($H487:$K487,0,MATCH(AB$451,$H$451:$K$451,0))*INDEX($J$445:$R$448,MATCH(AB$451,$I$445:$I$448,0),MATCH(AB$450,$J$444:$R$444,0))</f>
        <v>1</v>
      </c>
      <c r="AC487" s="769" cm="1">
        <f t="array" ref="AC487">INDEX($H487:$K487,0,MATCH(AC$451,$H$451:$K$451,0))*INDEX($J$445:$R$448,MATCH(AC$451,$I$445:$I$448,0),MATCH(AC$450,$J$444:$R$444,0))</f>
        <v>1</v>
      </c>
      <c r="AD487" s="769" cm="1">
        <f t="array" ref="AD487">INDEX($H487:$K487,0,MATCH(AD$451,$H$451:$K$451,0))*INDEX($J$445:$R$448,MATCH(AD$451,$I$445:$I$448,0),MATCH(AD$450,$J$444:$R$444,0))</f>
        <v>1</v>
      </c>
      <c r="AE487" s="769" cm="1">
        <f t="array" ref="AE487">INDEX($H487:$K487,0,MATCH(AE$451,$H$451:$K$451,0))*INDEX($J$445:$R$448,MATCH(AE$451,$I$445:$I$448,0),MATCH(AE$450,$J$444:$R$444,0))</f>
        <v>2</v>
      </c>
      <c r="AF487" s="769" cm="1">
        <f t="array" ref="AF487">INDEX($H487:$K487,0,MATCH(AF$451,$H$451:$K$451,0))*INDEX($J$445:$R$448,MATCH(AF$451,$I$445:$I$448,0),MATCH(AF$450,$J$444:$R$444,0))</f>
        <v>1</v>
      </c>
      <c r="AG487" s="769" cm="1">
        <f t="array" ref="AG487">INDEX($H487:$K487,0,MATCH(AG$451,$H$451:$K$451,0))*INDEX($J$445:$R$448,MATCH(AG$451,$I$445:$I$448,0),MATCH(AG$450,$J$444:$R$444,0))</f>
        <v>1</v>
      </c>
      <c r="AH487" s="769" cm="1">
        <f t="array" ref="AH487">INDEX($H487:$K487,0,MATCH(AH$451,$H$451:$K$451,0))*INDEX($J$445:$R$448,MATCH(AH$451,$I$445:$I$448,0),MATCH(AH$450,$J$444:$R$444,0))</f>
        <v>1</v>
      </c>
      <c r="AI487" s="769" cm="1">
        <f t="array" ref="AI487">INDEX($H487:$K487,0,MATCH(AI$451,$H$451:$K$451,0))*INDEX($J$445:$R$448,MATCH(AI$451,$I$445:$I$448,0),MATCH(AI$450,$J$444:$R$444,0))</f>
        <v>2</v>
      </c>
      <c r="AJ487" s="769" cm="1">
        <f t="array" ref="AJ487">INDEX($H487:$K487,0,MATCH(AJ$451,$H$451:$K$451,0))*INDEX($J$445:$R$448,MATCH(AJ$451,$I$445:$I$448,0),MATCH(AJ$450,$J$444:$R$444,0))</f>
        <v>1</v>
      </c>
      <c r="AK487" s="769" cm="1">
        <f t="array" ref="AK487">INDEX($H487:$K487,0,MATCH(AK$451,$H$451:$K$451,0))*INDEX($J$445:$R$448,MATCH(AK$451,$I$445:$I$448,0),MATCH(AK$450,$J$444:$R$444,0))</f>
        <v>1</v>
      </c>
      <c r="AL487" s="769" cm="1">
        <f t="array" ref="AL487">INDEX($H487:$K487,0,MATCH(AL$451,$H$451:$K$451,0))*INDEX($J$445:$R$448,MATCH(AL$451,$I$445:$I$448,0),MATCH(AL$450,$J$444:$R$444,0))</f>
        <v>1</v>
      </c>
      <c r="AM487" s="769" cm="1">
        <f t="array" ref="AM487">INDEX($H487:$K487,0,MATCH(AM$451,$H$451:$K$451,0))*INDEX($J$445:$R$448,MATCH(AM$451,$I$445:$I$448,0),MATCH(AM$450,$J$444:$R$444,0))</f>
        <v>2</v>
      </c>
      <c r="AN487" s="769" cm="1">
        <f t="array" ref="AN487">INDEX($H487:$K487,0,MATCH(AN$451,$H$451:$K$451,0))*INDEX($J$445:$R$448,MATCH(AN$451,$I$445:$I$448,0),MATCH(AN$450,$J$444:$R$444,0))</f>
        <v>1</v>
      </c>
      <c r="AO487" s="769" cm="1">
        <f t="array" ref="AO487">INDEX($H487:$K487,0,MATCH(AO$451,$H$451:$K$451,0))*INDEX($J$445:$R$448,MATCH(AO$451,$I$445:$I$448,0),MATCH(AO$450,$J$444:$R$444,0))</f>
        <v>1</v>
      </c>
      <c r="AP487" s="769" cm="1">
        <f t="array" ref="AP487">INDEX($H487:$K487,0,MATCH(AP$451,$H$451:$K$451,0))*INDEX($J$445:$R$448,MATCH(AP$451,$I$445:$I$448,0),MATCH(AP$450,$J$444:$R$444,0))</f>
        <v>1</v>
      </c>
      <c r="AQ487" s="769" cm="1">
        <f t="array" ref="AQ487">INDEX($H487:$K487,0,MATCH(AQ$451,$H$451:$K$451,0))*INDEX($J$445:$R$448,MATCH(AQ$451,$I$445:$I$448,0),MATCH(AQ$450,$J$444:$R$444,0))</f>
        <v>2</v>
      </c>
      <c r="AR487" s="769" cm="1">
        <f t="array" ref="AR487">INDEX($H487:$K487,0,MATCH(AR$451,$H$451:$K$451,0))*INDEX($J$445:$R$448,MATCH(AR$451,$I$445:$I$448,0),MATCH(AR$450,$J$444:$R$444,0))</f>
        <v>1</v>
      </c>
      <c r="AS487" s="769" cm="1">
        <f t="array" ref="AS487">INDEX($H487:$K487,0,MATCH(AS$451,$H$451:$K$451,0))*INDEX($J$445:$R$448,MATCH(AS$451,$I$445:$I$448,0),MATCH(AS$450,$J$444:$R$444,0))</f>
        <v>1</v>
      </c>
      <c r="AT487" s="769" cm="1">
        <f t="array" ref="AT487">INDEX($H487:$K487,0,MATCH(AT$451,$H$451:$K$451,0))*INDEX($J$445:$R$448,MATCH(AT$451,$I$445:$I$448,0),MATCH(AT$450,$J$444:$R$444,0))</f>
        <v>1</v>
      </c>
      <c r="AU487" s="769" cm="1">
        <f t="array" ref="AU487">INDEX($H487:$K487,0,MATCH(AU$451,$H$451:$K$451,0))*INDEX($J$445:$R$448,MATCH(AU$451,$I$445:$I$448,0),MATCH(AU$450,$J$444:$R$444,0))</f>
        <v>2</v>
      </c>
      <c r="AV487" s="189"/>
      <c r="AW487" s="189"/>
      <c r="AX487" s="16"/>
      <c r="AY487" s="8"/>
      <c r="AZ487" s="8"/>
      <c r="BA487" s="8"/>
    </row>
    <row r="488" spans="1:53" ht="14.5" outlineLevel="1" x14ac:dyDescent="0.35">
      <c r="A488" s="6"/>
      <c r="B488" s="7"/>
      <c r="C488" s="17"/>
      <c r="D488" s="17"/>
      <c r="E488" s="17"/>
      <c r="F488" s="26"/>
      <c r="G488" s="26" t="str">
        <f t="shared" ref="G488:G492" si="121">_xlfn.CONCAT(H214:M214)</f>
        <v>YYLWBl</v>
      </c>
      <c r="H488" s="226">
        <v>1</v>
      </c>
      <c r="I488" s="226">
        <v>1</v>
      </c>
      <c r="J488" s="226">
        <v>2</v>
      </c>
      <c r="K488" s="226">
        <v>1</v>
      </c>
      <c r="L488" s="769" cm="1">
        <f t="array" ref="L488">INDEX($H488:$K488,0,MATCH(L$451,$H$451:$K$451,0))*INDEX($J$445:$R$448,MATCH(L$451,$I$445:$I$448,0),MATCH(L$450,$J$444:$R$444,0))</f>
        <v>2</v>
      </c>
      <c r="M488" s="769" cm="1">
        <f t="array" ref="M488">INDEX($H488:$K488,0,MATCH(M$451,$H$451:$K$451,0))*INDEX($J$445:$R$448,MATCH(M$451,$I$445:$I$448,0),MATCH(M$450,$J$444:$R$444,0))</f>
        <v>1</v>
      </c>
      <c r="N488" s="769" cm="1">
        <f t="array" ref="N488">INDEX($H488:$K488,0,MATCH(N$451,$H$451:$K$451,0))*INDEX($J$445:$R$448,MATCH(N$451,$I$445:$I$448,0),MATCH(N$450,$J$444:$R$444,0))</f>
        <v>2</v>
      </c>
      <c r="O488" s="769" cm="1">
        <f t="array" ref="O488">INDEX($H488:$K488,0,MATCH(O$451,$H$451:$K$451,0))*INDEX($J$445:$R$448,MATCH(O$451,$I$445:$I$448,0),MATCH(O$450,$J$444:$R$444,0))</f>
        <v>1</v>
      </c>
      <c r="P488" s="769" cm="1">
        <f t="array" ref="P488">INDEX($H488:$K488,0,MATCH(P$451,$H$451:$K$451,0))*INDEX($J$445:$R$448,MATCH(P$451,$I$445:$I$448,0),MATCH(P$450,$J$444:$R$444,0))</f>
        <v>2</v>
      </c>
      <c r="Q488" s="769" cm="1">
        <f t="array" ref="Q488">INDEX($H488:$K488,0,MATCH(Q$451,$H$451:$K$451,0))*INDEX($J$445:$R$448,MATCH(Q$451,$I$445:$I$448,0),MATCH(Q$450,$J$444:$R$444,0))</f>
        <v>1</v>
      </c>
      <c r="R488" s="769" cm="1">
        <f t="array" ref="R488">INDEX($H488:$K488,0,MATCH(R$451,$H$451:$K$451,0))*INDEX($J$445:$R$448,MATCH(R$451,$I$445:$I$448,0),MATCH(R$450,$J$444:$R$444,0))</f>
        <v>2</v>
      </c>
      <c r="S488" s="769" cm="1">
        <f t="array" ref="S488">INDEX($H488:$K488,0,MATCH(S$451,$H$451:$K$451,0))*INDEX($J$445:$R$448,MATCH(S$451,$I$445:$I$448,0),MATCH(S$450,$J$444:$R$444,0))</f>
        <v>1</v>
      </c>
      <c r="T488" s="769" cm="1">
        <f t="array" ref="T488">INDEX($H488:$K488,0,MATCH(T$451,$H$451:$K$451,0))*INDEX($J$445:$R$448,MATCH(T$451,$I$445:$I$448,0),MATCH(T$450,$J$444:$R$444,0))</f>
        <v>2</v>
      </c>
      <c r="U488" s="769" cm="1">
        <f t="array" ref="U488">INDEX($H488:$K488,0,MATCH(U$451,$H$451:$K$451,0))*INDEX($J$445:$R$448,MATCH(U$451,$I$445:$I$448,0),MATCH(U$450,$J$444:$R$444,0))</f>
        <v>1</v>
      </c>
      <c r="V488" s="769" cm="1">
        <f t="array" ref="V488">INDEX($H488:$K488,0,MATCH(V$451,$H$451:$K$451,0))*INDEX($J$445:$R$448,MATCH(V$451,$I$445:$I$448,0),MATCH(V$450,$J$444:$R$444,0))</f>
        <v>2</v>
      </c>
      <c r="W488" s="769" cm="1">
        <f t="array" ref="W488">INDEX($H488:$K488,0,MATCH(W$451,$H$451:$K$451,0))*INDEX($J$445:$R$448,MATCH(W$451,$I$445:$I$448,0),MATCH(W$450,$J$444:$R$444,0))</f>
        <v>1</v>
      </c>
      <c r="X488" s="769" cm="1">
        <f t="array" ref="X488">INDEX($H488:$K488,0,MATCH(X$451,$H$451:$K$451,0))*INDEX($J$445:$R$448,MATCH(X$451,$I$445:$I$448,0),MATCH(X$450,$J$444:$R$444,0))</f>
        <v>2</v>
      </c>
      <c r="Y488" s="769" cm="1">
        <f t="array" ref="Y488">INDEX($H488:$K488,0,MATCH(Y$451,$H$451:$K$451,0))*INDEX($J$445:$R$448,MATCH(Y$451,$I$445:$I$448,0),MATCH(Y$450,$J$444:$R$444,0))</f>
        <v>1</v>
      </c>
      <c r="Z488" s="769" cm="1">
        <f t="array" ref="Z488">INDEX($H488:$K488,0,MATCH(Z$451,$H$451:$K$451,0))*INDEX($J$445:$R$448,MATCH(Z$451,$I$445:$I$448,0),MATCH(Z$450,$J$444:$R$444,0))</f>
        <v>2</v>
      </c>
      <c r="AA488" s="769" cm="1">
        <f t="array" ref="AA488">INDEX($H488:$K488,0,MATCH(AA$451,$H$451:$K$451,0))*INDEX($J$445:$R$448,MATCH(AA$451,$I$445:$I$448,0),MATCH(AA$450,$J$444:$R$444,0))</f>
        <v>1</v>
      </c>
      <c r="AB488" s="769" cm="1">
        <f t="array" ref="AB488">INDEX($H488:$K488,0,MATCH(AB$451,$H$451:$K$451,0))*INDEX($J$445:$R$448,MATCH(AB$451,$I$445:$I$448,0),MATCH(AB$450,$J$444:$R$444,0))</f>
        <v>1</v>
      </c>
      <c r="AC488" s="769" cm="1">
        <f t="array" ref="AC488">INDEX($H488:$K488,0,MATCH(AC$451,$H$451:$K$451,0))*INDEX($J$445:$R$448,MATCH(AC$451,$I$445:$I$448,0),MATCH(AC$450,$J$444:$R$444,0))</f>
        <v>1</v>
      </c>
      <c r="AD488" s="769" cm="1">
        <f t="array" ref="AD488">INDEX($H488:$K488,0,MATCH(AD$451,$H$451:$K$451,0))*INDEX($J$445:$R$448,MATCH(AD$451,$I$445:$I$448,0),MATCH(AD$450,$J$444:$R$444,0))</f>
        <v>2</v>
      </c>
      <c r="AE488" s="769" cm="1">
        <f t="array" ref="AE488">INDEX($H488:$K488,0,MATCH(AE$451,$H$451:$K$451,0))*INDEX($J$445:$R$448,MATCH(AE$451,$I$445:$I$448,0),MATCH(AE$450,$J$444:$R$444,0))</f>
        <v>1</v>
      </c>
      <c r="AF488" s="769" cm="1">
        <f t="array" ref="AF488">INDEX($H488:$K488,0,MATCH(AF$451,$H$451:$K$451,0))*INDEX($J$445:$R$448,MATCH(AF$451,$I$445:$I$448,0),MATCH(AF$450,$J$444:$R$444,0))</f>
        <v>1</v>
      </c>
      <c r="AG488" s="769" cm="1">
        <f t="array" ref="AG488">INDEX($H488:$K488,0,MATCH(AG$451,$H$451:$K$451,0))*INDEX($J$445:$R$448,MATCH(AG$451,$I$445:$I$448,0),MATCH(AG$450,$J$444:$R$444,0))</f>
        <v>1</v>
      </c>
      <c r="AH488" s="769" cm="1">
        <f t="array" ref="AH488">INDEX($H488:$K488,0,MATCH(AH$451,$H$451:$K$451,0))*INDEX($J$445:$R$448,MATCH(AH$451,$I$445:$I$448,0),MATCH(AH$450,$J$444:$R$444,0))</f>
        <v>2</v>
      </c>
      <c r="AI488" s="769" cm="1">
        <f t="array" ref="AI488">INDEX($H488:$K488,0,MATCH(AI$451,$H$451:$K$451,0))*INDEX($J$445:$R$448,MATCH(AI$451,$I$445:$I$448,0),MATCH(AI$450,$J$444:$R$444,0))</f>
        <v>1</v>
      </c>
      <c r="AJ488" s="769" cm="1">
        <f t="array" ref="AJ488">INDEX($H488:$K488,0,MATCH(AJ$451,$H$451:$K$451,0))*INDEX($J$445:$R$448,MATCH(AJ$451,$I$445:$I$448,0),MATCH(AJ$450,$J$444:$R$444,0))</f>
        <v>1</v>
      </c>
      <c r="AK488" s="769" cm="1">
        <f t="array" ref="AK488">INDEX($H488:$K488,0,MATCH(AK$451,$H$451:$K$451,0))*INDEX($J$445:$R$448,MATCH(AK$451,$I$445:$I$448,0),MATCH(AK$450,$J$444:$R$444,0))</f>
        <v>1</v>
      </c>
      <c r="AL488" s="769" cm="1">
        <f t="array" ref="AL488">INDEX($H488:$K488,0,MATCH(AL$451,$H$451:$K$451,0))*INDEX($J$445:$R$448,MATCH(AL$451,$I$445:$I$448,0),MATCH(AL$450,$J$444:$R$444,0))</f>
        <v>2</v>
      </c>
      <c r="AM488" s="769" cm="1">
        <f t="array" ref="AM488">INDEX($H488:$K488,0,MATCH(AM$451,$H$451:$K$451,0))*INDEX($J$445:$R$448,MATCH(AM$451,$I$445:$I$448,0),MATCH(AM$450,$J$444:$R$444,0))</f>
        <v>1</v>
      </c>
      <c r="AN488" s="769" cm="1">
        <f t="array" ref="AN488">INDEX($H488:$K488,0,MATCH(AN$451,$H$451:$K$451,0))*INDEX($J$445:$R$448,MATCH(AN$451,$I$445:$I$448,0),MATCH(AN$450,$J$444:$R$444,0))</f>
        <v>1</v>
      </c>
      <c r="AO488" s="769" cm="1">
        <f t="array" ref="AO488">INDEX($H488:$K488,0,MATCH(AO$451,$H$451:$K$451,0))*INDEX($J$445:$R$448,MATCH(AO$451,$I$445:$I$448,0),MATCH(AO$450,$J$444:$R$444,0))</f>
        <v>1</v>
      </c>
      <c r="AP488" s="769" cm="1">
        <f t="array" ref="AP488">INDEX($H488:$K488,0,MATCH(AP$451,$H$451:$K$451,0))*INDEX($J$445:$R$448,MATCH(AP$451,$I$445:$I$448,0),MATCH(AP$450,$J$444:$R$444,0))</f>
        <v>2</v>
      </c>
      <c r="AQ488" s="769" cm="1">
        <f t="array" ref="AQ488">INDEX($H488:$K488,0,MATCH(AQ$451,$H$451:$K$451,0))*INDEX($J$445:$R$448,MATCH(AQ$451,$I$445:$I$448,0),MATCH(AQ$450,$J$444:$R$444,0))</f>
        <v>1</v>
      </c>
      <c r="AR488" s="769" cm="1">
        <f t="array" ref="AR488">INDEX($H488:$K488,0,MATCH(AR$451,$H$451:$K$451,0))*INDEX($J$445:$R$448,MATCH(AR$451,$I$445:$I$448,0),MATCH(AR$450,$J$444:$R$444,0))</f>
        <v>1</v>
      </c>
      <c r="AS488" s="769" cm="1">
        <f t="array" ref="AS488">INDEX($H488:$K488,0,MATCH(AS$451,$H$451:$K$451,0))*INDEX($J$445:$R$448,MATCH(AS$451,$I$445:$I$448,0),MATCH(AS$450,$J$444:$R$444,0))</f>
        <v>1</v>
      </c>
      <c r="AT488" s="769" cm="1">
        <f t="array" ref="AT488">INDEX($H488:$K488,0,MATCH(AT$451,$H$451:$K$451,0))*INDEX($J$445:$R$448,MATCH(AT$451,$I$445:$I$448,0),MATCH(AT$450,$J$444:$R$444,0))</f>
        <v>2</v>
      </c>
      <c r="AU488" s="769" cm="1">
        <f t="array" ref="AU488">INDEX($H488:$K488,0,MATCH(AU$451,$H$451:$K$451,0))*INDEX($J$445:$R$448,MATCH(AU$451,$I$445:$I$448,0),MATCH(AU$450,$J$444:$R$444,0))</f>
        <v>1</v>
      </c>
      <c r="AV488" s="189"/>
      <c r="AW488" s="189"/>
      <c r="AX488" s="16"/>
      <c r="AY488" s="8"/>
      <c r="AZ488" s="8"/>
      <c r="BA488" s="8"/>
    </row>
    <row r="489" spans="1:53" ht="14.5" outlineLevel="1" x14ac:dyDescent="0.35">
      <c r="A489" s="6"/>
      <c r="B489" s="7"/>
      <c r="C489" s="17"/>
      <c r="D489" s="17"/>
      <c r="E489" s="17"/>
      <c r="F489" s="26"/>
      <c r="G489" s="26" t="str">
        <f t="shared" si="121"/>
        <v>YYBLWb</v>
      </c>
      <c r="H489" s="226">
        <v>1</v>
      </c>
      <c r="I489" s="226">
        <v>1</v>
      </c>
      <c r="J489" s="226">
        <v>1</v>
      </c>
      <c r="K489" s="226">
        <v>3</v>
      </c>
      <c r="L489" s="769" cm="1">
        <f t="array" ref="L489">INDEX($H489:$K489,0,MATCH(L$451,$H$451:$K$451,0))*INDEX($J$445:$R$448,MATCH(L$451,$I$445:$I$448,0),MATCH(L$450,$J$444:$R$444,0))</f>
        <v>2</v>
      </c>
      <c r="M489" s="769" cm="1">
        <f t="array" ref="M489">INDEX($H489:$K489,0,MATCH(M$451,$H$451:$K$451,0))*INDEX($J$445:$R$448,MATCH(M$451,$I$445:$I$448,0),MATCH(M$450,$J$444:$R$444,0))</f>
        <v>1</v>
      </c>
      <c r="N489" s="769" cm="1">
        <f t="array" ref="N489">INDEX($H489:$K489,0,MATCH(N$451,$H$451:$K$451,0))*INDEX($J$445:$R$448,MATCH(N$451,$I$445:$I$448,0),MATCH(N$450,$J$444:$R$444,0))</f>
        <v>1</v>
      </c>
      <c r="O489" s="769" cm="1">
        <f t="array" ref="O489">INDEX($H489:$K489,0,MATCH(O$451,$H$451:$K$451,0))*INDEX($J$445:$R$448,MATCH(O$451,$I$445:$I$448,0),MATCH(O$450,$J$444:$R$444,0))</f>
        <v>3</v>
      </c>
      <c r="P489" s="769" cm="1">
        <f t="array" ref="P489">INDEX($H489:$K489,0,MATCH(P$451,$H$451:$K$451,0))*INDEX($J$445:$R$448,MATCH(P$451,$I$445:$I$448,0),MATCH(P$450,$J$444:$R$444,0))</f>
        <v>2</v>
      </c>
      <c r="Q489" s="769" cm="1">
        <f t="array" ref="Q489">INDEX($H489:$K489,0,MATCH(Q$451,$H$451:$K$451,0))*INDEX($J$445:$R$448,MATCH(Q$451,$I$445:$I$448,0),MATCH(Q$450,$J$444:$R$444,0))</f>
        <v>1</v>
      </c>
      <c r="R489" s="769" cm="1">
        <f t="array" ref="R489">INDEX($H489:$K489,0,MATCH(R$451,$H$451:$K$451,0))*INDEX($J$445:$R$448,MATCH(R$451,$I$445:$I$448,0),MATCH(R$450,$J$444:$R$444,0))</f>
        <v>1</v>
      </c>
      <c r="S489" s="769" cm="1">
        <f t="array" ref="S489">INDEX($H489:$K489,0,MATCH(S$451,$H$451:$K$451,0))*INDEX($J$445:$R$448,MATCH(S$451,$I$445:$I$448,0),MATCH(S$450,$J$444:$R$444,0))</f>
        <v>3</v>
      </c>
      <c r="T489" s="769" cm="1">
        <f t="array" ref="T489">INDEX($H489:$K489,0,MATCH(T$451,$H$451:$K$451,0))*INDEX($J$445:$R$448,MATCH(T$451,$I$445:$I$448,0),MATCH(T$450,$J$444:$R$444,0))</f>
        <v>2</v>
      </c>
      <c r="U489" s="769" cm="1">
        <f t="array" ref="U489">INDEX($H489:$K489,0,MATCH(U$451,$H$451:$K$451,0))*INDEX($J$445:$R$448,MATCH(U$451,$I$445:$I$448,0),MATCH(U$450,$J$444:$R$444,0))</f>
        <v>1</v>
      </c>
      <c r="V489" s="769" cm="1">
        <f t="array" ref="V489">INDEX($H489:$K489,0,MATCH(V$451,$H$451:$K$451,0))*INDEX($J$445:$R$448,MATCH(V$451,$I$445:$I$448,0),MATCH(V$450,$J$444:$R$444,0))</f>
        <v>1</v>
      </c>
      <c r="W489" s="769" cm="1">
        <f t="array" ref="W489">INDEX($H489:$K489,0,MATCH(W$451,$H$451:$K$451,0))*INDEX($J$445:$R$448,MATCH(W$451,$I$445:$I$448,0),MATCH(W$450,$J$444:$R$444,0))</f>
        <v>3</v>
      </c>
      <c r="X489" s="769" cm="1">
        <f t="array" ref="X489">INDEX($H489:$K489,0,MATCH(X$451,$H$451:$K$451,0))*INDEX($J$445:$R$448,MATCH(X$451,$I$445:$I$448,0),MATCH(X$450,$J$444:$R$444,0))</f>
        <v>2</v>
      </c>
      <c r="Y489" s="769" cm="1">
        <f t="array" ref="Y489">INDEX($H489:$K489,0,MATCH(Y$451,$H$451:$K$451,0))*INDEX($J$445:$R$448,MATCH(Y$451,$I$445:$I$448,0),MATCH(Y$450,$J$444:$R$444,0))</f>
        <v>1</v>
      </c>
      <c r="Z489" s="769" cm="1">
        <f t="array" ref="Z489">INDEX($H489:$K489,0,MATCH(Z$451,$H$451:$K$451,0))*INDEX($J$445:$R$448,MATCH(Z$451,$I$445:$I$448,0),MATCH(Z$450,$J$444:$R$444,0))</f>
        <v>1</v>
      </c>
      <c r="AA489" s="769" cm="1">
        <f t="array" ref="AA489">INDEX($H489:$K489,0,MATCH(AA$451,$H$451:$K$451,0))*INDEX($J$445:$R$448,MATCH(AA$451,$I$445:$I$448,0),MATCH(AA$450,$J$444:$R$444,0))</f>
        <v>3</v>
      </c>
      <c r="AB489" s="769" cm="1">
        <f t="array" ref="AB489">INDEX($H489:$K489,0,MATCH(AB$451,$H$451:$K$451,0))*INDEX($J$445:$R$448,MATCH(AB$451,$I$445:$I$448,0),MATCH(AB$450,$J$444:$R$444,0))</f>
        <v>1</v>
      </c>
      <c r="AC489" s="769" cm="1">
        <f t="array" ref="AC489">INDEX($H489:$K489,0,MATCH(AC$451,$H$451:$K$451,0))*INDEX($J$445:$R$448,MATCH(AC$451,$I$445:$I$448,0),MATCH(AC$450,$J$444:$R$444,0))</f>
        <v>1</v>
      </c>
      <c r="AD489" s="769" cm="1">
        <f t="array" ref="AD489">INDEX($H489:$K489,0,MATCH(AD$451,$H$451:$K$451,0))*INDEX($J$445:$R$448,MATCH(AD$451,$I$445:$I$448,0),MATCH(AD$450,$J$444:$R$444,0))</f>
        <v>1</v>
      </c>
      <c r="AE489" s="769" cm="1">
        <f t="array" ref="AE489">INDEX($H489:$K489,0,MATCH(AE$451,$H$451:$K$451,0))*INDEX($J$445:$R$448,MATCH(AE$451,$I$445:$I$448,0),MATCH(AE$450,$J$444:$R$444,0))</f>
        <v>3</v>
      </c>
      <c r="AF489" s="769" cm="1">
        <f t="array" ref="AF489">INDEX($H489:$K489,0,MATCH(AF$451,$H$451:$K$451,0))*INDEX($J$445:$R$448,MATCH(AF$451,$I$445:$I$448,0),MATCH(AF$450,$J$444:$R$444,0))</f>
        <v>1</v>
      </c>
      <c r="AG489" s="769" cm="1">
        <f t="array" ref="AG489">INDEX($H489:$K489,0,MATCH(AG$451,$H$451:$K$451,0))*INDEX($J$445:$R$448,MATCH(AG$451,$I$445:$I$448,0),MATCH(AG$450,$J$444:$R$444,0))</f>
        <v>1</v>
      </c>
      <c r="AH489" s="769" cm="1">
        <f t="array" ref="AH489">INDEX($H489:$K489,0,MATCH(AH$451,$H$451:$K$451,0))*INDEX($J$445:$R$448,MATCH(AH$451,$I$445:$I$448,0),MATCH(AH$450,$J$444:$R$444,0))</f>
        <v>1</v>
      </c>
      <c r="AI489" s="769" cm="1">
        <f t="array" ref="AI489">INDEX($H489:$K489,0,MATCH(AI$451,$H$451:$K$451,0))*INDEX($J$445:$R$448,MATCH(AI$451,$I$445:$I$448,0),MATCH(AI$450,$J$444:$R$444,0))</f>
        <v>3</v>
      </c>
      <c r="AJ489" s="769" cm="1">
        <f t="array" ref="AJ489">INDEX($H489:$K489,0,MATCH(AJ$451,$H$451:$K$451,0))*INDEX($J$445:$R$448,MATCH(AJ$451,$I$445:$I$448,0),MATCH(AJ$450,$J$444:$R$444,0))</f>
        <v>1</v>
      </c>
      <c r="AK489" s="769" cm="1">
        <f t="array" ref="AK489">INDEX($H489:$K489,0,MATCH(AK$451,$H$451:$K$451,0))*INDEX($J$445:$R$448,MATCH(AK$451,$I$445:$I$448,0),MATCH(AK$450,$J$444:$R$444,0))</f>
        <v>1</v>
      </c>
      <c r="AL489" s="769" cm="1">
        <f t="array" ref="AL489">INDEX($H489:$K489,0,MATCH(AL$451,$H$451:$K$451,0))*INDEX($J$445:$R$448,MATCH(AL$451,$I$445:$I$448,0),MATCH(AL$450,$J$444:$R$444,0))</f>
        <v>1</v>
      </c>
      <c r="AM489" s="769" cm="1">
        <f t="array" ref="AM489">INDEX($H489:$K489,0,MATCH(AM$451,$H$451:$K$451,0))*INDEX($J$445:$R$448,MATCH(AM$451,$I$445:$I$448,0),MATCH(AM$450,$J$444:$R$444,0))</f>
        <v>3</v>
      </c>
      <c r="AN489" s="769" cm="1">
        <f t="array" ref="AN489">INDEX($H489:$K489,0,MATCH(AN$451,$H$451:$K$451,0))*INDEX($J$445:$R$448,MATCH(AN$451,$I$445:$I$448,0),MATCH(AN$450,$J$444:$R$444,0))</f>
        <v>1</v>
      </c>
      <c r="AO489" s="769" cm="1">
        <f t="array" ref="AO489">INDEX($H489:$K489,0,MATCH(AO$451,$H$451:$K$451,0))*INDEX($J$445:$R$448,MATCH(AO$451,$I$445:$I$448,0),MATCH(AO$450,$J$444:$R$444,0))</f>
        <v>1</v>
      </c>
      <c r="AP489" s="769" cm="1">
        <f t="array" ref="AP489">INDEX($H489:$K489,0,MATCH(AP$451,$H$451:$K$451,0))*INDEX($J$445:$R$448,MATCH(AP$451,$I$445:$I$448,0),MATCH(AP$450,$J$444:$R$444,0))</f>
        <v>1</v>
      </c>
      <c r="AQ489" s="769" cm="1">
        <f t="array" ref="AQ489">INDEX($H489:$K489,0,MATCH(AQ$451,$H$451:$K$451,0))*INDEX($J$445:$R$448,MATCH(AQ$451,$I$445:$I$448,0),MATCH(AQ$450,$J$444:$R$444,0))</f>
        <v>3</v>
      </c>
      <c r="AR489" s="769" cm="1">
        <f t="array" ref="AR489">INDEX($H489:$K489,0,MATCH(AR$451,$H$451:$K$451,0))*INDEX($J$445:$R$448,MATCH(AR$451,$I$445:$I$448,0),MATCH(AR$450,$J$444:$R$444,0))</f>
        <v>1</v>
      </c>
      <c r="AS489" s="769" cm="1">
        <f t="array" ref="AS489">INDEX($H489:$K489,0,MATCH(AS$451,$H$451:$K$451,0))*INDEX($J$445:$R$448,MATCH(AS$451,$I$445:$I$448,0),MATCH(AS$450,$J$444:$R$444,0))</f>
        <v>1</v>
      </c>
      <c r="AT489" s="769" cm="1">
        <f t="array" ref="AT489">INDEX($H489:$K489,0,MATCH(AT$451,$H$451:$K$451,0))*INDEX($J$445:$R$448,MATCH(AT$451,$I$445:$I$448,0),MATCH(AT$450,$J$444:$R$444,0))</f>
        <v>1</v>
      </c>
      <c r="AU489" s="769" cm="1">
        <f t="array" ref="AU489">INDEX($H489:$K489,0,MATCH(AU$451,$H$451:$K$451,0))*INDEX($J$445:$R$448,MATCH(AU$451,$I$445:$I$448,0),MATCH(AU$450,$J$444:$R$444,0))</f>
        <v>3</v>
      </c>
      <c r="AV489" s="189"/>
      <c r="AW489" s="189"/>
      <c r="AX489" s="16"/>
      <c r="AY489" s="8"/>
      <c r="AZ489" s="8"/>
      <c r="BA489" s="8"/>
    </row>
    <row r="490" spans="1:53" ht="14.5" outlineLevel="1" x14ac:dyDescent="0.35">
      <c r="A490" s="6"/>
      <c r="B490" s="7"/>
      <c r="C490" s="17"/>
      <c r="D490" s="17"/>
      <c r="E490" s="17"/>
      <c r="F490" s="26"/>
      <c r="G490" s="26" t="str">
        <f t="shared" si="121"/>
        <v>YYBLWbd</v>
      </c>
      <c r="H490" s="226">
        <v>1</v>
      </c>
      <c r="I490" s="226">
        <v>1</v>
      </c>
      <c r="J490" s="226">
        <v>1</v>
      </c>
      <c r="K490" s="226">
        <v>3</v>
      </c>
      <c r="L490" s="769" cm="1">
        <f t="array" ref="L490">INDEX($H490:$K490,0,MATCH(L$451,$H$451:$K$451,0))*INDEX($J$445:$R$448,MATCH(L$451,$I$445:$I$448,0),MATCH(L$450,$J$444:$R$444,0))</f>
        <v>2</v>
      </c>
      <c r="M490" s="769" cm="1">
        <f t="array" ref="M490">INDEX($H490:$K490,0,MATCH(M$451,$H$451:$K$451,0))*INDEX($J$445:$R$448,MATCH(M$451,$I$445:$I$448,0),MATCH(M$450,$J$444:$R$444,0))</f>
        <v>1</v>
      </c>
      <c r="N490" s="769" cm="1">
        <f t="array" ref="N490">INDEX($H490:$K490,0,MATCH(N$451,$H$451:$K$451,0))*INDEX($J$445:$R$448,MATCH(N$451,$I$445:$I$448,0),MATCH(N$450,$J$444:$R$444,0))</f>
        <v>1</v>
      </c>
      <c r="O490" s="769" cm="1">
        <f t="array" ref="O490">INDEX($H490:$K490,0,MATCH(O$451,$H$451:$K$451,0))*INDEX($J$445:$R$448,MATCH(O$451,$I$445:$I$448,0),MATCH(O$450,$J$444:$R$444,0))</f>
        <v>3</v>
      </c>
      <c r="P490" s="769" cm="1">
        <f t="array" ref="P490">INDEX($H490:$K490,0,MATCH(P$451,$H$451:$K$451,0))*INDEX($J$445:$R$448,MATCH(P$451,$I$445:$I$448,0),MATCH(P$450,$J$444:$R$444,0))</f>
        <v>2</v>
      </c>
      <c r="Q490" s="769" cm="1">
        <f t="array" ref="Q490">INDEX($H490:$K490,0,MATCH(Q$451,$H$451:$K$451,0))*INDEX($J$445:$R$448,MATCH(Q$451,$I$445:$I$448,0),MATCH(Q$450,$J$444:$R$444,0))</f>
        <v>1</v>
      </c>
      <c r="R490" s="769" cm="1">
        <f t="array" ref="R490">INDEX($H490:$K490,0,MATCH(R$451,$H$451:$K$451,0))*INDEX($J$445:$R$448,MATCH(R$451,$I$445:$I$448,0),MATCH(R$450,$J$444:$R$444,0))</f>
        <v>1</v>
      </c>
      <c r="S490" s="769" cm="1">
        <f t="array" ref="S490">INDEX($H490:$K490,0,MATCH(S$451,$H$451:$K$451,0))*INDEX($J$445:$R$448,MATCH(S$451,$I$445:$I$448,0),MATCH(S$450,$J$444:$R$444,0))</f>
        <v>3</v>
      </c>
      <c r="T490" s="769" cm="1">
        <f t="array" ref="T490">INDEX($H490:$K490,0,MATCH(T$451,$H$451:$K$451,0))*INDEX($J$445:$R$448,MATCH(T$451,$I$445:$I$448,0),MATCH(T$450,$J$444:$R$444,0))</f>
        <v>2</v>
      </c>
      <c r="U490" s="769" cm="1">
        <f t="array" ref="U490">INDEX($H490:$K490,0,MATCH(U$451,$H$451:$K$451,0))*INDEX($J$445:$R$448,MATCH(U$451,$I$445:$I$448,0),MATCH(U$450,$J$444:$R$444,0))</f>
        <v>1</v>
      </c>
      <c r="V490" s="769" cm="1">
        <f t="array" ref="V490">INDEX($H490:$K490,0,MATCH(V$451,$H$451:$K$451,0))*INDEX($J$445:$R$448,MATCH(V$451,$I$445:$I$448,0),MATCH(V$450,$J$444:$R$444,0))</f>
        <v>1</v>
      </c>
      <c r="W490" s="769" cm="1">
        <f t="array" ref="W490">INDEX($H490:$K490,0,MATCH(W$451,$H$451:$K$451,0))*INDEX($J$445:$R$448,MATCH(W$451,$I$445:$I$448,0),MATCH(W$450,$J$444:$R$444,0))</f>
        <v>3</v>
      </c>
      <c r="X490" s="769" cm="1">
        <f t="array" ref="X490">INDEX($H490:$K490,0,MATCH(X$451,$H$451:$K$451,0))*INDEX($J$445:$R$448,MATCH(X$451,$I$445:$I$448,0),MATCH(X$450,$J$444:$R$444,0))</f>
        <v>2</v>
      </c>
      <c r="Y490" s="769" cm="1">
        <f t="array" ref="Y490">INDEX($H490:$K490,0,MATCH(Y$451,$H$451:$K$451,0))*INDEX($J$445:$R$448,MATCH(Y$451,$I$445:$I$448,0),MATCH(Y$450,$J$444:$R$444,0))</f>
        <v>1</v>
      </c>
      <c r="Z490" s="769" cm="1">
        <f t="array" ref="Z490">INDEX($H490:$K490,0,MATCH(Z$451,$H$451:$K$451,0))*INDEX($J$445:$R$448,MATCH(Z$451,$I$445:$I$448,0),MATCH(Z$450,$J$444:$R$444,0))</f>
        <v>1</v>
      </c>
      <c r="AA490" s="769" cm="1">
        <f t="array" ref="AA490">INDEX($H490:$K490,0,MATCH(AA$451,$H$451:$K$451,0))*INDEX($J$445:$R$448,MATCH(AA$451,$I$445:$I$448,0),MATCH(AA$450,$J$444:$R$444,0))</f>
        <v>3</v>
      </c>
      <c r="AB490" s="769" cm="1">
        <f t="array" ref="AB490">INDEX($H490:$K490,0,MATCH(AB$451,$H$451:$K$451,0))*INDEX($J$445:$R$448,MATCH(AB$451,$I$445:$I$448,0),MATCH(AB$450,$J$444:$R$444,0))</f>
        <v>1</v>
      </c>
      <c r="AC490" s="769" cm="1">
        <f t="array" ref="AC490">INDEX($H490:$K490,0,MATCH(AC$451,$H$451:$K$451,0))*INDEX($J$445:$R$448,MATCH(AC$451,$I$445:$I$448,0),MATCH(AC$450,$J$444:$R$444,0))</f>
        <v>1</v>
      </c>
      <c r="AD490" s="769" cm="1">
        <f t="array" ref="AD490">INDEX($H490:$K490,0,MATCH(AD$451,$H$451:$K$451,0))*INDEX($J$445:$R$448,MATCH(AD$451,$I$445:$I$448,0),MATCH(AD$450,$J$444:$R$444,0))</f>
        <v>1</v>
      </c>
      <c r="AE490" s="769" cm="1">
        <f t="array" ref="AE490">INDEX($H490:$K490,0,MATCH(AE$451,$H$451:$K$451,0))*INDEX($J$445:$R$448,MATCH(AE$451,$I$445:$I$448,0),MATCH(AE$450,$J$444:$R$444,0))</f>
        <v>3</v>
      </c>
      <c r="AF490" s="769" cm="1">
        <f t="array" ref="AF490">INDEX($H490:$K490,0,MATCH(AF$451,$H$451:$K$451,0))*INDEX($J$445:$R$448,MATCH(AF$451,$I$445:$I$448,0),MATCH(AF$450,$J$444:$R$444,0))</f>
        <v>1</v>
      </c>
      <c r="AG490" s="769" cm="1">
        <f t="array" ref="AG490">INDEX($H490:$K490,0,MATCH(AG$451,$H$451:$K$451,0))*INDEX($J$445:$R$448,MATCH(AG$451,$I$445:$I$448,0),MATCH(AG$450,$J$444:$R$444,0))</f>
        <v>1</v>
      </c>
      <c r="AH490" s="769" cm="1">
        <f t="array" ref="AH490">INDEX($H490:$K490,0,MATCH(AH$451,$H$451:$K$451,0))*INDEX($J$445:$R$448,MATCH(AH$451,$I$445:$I$448,0),MATCH(AH$450,$J$444:$R$444,0))</f>
        <v>1</v>
      </c>
      <c r="AI490" s="769" cm="1">
        <f t="array" ref="AI490">INDEX($H490:$K490,0,MATCH(AI$451,$H$451:$K$451,0))*INDEX($J$445:$R$448,MATCH(AI$451,$I$445:$I$448,0),MATCH(AI$450,$J$444:$R$444,0))</f>
        <v>3</v>
      </c>
      <c r="AJ490" s="769" cm="1">
        <f t="array" ref="AJ490">INDEX($H490:$K490,0,MATCH(AJ$451,$H$451:$K$451,0))*INDEX($J$445:$R$448,MATCH(AJ$451,$I$445:$I$448,0),MATCH(AJ$450,$J$444:$R$444,0))</f>
        <v>1</v>
      </c>
      <c r="AK490" s="769" cm="1">
        <f t="array" ref="AK490">INDEX($H490:$K490,0,MATCH(AK$451,$H$451:$K$451,0))*INDEX($J$445:$R$448,MATCH(AK$451,$I$445:$I$448,0),MATCH(AK$450,$J$444:$R$444,0))</f>
        <v>1</v>
      </c>
      <c r="AL490" s="769" cm="1">
        <f t="array" ref="AL490">INDEX($H490:$K490,0,MATCH(AL$451,$H$451:$K$451,0))*INDEX($J$445:$R$448,MATCH(AL$451,$I$445:$I$448,0),MATCH(AL$450,$J$444:$R$444,0))</f>
        <v>1</v>
      </c>
      <c r="AM490" s="769" cm="1">
        <f t="array" ref="AM490">INDEX($H490:$K490,0,MATCH(AM$451,$H$451:$K$451,0))*INDEX($J$445:$R$448,MATCH(AM$451,$I$445:$I$448,0),MATCH(AM$450,$J$444:$R$444,0))</f>
        <v>3</v>
      </c>
      <c r="AN490" s="769" cm="1">
        <f t="array" ref="AN490">INDEX($H490:$K490,0,MATCH(AN$451,$H$451:$K$451,0))*INDEX($J$445:$R$448,MATCH(AN$451,$I$445:$I$448,0),MATCH(AN$450,$J$444:$R$444,0))</f>
        <v>1</v>
      </c>
      <c r="AO490" s="769" cm="1">
        <f t="array" ref="AO490">INDEX($H490:$K490,0,MATCH(AO$451,$H$451:$K$451,0))*INDEX($J$445:$R$448,MATCH(AO$451,$I$445:$I$448,0),MATCH(AO$450,$J$444:$R$444,0))</f>
        <v>1</v>
      </c>
      <c r="AP490" s="769" cm="1">
        <f t="array" ref="AP490">INDEX($H490:$K490,0,MATCH(AP$451,$H$451:$K$451,0))*INDEX($J$445:$R$448,MATCH(AP$451,$I$445:$I$448,0),MATCH(AP$450,$J$444:$R$444,0))</f>
        <v>1</v>
      </c>
      <c r="AQ490" s="769" cm="1">
        <f t="array" ref="AQ490">INDEX($H490:$K490,0,MATCH(AQ$451,$H$451:$K$451,0))*INDEX($J$445:$R$448,MATCH(AQ$451,$I$445:$I$448,0),MATCH(AQ$450,$J$444:$R$444,0))</f>
        <v>3</v>
      </c>
      <c r="AR490" s="769" cm="1">
        <f t="array" ref="AR490">INDEX($H490:$K490,0,MATCH(AR$451,$H$451:$K$451,0))*INDEX($J$445:$R$448,MATCH(AR$451,$I$445:$I$448,0),MATCH(AR$450,$J$444:$R$444,0))</f>
        <v>1</v>
      </c>
      <c r="AS490" s="769" cm="1">
        <f t="array" ref="AS490">INDEX($H490:$K490,0,MATCH(AS$451,$H$451:$K$451,0))*INDEX($J$445:$R$448,MATCH(AS$451,$I$445:$I$448,0),MATCH(AS$450,$J$444:$R$444,0))</f>
        <v>1</v>
      </c>
      <c r="AT490" s="769" cm="1">
        <f t="array" ref="AT490">INDEX($H490:$K490,0,MATCH(AT$451,$H$451:$K$451,0))*INDEX($J$445:$R$448,MATCH(AT$451,$I$445:$I$448,0),MATCH(AT$450,$J$444:$R$444,0))</f>
        <v>1</v>
      </c>
      <c r="AU490" s="769" cm="1">
        <f t="array" ref="AU490">INDEX($H490:$K490,0,MATCH(AU$451,$H$451:$K$451,0))*INDEX($J$445:$R$448,MATCH(AU$451,$I$445:$I$448,0),MATCH(AU$450,$J$444:$R$444,0))</f>
        <v>3</v>
      </c>
      <c r="AV490" s="189"/>
      <c r="AW490" s="189"/>
      <c r="AX490" s="16"/>
      <c r="AY490" s="8"/>
      <c r="AZ490" s="8"/>
      <c r="BA490" s="8"/>
    </row>
    <row r="491" spans="1:53" ht="14.5" outlineLevel="1" x14ac:dyDescent="0.35">
      <c r="A491" s="6"/>
      <c r="B491" s="7"/>
      <c r="C491" s="17"/>
      <c r="D491" s="17"/>
      <c r="E491" s="17"/>
      <c r="F491" s="26"/>
      <c r="G491" s="26" t="str">
        <f t="shared" si="121"/>
        <v>YYWBLw</v>
      </c>
      <c r="H491" s="226">
        <v>1</v>
      </c>
      <c r="I491" s="226">
        <v>1</v>
      </c>
      <c r="J491" s="226">
        <v>1</v>
      </c>
      <c r="K491" s="226">
        <v>2</v>
      </c>
      <c r="L491" s="769" cm="1">
        <f t="array" ref="L491">INDEX($H491:$K491,0,MATCH(L$451,$H$451:$K$451,0))*INDEX($J$445:$R$448,MATCH(L$451,$I$445:$I$448,0),MATCH(L$450,$J$444:$R$444,0))</f>
        <v>2</v>
      </c>
      <c r="M491" s="769" cm="1">
        <f t="array" ref="M491">INDEX($H491:$K491,0,MATCH(M$451,$H$451:$K$451,0))*INDEX($J$445:$R$448,MATCH(M$451,$I$445:$I$448,0),MATCH(M$450,$J$444:$R$444,0))</f>
        <v>1</v>
      </c>
      <c r="N491" s="769" cm="1">
        <f t="array" ref="N491">INDEX($H491:$K491,0,MATCH(N$451,$H$451:$K$451,0))*INDEX($J$445:$R$448,MATCH(N$451,$I$445:$I$448,0),MATCH(N$450,$J$444:$R$444,0))</f>
        <v>1</v>
      </c>
      <c r="O491" s="769" cm="1">
        <f t="array" ref="O491">INDEX($H491:$K491,0,MATCH(O$451,$H$451:$K$451,0))*INDEX($J$445:$R$448,MATCH(O$451,$I$445:$I$448,0),MATCH(O$450,$J$444:$R$444,0))</f>
        <v>2</v>
      </c>
      <c r="P491" s="769" cm="1">
        <f t="array" ref="P491">INDEX($H491:$K491,0,MATCH(P$451,$H$451:$K$451,0))*INDEX($J$445:$R$448,MATCH(P$451,$I$445:$I$448,0),MATCH(P$450,$J$444:$R$444,0))</f>
        <v>2</v>
      </c>
      <c r="Q491" s="769" cm="1">
        <f t="array" ref="Q491">INDEX($H491:$K491,0,MATCH(Q$451,$H$451:$K$451,0))*INDEX($J$445:$R$448,MATCH(Q$451,$I$445:$I$448,0),MATCH(Q$450,$J$444:$R$444,0))</f>
        <v>1</v>
      </c>
      <c r="R491" s="769" cm="1">
        <f t="array" ref="R491">INDEX($H491:$K491,0,MATCH(R$451,$H$451:$K$451,0))*INDEX($J$445:$R$448,MATCH(R$451,$I$445:$I$448,0),MATCH(R$450,$J$444:$R$444,0))</f>
        <v>1</v>
      </c>
      <c r="S491" s="769" cm="1">
        <f t="array" ref="S491">INDEX($H491:$K491,0,MATCH(S$451,$H$451:$K$451,0))*INDEX($J$445:$R$448,MATCH(S$451,$I$445:$I$448,0),MATCH(S$450,$J$444:$R$444,0))</f>
        <v>2</v>
      </c>
      <c r="T491" s="769" cm="1">
        <f t="array" ref="T491">INDEX($H491:$K491,0,MATCH(T$451,$H$451:$K$451,0))*INDEX($J$445:$R$448,MATCH(T$451,$I$445:$I$448,0),MATCH(T$450,$J$444:$R$444,0))</f>
        <v>2</v>
      </c>
      <c r="U491" s="769" cm="1">
        <f t="array" ref="U491">INDEX($H491:$K491,0,MATCH(U$451,$H$451:$K$451,0))*INDEX($J$445:$R$448,MATCH(U$451,$I$445:$I$448,0),MATCH(U$450,$J$444:$R$444,0))</f>
        <v>1</v>
      </c>
      <c r="V491" s="769" cm="1">
        <f t="array" ref="V491">INDEX($H491:$K491,0,MATCH(V$451,$H$451:$K$451,0))*INDEX($J$445:$R$448,MATCH(V$451,$I$445:$I$448,0),MATCH(V$450,$J$444:$R$444,0))</f>
        <v>1</v>
      </c>
      <c r="W491" s="769" cm="1">
        <f t="array" ref="W491">INDEX($H491:$K491,0,MATCH(W$451,$H$451:$K$451,0))*INDEX($J$445:$R$448,MATCH(W$451,$I$445:$I$448,0),MATCH(W$450,$J$444:$R$444,0))</f>
        <v>2</v>
      </c>
      <c r="X491" s="769" cm="1">
        <f t="array" ref="X491">INDEX($H491:$K491,0,MATCH(X$451,$H$451:$K$451,0))*INDEX($J$445:$R$448,MATCH(X$451,$I$445:$I$448,0),MATCH(X$450,$J$444:$R$444,0))</f>
        <v>2</v>
      </c>
      <c r="Y491" s="769" cm="1">
        <f t="array" ref="Y491">INDEX($H491:$K491,0,MATCH(Y$451,$H$451:$K$451,0))*INDEX($J$445:$R$448,MATCH(Y$451,$I$445:$I$448,0),MATCH(Y$450,$J$444:$R$444,0))</f>
        <v>1</v>
      </c>
      <c r="Z491" s="769" cm="1">
        <f t="array" ref="Z491">INDEX($H491:$K491,0,MATCH(Z$451,$H$451:$K$451,0))*INDEX($J$445:$R$448,MATCH(Z$451,$I$445:$I$448,0),MATCH(Z$450,$J$444:$R$444,0))</f>
        <v>1</v>
      </c>
      <c r="AA491" s="769" cm="1">
        <f t="array" ref="AA491">INDEX($H491:$K491,0,MATCH(AA$451,$H$451:$K$451,0))*INDEX($J$445:$R$448,MATCH(AA$451,$I$445:$I$448,0),MATCH(AA$450,$J$444:$R$444,0))</f>
        <v>2</v>
      </c>
      <c r="AB491" s="769" cm="1">
        <f t="array" ref="AB491">INDEX($H491:$K491,0,MATCH(AB$451,$H$451:$K$451,0))*INDEX($J$445:$R$448,MATCH(AB$451,$I$445:$I$448,0),MATCH(AB$450,$J$444:$R$444,0))</f>
        <v>1</v>
      </c>
      <c r="AC491" s="769" cm="1">
        <f t="array" ref="AC491">INDEX($H491:$K491,0,MATCH(AC$451,$H$451:$K$451,0))*INDEX($J$445:$R$448,MATCH(AC$451,$I$445:$I$448,0),MATCH(AC$450,$J$444:$R$444,0))</f>
        <v>1</v>
      </c>
      <c r="AD491" s="769" cm="1">
        <f t="array" ref="AD491">INDEX($H491:$K491,0,MATCH(AD$451,$H$451:$K$451,0))*INDEX($J$445:$R$448,MATCH(AD$451,$I$445:$I$448,0),MATCH(AD$450,$J$444:$R$444,0))</f>
        <v>1</v>
      </c>
      <c r="AE491" s="769" cm="1">
        <f t="array" ref="AE491">INDEX($H491:$K491,0,MATCH(AE$451,$H$451:$K$451,0))*INDEX($J$445:$R$448,MATCH(AE$451,$I$445:$I$448,0),MATCH(AE$450,$J$444:$R$444,0))</f>
        <v>2</v>
      </c>
      <c r="AF491" s="769" cm="1">
        <f t="array" ref="AF491">INDEX($H491:$K491,0,MATCH(AF$451,$H$451:$K$451,0))*INDEX($J$445:$R$448,MATCH(AF$451,$I$445:$I$448,0),MATCH(AF$450,$J$444:$R$444,0))</f>
        <v>1</v>
      </c>
      <c r="AG491" s="769" cm="1">
        <f t="array" ref="AG491">INDEX($H491:$K491,0,MATCH(AG$451,$H$451:$K$451,0))*INDEX($J$445:$R$448,MATCH(AG$451,$I$445:$I$448,0),MATCH(AG$450,$J$444:$R$444,0))</f>
        <v>1</v>
      </c>
      <c r="AH491" s="769" cm="1">
        <f t="array" ref="AH491">INDEX($H491:$K491,0,MATCH(AH$451,$H$451:$K$451,0))*INDEX($J$445:$R$448,MATCH(AH$451,$I$445:$I$448,0),MATCH(AH$450,$J$444:$R$444,0))</f>
        <v>1</v>
      </c>
      <c r="AI491" s="769" cm="1">
        <f t="array" ref="AI491">INDEX($H491:$K491,0,MATCH(AI$451,$H$451:$K$451,0))*INDEX($J$445:$R$448,MATCH(AI$451,$I$445:$I$448,0),MATCH(AI$450,$J$444:$R$444,0))</f>
        <v>2</v>
      </c>
      <c r="AJ491" s="769" cm="1">
        <f t="array" ref="AJ491">INDEX($H491:$K491,0,MATCH(AJ$451,$H$451:$K$451,0))*INDEX($J$445:$R$448,MATCH(AJ$451,$I$445:$I$448,0),MATCH(AJ$450,$J$444:$R$444,0))</f>
        <v>1</v>
      </c>
      <c r="AK491" s="769" cm="1">
        <f t="array" ref="AK491">INDEX($H491:$K491,0,MATCH(AK$451,$H$451:$K$451,0))*INDEX($J$445:$R$448,MATCH(AK$451,$I$445:$I$448,0),MATCH(AK$450,$J$444:$R$444,0))</f>
        <v>1</v>
      </c>
      <c r="AL491" s="769" cm="1">
        <f t="array" ref="AL491">INDEX($H491:$K491,0,MATCH(AL$451,$H$451:$K$451,0))*INDEX($J$445:$R$448,MATCH(AL$451,$I$445:$I$448,0),MATCH(AL$450,$J$444:$R$444,0))</f>
        <v>1</v>
      </c>
      <c r="AM491" s="769" cm="1">
        <f t="array" ref="AM491">INDEX($H491:$K491,0,MATCH(AM$451,$H$451:$K$451,0))*INDEX($J$445:$R$448,MATCH(AM$451,$I$445:$I$448,0),MATCH(AM$450,$J$444:$R$444,0))</f>
        <v>2</v>
      </c>
      <c r="AN491" s="769" cm="1">
        <f t="array" ref="AN491">INDEX($H491:$K491,0,MATCH(AN$451,$H$451:$K$451,0))*INDEX($J$445:$R$448,MATCH(AN$451,$I$445:$I$448,0),MATCH(AN$450,$J$444:$R$444,0))</f>
        <v>1</v>
      </c>
      <c r="AO491" s="769" cm="1">
        <f t="array" ref="AO491">INDEX($H491:$K491,0,MATCH(AO$451,$H$451:$K$451,0))*INDEX($J$445:$R$448,MATCH(AO$451,$I$445:$I$448,0),MATCH(AO$450,$J$444:$R$444,0))</f>
        <v>1</v>
      </c>
      <c r="AP491" s="769" cm="1">
        <f t="array" ref="AP491">INDEX($H491:$K491,0,MATCH(AP$451,$H$451:$K$451,0))*INDEX($J$445:$R$448,MATCH(AP$451,$I$445:$I$448,0),MATCH(AP$450,$J$444:$R$444,0))</f>
        <v>1</v>
      </c>
      <c r="AQ491" s="769" cm="1">
        <f t="array" ref="AQ491">INDEX($H491:$K491,0,MATCH(AQ$451,$H$451:$K$451,0))*INDEX($J$445:$R$448,MATCH(AQ$451,$I$445:$I$448,0),MATCH(AQ$450,$J$444:$R$444,0))</f>
        <v>2</v>
      </c>
      <c r="AR491" s="769" cm="1">
        <f t="array" ref="AR491">INDEX($H491:$K491,0,MATCH(AR$451,$H$451:$K$451,0))*INDEX($J$445:$R$448,MATCH(AR$451,$I$445:$I$448,0),MATCH(AR$450,$J$444:$R$444,0))</f>
        <v>1</v>
      </c>
      <c r="AS491" s="769" cm="1">
        <f t="array" ref="AS491">INDEX($H491:$K491,0,MATCH(AS$451,$H$451:$K$451,0))*INDEX($J$445:$R$448,MATCH(AS$451,$I$445:$I$448,0),MATCH(AS$450,$J$444:$R$444,0))</f>
        <v>1</v>
      </c>
      <c r="AT491" s="769" cm="1">
        <f t="array" ref="AT491">INDEX($H491:$K491,0,MATCH(AT$451,$H$451:$K$451,0))*INDEX($J$445:$R$448,MATCH(AT$451,$I$445:$I$448,0),MATCH(AT$450,$J$444:$R$444,0))</f>
        <v>1</v>
      </c>
      <c r="AU491" s="769" cm="1">
        <f t="array" ref="AU491">INDEX($H491:$K491,0,MATCH(AU$451,$H$451:$K$451,0))*INDEX($J$445:$R$448,MATCH(AU$451,$I$445:$I$448,0),MATCH(AU$450,$J$444:$R$444,0))</f>
        <v>2</v>
      </c>
      <c r="AV491" s="189"/>
      <c r="AW491" s="189"/>
      <c r="AX491" s="16"/>
      <c r="AY491" s="8"/>
      <c r="AZ491" s="8"/>
      <c r="BA491" s="8"/>
    </row>
    <row r="492" spans="1:53" ht="14.5" outlineLevel="1" x14ac:dyDescent="0.35">
      <c r="A492" s="6"/>
      <c r="B492" s="7"/>
      <c r="C492" s="17"/>
      <c r="D492" s="17"/>
      <c r="E492" s="17"/>
      <c r="F492" s="26"/>
      <c r="G492" s="26" t="str">
        <f t="shared" si="121"/>
        <v>YYWBLwd</v>
      </c>
      <c r="H492" s="226">
        <v>1</v>
      </c>
      <c r="I492" s="226">
        <v>1</v>
      </c>
      <c r="J492" s="226">
        <v>1</v>
      </c>
      <c r="K492" s="226">
        <v>2</v>
      </c>
      <c r="L492" s="769" cm="1">
        <f t="array" ref="L492">INDEX($H492:$K492,0,MATCH(L$451,$H$451:$K$451,0))*INDEX($J$445:$R$448,MATCH(L$451,$I$445:$I$448,0),MATCH(L$450,$J$444:$R$444,0))</f>
        <v>2</v>
      </c>
      <c r="M492" s="769" cm="1">
        <f t="array" ref="M492">INDEX($H492:$K492,0,MATCH(M$451,$H$451:$K$451,0))*INDEX($J$445:$R$448,MATCH(M$451,$I$445:$I$448,0),MATCH(M$450,$J$444:$R$444,0))</f>
        <v>1</v>
      </c>
      <c r="N492" s="769" cm="1">
        <f t="array" ref="N492">INDEX($H492:$K492,0,MATCH(N$451,$H$451:$K$451,0))*INDEX($J$445:$R$448,MATCH(N$451,$I$445:$I$448,0),MATCH(N$450,$J$444:$R$444,0))</f>
        <v>1</v>
      </c>
      <c r="O492" s="769" cm="1">
        <f t="array" ref="O492">INDEX($H492:$K492,0,MATCH(O$451,$H$451:$K$451,0))*INDEX($J$445:$R$448,MATCH(O$451,$I$445:$I$448,0),MATCH(O$450,$J$444:$R$444,0))</f>
        <v>2</v>
      </c>
      <c r="P492" s="769" cm="1">
        <f t="array" ref="P492">INDEX($H492:$K492,0,MATCH(P$451,$H$451:$K$451,0))*INDEX($J$445:$R$448,MATCH(P$451,$I$445:$I$448,0),MATCH(P$450,$J$444:$R$444,0))</f>
        <v>2</v>
      </c>
      <c r="Q492" s="769" cm="1">
        <f t="array" ref="Q492">INDEX($H492:$K492,0,MATCH(Q$451,$H$451:$K$451,0))*INDEX($J$445:$R$448,MATCH(Q$451,$I$445:$I$448,0),MATCH(Q$450,$J$444:$R$444,0))</f>
        <v>1</v>
      </c>
      <c r="R492" s="769" cm="1">
        <f t="array" ref="R492">INDEX($H492:$K492,0,MATCH(R$451,$H$451:$K$451,0))*INDEX($J$445:$R$448,MATCH(R$451,$I$445:$I$448,0),MATCH(R$450,$J$444:$R$444,0))</f>
        <v>1</v>
      </c>
      <c r="S492" s="769" cm="1">
        <f t="array" ref="S492">INDEX($H492:$K492,0,MATCH(S$451,$H$451:$K$451,0))*INDEX($J$445:$R$448,MATCH(S$451,$I$445:$I$448,0),MATCH(S$450,$J$444:$R$444,0))</f>
        <v>2</v>
      </c>
      <c r="T492" s="769" cm="1">
        <f t="array" ref="T492">INDEX($H492:$K492,0,MATCH(T$451,$H$451:$K$451,0))*INDEX($J$445:$R$448,MATCH(T$451,$I$445:$I$448,0),MATCH(T$450,$J$444:$R$444,0))</f>
        <v>2</v>
      </c>
      <c r="U492" s="769" cm="1">
        <f t="array" ref="U492">INDEX($H492:$K492,0,MATCH(U$451,$H$451:$K$451,0))*INDEX($J$445:$R$448,MATCH(U$451,$I$445:$I$448,0),MATCH(U$450,$J$444:$R$444,0))</f>
        <v>1</v>
      </c>
      <c r="V492" s="769" cm="1">
        <f t="array" ref="V492">INDEX($H492:$K492,0,MATCH(V$451,$H$451:$K$451,0))*INDEX($J$445:$R$448,MATCH(V$451,$I$445:$I$448,0),MATCH(V$450,$J$444:$R$444,0))</f>
        <v>1</v>
      </c>
      <c r="W492" s="769" cm="1">
        <f t="array" ref="W492">INDEX($H492:$K492,0,MATCH(W$451,$H$451:$K$451,0))*INDEX($J$445:$R$448,MATCH(W$451,$I$445:$I$448,0),MATCH(W$450,$J$444:$R$444,0))</f>
        <v>2</v>
      </c>
      <c r="X492" s="769" cm="1">
        <f t="array" ref="X492">INDEX($H492:$K492,0,MATCH(X$451,$H$451:$K$451,0))*INDEX($J$445:$R$448,MATCH(X$451,$I$445:$I$448,0),MATCH(X$450,$J$444:$R$444,0))</f>
        <v>2</v>
      </c>
      <c r="Y492" s="769" cm="1">
        <f t="array" ref="Y492">INDEX($H492:$K492,0,MATCH(Y$451,$H$451:$K$451,0))*INDEX($J$445:$R$448,MATCH(Y$451,$I$445:$I$448,0),MATCH(Y$450,$J$444:$R$444,0))</f>
        <v>1</v>
      </c>
      <c r="Z492" s="769" cm="1">
        <f t="array" ref="Z492">INDEX($H492:$K492,0,MATCH(Z$451,$H$451:$K$451,0))*INDEX($J$445:$R$448,MATCH(Z$451,$I$445:$I$448,0),MATCH(Z$450,$J$444:$R$444,0))</f>
        <v>1</v>
      </c>
      <c r="AA492" s="769" cm="1">
        <f t="array" ref="AA492">INDEX($H492:$K492,0,MATCH(AA$451,$H$451:$K$451,0))*INDEX($J$445:$R$448,MATCH(AA$451,$I$445:$I$448,0),MATCH(AA$450,$J$444:$R$444,0))</f>
        <v>2</v>
      </c>
      <c r="AB492" s="769" cm="1">
        <f t="array" ref="AB492">INDEX($H492:$K492,0,MATCH(AB$451,$H$451:$K$451,0))*INDEX($J$445:$R$448,MATCH(AB$451,$I$445:$I$448,0),MATCH(AB$450,$J$444:$R$444,0))</f>
        <v>1</v>
      </c>
      <c r="AC492" s="769" cm="1">
        <f t="array" ref="AC492">INDEX($H492:$K492,0,MATCH(AC$451,$H$451:$K$451,0))*INDEX($J$445:$R$448,MATCH(AC$451,$I$445:$I$448,0),MATCH(AC$450,$J$444:$R$444,0))</f>
        <v>1</v>
      </c>
      <c r="AD492" s="769" cm="1">
        <f t="array" ref="AD492">INDEX($H492:$K492,0,MATCH(AD$451,$H$451:$K$451,0))*INDEX($J$445:$R$448,MATCH(AD$451,$I$445:$I$448,0),MATCH(AD$450,$J$444:$R$444,0))</f>
        <v>1</v>
      </c>
      <c r="AE492" s="769" cm="1">
        <f t="array" ref="AE492">INDEX($H492:$K492,0,MATCH(AE$451,$H$451:$K$451,0))*INDEX($J$445:$R$448,MATCH(AE$451,$I$445:$I$448,0),MATCH(AE$450,$J$444:$R$444,0))</f>
        <v>2</v>
      </c>
      <c r="AF492" s="769" cm="1">
        <f t="array" ref="AF492">INDEX($H492:$K492,0,MATCH(AF$451,$H$451:$K$451,0))*INDEX($J$445:$R$448,MATCH(AF$451,$I$445:$I$448,0),MATCH(AF$450,$J$444:$R$444,0))</f>
        <v>1</v>
      </c>
      <c r="AG492" s="769" cm="1">
        <f t="array" ref="AG492">INDEX($H492:$K492,0,MATCH(AG$451,$H$451:$K$451,0))*INDEX($J$445:$R$448,MATCH(AG$451,$I$445:$I$448,0),MATCH(AG$450,$J$444:$R$444,0))</f>
        <v>1</v>
      </c>
      <c r="AH492" s="769" cm="1">
        <f t="array" ref="AH492">INDEX($H492:$K492,0,MATCH(AH$451,$H$451:$K$451,0))*INDEX($J$445:$R$448,MATCH(AH$451,$I$445:$I$448,0),MATCH(AH$450,$J$444:$R$444,0))</f>
        <v>1</v>
      </c>
      <c r="AI492" s="769" cm="1">
        <f t="array" ref="AI492">INDEX($H492:$K492,0,MATCH(AI$451,$H$451:$K$451,0))*INDEX($J$445:$R$448,MATCH(AI$451,$I$445:$I$448,0),MATCH(AI$450,$J$444:$R$444,0))</f>
        <v>2</v>
      </c>
      <c r="AJ492" s="769" cm="1">
        <f t="array" ref="AJ492">INDEX($H492:$K492,0,MATCH(AJ$451,$H$451:$K$451,0))*INDEX($J$445:$R$448,MATCH(AJ$451,$I$445:$I$448,0),MATCH(AJ$450,$J$444:$R$444,0))</f>
        <v>1</v>
      </c>
      <c r="AK492" s="769" cm="1">
        <f t="array" ref="AK492">INDEX($H492:$K492,0,MATCH(AK$451,$H$451:$K$451,0))*INDEX($J$445:$R$448,MATCH(AK$451,$I$445:$I$448,0),MATCH(AK$450,$J$444:$R$444,0))</f>
        <v>1</v>
      </c>
      <c r="AL492" s="769" cm="1">
        <f t="array" ref="AL492">INDEX($H492:$K492,0,MATCH(AL$451,$H$451:$K$451,0))*INDEX($J$445:$R$448,MATCH(AL$451,$I$445:$I$448,0),MATCH(AL$450,$J$444:$R$444,0))</f>
        <v>1</v>
      </c>
      <c r="AM492" s="769" cm="1">
        <f t="array" ref="AM492">INDEX($H492:$K492,0,MATCH(AM$451,$H$451:$K$451,0))*INDEX($J$445:$R$448,MATCH(AM$451,$I$445:$I$448,0),MATCH(AM$450,$J$444:$R$444,0))</f>
        <v>2</v>
      </c>
      <c r="AN492" s="769" cm="1">
        <f t="array" ref="AN492">INDEX($H492:$K492,0,MATCH(AN$451,$H$451:$K$451,0))*INDEX($J$445:$R$448,MATCH(AN$451,$I$445:$I$448,0),MATCH(AN$450,$J$444:$R$444,0))</f>
        <v>1</v>
      </c>
      <c r="AO492" s="769" cm="1">
        <f t="array" ref="AO492">INDEX($H492:$K492,0,MATCH(AO$451,$H$451:$K$451,0))*INDEX($J$445:$R$448,MATCH(AO$451,$I$445:$I$448,0),MATCH(AO$450,$J$444:$R$444,0))</f>
        <v>1</v>
      </c>
      <c r="AP492" s="769" cm="1">
        <f t="array" ref="AP492">INDEX($H492:$K492,0,MATCH(AP$451,$H$451:$K$451,0))*INDEX($J$445:$R$448,MATCH(AP$451,$I$445:$I$448,0),MATCH(AP$450,$J$444:$R$444,0))</f>
        <v>1</v>
      </c>
      <c r="AQ492" s="769" cm="1">
        <f t="array" ref="AQ492">INDEX($H492:$K492,0,MATCH(AQ$451,$H$451:$K$451,0))*INDEX($J$445:$R$448,MATCH(AQ$451,$I$445:$I$448,0),MATCH(AQ$450,$J$444:$R$444,0))</f>
        <v>2</v>
      </c>
      <c r="AR492" s="769" cm="1">
        <f t="array" ref="AR492">INDEX($H492:$K492,0,MATCH(AR$451,$H$451:$K$451,0))*INDEX($J$445:$R$448,MATCH(AR$451,$I$445:$I$448,0),MATCH(AR$450,$J$444:$R$444,0))</f>
        <v>1</v>
      </c>
      <c r="AS492" s="769" cm="1">
        <f t="array" ref="AS492">INDEX($H492:$K492,0,MATCH(AS$451,$H$451:$K$451,0))*INDEX($J$445:$R$448,MATCH(AS$451,$I$445:$I$448,0),MATCH(AS$450,$J$444:$R$444,0))</f>
        <v>1</v>
      </c>
      <c r="AT492" s="769" cm="1">
        <f t="array" ref="AT492">INDEX($H492:$K492,0,MATCH(AT$451,$H$451:$K$451,0))*INDEX($J$445:$R$448,MATCH(AT$451,$I$445:$I$448,0),MATCH(AT$450,$J$444:$R$444,0))</f>
        <v>1</v>
      </c>
      <c r="AU492" s="769" cm="1">
        <f t="array" ref="AU492">INDEX($H492:$K492,0,MATCH(AU$451,$H$451:$K$451,0))*INDEX($J$445:$R$448,MATCH(AU$451,$I$445:$I$448,0),MATCH(AU$450,$J$444:$R$444,0))</f>
        <v>2</v>
      </c>
      <c r="AV492" s="189"/>
      <c r="AW492" s="189"/>
      <c r="AX492" s="16"/>
      <c r="AY492" s="8"/>
      <c r="AZ492" s="8"/>
      <c r="BA492" s="8"/>
    </row>
    <row r="493" spans="1:53" ht="14.5" outlineLevel="1" x14ac:dyDescent="0.35">
      <c r="A493" s="6"/>
      <c r="B493" s="7"/>
      <c r="C493" s="17"/>
      <c r="D493" s="17"/>
      <c r="E493" s="17"/>
      <c r="F493" s="26"/>
      <c r="G493" s="26" t="str">
        <f t="shared" ref="G493:G534" si="122">_xlfn.CONCAT(H219:M219)</f>
        <v>YYNWBl</v>
      </c>
      <c r="H493" s="226">
        <v>1</v>
      </c>
      <c r="I493" s="226">
        <v>1</v>
      </c>
      <c r="J493" s="226">
        <v>2</v>
      </c>
      <c r="K493" s="226">
        <v>1</v>
      </c>
      <c r="L493" s="769" cm="1">
        <f t="array" ref="L493">INDEX($H493:$K493,0,MATCH(L$451,$H$451:$K$451,0))*INDEX($J$445:$R$448,MATCH(L$451,$I$445:$I$448,0),MATCH(L$450,$J$444:$R$444,0))</f>
        <v>2</v>
      </c>
      <c r="M493" s="769" cm="1">
        <f t="array" ref="M493">INDEX($H493:$K493,0,MATCH(M$451,$H$451:$K$451,0))*INDEX($J$445:$R$448,MATCH(M$451,$I$445:$I$448,0),MATCH(M$450,$J$444:$R$444,0))</f>
        <v>1</v>
      </c>
      <c r="N493" s="769" cm="1">
        <f t="array" ref="N493">INDEX($H493:$K493,0,MATCH(N$451,$H$451:$K$451,0))*INDEX($J$445:$R$448,MATCH(N$451,$I$445:$I$448,0),MATCH(N$450,$J$444:$R$444,0))</f>
        <v>2</v>
      </c>
      <c r="O493" s="769" cm="1">
        <f t="array" ref="O493">INDEX($H493:$K493,0,MATCH(O$451,$H$451:$K$451,0))*INDEX($J$445:$R$448,MATCH(O$451,$I$445:$I$448,0),MATCH(O$450,$J$444:$R$444,0))</f>
        <v>1</v>
      </c>
      <c r="P493" s="769" cm="1">
        <f t="array" ref="P493">INDEX($H493:$K493,0,MATCH(P$451,$H$451:$K$451,0))*INDEX($J$445:$R$448,MATCH(P$451,$I$445:$I$448,0),MATCH(P$450,$J$444:$R$444,0))</f>
        <v>2</v>
      </c>
      <c r="Q493" s="769" cm="1">
        <f t="array" ref="Q493">INDEX($H493:$K493,0,MATCH(Q$451,$H$451:$K$451,0))*INDEX($J$445:$R$448,MATCH(Q$451,$I$445:$I$448,0),MATCH(Q$450,$J$444:$R$444,0))</f>
        <v>1</v>
      </c>
      <c r="R493" s="769" cm="1">
        <f t="array" ref="R493">INDEX($H493:$K493,0,MATCH(R$451,$H$451:$K$451,0))*INDEX($J$445:$R$448,MATCH(R$451,$I$445:$I$448,0),MATCH(R$450,$J$444:$R$444,0))</f>
        <v>2</v>
      </c>
      <c r="S493" s="769" cm="1">
        <f t="array" ref="S493">INDEX($H493:$K493,0,MATCH(S$451,$H$451:$K$451,0))*INDEX($J$445:$R$448,MATCH(S$451,$I$445:$I$448,0),MATCH(S$450,$J$444:$R$444,0))</f>
        <v>1</v>
      </c>
      <c r="T493" s="769" cm="1">
        <f t="array" ref="T493">INDEX($H493:$K493,0,MATCH(T$451,$H$451:$K$451,0))*INDEX($J$445:$R$448,MATCH(T$451,$I$445:$I$448,0),MATCH(T$450,$J$444:$R$444,0))</f>
        <v>2</v>
      </c>
      <c r="U493" s="769" cm="1">
        <f t="array" ref="U493">INDEX($H493:$K493,0,MATCH(U$451,$H$451:$K$451,0))*INDEX($J$445:$R$448,MATCH(U$451,$I$445:$I$448,0),MATCH(U$450,$J$444:$R$444,0))</f>
        <v>1</v>
      </c>
      <c r="V493" s="769" cm="1">
        <f t="array" ref="V493">INDEX($H493:$K493,0,MATCH(V$451,$H$451:$K$451,0))*INDEX($J$445:$R$448,MATCH(V$451,$I$445:$I$448,0),MATCH(V$450,$J$444:$R$444,0))</f>
        <v>2</v>
      </c>
      <c r="W493" s="769" cm="1">
        <f t="array" ref="W493">INDEX($H493:$K493,0,MATCH(W$451,$H$451:$K$451,0))*INDEX($J$445:$R$448,MATCH(W$451,$I$445:$I$448,0),MATCH(W$450,$J$444:$R$444,0))</f>
        <v>1</v>
      </c>
      <c r="X493" s="769" cm="1">
        <f t="array" ref="X493">INDEX($H493:$K493,0,MATCH(X$451,$H$451:$K$451,0))*INDEX($J$445:$R$448,MATCH(X$451,$I$445:$I$448,0),MATCH(X$450,$J$444:$R$444,0))</f>
        <v>2</v>
      </c>
      <c r="Y493" s="769" cm="1">
        <f t="array" ref="Y493">INDEX($H493:$K493,0,MATCH(Y$451,$H$451:$K$451,0))*INDEX($J$445:$R$448,MATCH(Y$451,$I$445:$I$448,0),MATCH(Y$450,$J$444:$R$444,0))</f>
        <v>1</v>
      </c>
      <c r="Z493" s="769" cm="1">
        <f t="array" ref="Z493">INDEX($H493:$K493,0,MATCH(Z$451,$H$451:$K$451,0))*INDEX($J$445:$R$448,MATCH(Z$451,$I$445:$I$448,0),MATCH(Z$450,$J$444:$R$444,0))</f>
        <v>2</v>
      </c>
      <c r="AA493" s="769" cm="1">
        <f t="array" ref="AA493">INDEX($H493:$K493,0,MATCH(AA$451,$H$451:$K$451,0))*INDEX($J$445:$R$448,MATCH(AA$451,$I$445:$I$448,0),MATCH(AA$450,$J$444:$R$444,0))</f>
        <v>1</v>
      </c>
      <c r="AB493" s="769" cm="1">
        <f t="array" ref="AB493">INDEX($H493:$K493,0,MATCH(AB$451,$H$451:$K$451,0))*INDEX($J$445:$R$448,MATCH(AB$451,$I$445:$I$448,0),MATCH(AB$450,$J$444:$R$444,0))</f>
        <v>1</v>
      </c>
      <c r="AC493" s="769" cm="1">
        <f t="array" ref="AC493">INDEX($H493:$K493,0,MATCH(AC$451,$H$451:$K$451,0))*INDEX($J$445:$R$448,MATCH(AC$451,$I$445:$I$448,0),MATCH(AC$450,$J$444:$R$444,0))</f>
        <v>1</v>
      </c>
      <c r="AD493" s="769" cm="1">
        <f t="array" ref="AD493">INDEX($H493:$K493,0,MATCH(AD$451,$H$451:$K$451,0))*INDEX($J$445:$R$448,MATCH(AD$451,$I$445:$I$448,0),MATCH(AD$450,$J$444:$R$444,0))</f>
        <v>2</v>
      </c>
      <c r="AE493" s="769" cm="1">
        <f t="array" ref="AE493">INDEX($H493:$K493,0,MATCH(AE$451,$H$451:$K$451,0))*INDEX($J$445:$R$448,MATCH(AE$451,$I$445:$I$448,0),MATCH(AE$450,$J$444:$R$444,0))</f>
        <v>1</v>
      </c>
      <c r="AF493" s="769" cm="1">
        <f t="array" ref="AF493">INDEX($H493:$K493,0,MATCH(AF$451,$H$451:$K$451,0))*INDEX($J$445:$R$448,MATCH(AF$451,$I$445:$I$448,0),MATCH(AF$450,$J$444:$R$444,0))</f>
        <v>1</v>
      </c>
      <c r="AG493" s="769" cm="1">
        <f t="array" ref="AG493">INDEX($H493:$K493,0,MATCH(AG$451,$H$451:$K$451,0))*INDEX($J$445:$R$448,MATCH(AG$451,$I$445:$I$448,0),MATCH(AG$450,$J$444:$R$444,0))</f>
        <v>1</v>
      </c>
      <c r="AH493" s="769" cm="1">
        <f t="array" ref="AH493">INDEX($H493:$K493,0,MATCH(AH$451,$H$451:$K$451,0))*INDEX($J$445:$R$448,MATCH(AH$451,$I$445:$I$448,0),MATCH(AH$450,$J$444:$R$444,0))</f>
        <v>2</v>
      </c>
      <c r="AI493" s="769" cm="1">
        <f t="array" ref="AI493">INDEX($H493:$K493,0,MATCH(AI$451,$H$451:$K$451,0))*INDEX($J$445:$R$448,MATCH(AI$451,$I$445:$I$448,0),MATCH(AI$450,$J$444:$R$444,0))</f>
        <v>1</v>
      </c>
      <c r="AJ493" s="769" cm="1">
        <f t="array" ref="AJ493">INDEX($H493:$K493,0,MATCH(AJ$451,$H$451:$K$451,0))*INDEX($J$445:$R$448,MATCH(AJ$451,$I$445:$I$448,0),MATCH(AJ$450,$J$444:$R$444,0))</f>
        <v>1</v>
      </c>
      <c r="AK493" s="769" cm="1">
        <f t="array" ref="AK493">INDEX($H493:$K493,0,MATCH(AK$451,$H$451:$K$451,0))*INDEX($J$445:$R$448,MATCH(AK$451,$I$445:$I$448,0),MATCH(AK$450,$J$444:$R$444,0))</f>
        <v>1</v>
      </c>
      <c r="AL493" s="769" cm="1">
        <f t="array" ref="AL493">INDEX($H493:$K493,0,MATCH(AL$451,$H$451:$K$451,0))*INDEX($J$445:$R$448,MATCH(AL$451,$I$445:$I$448,0),MATCH(AL$450,$J$444:$R$444,0))</f>
        <v>2</v>
      </c>
      <c r="AM493" s="769" cm="1">
        <f t="array" ref="AM493">INDEX($H493:$K493,0,MATCH(AM$451,$H$451:$K$451,0))*INDEX($J$445:$R$448,MATCH(AM$451,$I$445:$I$448,0),MATCH(AM$450,$J$444:$R$444,0))</f>
        <v>1</v>
      </c>
      <c r="AN493" s="769" cm="1">
        <f t="array" ref="AN493">INDEX($H493:$K493,0,MATCH(AN$451,$H$451:$K$451,0))*INDEX($J$445:$R$448,MATCH(AN$451,$I$445:$I$448,0),MATCH(AN$450,$J$444:$R$444,0))</f>
        <v>1</v>
      </c>
      <c r="AO493" s="769" cm="1">
        <f t="array" ref="AO493">INDEX($H493:$K493,0,MATCH(AO$451,$H$451:$K$451,0))*INDEX($J$445:$R$448,MATCH(AO$451,$I$445:$I$448,0),MATCH(AO$450,$J$444:$R$444,0))</f>
        <v>1</v>
      </c>
      <c r="AP493" s="769" cm="1">
        <f t="array" ref="AP493">INDEX($H493:$K493,0,MATCH(AP$451,$H$451:$K$451,0))*INDEX($J$445:$R$448,MATCH(AP$451,$I$445:$I$448,0),MATCH(AP$450,$J$444:$R$444,0))</f>
        <v>2</v>
      </c>
      <c r="AQ493" s="769" cm="1">
        <f t="array" ref="AQ493">INDEX($H493:$K493,0,MATCH(AQ$451,$H$451:$K$451,0))*INDEX($J$445:$R$448,MATCH(AQ$451,$I$445:$I$448,0),MATCH(AQ$450,$J$444:$R$444,0))</f>
        <v>1</v>
      </c>
      <c r="AR493" s="769" cm="1">
        <f t="array" ref="AR493">INDEX($H493:$K493,0,MATCH(AR$451,$H$451:$K$451,0))*INDEX($J$445:$R$448,MATCH(AR$451,$I$445:$I$448,0),MATCH(AR$450,$J$444:$R$444,0))</f>
        <v>1</v>
      </c>
      <c r="AS493" s="769" cm="1">
        <f t="array" ref="AS493">INDEX($H493:$K493,0,MATCH(AS$451,$H$451:$K$451,0))*INDEX($J$445:$R$448,MATCH(AS$451,$I$445:$I$448,0),MATCH(AS$450,$J$444:$R$444,0))</f>
        <v>1</v>
      </c>
      <c r="AT493" s="769" cm="1">
        <f t="array" ref="AT493">INDEX($H493:$K493,0,MATCH(AT$451,$H$451:$K$451,0))*INDEX($J$445:$R$448,MATCH(AT$451,$I$445:$I$448,0),MATCH(AT$450,$J$444:$R$444,0))</f>
        <v>2</v>
      </c>
      <c r="AU493" s="769" cm="1">
        <f t="array" ref="AU493">INDEX($H493:$K493,0,MATCH(AU$451,$H$451:$K$451,0))*INDEX($J$445:$R$448,MATCH(AU$451,$I$445:$I$448,0),MATCH(AU$450,$J$444:$R$444,0))</f>
        <v>1</v>
      </c>
      <c r="AV493" s="189"/>
      <c r="AW493" s="189"/>
      <c r="AX493" s="16"/>
      <c r="AY493" s="8"/>
      <c r="AZ493" s="8"/>
      <c r="BA493" s="8"/>
    </row>
    <row r="494" spans="1:53" ht="14.5" outlineLevel="1" x14ac:dyDescent="0.35">
      <c r="A494" s="6"/>
      <c r="B494" s="7"/>
      <c r="C494" s="17"/>
      <c r="D494" s="17"/>
      <c r="E494" s="17"/>
      <c r="F494" s="26"/>
      <c r="G494" s="26" t="str">
        <f t="shared" si="122"/>
        <v>YYLNWb</v>
      </c>
      <c r="H494" s="226">
        <v>1</v>
      </c>
      <c r="I494" s="226">
        <v>1</v>
      </c>
      <c r="J494" s="226">
        <v>1</v>
      </c>
      <c r="K494" s="226">
        <v>3</v>
      </c>
      <c r="L494" s="769" cm="1">
        <f t="array" ref="L494">INDEX($H494:$K494,0,MATCH(L$451,$H$451:$K$451,0))*INDEX($J$445:$R$448,MATCH(L$451,$I$445:$I$448,0),MATCH(L$450,$J$444:$R$444,0))</f>
        <v>2</v>
      </c>
      <c r="M494" s="769" cm="1">
        <f t="array" ref="M494">INDEX($H494:$K494,0,MATCH(M$451,$H$451:$K$451,0))*INDEX($J$445:$R$448,MATCH(M$451,$I$445:$I$448,0),MATCH(M$450,$J$444:$R$444,0))</f>
        <v>1</v>
      </c>
      <c r="N494" s="769" cm="1">
        <f t="array" ref="N494">INDEX($H494:$K494,0,MATCH(N$451,$H$451:$K$451,0))*INDEX($J$445:$R$448,MATCH(N$451,$I$445:$I$448,0),MATCH(N$450,$J$444:$R$444,0))</f>
        <v>1</v>
      </c>
      <c r="O494" s="769" cm="1">
        <f t="array" ref="O494">INDEX($H494:$K494,0,MATCH(O$451,$H$451:$K$451,0))*INDEX($J$445:$R$448,MATCH(O$451,$I$445:$I$448,0),MATCH(O$450,$J$444:$R$444,0))</f>
        <v>3</v>
      </c>
      <c r="P494" s="769" cm="1">
        <f t="array" ref="P494">INDEX($H494:$K494,0,MATCH(P$451,$H$451:$K$451,0))*INDEX($J$445:$R$448,MATCH(P$451,$I$445:$I$448,0),MATCH(P$450,$J$444:$R$444,0))</f>
        <v>2</v>
      </c>
      <c r="Q494" s="769" cm="1">
        <f t="array" ref="Q494">INDEX($H494:$K494,0,MATCH(Q$451,$H$451:$K$451,0))*INDEX($J$445:$R$448,MATCH(Q$451,$I$445:$I$448,0),MATCH(Q$450,$J$444:$R$444,0))</f>
        <v>1</v>
      </c>
      <c r="R494" s="769" cm="1">
        <f t="array" ref="R494">INDEX($H494:$K494,0,MATCH(R$451,$H$451:$K$451,0))*INDEX($J$445:$R$448,MATCH(R$451,$I$445:$I$448,0),MATCH(R$450,$J$444:$R$444,0))</f>
        <v>1</v>
      </c>
      <c r="S494" s="769" cm="1">
        <f t="array" ref="S494">INDEX($H494:$K494,0,MATCH(S$451,$H$451:$K$451,0))*INDEX($J$445:$R$448,MATCH(S$451,$I$445:$I$448,0),MATCH(S$450,$J$444:$R$444,0))</f>
        <v>3</v>
      </c>
      <c r="T494" s="769" cm="1">
        <f t="array" ref="T494">INDEX($H494:$K494,0,MATCH(T$451,$H$451:$K$451,0))*INDEX($J$445:$R$448,MATCH(T$451,$I$445:$I$448,0),MATCH(T$450,$J$444:$R$444,0))</f>
        <v>2</v>
      </c>
      <c r="U494" s="769" cm="1">
        <f t="array" ref="U494">INDEX($H494:$K494,0,MATCH(U$451,$H$451:$K$451,0))*INDEX($J$445:$R$448,MATCH(U$451,$I$445:$I$448,0),MATCH(U$450,$J$444:$R$444,0))</f>
        <v>1</v>
      </c>
      <c r="V494" s="769" cm="1">
        <f t="array" ref="V494">INDEX($H494:$K494,0,MATCH(V$451,$H$451:$K$451,0))*INDEX($J$445:$R$448,MATCH(V$451,$I$445:$I$448,0),MATCH(V$450,$J$444:$R$444,0))</f>
        <v>1</v>
      </c>
      <c r="W494" s="769" cm="1">
        <f t="array" ref="W494">INDEX($H494:$K494,0,MATCH(W$451,$H$451:$K$451,0))*INDEX($J$445:$R$448,MATCH(W$451,$I$445:$I$448,0),MATCH(W$450,$J$444:$R$444,0))</f>
        <v>3</v>
      </c>
      <c r="X494" s="769" cm="1">
        <f t="array" ref="X494">INDEX($H494:$K494,0,MATCH(X$451,$H$451:$K$451,0))*INDEX($J$445:$R$448,MATCH(X$451,$I$445:$I$448,0),MATCH(X$450,$J$444:$R$444,0))</f>
        <v>2</v>
      </c>
      <c r="Y494" s="769" cm="1">
        <f t="array" ref="Y494">INDEX($H494:$K494,0,MATCH(Y$451,$H$451:$K$451,0))*INDEX($J$445:$R$448,MATCH(Y$451,$I$445:$I$448,0),MATCH(Y$450,$J$444:$R$444,0))</f>
        <v>1</v>
      </c>
      <c r="Z494" s="769" cm="1">
        <f t="array" ref="Z494">INDEX($H494:$K494,0,MATCH(Z$451,$H$451:$K$451,0))*INDEX($J$445:$R$448,MATCH(Z$451,$I$445:$I$448,0),MATCH(Z$450,$J$444:$R$444,0))</f>
        <v>1</v>
      </c>
      <c r="AA494" s="769" cm="1">
        <f t="array" ref="AA494">INDEX($H494:$K494,0,MATCH(AA$451,$H$451:$K$451,0))*INDEX($J$445:$R$448,MATCH(AA$451,$I$445:$I$448,0),MATCH(AA$450,$J$444:$R$444,0))</f>
        <v>3</v>
      </c>
      <c r="AB494" s="769" cm="1">
        <f t="array" ref="AB494">INDEX($H494:$K494,0,MATCH(AB$451,$H$451:$K$451,0))*INDEX($J$445:$R$448,MATCH(AB$451,$I$445:$I$448,0),MATCH(AB$450,$J$444:$R$444,0))</f>
        <v>1</v>
      </c>
      <c r="AC494" s="769" cm="1">
        <f t="array" ref="AC494">INDEX($H494:$K494,0,MATCH(AC$451,$H$451:$K$451,0))*INDEX($J$445:$R$448,MATCH(AC$451,$I$445:$I$448,0),MATCH(AC$450,$J$444:$R$444,0))</f>
        <v>1</v>
      </c>
      <c r="AD494" s="769" cm="1">
        <f t="array" ref="AD494">INDEX($H494:$K494,0,MATCH(AD$451,$H$451:$K$451,0))*INDEX($J$445:$R$448,MATCH(AD$451,$I$445:$I$448,0),MATCH(AD$450,$J$444:$R$444,0))</f>
        <v>1</v>
      </c>
      <c r="AE494" s="769" cm="1">
        <f t="array" ref="AE494">INDEX($H494:$K494,0,MATCH(AE$451,$H$451:$K$451,0))*INDEX($J$445:$R$448,MATCH(AE$451,$I$445:$I$448,0),MATCH(AE$450,$J$444:$R$444,0))</f>
        <v>3</v>
      </c>
      <c r="AF494" s="769" cm="1">
        <f t="array" ref="AF494">INDEX($H494:$K494,0,MATCH(AF$451,$H$451:$K$451,0))*INDEX($J$445:$R$448,MATCH(AF$451,$I$445:$I$448,0),MATCH(AF$450,$J$444:$R$444,0))</f>
        <v>1</v>
      </c>
      <c r="AG494" s="769" cm="1">
        <f t="array" ref="AG494">INDEX($H494:$K494,0,MATCH(AG$451,$H$451:$K$451,0))*INDEX($J$445:$R$448,MATCH(AG$451,$I$445:$I$448,0),MATCH(AG$450,$J$444:$R$444,0))</f>
        <v>1</v>
      </c>
      <c r="AH494" s="769" cm="1">
        <f t="array" ref="AH494">INDEX($H494:$K494,0,MATCH(AH$451,$H$451:$K$451,0))*INDEX($J$445:$R$448,MATCH(AH$451,$I$445:$I$448,0),MATCH(AH$450,$J$444:$R$444,0))</f>
        <v>1</v>
      </c>
      <c r="AI494" s="769" cm="1">
        <f t="array" ref="AI494">INDEX($H494:$K494,0,MATCH(AI$451,$H$451:$K$451,0))*INDEX($J$445:$R$448,MATCH(AI$451,$I$445:$I$448,0),MATCH(AI$450,$J$444:$R$444,0))</f>
        <v>3</v>
      </c>
      <c r="AJ494" s="769" cm="1">
        <f t="array" ref="AJ494">INDEX($H494:$K494,0,MATCH(AJ$451,$H$451:$K$451,0))*INDEX($J$445:$R$448,MATCH(AJ$451,$I$445:$I$448,0),MATCH(AJ$450,$J$444:$R$444,0))</f>
        <v>1</v>
      </c>
      <c r="AK494" s="769" cm="1">
        <f t="array" ref="AK494">INDEX($H494:$K494,0,MATCH(AK$451,$H$451:$K$451,0))*INDEX($J$445:$R$448,MATCH(AK$451,$I$445:$I$448,0),MATCH(AK$450,$J$444:$R$444,0))</f>
        <v>1</v>
      </c>
      <c r="AL494" s="769" cm="1">
        <f t="array" ref="AL494">INDEX($H494:$K494,0,MATCH(AL$451,$H$451:$K$451,0))*INDEX($J$445:$R$448,MATCH(AL$451,$I$445:$I$448,0),MATCH(AL$450,$J$444:$R$444,0))</f>
        <v>1</v>
      </c>
      <c r="AM494" s="769" cm="1">
        <f t="array" ref="AM494">INDEX($H494:$K494,0,MATCH(AM$451,$H$451:$K$451,0))*INDEX($J$445:$R$448,MATCH(AM$451,$I$445:$I$448,0),MATCH(AM$450,$J$444:$R$444,0))</f>
        <v>3</v>
      </c>
      <c r="AN494" s="769" cm="1">
        <f t="array" ref="AN494">INDEX($H494:$K494,0,MATCH(AN$451,$H$451:$K$451,0))*INDEX($J$445:$R$448,MATCH(AN$451,$I$445:$I$448,0),MATCH(AN$450,$J$444:$R$444,0))</f>
        <v>1</v>
      </c>
      <c r="AO494" s="769" cm="1">
        <f t="array" ref="AO494">INDEX($H494:$K494,0,MATCH(AO$451,$H$451:$K$451,0))*INDEX($J$445:$R$448,MATCH(AO$451,$I$445:$I$448,0),MATCH(AO$450,$J$444:$R$444,0))</f>
        <v>1</v>
      </c>
      <c r="AP494" s="769" cm="1">
        <f t="array" ref="AP494">INDEX($H494:$K494,0,MATCH(AP$451,$H$451:$K$451,0))*INDEX($J$445:$R$448,MATCH(AP$451,$I$445:$I$448,0),MATCH(AP$450,$J$444:$R$444,0))</f>
        <v>1</v>
      </c>
      <c r="AQ494" s="769" cm="1">
        <f t="array" ref="AQ494">INDEX($H494:$K494,0,MATCH(AQ$451,$H$451:$K$451,0))*INDEX($J$445:$R$448,MATCH(AQ$451,$I$445:$I$448,0),MATCH(AQ$450,$J$444:$R$444,0))</f>
        <v>3</v>
      </c>
      <c r="AR494" s="769" cm="1">
        <f t="array" ref="AR494">INDEX($H494:$K494,0,MATCH(AR$451,$H$451:$K$451,0))*INDEX($J$445:$R$448,MATCH(AR$451,$I$445:$I$448,0),MATCH(AR$450,$J$444:$R$444,0))</f>
        <v>1</v>
      </c>
      <c r="AS494" s="769" cm="1">
        <f t="array" ref="AS494">INDEX($H494:$K494,0,MATCH(AS$451,$H$451:$K$451,0))*INDEX($J$445:$R$448,MATCH(AS$451,$I$445:$I$448,0),MATCH(AS$450,$J$444:$R$444,0))</f>
        <v>1</v>
      </c>
      <c r="AT494" s="769" cm="1">
        <f t="array" ref="AT494">INDEX($H494:$K494,0,MATCH(AT$451,$H$451:$K$451,0))*INDEX($J$445:$R$448,MATCH(AT$451,$I$445:$I$448,0),MATCH(AT$450,$J$444:$R$444,0))</f>
        <v>1</v>
      </c>
      <c r="AU494" s="769" cm="1">
        <f t="array" ref="AU494">INDEX($H494:$K494,0,MATCH(AU$451,$H$451:$K$451,0))*INDEX($J$445:$R$448,MATCH(AU$451,$I$445:$I$448,0),MATCH(AU$450,$J$444:$R$444,0))</f>
        <v>3</v>
      </c>
      <c r="AV494" s="189"/>
      <c r="AW494" s="189"/>
      <c r="AX494" s="16"/>
      <c r="AY494" s="8"/>
      <c r="AZ494" s="8"/>
      <c r="BA494" s="8"/>
    </row>
    <row r="495" spans="1:53" ht="14.5" outlineLevel="1" x14ac:dyDescent="0.35">
      <c r="A495" s="6"/>
      <c r="B495" s="7"/>
      <c r="C495" s="17"/>
      <c r="D495" s="17"/>
      <c r="E495" s="17"/>
      <c r="F495" s="26"/>
      <c r="G495" s="26" t="str">
        <f t="shared" si="122"/>
        <v>YYLNWbd</v>
      </c>
      <c r="H495" s="226">
        <v>1</v>
      </c>
      <c r="I495" s="226">
        <v>1</v>
      </c>
      <c r="J495" s="226">
        <v>1</v>
      </c>
      <c r="K495" s="226">
        <v>3</v>
      </c>
      <c r="L495" s="769" cm="1">
        <f t="array" ref="L495">INDEX($H495:$K495,0,MATCH(L$451,$H$451:$K$451,0))*INDEX($J$445:$R$448,MATCH(L$451,$I$445:$I$448,0),MATCH(L$450,$J$444:$R$444,0))</f>
        <v>2</v>
      </c>
      <c r="M495" s="769" cm="1">
        <f t="array" ref="M495">INDEX($H495:$K495,0,MATCH(M$451,$H$451:$K$451,0))*INDEX($J$445:$R$448,MATCH(M$451,$I$445:$I$448,0),MATCH(M$450,$J$444:$R$444,0))</f>
        <v>1</v>
      </c>
      <c r="N495" s="769" cm="1">
        <f t="array" ref="N495">INDEX($H495:$K495,0,MATCH(N$451,$H$451:$K$451,0))*INDEX($J$445:$R$448,MATCH(N$451,$I$445:$I$448,0),MATCH(N$450,$J$444:$R$444,0))</f>
        <v>1</v>
      </c>
      <c r="O495" s="769" cm="1">
        <f t="array" ref="O495">INDEX($H495:$K495,0,MATCH(O$451,$H$451:$K$451,0))*INDEX($J$445:$R$448,MATCH(O$451,$I$445:$I$448,0),MATCH(O$450,$J$444:$R$444,0))</f>
        <v>3</v>
      </c>
      <c r="P495" s="769" cm="1">
        <f t="array" ref="P495">INDEX($H495:$K495,0,MATCH(P$451,$H$451:$K$451,0))*INDEX($J$445:$R$448,MATCH(P$451,$I$445:$I$448,0),MATCH(P$450,$J$444:$R$444,0))</f>
        <v>2</v>
      </c>
      <c r="Q495" s="769" cm="1">
        <f t="array" ref="Q495">INDEX($H495:$K495,0,MATCH(Q$451,$H$451:$K$451,0))*INDEX($J$445:$R$448,MATCH(Q$451,$I$445:$I$448,0),MATCH(Q$450,$J$444:$R$444,0))</f>
        <v>1</v>
      </c>
      <c r="R495" s="769" cm="1">
        <f t="array" ref="R495">INDEX($H495:$K495,0,MATCH(R$451,$H$451:$K$451,0))*INDEX($J$445:$R$448,MATCH(R$451,$I$445:$I$448,0),MATCH(R$450,$J$444:$R$444,0))</f>
        <v>1</v>
      </c>
      <c r="S495" s="769" cm="1">
        <f t="array" ref="S495">INDEX($H495:$K495,0,MATCH(S$451,$H$451:$K$451,0))*INDEX($J$445:$R$448,MATCH(S$451,$I$445:$I$448,0),MATCH(S$450,$J$444:$R$444,0))</f>
        <v>3</v>
      </c>
      <c r="T495" s="769" cm="1">
        <f t="array" ref="T495">INDEX($H495:$K495,0,MATCH(T$451,$H$451:$K$451,0))*INDEX($J$445:$R$448,MATCH(T$451,$I$445:$I$448,0),MATCH(T$450,$J$444:$R$444,0))</f>
        <v>2</v>
      </c>
      <c r="U495" s="769" cm="1">
        <f t="array" ref="U495">INDEX($H495:$K495,0,MATCH(U$451,$H$451:$K$451,0))*INDEX($J$445:$R$448,MATCH(U$451,$I$445:$I$448,0),MATCH(U$450,$J$444:$R$444,0))</f>
        <v>1</v>
      </c>
      <c r="V495" s="769" cm="1">
        <f t="array" ref="V495">INDEX($H495:$K495,0,MATCH(V$451,$H$451:$K$451,0))*INDEX($J$445:$R$448,MATCH(V$451,$I$445:$I$448,0),MATCH(V$450,$J$444:$R$444,0))</f>
        <v>1</v>
      </c>
      <c r="W495" s="769" cm="1">
        <f t="array" ref="W495">INDEX($H495:$K495,0,MATCH(W$451,$H$451:$K$451,0))*INDEX($J$445:$R$448,MATCH(W$451,$I$445:$I$448,0),MATCH(W$450,$J$444:$R$444,0))</f>
        <v>3</v>
      </c>
      <c r="X495" s="769" cm="1">
        <f t="array" ref="X495">INDEX($H495:$K495,0,MATCH(X$451,$H$451:$K$451,0))*INDEX($J$445:$R$448,MATCH(X$451,$I$445:$I$448,0),MATCH(X$450,$J$444:$R$444,0))</f>
        <v>2</v>
      </c>
      <c r="Y495" s="769" cm="1">
        <f t="array" ref="Y495">INDEX($H495:$K495,0,MATCH(Y$451,$H$451:$K$451,0))*INDEX($J$445:$R$448,MATCH(Y$451,$I$445:$I$448,0),MATCH(Y$450,$J$444:$R$444,0))</f>
        <v>1</v>
      </c>
      <c r="Z495" s="769" cm="1">
        <f t="array" ref="Z495">INDEX($H495:$K495,0,MATCH(Z$451,$H$451:$K$451,0))*INDEX($J$445:$R$448,MATCH(Z$451,$I$445:$I$448,0),MATCH(Z$450,$J$444:$R$444,0))</f>
        <v>1</v>
      </c>
      <c r="AA495" s="769" cm="1">
        <f t="array" ref="AA495">INDEX($H495:$K495,0,MATCH(AA$451,$H$451:$K$451,0))*INDEX($J$445:$R$448,MATCH(AA$451,$I$445:$I$448,0),MATCH(AA$450,$J$444:$R$444,0))</f>
        <v>3</v>
      </c>
      <c r="AB495" s="769" cm="1">
        <f t="array" ref="AB495">INDEX($H495:$K495,0,MATCH(AB$451,$H$451:$K$451,0))*INDEX($J$445:$R$448,MATCH(AB$451,$I$445:$I$448,0),MATCH(AB$450,$J$444:$R$444,0))</f>
        <v>1</v>
      </c>
      <c r="AC495" s="769" cm="1">
        <f t="array" ref="AC495">INDEX($H495:$K495,0,MATCH(AC$451,$H$451:$K$451,0))*INDEX($J$445:$R$448,MATCH(AC$451,$I$445:$I$448,0),MATCH(AC$450,$J$444:$R$444,0))</f>
        <v>1</v>
      </c>
      <c r="AD495" s="769" cm="1">
        <f t="array" ref="AD495">INDEX($H495:$K495,0,MATCH(AD$451,$H$451:$K$451,0))*INDEX($J$445:$R$448,MATCH(AD$451,$I$445:$I$448,0),MATCH(AD$450,$J$444:$R$444,0))</f>
        <v>1</v>
      </c>
      <c r="AE495" s="769" cm="1">
        <f t="array" ref="AE495">INDEX($H495:$K495,0,MATCH(AE$451,$H$451:$K$451,0))*INDEX($J$445:$R$448,MATCH(AE$451,$I$445:$I$448,0),MATCH(AE$450,$J$444:$R$444,0))</f>
        <v>3</v>
      </c>
      <c r="AF495" s="769" cm="1">
        <f t="array" ref="AF495">INDEX($H495:$K495,0,MATCH(AF$451,$H$451:$K$451,0))*INDEX($J$445:$R$448,MATCH(AF$451,$I$445:$I$448,0),MATCH(AF$450,$J$444:$R$444,0))</f>
        <v>1</v>
      </c>
      <c r="AG495" s="769" cm="1">
        <f t="array" ref="AG495">INDEX($H495:$K495,0,MATCH(AG$451,$H$451:$K$451,0))*INDEX($J$445:$R$448,MATCH(AG$451,$I$445:$I$448,0),MATCH(AG$450,$J$444:$R$444,0))</f>
        <v>1</v>
      </c>
      <c r="AH495" s="769" cm="1">
        <f t="array" ref="AH495">INDEX($H495:$K495,0,MATCH(AH$451,$H$451:$K$451,0))*INDEX($J$445:$R$448,MATCH(AH$451,$I$445:$I$448,0),MATCH(AH$450,$J$444:$R$444,0))</f>
        <v>1</v>
      </c>
      <c r="AI495" s="769" cm="1">
        <f t="array" ref="AI495">INDEX($H495:$K495,0,MATCH(AI$451,$H$451:$K$451,0))*INDEX($J$445:$R$448,MATCH(AI$451,$I$445:$I$448,0),MATCH(AI$450,$J$444:$R$444,0))</f>
        <v>3</v>
      </c>
      <c r="AJ495" s="769" cm="1">
        <f t="array" ref="AJ495">INDEX($H495:$K495,0,MATCH(AJ$451,$H$451:$K$451,0))*INDEX($J$445:$R$448,MATCH(AJ$451,$I$445:$I$448,0),MATCH(AJ$450,$J$444:$R$444,0))</f>
        <v>1</v>
      </c>
      <c r="AK495" s="769" cm="1">
        <f t="array" ref="AK495">INDEX($H495:$K495,0,MATCH(AK$451,$H$451:$K$451,0))*INDEX($J$445:$R$448,MATCH(AK$451,$I$445:$I$448,0),MATCH(AK$450,$J$444:$R$444,0))</f>
        <v>1</v>
      </c>
      <c r="AL495" s="769" cm="1">
        <f t="array" ref="AL495">INDEX($H495:$K495,0,MATCH(AL$451,$H$451:$K$451,0))*INDEX($J$445:$R$448,MATCH(AL$451,$I$445:$I$448,0),MATCH(AL$450,$J$444:$R$444,0))</f>
        <v>1</v>
      </c>
      <c r="AM495" s="769" cm="1">
        <f t="array" ref="AM495">INDEX($H495:$K495,0,MATCH(AM$451,$H$451:$K$451,0))*INDEX($J$445:$R$448,MATCH(AM$451,$I$445:$I$448,0),MATCH(AM$450,$J$444:$R$444,0))</f>
        <v>3</v>
      </c>
      <c r="AN495" s="769" cm="1">
        <f t="array" ref="AN495">INDEX($H495:$K495,0,MATCH(AN$451,$H$451:$K$451,0))*INDEX($J$445:$R$448,MATCH(AN$451,$I$445:$I$448,0),MATCH(AN$450,$J$444:$R$444,0))</f>
        <v>1</v>
      </c>
      <c r="AO495" s="769" cm="1">
        <f t="array" ref="AO495">INDEX($H495:$K495,0,MATCH(AO$451,$H$451:$K$451,0))*INDEX($J$445:$R$448,MATCH(AO$451,$I$445:$I$448,0),MATCH(AO$450,$J$444:$R$444,0))</f>
        <v>1</v>
      </c>
      <c r="AP495" s="769" cm="1">
        <f t="array" ref="AP495">INDEX($H495:$K495,0,MATCH(AP$451,$H$451:$K$451,0))*INDEX($J$445:$R$448,MATCH(AP$451,$I$445:$I$448,0),MATCH(AP$450,$J$444:$R$444,0))</f>
        <v>1</v>
      </c>
      <c r="AQ495" s="769" cm="1">
        <f t="array" ref="AQ495">INDEX($H495:$K495,0,MATCH(AQ$451,$H$451:$K$451,0))*INDEX($J$445:$R$448,MATCH(AQ$451,$I$445:$I$448,0),MATCH(AQ$450,$J$444:$R$444,0))</f>
        <v>3</v>
      </c>
      <c r="AR495" s="769" cm="1">
        <f t="array" ref="AR495">INDEX($H495:$K495,0,MATCH(AR$451,$H$451:$K$451,0))*INDEX($J$445:$R$448,MATCH(AR$451,$I$445:$I$448,0),MATCH(AR$450,$J$444:$R$444,0))</f>
        <v>1</v>
      </c>
      <c r="AS495" s="769" cm="1">
        <f t="array" ref="AS495">INDEX($H495:$K495,0,MATCH(AS$451,$H$451:$K$451,0))*INDEX($J$445:$R$448,MATCH(AS$451,$I$445:$I$448,0),MATCH(AS$450,$J$444:$R$444,0))</f>
        <v>1</v>
      </c>
      <c r="AT495" s="769" cm="1">
        <f t="array" ref="AT495">INDEX($H495:$K495,0,MATCH(AT$451,$H$451:$K$451,0))*INDEX($J$445:$R$448,MATCH(AT$451,$I$445:$I$448,0),MATCH(AT$450,$J$444:$R$444,0))</f>
        <v>1</v>
      </c>
      <c r="AU495" s="769" cm="1">
        <f t="array" ref="AU495">INDEX($H495:$K495,0,MATCH(AU$451,$H$451:$K$451,0))*INDEX($J$445:$R$448,MATCH(AU$451,$I$445:$I$448,0),MATCH(AU$450,$J$444:$R$444,0))</f>
        <v>3</v>
      </c>
      <c r="AV495" s="189"/>
      <c r="AW495" s="189"/>
      <c r="AX495" s="16"/>
      <c r="AY495" s="8"/>
      <c r="AZ495" s="8"/>
      <c r="BA495" s="8"/>
    </row>
    <row r="496" spans="1:53" ht="14.5" outlineLevel="1" x14ac:dyDescent="0.35">
      <c r="A496" s="6"/>
      <c r="B496" s="7"/>
      <c r="C496" s="17"/>
      <c r="D496" s="17"/>
      <c r="E496" s="17"/>
      <c r="F496" s="26"/>
      <c r="G496" s="26" t="str">
        <f t="shared" si="122"/>
        <v>YYBLNw</v>
      </c>
      <c r="H496" s="226">
        <v>1</v>
      </c>
      <c r="I496" s="226">
        <v>1</v>
      </c>
      <c r="J496" s="226">
        <v>1</v>
      </c>
      <c r="K496" s="226">
        <v>2</v>
      </c>
      <c r="L496" s="769" cm="1">
        <f t="array" ref="L496">INDEX($H496:$K496,0,MATCH(L$451,$H$451:$K$451,0))*INDEX($J$445:$R$448,MATCH(L$451,$I$445:$I$448,0),MATCH(L$450,$J$444:$R$444,0))</f>
        <v>2</v>
      </c>
      <c r="M496" s="769" cm="1">
        <f t="array" ref="M496">INDEX($H496:$K496,0,MATCH(M$451,$H$451:$K$451,0))*INDEX($J$445:$R$448,MATCH(M$451,$I$445:$I$448,0),MATCH(M$450,$J$444:$R$444,0))</f>
        <v>1</v>
      </c>
      <c r="N496" s="769" cm="1">
        <f t="array" ref="N496">INDEX($H496:$K496,0,MATCH(N$451,$H$451:$K$451,0))*INDEX($J$445:$R$448,MATCH(N$451,$I$445:$I$448,0),MATCH(N$450,$J$444:$R$444,0))</f>
        <v>1</v>
      </c>
      <c r="O496" s="769" cm="1">
        <f t="array" ref="O496">INDEX($H496:$K496,0,MATCH(O$451,$H$451:$K$451,0))*INDEX($J$445:$R$448,MATCH(O$451,$I$445:$I$448,0),MATCH(O$450,$J$444:$R$444,0))</f>
        <v>2</v>
      </c>
      <c r="P496" s="769" cm="1">
        <f t="array" ref="P496">INDEX($H496:$K496,0,MATCH(P$451,$H$451:$K$451,0))*INDEX($J$445:$R$448,MATCH(P$451,$I$445:$I$448,0),MATCH(P$450,$J$444:$R$444,0))</f>
        <v>2</v>
      </c>
      <c r="Q496" s="769" cm="1">
        <f t="array" ref="Q496">INDEX($H496:$K496,0,MATCH(Q$451,$H$451:$K$451,0))*INDEX($J$445:$R$448,MATCH(Q$451,$I$445:$I$448,0),MATCH(Q$450,$J$444:$R$444,0))</f>
        <v>1</v>
      </c>
      <c r="R496" s="769" cm="1">
        <f t="array" ref="R496">INDEX($H496:$K496,0,MATCH(R$451,$H$451:$K$451,0))*INDEX($J$445:$R$448,MATCH(R$451,$I$445:$I$448,0),MATCH(R$450,$J$444:$R$444,0))</f>
        <v>1</v>
      </c>
      <c r="S496" s="769" cm="1">
        <f t="array" ref="S496">INDEX($H496:$K496,0,MATCH(S$451,$H$451:$K$451,0))*INDEX($J$445:$R$448,MATCH(S$451,$I$445:$I$448,0),MATCH(S$450,$J$444:$R$444,0))</f>
        <v>2</v>
      </c>
      <c r="T496" s="769" cm="1">
        <f t="array" ref="T496">INDEX($H496:$K496,0,MATCH(T$451,$H$451:$K$451,0))*INDEX($J$445:$R$448,MATCH(T$451,$I$445:$I$448,0),MATCH(T$450,$J$444:$R$444,0))</f>
        <v>2</v>
      </c>
      <c r="U496" s="769" cm="1">
        <f t="array" ref="U496">INDEX($H496:$K496,0,MATCH(U$451,$H$451:$K$451,0))*INDEX($J$445:$R$448,MATCH(U$451,$I$445:$I$448,0),MATCH(U$450,$J$444:$R$444,0))</f>
        <v>1</v>
      </c>
      <c r="V496" s="769" cm="1">
        <f t="array" ref="V496">INDEX($H496:$K496,0,MATCH(V$451,$H$451:$K$451,0))*INDEX($J$445:$R$448,MATCH(V$451,$I$445:$I$448,0),MATCH(V$450,$J$444:$R$444,0))</f>
        <v>1</v>
      </c>
      <c r="W496" s="769" cm="1">
        <f t="array" ref="W496">INDEX($H496:$K496,0,MATCH(W$451,$H$451:$K$451,0))*INDEX($J$445:$R$448,MATCH(W$451,$I$445:$I$448,0),MATCH(W$450,$J$444:$R$444,0))</f>
        <v>2</v>
      </c>
      <c r="X496" s="769" cm="1">
        <f t="array" ref="X496">INDEX($H496:$K496,0,MATCH(X$451,$H$451:$K$451,0))*INDEX($J$445:$R$448,MATCH(X$451,$I$445:$I$448,0),MATCH(X$450,$J$444:$R$444,0))</f>
        <v>2</v>
      </c>
      <c r="Y496" s="769" cm="1">
        <f t="array" ref="Y496">INDEX($H496:$K496,0,MATCH(Y$451,$H$451:$K$451,0))*INDEX($J$445:$R$448,MATCH(Y$451,$I$445:$I$448,0),MATCH(Y$450,$J$444:$R$444,0))</f>
        <v>1</v>
      </c>
      <c r="Z496" s="769" cm="1">
        <f t="array" ref="Z496">INDEX($H496:$K496,0,MATCH(Z$451,$H$451:$K$451,0))*INDEX($J$445:$R$448,MATCH(Z$451,$I$445:$I$448,0),MATCH(Z$450,$J$444:$R$444,0))</f>
        <v>1</v>
      </c>
      <c r="AA496" s="769" cm="1">
        <f t="array" ref="AA496">INDEX($H496:$K496,0,MATCH(AA$451,$H$451:$K$451,0))*INDEX($J$445:$R$448,MATCH(AA$451,$I$445:$I$448,0),MATCH(AA$450,$J$444:$R$444,0))</f>
        <v>2</v>
      </c>
      <c r="AB496" s="769" cm="1">
        <f t="array" ref="AB496">INDEX($H496:$K496,0,MATCH(AB$451,$H$451:$K$451,0))*INDEX($J$445:$R$448,MATCH(AB$451,$I$445:$I$448,0),MATCH(AB$450,$J$444:$R$444,0))</f>
        <v>1</v>
      </c>
      <c r="AC496" s="769" cm="1">
        <f t="array" ref="AC496">INDEX($H496:$K496,0,MATCH(AC$451,$H$451:$K$451,0))*INDEX($J$445:$R$448,MATCH(AC$451,$I$445:$I$448,0),MATCH(AC$450,$J$444:$R$444,0))</f>
        <v>1</v>
      </c>
      <c r="AD496" s="769" cm="1">
        <f t="array" ref="AD496">INDEX($H496:$K496,0,MATCH(AD$451,$H$451:$K$451,0))*INDEX($J$445:$R$448,MATCH(AD$451,$I$445:$I$448,0),MATCH(AD$450,$J$444:$R$444,0))</f>
        <v>1</v>
      </c>
      <c r="AE496" s="769" cm="1">
        <f t="array" ref="AE496">INDEX($H496:$K496,0,MATCH(AE$451,$H$451:$K$451,0))*INDEX($J$445:$R$448,MATCH(AE$451,$I$445:$I$448,0),MATCH(AE$450,$J$444:$R$444,0))</f>
        <v>2</v>
      </c>
      <c r="AF496" s="769" cm="1">
        <f t="array" ref="AF496">INDEX($H496:$K496,0,MATCH(AF$451,$H$451:$K$451,0))*INDEX($J$445:$R$448,MATCH(AF$451,$I$445:$I$448,0),MATCH(AF$450,$J$444:$R$444,0))</f>
        <v>1</v>
      </c>
      <c r="AG496" s="769" cm="1">
        <f t="array" ref="AG496">INDEX($H496:$K496,0,MATCH(AG$451,$H$451:$K$451,0))*INDEX($J$445:$R$448,MATCH(AG$451,$I$445:$I$448,0),MATCH(AG$450,$J$444:$R$444,0))</f>
        <v>1</v>
      </c>
      <c r="AH496" s="769" cm="1">
        <f t="array" ref="AH496">INDEX($H496:$K496,0,MATCH(AH$451,$H$451:$K$451,0))*INDEX($J$445:$R$448,MATCH(AH$451,$I$445:$I$448,0),MATCH(AH$450,$J$444:$R$444,0))</f>
        <v>1</v>
      </c>
      <c r="AI496" s="769" cm="1">
        <f t="array" ref="AI496">INDEX($H496:$K496,0,MATCH(AI$451,$H$451:$K$451,0))*INDEX($J$445:$R$448,MATCH(AI$451,$I$445:$I$448,0),MATCH(AI$450,$J$444:$R$444,0))</f>
        <v>2</v>
      </c>
      <c r="AJ496" s="769" cm="1">
        <f t="array" ref="AJ496">INDEX($H496:$K496,0,MATCH(AJ$451,$H$451:$K$451,0))*INDEX($J$445:$R$448,MATCH(AJ$451,$I$445:$I$448,0),MATCH(AJ$450,$J$444:$R$444,0))</f>
        <v>1</v>
      </c>
      <c r="AK496" s="769" cm="1">
        <f t="array" ref="AK496">INDEX($H496:$K496,0,MATCH(AK$451,$H$451:$K$451,0))*INDEX($J$445:$R$448,MATCH(AK$451,$I$445:$I$448,0),MATCH(AK$450,$J$444:$R$444,0))</f>
        <v>1</v>
      </c>
      <c r="AL496" s="769" cm="1">
        <f t="array" ref="AL496">INDEX($H496:$K496,0,MATCH(AL$451,$H$451:$K$451,0))*INDEX($J$445:$R$448,MATCH(AL$451,$I$445:$I$448,0),MATCH(AL$450,$J$444:$R$444,0))</f>
        <v>1</v>
      </c>
      <c r="AM496" s="769" cm="1">
        <f t="array" ref="AM496">INDEX($H496:$K496,0,MATCH(AM$451,$H$451:$K$451,0))*INDEX($J$445:$R$448,MATCH(AM$451,$I$445:$I$448,0),MATCH(AM$450,$J$444:$R$444,0))</f>
        <v>2</v>
      </c>
      <c r="AN496" s="769" cm="1">
        <f t="array" ref="AN496">INDEX($H496:$K496,0,MATCH(AN$451,$H$451:$K$451,0))*INDEX($J$445:$R$448,MATCH(AN$451,$I$445:$I$448,0),MATCH(AN$450,$J$444:$R$444,0))</f>
        <v>1</v>
      </c>
      <c r="AO496" s="769" cm="1">
        <f t="array" ref="AO496">INDEX($H496:$K496,0,MATCH(AO$451,$H$451:$K$451,0))*INDEX($J$445:$R$448,MATCH(AO$451,$I$445:$I$448,0),MATCH(AO$450,$J$444:$R$444,0))</f>
        <v>1</v>
      </c>
      <c r="AP496" s="769" cm="1">
        <f t="array" ref="AP496">INDEX($H496:$K496,0,MATCH(AP$451,$H$451:$K$451,0))*INDEX($J$445:$R$448,MATCH(AP$451,$I$445:$I$448,0),MATCH(AP$450,$J$444:$R$444,0))</f>
        <v>1</v>
      </c>
      <c r="AQ496" s="769" cm="1">
        <f t="array" ref="AQ496">INDEX($H496:$K496,0,MATCH(AQ$451,$H$451:$K$451,0))*INDEX($J$445:$R$448,MATCH(AQ$451,$I$445:$I$448,0),MATCH(AQ$450,$J$444:$R$444,0))</f>
        <v>2</v>
      </c>
      <c r="AR496" s="769" cm="1">
        <f t="array" ref="AR496">INDEX($H496:$K496,0,MATCH(AR$451,$H$451:$K$451,0))*INDEX($J$445:$R$448,MATCH(AR$451,$I$445:$I$448,0),MATCH(AR$450,$J$444:$R$444,0))</f>
        <v>1</v>
      </c>
      <c r="AS496" s="769" cm="1">
        <f t="array" ref="AS496">INDEX($H496:$K496,0,MATCH(AS$451,$H$451:$K$451,0))*INDEX($J$445:$R$448,MATCH(AS$451,$I$445:$I$448,0),MATCH(AS$450,$J$444:$R$444,0))</f>
        <v>1</v>
      </c>
      <c r="AT496" s="769" cm="1">
        <f t="array" ref="AT496">INDEX($H496:$K496,0,MATCH(AT$451,$H$451:$K$451,0))*INDEX($J$445:$R$448,MATCH(AT$451,$I$445:$I$448,0),MATCH(AT$450,$J$444:$R$444,0))</f>
        <v>1</v>
      </c>
      <c r="AU496" s="769" cm="1">
        <f t="array" ref="AU496">INDEX($H496:$K496,0,MATCH(AU$451,$H$451:$K$451,0))*INDEX($J$445:$R$448,MATCH(AU$451,$I$445:$I$448,0),MATCH(AU$450,$J$444:$R$444,0))</f>
        <v>2</v>
      </c>
      <c r="AV496" s="189"/>
      <c r="AW496" s="189"/>
      <c r="AX496" s="16"/>
      <c r="AY496" s="8"/>
      <c r="AZ496" s="8"/>
      <c r="BA496" s="8"/>
    </row>
    <row r="497" spans="1:53" ht="14.5" outlineLevel="1" x14ac:dyDescent="0.35">
      <c r="A497" s="6"/>
      <c r="B497" s="7"/>
      <c r="C497" s="17"/>
      <c r="D497" s="17"/>
      <c r="E497" s="17"/>
      <c r="F497" s="26"/>
      <c r="G497" s="26" t="str">
        <f t="shared" si="122"/>
        <v>YYBLNwd</v>
      </c>
      <c r="H497" s="226">
        <v>1</v>
      </c>
      <c r="I497" s="226">
        <v>1</v>
      </c>
      <c r="J497" s="226">
        <v>1</v>
      </c>
      <c r="K497" s="226">
        <v>2</v>
      </c>
      <c r="L497" s="769" cm="1">
        <f t="array" ref="L497">INDEX($H497:$K497,0,MATCH(L$451,$H$451:$K$451,0))*INDEX($J$445:$R$448,MATCH(L$451,$I$445:$I$448,0),MATCH(L$450,$J$444:$R$444,0))</f>
        <v>2</v>
      </c>
      <c r="M497" s="769" cm="1">
        <f t="array" ref="M497">INDEX($H497:$K497,0,MATCH(M$451,$H$451:$K$451,0))*INDEX($J$445:$R$448,MATCH(M$451,$I$445:$I$448,0),MATCH(M$450,$J$444:$R$444,0))</f>
        <v>1</v>
      </c>
      <c r="N497" s="769" cm="1">
        <f t="array" ref="N497">INDEX($H497:$K497,0,MATCH(N$451,$H$451:$K$451,0))*INDEX($J$445:$R$448,MATCH(N$451,$I$445:$I$448,0),MATCH(N$450,$J$444:$R$444,0))</f>
        <v>1</v>
      </c>
      <c r="O497" s="769" cm="1">
        <f t="array" ref="O497">INDEX($H497:$K497,0,MATCH(O$451,$H$451:$K$451,0))*INDEX($J$445:$R$448,MATCH(O$451,$I$445:$I$448,0),MATCH(O$450,$J$444:$R$444,0))</f>
        <v>2</v>
      </c>
      <c r="P497" s="769" cm="1">
        <f t="array" ref="P497">INDEX($H497:$K497,0,MATCH(P$451,$H$451:$K$451,0))*INDEX($J$445:$R$448,MATCH(P$451,$I$445:$I$448,0),MATCH(P$450,$J$444:$R$444,0))</f>
        <v>2</v>
      </c>
      <c r="Q497" s="769" cm="1">
        <f t="array" ref="Q497">INDEX($H497:$K497,0,MATCH(Q$451,$H$451:$K$451,0))*INDEX($J$445:$R$448,MATCH(Q$451,$I$445:$I$448,0),MATCH(Q$450,$J$444:$R$444,0))</f>
        <v>1</v>
      </c>
      <c r="R497" s="769" cm="1">
        <f t="array" ref="R497">INDEX($H497:$K497,0,MATCH(R$451,$H$451:$K$451,0))*INDEX($J$445:$R$448,MATCH(R$451,$I$445:$I$448,0),MATCH(R$450,$J$444:$R$444,0))</f>
        <v>1</v>
      </c>
      <c r="S497" s="769" cm="1">
        <f t="array" ref="S497">INDEX($H497:$K497,0,MATCH(S$451,$H$451:$K$451,0))*INDEX($J$445:$R$448,MATCH(S$451,$I$445:$I$448,0),MATCH(S$450,$J$444:$R$444,0))</f>
        <v>2</v>
      </c>
      <c r="T497" s="769" cm="1">
        <f t="array" ref="T497">INDEX($H497:$K497,0,MATCH(T$451,$H$451:$K$451,0))*INDEX($J$445:$R$448,MATCH(T$451,$I$445:$I$448,0),MATCH(T$450,$J$444:$R$444,0))</f>
        <v>2</v>
      </c>
      <c r="U497" s="769" cm="1">
        <f t="array" ref="U497">INDEX($H497:$K497,0,MATCH(U$451,$H$451:$K$451,0))*INDEX($J$445:$R$448,MATCH(U$451,$I$445:$I$448,0),MATCH(U$450,$J$444:$R$444,0))</f>
        <v>1</v>
      </c>
      <c r="V497" s="769" cm="1">
        <f t="array" ref="V497">INDEX($H497:$K497,0,MATCH(V$451,$H$451:$K$451,0))*INDEX($J$445:$R$448,MATCH(V$451,$I$445:$I$448,0),MATCH(V$450,$J$444:$R$444,0))</f>
        <v>1</v>
      </c>
      <c r="W497" s="769" cm="1">
        <f t="array" ref="W497">INDEX($H497:$K497,0,MATCH(W$451,$H$451:$K$451,0))*INDEX($J$445:$R$448,MATCH(W$451,$I$445:$I$448,0),MATCH(W$450,$J$444:$R$444,0))</f>
        <v>2</v>
      </c>
      <c r="X497" s="769" cm="1">
        <f t="array" ref="X497">INDEX($H497:$K497,0,MATCH(X$451,$H$451:$K$451,0))*INDEX($J$445:$R$448,MATCH(X$451,$I$445:$I$448,0),MATCH(X$450,$J$444:$R$444,0))</f>
        <v>2</v>
      </c>
      <c r="Y497" s="769" cm="1">
        <f t="array" ref="Y497">INDEX($H497:$K497,0,MATCH(Y$451,$H$451:$K$451,0))*INDEX($J$445:$R$448,MATCH(Y$451,$I$445:$I$448,0),MATCH(Y$450,$J$444:$R$444,0))</f>
        <v>1</v>
      </c>
      <c r="Z497" s="769" cm="1">
        <f t="array" ref="Z497">INDEX($H497:$K497,0,MATCH(Z$451,$H$451:$K$451,0))*INDEX($J$445:$R$448,MATCH(Z$451,$I$445:$I$448,0),MATCH(Z$450,$J$444:$R$444,0))</f>
        <v>1</v>
      </c>
      <c r="AA497" s="769" cm="1">
        <f t="array" ref="AA497">INDEX($H497:$K497,0,MATCH(AA$451,$H$451:$K$451,0))*INDEX($J$445:$R$448,MATCH(AA$451,$I$445:$I$448,0),MATCH(AA$450,$J$444:$R$444,0))</f>
        <v>2</v>
      </c>
      <c r="AB497" s="769" cm="1">
        <f t="array" ref="AB497">INDEX($H497:$K497,0,MATCH(AB$451,$H$451:$K$451,0))*INDEX($J$445:$R$448,MATCH(AB$451,$I$445:$I$448,0),MATCH(AB$450,$J$444:$R$444,0))</f>
        <v>1</v>
      </c>
      <c r="AC497" s="769" cm="1">
        <f t="array" ref="AC497">INDEX($H497:$K497,0,MATCH(AC$451,$H$451:$K$451,0))*INDEX($J$445:$R$448,MATCH(AC$451,$I$445:$I$448,0),MATCH(AC$450,$J$444:$R$444,0))</f>
        <v>1</v>
      </c>
      <c r="AD497" s="769" cm="1">
        <f t="array" ref="AD497">INDEX($H497:$K497,0,MATCH(AD$451,$H$451:$K$451,0))*INDEX($J$445:$R$448,MATCH(AD$451,$I$445:$I$448,0),MATCH(AD$450,$J$444:$R$444,0))</f>
        <v>1</v>
      </c>
      <c r="AE497" s="769" cm="1">
        <f t="array" ref="AE497">INDEX($H497:$K497,0,MATCH(AE$451,$H$451:$K$451,0))*INDEX($J$445:$R$448,MATCH(AE$451,$I$445:$I$448,0),MATCH(AE$450,$J$444:$R$444,0))</f>
        <v>2</v>
      </c>
      <c r="AF497" s="769" cm="1">
        <f t="array" ref="AF497">INDEX($H497:$K497,0,MATCH(AF$451,$H$451:$K$451,0))*INDEX($J$445:$R$448,MATCH(AF$451,$I$445:$I$448,0),MATCH(AF$450,$J$444:$R$444,0))</f>
        <v>1</v>
      </c>
      <c r="AG497" s="769" cm="1">
        <f t="array" ref="AG497">INDEX($H497:$K497,0,MATCH(AG$451,$H$451:$K$451,0))*INDEX($J$445:$R$448,MATCH(AG$451,$I$445:$I$448,0),MATCH(AG$450,$J$444:$R$444,0))</f>
        <v>1</v>
      </c>
      <c r="AH497" s="769" cm="1">
        <f t="array" ref="AH497">INDEX($H497:$K497,0,MATCH(AH$451,$H$451:$K$451,0))*INDEX($J$445:$R$448,MATCH(AH$451,$I$445:$I$448,0),MATCH(AH$450,$J$444:$R$444,0))</f>
        <v>1</v>
      </c>
      <c r="AI497" s="769" cm="1">
        <f t="array" ref="AI497">INDEX($H497:$K497,0,MATCH(AI$451,$H$451:$K$451,0))*INDEX($J$445:$R$448,MATCH(AI$451,$I$445:$I$448,0),MATCH(AI$450,$J$444:$R$444,0))</f>
        <v>2</v>
      </c>
      <c r="AJ497" s="769" cm="1">
        <f t="array" ref="AJ497">INDEX($H497:$K497,0,MATCH(AJ$451,$H$451:$K$451,0))*INDEX($J$445:$R$448,MATCH(AJ$451,$I$445:$I$448,0),MATCH(AJ$450,$J$444:$R$444,0))</f>
        <v>1</v>
      </c>
      <c r="AK497" s="769" cm="1">
        <f t="array" ref="AK497">INDEX($H497:$K497,0,MATCH(AK$451,$H$451:$K$451,0))*INDEX($J$445:$R$448,MATCH(AK$451,$I$445:$I$448,0),MATCH(AK$450,$J$444:$R$444,0))</f>
        <v>1</v>
      </c>
      <c r="AL497" s="769" cm="1">
        <f t="array" ref="AL497">INDEX($H497:$K497,0,MATCH(AL$451,$H$451:$K$451,0))*INDEX($J$445:$R$448,MATCH(AL$451,$I$445:$I$448,0),MATCH(AL$450,$J$444:$R$444,0))</f>
        <v>1</v>
      </c>
      <c r="AM497" s="769" cm="1">
        <f t="array" ref="AM497">INDEX($H497:$K497,0,MATCH(AM$451,$H$451:$K$451,0))*INDEX($J$445:$R$448,MATCH(AM$451,$I$445:$I$448,0),MATCH(AM$450,$J$444:$R$444,0))</f>
        <v>2</v>
      </c>
      <c r="AN497" s="769" cm="1">
        <f t="array" ref="AN497">INDEX($H497:$K497,0,MATCH(AN$451,$H$451:$K$451,0))*INDEX($J$445:$R$448,MATCH(AN$451,$I$445:$I$448,0),MATCH(AN$450,$J$444:$R$444,0))</f>
        <v>1</v>
      </c>
      <c r="AO497" s="769" cm="1">
        <f t="array" ref="AO497">INDEX($H497:$K497,0,MATCH(AO$451,$H$451:$K$451,0))*INDEX($J$445:$R$448,MATCH(AO$451,$I$445:$I$448,0),MATCH(AO$450,$J$444:$R$444,0))</f>
        <v>1</v>
      </c>
      <c r="AP497" s="769" cm="1">
        <f t="array" ref="AP497">INDEX($H497:$K497,0,MATCH(AP$451,$H$451:$K$451,0))*INDEX($J$445:$R$448,MATCH(AP$451,$I$445:$I$448,0),MATCH(AP$450,$J$444:$R$444,0))</f>
        <v>1</v>
      </c>
      <c r="AQ497" s="769" cm="1">
        <f t="array" ref="AQ497">INDEX($H497:$K497,0,MATCH(AQ$451,$H$451:$K$451,0))*INDEX($J$445:$R$448,MATCH(AQ$451,$I$445:$I$448,0),MATCH(AQ$450,$J$444:$R$444,0))</f>
        <v>2</v>
      </c>
      <c r="AR497" s="769" cm="1">
        <f t="array" ref="AR497">INDEX($H497:$K497,0,MATCH(AR$451,$H$451:$K$451,0))*INDEX($J$445:$R$448,MATCH(AR$451,$I$445:$I$448,0),MATCH(AR$450,$J$444:$R$444,0))</f>
        <v>1</v>
      </c>
      <c r="AS497" s="769" cm="1">
        <f t="array" ref="AS497">INDEX($H497:$K497,0,MATCH(AS$451,$H$451:$K$451,0))*INDEX($J$445:$R$448,MATCH(AS$451,$I$445:$I$448,0),MATCH(AS$450,$J$444:$R$444,0))</f>
        <v>1</v>
      </c>
      <c r="AT497" s="769" cm="1">
        <f t="array" ref="AT497">INDEX($H497:$K497,0,MATCH(AT$451,$H$451:$K$451,0))*INDEX($J$445:$R$448,MATCH(AT$451,$I$445:$I$448,0),MATCH(AT$450,$J$444:$R$444,0))</f>
        <v>1</v>
      </c>
      <c r="AU497" s="769" cm="1">
        <f t="array" ref="AU497">INDEX($H497:$K497,0,MATCH(AU$451,$H$451:$K$451,0))*INDEX($J$445:$R$448,MATCH(AU$451,$I$445:$I$448,0),MATCH(AU$450,$J$444:$R$444,0))</f>
        <v>2</v>
      </c>
      <c r="AV497" s="189"/>
      <c r="AW497" s="189"/>
      <c r="AX497" s="16"/>
      <c r="AY497" s="8"/>
      <c r="AZ497" s="8"/>
      <c r="BA497" s="8"/>
    </row>
    <row r="498" spans="1:53" ht="14.5" outlineLevel="1" x14ac:dyDescent="0.35">
      <c r="A498" s="6"/>
      <c r="B498" s="7"/>
      <c r="C498" s="17"/>
      <c r="D498" s="17"/>
      <c r="E498" s="17"/>
      <c r="F498" s="26"/>
      <c r="G498" s="26" t="str">
        <f t="shared" si="122"/>
        <v>YYWBLz</v>
      </c>
      <c r="H498" s="226">
        <v>1</v>
      </c>
      <c r="I498" s="226">
        <v>1</v>
      </c>
      <c r="J498" s="226">
        <v>2</v>
      </c>
      <c r="K498" s="226">
        <v>4</v>
      </c>
      <c r="L498" s="769" cm="1">
        <f t="array" ref="L498">INDEX($H498:$K498,0,MATCH(L$451,$H$451:$K$451,0))*INDEX($J$445:$R$448,MATCH(L$451,$I$445:$I$448,0),MATCH(L$450,$J$444:$R$444,0))</f>
        <v>2</v>
      </c>
      <c r="M498" s="769" cm="1">
        <f t="array" ref="M498">INDEX($H498:$K498,0,MATCH(M$451,$H$451:$K$451,0))*INDEX($J$445:$R$448,MATCH(M$451,$I$445:$I$448,0),MATCH(M$450,$J$444:$R$444,0))</f>
        <v>1</v>
      </c>
      <c r="N498" s="769" cm="1">
        <f t="array" ref="N498">INDEX($H498:$K498,0,MATCH(N$451,$H$451:$K$451,0))*INDEX($J$445:$R$448,MATCH(N$451,$I$445:$I$448,0),MATCH(N$450,$J$444:$R$444,0))</f>
        <v>2</v>
      </c>
      <c r="O498" s="769" cm="1">
        <f t="array" ref="O498">INDEX($H498:$K498,0,MATCH(O$451,$H$451:$K$451,0))*INDEX($J$445:$R$448,MATCH(O$451,$I$445:$I$448,0),MATCH(O$450,$J$444:$R$444,0))</f>
        <v>4</v>
      </c>
      <c r="P498" s="769" cm="1">
        <f t="array" ref="P498">INDEX($H498:$K498,0,MATCH(P$451,$H$451:$K$451,0))*INDEX($J$445:$R$448,MATCH(P$451,$I$445:$I$448,0),MATCH(P$450,$J$444:$R$444,0))</f>
        <v>2</v>
      </c>
      <c r="Q498" s="769" cm="1">
        <f t="array" ref="Q498">INDEX($H498:$K498,0,MATCH(Q$451,$H$451:$K$451,0))*INDEX($J$445:$R$448,MATCH(Q$451,$I$445:$I$448,0),MATCH(Q$450,$J$444:$R$444,0))</f>
        <v>1</v>
      </c>
      <c r="R498" s="769" cm="1">
        <f t="array" ref="R498">INDEX($H498:$K498,0,MATCH(R$451,$H$451:$K$451,0))*INDEX($J$445:$R$448,MATCH(R$451,$I$445:$I$448,0),MATCH(R$450,$J$444:$R$444,0))</f>
        <v>2</v>
      </c>
      <c r="S498" s="769" cm="1">
        <f t="array" ref="S498">INDEX($H498:$K498,0,MATCH(S$451,$H$451:$K$451,0))*INDEX($J$445:$R$448,MATCH(S$451,$I$445:$I$448,0),MATCH(S$450,$J$444:$R$444,0))</f>
        <v>4</v>
      </c>
      <c r="T498" s="769" cm="1">
        <f t="array" ref="T498">INDEX($H498:$K498,0,MATCH(T$451,$H$451:$K$451,0))*INDEX($J$445:$R$448,MATCH(T$451,$I$445:$I$448,0),MATCH(T$450,$J$444:$R$444,0))</f>
        <v>2</v>
      </c>
      <c r="U498" s="769" cm="1">
        <f t="array" ref="U498">INDEX($H498:$K498,0,MATCH(U$451,$H$451:$K$451,0))*INDEX($J$445:$R$448,MATCH(U$451,$I$445:$I$448,0),MATCH(U$450,$J$444:$R$444,0))</f>
        <v>1</v>
      </c>
      <c r="V498" s="769" cm="1">
        <f t="array" ref="V498">INDEX($H498:$K498,0,MATCH(V$451,$H$451:$K$451,0))*INDEX($J$445:$R$448,MATCH(V$451,$I$445:$I$448,0),MATCH(V$450,$J$444:$R$444,0))</f>
        <v>2</v>
      </c>
      <c r="W498" s="769" cm="1">
        <f t="array" ref="W498">INDEX($H498:$K498,0,MATCH(W$451,$H$451:$K$451,0))*INDEX($J$445:$R$448,MATCH(W$451,$I$445:$I$448,0),MATCH(W$450,$J$444:$R$444,0))</f>
        <v>4</v>
      </c>
      <c r="X498" s="769" cm="1">
        <f t="array" ref="X498">INDEX($H498:$K498,0,MATCH(X$451,$H$451:$K$451,0))*INDEX($J$445:$R$448,MATCH(X$451,$I$445:$I$448,0),MATCH(X$450,$J$444:$R$444,0))</f>
        <v>2</v>
      </c>
      <c r="Y498" s="769" cm="1">
        <f t="array" ref="Y498">INDEX($H498:$K498,0,MATCH(Y$451,$H$451:$K$451,0))*INDEX($J$445:$R$448,MATCH(Y$451,$I$445:$I$448,0),MATCH(Y$450,$J$444:$R$444,0))</f>
        <v>1</v>
      </c>
      <c r="Z498" s="769" cm="1">
        <f t="array" ref="Z498">INDEX($H498:$K498,0,MATCH(Z$451,$H$451:$K$451,0))*INDEX($J$445:$R$448,MATCH(Z$451,$I$445:$I$448,0),MATCH(Z$450,$J$444:$R$444,0))</f>
        <v>2</v>
      </c>
      <c r="AA498" s="769" cm="1">
        <f t="array" ref="AA498">INDEX($H498:$K498,0,MATCH(AA$451,$H$451:$K$451,0))*INDEX($J$445:$R$448,MATCH(AA$451,$I$445:$I$448,0),MATCH(AA$450,$J$444:$R$444,0))</f>
        <v>4</v>
      </c>
      <c r="AB498" s="769" cm="1">
        <f t="array" ref="AB498">INDEX($H498:$K498,0,MATCH(AB$451,$H$451:$K$451,0))*INDEX($J$445:$R$448,MATCH(AB$451,$I$445:$I$448,0),MATCH(AB$450,$J$444:$R$444,0))</f>
        <v>1</v>
      </c>
      <c r="AC498" s="769" cm="1">
        <f t="array" ref="AC498">INDEX($H498:$K498,0,MATCH(AC$451,$H$451:$K$451,0))*INDEX($J$445:$R$448,MATCH(AC$451,$I$445:$I$448,0),MATCH(AC$450,$J$444:$R$444,0))</f>
        <v>1</v>
      </c>
      <c r="AD498" s="769" cm="1">
        <f t="array" ref="AD498">INDEX($H498:$K498,0,MATCH(AD$451,$H$451:$K$451,0))*INDEX($J$445:$R$448,MATCH(AD$451,$I$445:$I$448,0),MATCH(AD$450,$J$444:$R$444,0))</f>
        <v>2</v>
      </c>
      <c r="AE498" s="769" cm="1">
        <f t="array" ref="AE498">INDEX($H498:$K498,0,MATCH(AE$451,$H$451:$K$451,0))*INDEX($J$445:$R$448,MATCH(AE$451,$I$445:$I$448,0),MATCH(AE$450,$J$444:$R$444,0))</f>
        <v>4</v>
      </c>
      <c r="AF498" s="769" cm="1">
        <f t="array" ref="AF498">INDEX($H498:$K498,0,MATCH(AF$451,$H$451:$K$451,0))*INDEX($J$445:$R$448,MATCH(AF$451,$I$445:$I$448,0),MATCH(AF$450,$J$444:$R$444,0))</f>
        <v>1</v>
      </c>
      <c r="AG498" s="769" cm="1">
        <f t="array" ref="AG498">INDEX($H498:$K498,0,MATCH(AG$451,$H$451:$K$451,0))*INDEX($J$445:$R$448,MATCH(AG$451,$I$445:$I$448,0),MATCH(AG$450,$J$444:$R$444,0))</f>
        <v>1</v>
      </c>
      <c r="AH498" s="769" cm="1">
        <f t="array" ref="AH498">INDEX($H498:$K498,0,MATCH(AH$451,$H$451:$K$451,0))*INDEX($J$445:$R$448,MATCH(AH$451,$I$445:$I$448,0),MATCH(AH$450,$J$444:$R$444,0))</f>
        <v>2</v>
      </c>
      <c r="AI498" s="769" cm="1">
        <f t="array" ref="AI498">INDEX($H498:$K498,0,MATCH(AI$451,$H$451:$K$451,0))*INDEX($J$445:$R$448,MATCH(AI$451,$I$445:$I$448,0),MATCH(AI$450,$J$444:$R$444,0))</f>
        <v>4</v>
      </c>
      <c r="AJ498" s="769" cm="1">
        <f t="array" ref="AJ498">INDEX($H498:$K498,0,MATCH(AJ$451,$H$451:$K$451,0))*INDEX($J$445:$R$448,MATCH(AJ$451,$I$445:$I$448,0),MATCH(AJ$450,$J$444:$R$444,0))</f>
        <v>1</v>
      </c>
      <c r="AK498" s="769" cm="1">
        <f t="array" ref="AK498">INDEX($H498:$K498,0,MATCH(AK$451,$H$451:$K$451,0))*INDEX($J$445:$R$448,MATCH(AK$451,$I$445:$I$448,0),MATCH(AK$450,$J$444:$R$444,0))</f>
        <v>1</v>
      </c>
      <c r="AL498" s="769" cm="1">
        <f t="array" ref="AL498">INDEX($H498:$K498,0,MATCH(AL$451,$H$451:$K$451,0))*INDEX($J$445:$R$448,MATCH(AL$451,$I$445:$I$448,0),MATCH(AL$450,$J$444:$R$444,0))</f>
        <v>2</v>
      </c>
      <c r="AM498" s="769" cm="1">
        <f t="array" ref="AM498">INDEX($H498:$K498,0,MATCH(AM$451,$H$451:$K$451,0))*INDEX($J$445:$R$448,MATCH(AM$451,$I$445:$I$448,0),MATCH(AM$450,$J$444:$R$444,0))</f>
        <v>4</v>
      </c>
      <c r="AN498" s="769" cm="1">
        <f t="array" ref="AN498">INDEX($H498:$K498,0,MATCH(AN$451,$H$451:$K$451,0))*INDEX($J$445:$R$448,MATCH(AN$451,$I$445:$I$448,0),MATCH(AN$450,$J$444:$R$444,0))</f>
        <v>1</v>
      </c>
      <c r="AO498" s="769" cm="1">
        <f t="array" ref="AO498">INDEX($H498:$K498,0,MATCH(AO$451,$H$451:$K$451,0))*INDEX($J$445:$R$448,MATCH(AO$451,$I$445:$I$448,0),MATCH(AO$450,$J$444:$R$444,0))</f>
        <v>1</v>
      </c>
      <c r="AP498" s="769" cm="1">
        <f t="array" ref="AP498">INDEX($H498:$K498,0,MATCH(AP$451,$H$451:$K$451,0))*INDEX($J$445:$R$448,MATCH(AP$451,$I$445:$I$448,0),MATCH(AP$450,$J$444:$R$444,0))</f>
        <v>2</v>
      </c>
      <c r="AQ498" s="769" cm="1">
        <f t="array" ref="AQ498">INDEX($H498:$K498,0,MATCH(AQ$451,$H$451:$K$451,0))*INDEX($J$445:$R$448,MATCH(AQ$451,$I$445:$I$448,0),MATCH(AQ$450,$J$444:$R$444,0))</f>
        <v>4</v>
      </c>
      <c r="AR498" s="769" cm="1">
        <f t="array" ref="AR498">INDEX($H498:$K498,0,MATCH(AR$451,$H$451:$K$451,0))*INDEX($J$445:$R$448,MATCH(AR$451,$I$445:$I$448,0),MATCH(AR$450,$J$444:$R$444,0))</f>
        <v>1</v>
      </c>
      <c r="AS498" s="769" cm="1">
        <f t="array" ref="AS498">INDEX($H498:$K498,0,MATCH(AS$451,$H$451:$K$451,0))*INDEX($J$445:$R$448,MATCH(AS$451,$I$445:$I$448,0),MATCH(AS$450,$J$444:$R$444,0))</f>
        <v>1</v>
      </c>
      <c r="AT498" s="769" cm="1">
        <f t="array" ref="AT498">INDEX($H498:$K498,0,MATCH(AT$451,$H$451:$K$451,0))*INDEX($J$445:$R$448,MATCH(AT$451,$I$445:$I$448,0),MATCH(AT$450,$J$444:$R$444,0))</f>
        <v>2</v>
      </c>
      <c r="AU498" s="769" cm="1">
        <f t="array" ref="AU498">INDEX($H498:$K498,0,MATCH(AU$451,$H$451:$K$451,0))*INDEX($J$445:$R$448,MATCH(AU$451,$I$445:$I$448,0),MATCH(AU$450,$J$444:$R$444,0))</f>
        <v>4</v>
      </c>
      <c r="AV498" s="189"/>
      <c r="AW498" s="189"/>
      <c r="AX498" s="16"/>
      <c r="AY498" s="8"/>
      <c r="AZ498" s="8"/>
      <c r="BA498" s="8"/>
    </row>
    <row r="499" spans="1:53" ht="14.5" outlineLevel="1" x14ac:dyDescent="0.35">
      <c r="A499" s="6"/>
      <c r="B499" s="7"/>
      <c r="C499" s="17"/>
      <c r="D499" s="17"/>
      <c r="E499" s="17"/>
      <c r="F499" s="26"/>
      <c r="G499" s="26" t="str">
        <f t="shared" si="122"/>
        <v>YYWBLzd</v>
      </c>
      <c r="H499" s="226">
        <v>1</v>
      </c>
      <c r="I499" s="226">
        <v>1</v>
      </c>
      <c r="J499" s="226">
        <v>2</v>
      </c>
      <c r="K499" s="226">
        <v>4</v>
      </c>
      <c r="L499" s="769" cm="1">
        <f t="array" ref="L499">INDEX($H499:$K499,0,MATCH(L$451,$H$451:$K$451,0))*INDEX($J$445:$R$448,MATCH(L$451,$I$445:$I$448,0),MATCH(L$450,$J$444:$R$444,0))</f>
        <v>2</v>
      </c>
      <c r="M499" s="769" cm="1">
        <f t="array" ref="M499">INDEX($H499:$K499,0,MATCH(M$451,$H$451:$K$451,0))*INDEX($J$445:$R$448,MATCH(M$451,$I$445:$I$448,0),MATCH(M$450,$J$444:$R$444,0))</f>
        <v>1</v>
      </c>
      <c r="N499" s="769" cm="1">
        <f t="array" ref="N499">INDEX($H499:$K499,0,MATCH(N$451,$H$451:$K$451,0))*INDEX($J$445:$R$448,MATCH(N$451,$I$445:$I$448,0),MATCH(N$450,$J$444:$R$444,0))</f>
        <v>2</v>
      </c>
      <c r="O499" s="769" cm="1">
        <f t="array" ref="O499">INDEX($H499:$K499,0,MATCH(O$451,$H$451:$K$451,0))*INDEX($J$445:$R$448,MATCH(O$451,$I$445:$I$448,0),MATCH(O$450,$J$444:$R$444,0))</f>
        <v>4</v>
      </c>
      <c r="P499" s="769" cm="1">
        <f t="array" ref="P499">INDEX($H499:$K499,0,MATCH(P$451,$H$451:$K$451,0))*INDEX($J$445:$R$448,MATCH(P$451,$I$445:$I$448,0),MATCH(P$450,$J$444:$R$444,0))</f>
        <v>2</v>
      </c>
      <c r="Q499" s="769" cm="1">
        <f t="array" ref="Q499">INDEX($H499:$K499,0,MATCH(Q$451,$H$451:$K$451,0))*INDEX($J$445:$R$448,MATCH(Q$451,$I$445:$I$448,0),MATCH(Q$450,$J$444:$R$444,0))</f>
        <v>1</v>
      </c>
      <c r="R499" s="769" cm="1">
        <f t="array" ref="R499">INDEX($H499:$K499,0,MATCH(R$451,$H$451:$K$451,0))*INDEX($J$445:$R$448,MATCH(R$451,$I$445:$I$448,0),MATCH(R$450,$J$444:$R$444,0))</f>
        <v>2</v>
      </c>
      <c r="S499" s="769" cm="1">
        <f t="array" ref="S499">INDEX($H499:$K499,0,MATCH(S$451,$H$451:$K$451,0))*INDEX($J$445:$R$448,MATCH(S$451,$I$445:$I$448,0),MATCH(S$450,$J$444:$R$444,0))</f>
        <v>4</v>
      </c>
      <c r="T499" s="769" cm="1">
        <f t="array" ref="T499">INDEX($H499:$K499,0,MATCH(T$451,$H$451:$K$451,0))*INDEX($J$445:$R$448,MATCH(T$451,$I$445:$I$448,0),MATCH(T$450,$J$444:$R$444,0))</f>
        <v>2</v>
      </c>
      <c r="U499" s="769" cm="1">
        <f t="array" ref="U499">INDEX($H499:$K499,0,MATCH(U$451,$H$451:$K$451,0))*INDEX($J$445:$R$448,MATCH(U$451,$I$445:$I$448,0),MATCH(U$450,$J$444:$R$444,0))</f>
        <v>1</v>
      </c>
      <c r="V499" s="769" cm="1">
        <f t="array" ref="V499">INDEX($H499:$K499,0,MATCH(V$451,$H$451:$K$451,0))*INDEX($J$445:$R$448,MATCH(V$451,$I$445:$I$448,0),MATCH(V$450,$J$444:$R$444,0))</f>
        <v>2</v>
      </c>
      <c r="W499" s="769" cm="1">
        <f t="array" ref="W499">INDEX($H499:$K499,0,MATCH(W$451,$H$451:$K$451,0))*INDEX($J$445:$R$448,MATCH(W$451,$I$445:$I$448,0),MATCH(W$450,$J$444:$R$444,0))</f>
        <v>4</v>
      </c>
      <c r="X499" s="769" cm="1">
        <f t="array" ref="X499">INDEX($H499:$K499,0,MATCH(X$451,$H$451:$K$451,0))*INDEX($J$445:$R$448,MATCH(X$451,$I$445:$I$448,0),MATCH(X$450,$J$444:$R$444,0))</f>
        <v>2</v>
      </c>
      <c r="Y499" s="769" cm="1">
        <f t="array" ref="Y499">INDEX($H499:$K499,0,MATCH(Y$451,$H$451:$K$451,0))*INDEX($J$445:$R$448,MATCH(Y$451,$I$445:$I$448,0),MATCH(Y$450,$J$444:$R$444,0))</f>
        <v>1</v>
      </c>
      <c r="Z499" s="769" cm="1">
        <f t="array" ref="Z499">INDEX($H499:$K499,0,MATCH(Z$451,$H$451:$K$451,0))*INDEX($J$445:$R$448,MATCH(Z$451,$I$445:$I$448,0),MATCH(Z$450,$J$444:$R$444,0))</f>
        <v>2</v>
      </c>
      <c r="AA499" s="769" cm="1">
        <f t="array" ref="AA499">INDEX($H499:$K499,0,MATCH(AA$451,$H$451:$K$451,0))*INDEX($J$445:$R$448,MATCH(AA$451,$I$445:$I$448,0),MATCH(AA$450,$J$444:$R$444,0))</f>
        <v>4</v>
      </c>
      <c r="AB499" s="769" cm="1">
        <f t="array" ref="AB499">INDEX($H499:$K499,0,MATCH(AB$451,$H$451:$K$451,0))*INDEX($J$445:$R$448,MATCH(AB$451,$I$445:$I$448,0),MATCH(AB$450,$J$444:$R$444,0))</f>
        <v>1</v>
      </c>
      <c r="AC499" s="769" cm="1">
        <f t="array" ref="AC499">INDEX($H499:$K499,0,MATCH(AC$451,$H$451:$K$451,0))*INDEX($J$445:$R$448,MATCH(AC$451,$I$445:$I$448,0),MATCH(AC$450,$J$444:$R$444,0))</f>
        <v>1</v>
      </c>
      <c r="AD499" s="769" cm="1">
        <f t="array" ref="AD499">INDEX($H499:$K499,0,MATCH(AD$451,$H$451:$K$451,0))*INDEX($J$445:$R$448,MATCH(AD$451,$I$445:$I$448,0),MATCH(AD$450,$J$444:$R$444,0))</f>
        <v>2</v>
      </c>
      <c r="AE499" s="769" cm="1">
        <f t="array" ref="AE499">INDEX($H499:$K499,0,MATCH(AE$451,$H$451:$K$451,0))*INDEX($J$445:$R$448,MATCH(AE$451,$I$445:$I$448,0),MATCH(AE$450,$J$444:$R$444,0))</f>
        <v>4</v>
      </c>
      <c r="AF499" s="769" cm="1">
        <f t="array" ref="AF499">INDEX($H499:$K499,0,MATCH(AF$451,$H$451:$K$451,0))*INDEX($J$445:$R$448,MATCH(AF$451,$I$445:$I$448,0),MATCH(AF$450,$J$444:$R$444,0))</f>
        <v>1</v>
      </c>
      <c r="AG499" s="769" cm="1">
        <f t="array" ref="AG499">INDEX($H499:$K499,0,MATCH(AG$451,$H$451:$K$451,0))*INDEX($J$445:$R$448,MATCH(AG$451,$I$445:$I$448,0),MATCH(AG$450,$J$444:$R$444,0))</f>
        <v>1</v>
      </c>
      <c r="AH499" s="769" cm="1">
        <f t="array" ref="AH499">INDEX($H499:$K499,0,MATCH(AH$451,$H$451:$K$451,0))*INDEX($J$445:$R$448,MATCH(AH$451,$I$445:$I$448,0),MATCH(AH$450,$J$444:$R$444,0))</f>
        <v>2</v>
      </c>
      <c r="AI499" s="769" cm="1">
        <f t="array" ref="AI499">INDEX($H499:$K499,0,MATCH(AI$451,$H$451:$K$451,0))*INDEX($J$445:$R$448,MATCH(AI$451,$I$445:$I$448,0),MATCH(AI$450,$J$444:$R$444,0))</f>
        <v>4</v>
      </c>
      <c r="AJ499" s="769" cm="1">
        <f t="array" ref="AJ499">INDEX($H499:$K499,0,MATCH(AJ$451,$H$451:$K$451,0))*INDEX($J$445:$R$448,MATCH(AJ$451,$I$445:$I$448,0),MATCH(AJ$450,$J$444:$R$444,0))</f>
        <v>1</v>
      </c>
      <c r="AK499" s="769" cm="1">
        <f t="array" ref="AK499">INDEX($H499:$K499,0,MATCH(AK$451,$H$451:$K$451,0))*INDEX($J$445:$R$448,MATCH(AK$451,$I$445:$I$448,0),MATCH(AK$450,$J$444:$R$444,0))</f>
        <v>1</v>
      </c>
      <c r="AL499" s="769" cm="1">
        <f t="array" ref="AL499">INDEX($H499:$K499,0,MATCH(AL$451,$H$451:$K$451,0))*INDEX($J$445:$R$448,MATCH(AL$451,$I$445:$I$448,0),MATCH(AL$450,$J$444:$R$444,0))</f>
        <v>2</v>
      </c>
      <c r="AM499" s="769" cm="1">
        <f t="array" ref="AM499">INDEX($H499:$K499,0,MATCH(AM$451,$H$451:$K$451,0))*INDEX($J$445:$R$448,MATCH(AM$451,$I$445:$I$448,0),MATCH(AM$450,$J$444:$R$444,0))</f>
        <v>4</v>
      </c>
      <c r="AN499" s="769" cm="1">
        <f t="array" ref="AN499">INDEX($H499:$K499,0,MATCH(AN$451,$H$451:$K$451,0))*INDEX($J$445:$R$448,MATCH(AN$451,$I$445:$I$448,0),MATCH(AN$450,$J$444:$R$444,0))</f>
        <v>1</v>
      </c>
      <c r="AO499" s="769" cm="1">
        <f t="array" ref="AO499">INDEX($H499:$K499,0,MATCH(AO$451,$H$451:$K$451,0))*INDEX($J$445:$R$448,MATCH(AO$451,$I$445:$I$448,0),MATCH(AO$450,$J$444:$R$444,0))</f>
        <v>1</v>
      </c>
      <c r="AP499" s="769" cm="1">
        <f t="array" ref="AP499">INDEX($H499:$K499,0,MATCH(AP$451,$H$451:$K$451,0))*INDEX($J$445:$R$448,MATCH(AP$451,$I$445:$I$448,0),MATCH(AP$450,$J$444:$R$444,0))</f>
        <v>2</v>
      </c>
      <c r="AQ499" s="769" cm="1">
        <f t="array" ref="AQ499">INDEX($H499:$K499,0,MATCH(AQ$451,$H$451:$K$451,0))*INDEX($J$445:$R$448,MATCH(AQ$451,$I$445:$I$448,0),MATCH(AQ$450,$J$444:$R$444,0))</f>
        <v>4</v>
      </c>
      <c r="AR499" s="769" cm="1">
        <f t="array" ref="AR499">INDEX($H499:$K499,0,MATCH(AR$451,$H$451:$K$451,0))*INDEX($J$445:$R$448,MATCH(AR$451,$I$445:$I$448,0),MATCH(AR$450,$J$444:$R$444,0))</f>
        <v>1</v>
      </c>
      <c r="AS499" s="769" cm="1">
        <f t="array" ref="AS499">INDEX($H499:$K499,0,MATCH(AS$451,$H$451:$K$451,0))*INDEX($J$445:$R$448,MATCH(AS$451,$I$445:$I$448,0),MATCH(AS$450,$J$444:$R$444,0))</f>
        <v>1</v>
      </c>
      <c r="AT499" s="769" cm="1">
        <f t="array" ref="AT499">INDEX($H499:$K499,0,MATCH(AT$451,$H$451:$K$451,0))*INDEX($J$445:$R$448,MATCH(AT$451,$I$445:$I$448,0),MATCH(AT$450,$J$444:$R$444,0))</f>
        <v>2</v>
      </c>
      <c r="AU499" s="769" cm="1">
        <f t="array" ref="AU499">INDEX($H499:$K499,0,MATCH(AU$451,$H$451:$K$451,0))*INDEX($J$445:$R$448,MATCH(AU$451,$I$445:$I$448,0),MATCH(AU$450,$J$444:$R$444,0))</f>
        <v>4</v>
      </c>
      <c r="AV499" s="189"/>
      <c r="AW499" s="189"/>
      <c r="AX499" s="16"/>
      <c r="AY499" s="8"/>
      <c r="AZ499" s="8"/>
      <c r="BA499" s="8"/>
    </row>
    <row r="500" spans="1:53" ht="14.5" outlineLevel="1" x14ac:dyDescent="0.35">
      <c r="A500" s="6"/>
      <c r="B500" s="7"/>
      <c r="C500" s="17"/>
      <c r="D500" s="17"/>
      <c r="E500" s="17"/>
      <c r="F500" s="26"/>
      <c r="G500" s="26" t="str">
        <f t="shared" si="122"/>
        <v>YYWWBk</v>
      </c>
      <c r="H500" s="226">
        <v>1</v>
      </c>
      <c r="I500" s="226">
        <v>1</v>
      </c>
      <c r="J500" s="226">
        <v>4</v>
      </c>
      <c r="K500" s="226">
        <v>4</v>
      </c>
      <c r="L500" s="769" cm="1">
        <f t="array" ref="L500">INDEX($H500:$K500,0,MATCH(L$451,$H$451:$K$451,0))*INDEX($J$445:$R$448,MATCH(L$451,$I$445:$I$448,0),MATCH(L$450,$J$444:$R$444,0))</f>
        <v>2</v>
      </c>
      <c r="M500" s="769" cm="1">
        <f t="array" ref="M500">INDEX($H500:$K500,0,MATCH(M$451,$H$451:$K$451,0))*INDEX($J$445:$R$448,MATCH(M$451,$I$445:$I$448,0),MATCH(M$450,$J$444:$R$444,0))</f>
        <v>1</v>
      </c>
      <c r="N500" s="769" cm="1">
        <f t="array" ref="N500">INDEX($H500:$K500,0,MATCH(N$451,$H$451:$K$451,0))*INDEX($J$445:$R$448,MATCH(N$451,$I$445:$I$448,0),MATCH(N$450,$J$444:$R$444,0))</f>
        <v>4</v>
      </c>
      <c r="O500" s="769" cm="1">
        <f t="array" ref="O500">INDEX($H500:$K500,0,MATCH(O$451,$H$451:$K$451,0))*INDEX($J$445:$R$448,MATCH(O$451,$I$445:$I$448,0),MATCH(O$450,$J$444:$R$444,0))</f>
        <v>4</v>
      </c>
      <c r="P500" s="769" cm="1">
        <f t="array" ref="P500">INDEX($H500:$K500,0,MATCH(P$451,$H$451:$K$451,0))*INDEX($J$445:$R$448,MATCH(P$451,$I$445:$I$448,0),MATCH(P$450,$J$444:$R$444,0))</f>
        <v>2</v>
      </c>
      <c r="Q500" s="769" cm="1">
        <f t="array" ref="Q500">INDEX($H500:$K500,0,MATCH(Q$451,$H$451:$K$451,0))*INDEX($J$445:$R$448,MATCH(Q$451,$I$445:$I$448,0),MATCH(Q$450,$J$444:$R$444,0))</f>
        <v>1</v>
      </c>
      <c r="R500" s="769" cm="1">
        <f t="array" ref="R500">INDEX($H500:$K500,0,MATCH(R$451,$H$451:$K$451,0))*INDEX($J$445:$R$448,MATCH(R$451,$I$445:$I$448,0),MATCH(R$450,$J$444:$R$444,0))</f>
        <v>4</v>
      </c>
      <c r="S500" s="769" cm="1">
        <f t="array" ref="S500">INDEX($H500:$K500,0,MATCH(S$451,$H$451:$K$451,0))*INDEX($J$445:$R$448,MATCH(S$451,$I$445:$I$448,0),MATCH(S$450,$J$444:$R$444,0))</f>
        <v>4</v>
      </c>
      <c r="T500" s="769" cm="1">
        <f t="array" ref="T500">INDEX($H500:$K500,0,MATCH(T$451,$H$451:$K$451,0))*INDEX($J$445:$R$448,MATCH(T$451,$I$445:$I$448,0),MATCH(T$450,$J$444:$R$444,0))</f>
        <v>2</v>
      </c>
      <c r="U500" s="769" cm="1">
        <f t="array" ref="U500">INDEX($H500:$K500,0,MATCH(U$451,$H$451:$K$451,0))*INDEX($J$445:$R$448,MATCH(U$451,$I$445:$I$448,0),MATCH(U$450,$J$444:$R$444,0))</f>
        <v>1</v>
      </c>
      <c r="V500" s="769" cm="1">
        <f t="array" ref="V500">INDEX($H500:$K500,0,MATCH(V$451,$H$451:$K$451,0))*INDEX($J$445:$R$448,MATCH(V$451,$I$445:$I$448,0),MATCH(V$450,$J$444:$R$444,0))</f>
        <v>4</v>
      </c>
      <c r="W500" s="769" cm="1">
        <f t="array" ref="W500">INDEX($H500:$K500,0,MATCH(W$451,$H$451:$K$451,0))*INDEX($J$445:$R$448,MATCH(W$451,$I$445:$I$448,0),MATCH(W$450,$J$444:$R$444,0))</f>
        <v>4</v>
      </c>
      <c r="X500" s="769" cm="1">
        <f t="array" ref="X500">INDEX($H500:$K500,0,MATCH(X$451,$H$451:$K$451,0))*INDEX($J$445:$R$448,MATCH(X$451,$I$445:$I$448,0),MATCH(X$450,$J$444:$R$444,0))</f>
        <v>2</v>
      </c>
      <c r="Y500" s="769" cm="1">
        <f t="array" ref="Y500">INDEX($H500:$K500,0,MATCH(Y$451,$H$451:$K$451,0))*INDEX($J$445:$R$448,MATCH(Y$451,$I$445:$I$448,0),MATCH(Y$450,$J$444:$R$444,0))</f>
        <v>1</v>
      </c>
      <c r="Z500" s="769" cm="1">
        <f t="array" ref="Z500">INDEX($H500:$K500,0,MATCH(Z$451,$H$451:$K$451,0))*INDEX($J$445:$R$448,MATCH(Z$451,$I$445:$I$448,0),MATCH(Z$450,$J$444:$R$444,0))</f>
        <v>4</v>
      </c>
      <c r="AA500" s="769" cm="1">
        <f t="array" ref="AA500">INDEX($H500:$K500,0,MATCH(AA$451,$H$451:$K$451,0))*INDEX($J$445:$R$448,MATCH(AA$451,$I$445:$I$448,0),MATCH(AA$450,$J$444:$R$444,0))</f>
        <v>4</v>
      </c>
      <c r="AB500" s="769" cm="1">
        <f t="array" ref="AB500">INDEX($H500:$K500,0,MATCH(AB$451,$H$451:$K$451,0))*INDEX($J$445:$R$448,MATCH(AB$451,$I$445:$I$448,0),MATCH(AB$450,$J$444:$R$444,0))</f>
        <v>1</v>
      </c>
      <c r="AC500" s="769" cm="1">
        <f t="array" ref="AC500">INDEX($H500:$K500,0,MATCH(AC$451,$H$451:$K$451,0))*INDEX($J$445:$R$448,MATCH(AC$451,$I$445:$I$448,0),MATCH(AC$450,$J$444:$R$444,0))</f>
        <v>1</v>
      </c>
      <c r="AD500" s="769" cm="1">
        <f t="array" ref="AD500">INDEX($H500:$K500,0,MATCH(AD$451,$H$451:$K$451,0))*INDEX($J$445:$R$448,MATCH(AD$451,$I$445:$I$448,0),MATCH(AD$450,$J$444:$R$444,0))</f>
        <v>4</v>
      </c>
      <c r="AE500" s="769" cm="1">
        <f t="array" ref="AE500">INDEX($H500:$K500,0,MATCH(AE$451,$H$451:$K$451,0))*INDEX($J$445:$R$448,MATCH(AE$451,$I$445:$I$448,0),MATCH(AE$450,$J$444:$R$444,0))</f>
        <v>4</v>
      </c>
      <c r="AF500" s="769" cm="1">
        <f t="array" ref="AF500">INDEX($H500:$K500,0,MATCH(AF$451,$H$451:$K$451,0))*INDEX($J$445:$R$448,MATCH(AF$451,$I$445:$I$448,0),MATCH(AF$450,$J$444:$R$444,0))</f>
        <v>1</v>
      </c>
      <c r="AG500" s="769" cm="1">
        <f t="array" ref="AG500">INDEX($H500:$K500,0,MATCH(AG$451,$H$451:$K$451,0))*INDEX($J$445:$R$448,MATCH(AG$451,$I$445:$I$448,0),MATCH(AG$450,$J$444:$R$444,0))</f>
        <v>1</v>
      </c>
      <c r="AH500" s="769" cm="1">
        <f t="array" ref="AH500">INDEX($H500:$K500,0,MATCH(AH$451,$H$451:$K$451,0))*INDEX($J$445:$R$448,MATCH(AH$451,$I$445:$I$448,0),MATCH(AH$450,$J$444:$R$444,0))</f>
        <v>4</v>
      </c>
      <c r="AI500" s="769" cm="1">
        <f t="array" ref="AI500">INDEX($H500:$K500,0,MATCH(AI$451,$H$451:$K$451,0))*INDEX($J$445:$R$448,MATCH(AI$451,$I$445:$I$448,0),MATCH(AI$450,$J$444:$R$444,0))</f>
        <v>4</v>
      </c>
      <c r="AJ500" s="769" cm="1">
        <f t="array" ref="AJ500">INDEX($H500:$K500,0,MATCH(AJ$451,$H$451:$K$451,0))*INDEX($J$445:$R$448,MATCH(AJ$451,$I$445:$I$448,0),MATCH(AJ$450,$J$444:$R$444,0))</f>
        <v>1</v>
      </c>
      <c r="AK500" s="769" cm="1">
        <f t="array" ref="AK500">INDEX($H500:$K500,0,MATCH(AK$451,$H$451:$K$451,0))*INDEX($J$445:$R$448,MATCH(AK$451,$I$445:$I$448,0),MATCH(AK$450,$J$444:$R$444,0))</f>
        <v>1</v>
      </c>
      <c r="AL500" s="769" cm="1">
        <f t="array" ref="AL500">INDEX($H500:$K500,0,MATCH(AL$451,$H$451:$K$451,0))*INDEX($J$445:$R$448,MATCH(AL$451,$I$445:$I$448,0),MATCH(AL$450,$J$444:$R$444,0))</f>
        <v>4</v>
      </c>
      <c r="AM500" s="769" cm="1">
        <f t="array" ref="AM500">INDEX($H500:$K500,0,MATCH(AM$451,$H$451:$K$451,0))*INDEX($J$445:$R$448,MATCH(AM$451,$I$445:$I$448,0),MATCH(AM$450,$J$444:$R$444,0))</f>
        <v>4</v>
      </c>
      <c r="AN500" s="769" cm="1">
        <f t="array" ref="AN500">INDEX($H500:$K500,0,MATCH(AN$451,$H$451:$K$451,0))*INDEX($J$445:$R$448,MATCH(AN$451,$I$445:$I$448,0),MATCH(AN$450,$J$444:$R$444,0))</f>
        <v>1</v>
      </c>
      <c r="AO500" s="769" cm="1">
        <f t="array" ref="AO500">INDEX($H500:$K500,0,MATCH(AO$451,$H$451:$K$451,0))*INDEX($J$445:$R$448,MATCH(AO$451,$I$445:$I$448,0),MATCH(AO$450,$J$444:$R$444,0))</f>
        <v>1</v>
      </c>
      <c r="AP500" s="769" cm="1">
        <f t="array" ref="AP500">INDEX($H500:$K500,0,MATCH(AP$451,$H$451:$K$451,0))*INDEX($J$445:$R$448,MATCH(AP$451,$I$445:$I$448,0),MATCH(AP$450,$J$444:$R$444,0))</f>
        <v>4</v>
      </c>
      <c r="AQ500" s="769" cm="1">
        <f t="array" ref="AQ500">INDEX($H500:$K500,0,MATCH(AQ$451,$H$451:$K$451,0))*INDEX($J$445:$R$448,MATCH(AQ$451,$I$445:$I$448,0),MATCH(AQ$450,$J$444:$R$444,0))</f>
        <v>4</v>
      </c>
      <c r="AR500" s="769" cm="1">
        <f t="array" ref="AR500">INDEX($H500:$K500,0,MATCH(AR$451,$H$451:$K$451,0))*INDEX($J$445:$R$448,MATCH(AR$451,$I$445:$I$448,0),MATCH(AR$450,$J$444:$R$444,0))</f>
        <v>1</v>
      </c>
      <c r="AS500" s="769" cm="1">
        <f t="array" ref="AS500">INDEX($H500:$K500,0,MATCH(AS$451,$H$451:$K$451,0))*INDEX($J$445:$R$448,MATCH(AS$451,$I$445:$I$448,0),MATCH(AS$450,$J$444:$R$444,0))</f>
        <v>1</v>
      </c>
      <c r="AT500" s="769" cm="1">
        <f t="array" ref="AT500">INDEX($H500:$K500,0,MATCH(AT$451,$H$451:$K$451,0))*INDEX($J$445:$R$448,MATCH(AT$451,$I$445:$I$448,0),MATCH(AT$450,$J$444:$R$444,0))</f>
        <v>4</v>
      </c>
      <c r="AU500" s="769" cm="1">
        <f t="array" ref="AU500">INDEX($H500:$K500,0,MATCH(AU$451,$H$451:$K$451,0))*INDEX($J$445:$R$448,MATCH(AU$451,$I$445:$I$448,0),MATCH(AU$450,$J$444:$R$444,0))</f>
        <v>4</v>
      </c>
      <c r="AV500" s="189"/>
      <c r="AW500" s="189"/>
      <c r="AX500" s="16"/>
      <c r="AY500" s="8"/>
      <c r="AZ500" s="8"/>
      <c r="BA500" s="8"/>
    </row>
    <row r="501" spans="1:53" ht="14.5" outlineLevel="1" x14ac:dyDescent="0.35">
      <c r="A501" s="6"/>
      <c r="B501" s="7"/>
      <c r="C501" s="17"/>
      <c r="D501" s="17"/>
      <c r="E501" s="17"/>
      <c r="F501" s="26"/>
      <c r="G501" s="26" t="str">
        <f t="shared" si="122"/>
        <v>YYKWWb</v>
      </c>
      <c r="H501" s="226">
        <v>1</v>
      </c>
      <c r="I501" s="226">
        <v>1</v>
      </c>
      <c r="J501" s="226">
        <v>1</v>
      </c>
      <c r="K501" s="226">
        <v>3</v>
      </c>
      <c r="L501" s="769" cm="1">
        <f t="array" ref="L501">INDEX($H501:$K501,0,MATCH(L$451,$H$451:$K$451,0))*INDEX($J$445:$R$448,MATCH(L$451,$I$445:$I$448,0),MATCH(L$450,$J$444:$R$444,0))</f>
        <v>2</v>
      </c>
      <c r="M501" s="769" cm="1">
        <f t="array" ref="M501">INDEX($H501:$K501,0,MATCH(M$451,$H$451:$K$451,0))*INDEX($J$445:$R$448,MATCH(M$451,$I$445:$I$448,0),MATCH(M$450,$J$444:$R$444,0))</f>
        <v>1</v>
      </c>
      <c r="N501" s="769" cm="1">
        <f t="array" ref="N501">INDEX($H501:$K501,0,MATCH(N$451,$H$451:$K$451,0))*INDEX($J$445:$R$448,MATCH(N$451,$I$445:$I$448,0),MATCH(N$450,$J$444:$R$444,0))</f>
        <v>1</v>
      </c>
      <c r="O501" s="769" cm="1">
        <f t="array" ref="O501">INDEX($H501:$K501,0,MATCH(O$451,$H$451:$K$451,0))*INDEX($J$445:$R$448,MATCH(O$451,$I$445:$I$448,0),MATCH(O$450,$J$444:$R$444,0))</f>
        <v>3</v>
      </c>
      <c r="P501" s="769" cm="1">
        <f t="array" ref="P501">INDEX($H501:$K501,0,MATCH(P$451,$H$451:$K$451,0))*INDEX($J$445:$R$448,MATCH(P$451,$I$445:$I$448,0),MATCH(P$450,$J$444:$R$444,0))</f>
        <v>2</v>
      </c>
      <c r="Q501" s="769" cm="1">
        <f t="array" ref="Q501">INDEX($H501:$K501,0,MATCH(Q$451,$H$451:$K$451,0))*INDEX($J$445:$R$448,MATCH(Q$451,$I$445:$I$448,0),MATCH(Q$450,$J$444:$R$444,0))</f>
        <v>1</v>
      </c>
      <c r="R501" s="769" cm="1">
        <f t="array" ref="R501">INDEX($H501:$K501,0,MATCH(R$451,$H$451:$K$451,0))*INDEX($J$445:$R$448,MATCH(R$451,$I$445:$I$448,0),MATCH(R$450,$J$444:$R$444,0))</f>
        <v>1</v>
      </c>
      <c r="S501" s="769" cm="1">
        <f t="array" ref="S501">INDEX($H501:$K501,0,MATCH(S$451,$H$451:$K$451,0))*INDEX($J$445:$R$448,MATCH(S$451,$I$445:$I$448,0),MATCH(S$450,$J$444:$R$444,0))</f>
        <v>3</v>
      </c>
      <c r="T501" s="769" cm="1">
        <f t="array" ref="T501">INDEX($H501:$K501,0,MATCH(T$451,$H$451:$K$451,0))*INDEX($J$445:$R$448,MATCH(T$451,$I$445:$I$448,0),MATCH(T$450,$J$444:$R$444,0))</f>
        <v>2</v>
      </c>
      <c r="U501" s="769" cm="1">
        <f t="array" ref="U501">INDEX($H501:$K501,0,MATCH(U$451,$H$451:$K$451,0))*INDEX($J$445:$R$448,MATCH(U$451,$I$445:$I$448,0),MATCH(U$450,$J$444:$R$444,0))</f>
        <v>1</v>
      </c>
      <c r="V501" s="769" cm="1">
        <f t="array" ref="V501">INDEX($H501:$K501,0,MATCH(V$451,$H$451:$K$451,0))*INDEX($J$445:$R$448,MATCH(V$451,$I$445:$I$448,0),MATCH(V$450,$J$444:$R$444,0))</f>
        <v>1</v>
      </c>
      <c r="W501" s="769" cm="1">
        <f t="array" ref="W501">INDEX($H501:$K501,0,MATCH(W$451,$H$451:$K$451,0))*INDEX($J$445:$R$448,MATCH(W$451,$I$445:$I$448,0),MATCH(W$450,$J$444:$R$444,0))</f>
        <v>3</v>
      </c>
      <c r="X501" s="769" cm="1">
        <f t="array" ref="X501">INDEX($H501:$K501,0,MATCH(X$451,$H$451:$K$451,0))*INDEX($J$445:$R$448,MATCH(X$451,$I$445:$I$448,0),MATCH(X$450,$J$444:$R$444,0))</f>
        <v>2</v>
      </c>
      <c r="Y501" s="769" cm="1">
        <f t="array" ref="Y501">INDEX($H501:$K501,0,MATCH(Y$451,$H$451:$K$451,0))*INDEX($J$445:$R$448,MATCH(Y$451,$I$445:$I$448,0),MATCH(Y$450,$J$444:$R$444,0))</f>
        <v>1</v>
      </c>
      <c r="Z501" s="769" cm="1">
        <f t="array" ref="Z501">INDEX($H501:$K501,0,MATCH(Z$451,$H$451:$K$451,0))*INDEX($J$445:$R$448,MATCH(Z$451,$I$445:$I$448,0),MATCH(Z$450,$J$444:$R$444,0))</f>
        <v>1</v>
      </c>
      <c r="AA501" s="769" cm="1">
        <f t="array" ref="AA501">INDEX($H501:$K501,0,MATCH(AA$451,$H$451:$K$451,0))*INDEX($J$445:$R$448,MATCH(AA$451,$I$445:$I$448,0),MATCH(AA$450,$J$444:$R$444,0))</f>
        <v>3</v>
      </c>
      <c r="AB501" s="769" cm="1">
        <f t="array" ref="AB501">INDEX($H501:$K501,0,MATCH(AB$451,$H$451:$K$451,0))*INDEX($J$445:$R$448,MATCH(AB$451,$I$445:$I$448,0),MATCH(AB$450,$J$444:$R$444,0))</f>
        <v>1</v>
      </c>
      <c r="AC501" s="769" cm="1">
        <f t="array" ref="AC501">INDEX($H501:$K501,0,MATCH(AC$451,$H$451:$K$451,0))*INDEX($J$445:$R$448,MATCH(AC$451,$I$445:$I$448,0),MATCH(AC$450,$J$444:$R$444,0))</f>
        <v>1</v>
      </c>
      <c r="AD501" s="769" cm="1">
        <f t="array" ref="AD501">INDEX($H501:$K501,0,MATCH(AD$451,$H$451:$K$451,0))*INDEX($J$445:$R$448,MATCH(AD$451,$I$445:$I$448,0),MATCH(AD$450,$J$444:$R$444,0))</f>
        <v>1</v>
      </c>
      <c r="AE501" s="769" cm="1">
        <f t="array" ref="AE501">INDEX($H501:$K501,0,MATCH(AE$451,$H$451:$K$451,0))*INDEX($J$445:$R$448,MATCH(AE$451,$I$445:$I$448,0),MATCH(AE$450,$J$444:$R$444,0))</f>
        <v>3</v>
      </c>
      <c r="AF501" s="769" cm="1">
        <f t="array" ref="AF501">INDEX($H501:$K501,0,MATCH(AF$451,$H$451:$K$451,0))*INDEX($J$445:$R$448,MATCH(AF$451,$I$445:$I$448,0),MATCH(AF$450,$J$444:$R$444,0))</f>
        <v>1</v>
      </c>
      <c r="AG501" s="769" cm="1">
        <f t="array" ref="AG501">INDEX($H501:$K501,0,MATCH(AG$451,$H$451:$K$451,0))*INDEX($J$445:$R$448,MATCH(AG$451,$I$445:$I$448,0),MATCH(AG$450,$J$444:$R$444,0))</f>
        <v>1</v>
      </c>
      <c r="AH501" s="769" cm="1">
        <f t="array" ref="AH501">INDEX($H501:$K501,0,MATCH(AH$451,$H$451:$K$451,0))*INDEX($J$445:$R$448,MATCH(AH$451,$I$445:$I$448,0),MATCH(AH$450,$J$444:$R$444,0))</f>
        <v>1</v>
      </c>
      <c r="AI501" s="769" cm="1">
        <f t="array" ref="AI501">INDEX($H501:$K501,0,MATCH(AI$451,$H$451:$K$451,0))*INDEX($J$445:$R$448,MATCH(AI$451,$I$445:$I$448,0),MATCH(AI$450,$J$444:$R$444,0))</f>
        <v>3</v>
      </c>
      <c r="AJ501" s="769" cm="1">
        <f t="array" ref="AJ501">INDEX($H501:$K501,0,MATCH(AJ$451,$H$451:$K$451,0))*INDEX($J$445:$R$448,MATCH(AJ$451,$I$445:$I$448,0),MATCH(AJ$450,$J$444:$R$444,0))</f>
        <v>1</v>
      </c>
      <c r="AK501" s="769" cm="1">
        <f t="array" ref="AK501">INDEX($H501:$K501,0,MATCH(AK$451,$H$451:$K$451,0))*INDEX($J$445:$R$448,MATCH(AK$451,$I$445:$I$448,0),MATCH(AK$450,$J$444:$R$444,0))</f>
        <v>1</v>
      </c>
      <c r="AL501" s="769" cm="1">
        <f t="array" ref="AL501">INDEX($H501:$K501,0,MATCH(AL$451,$H$451:$K$451,0))*INDEX($J$445:$R$448,MATCH(AL$451,$I$445:$I$448,0),MATCH(AL$450,$J$444:$R$444,0))</f>
        <v>1</v>
      </c>
      <c r="AM501" s="769" cm="1">
        <f t="array" ref="AM501">INDEX($H501:$K501,0,MATCH(AM$451,$H$451:$K$451,0))*INDEX($J$445:$R$448,MATCH(AM$451,$I$445:$I$448,0),MATCH(AM$450,$J$444:$R$444,0))</f>
        <v>3</v>
      </c>
      <c r="AN501" s="769" cm="1">
        <f t="array" ref="AN501">INDEX($H501:$K501,0,MATCH(AN$451,$H$451:$K$451,0))*INDEX($J$445:$R$448,MATCH(AN$451,$I$445:$I$448,0),MATCH(AN$450,$J$444:$R$444,0))</f>
        <v>1</v>
      </c>
      <c r="AO501" s="769" cm="1">
        <f t="array" ref="AO501">INDEX($H501:$K501,0,MATCH(AO$451,$H$451:$K$451,0))*INDEX($J$445:$R$448,MATCH(AO$451,$I$445:$I$448,0),MATCH(AO$450,$J$444:$R$444,0))</f>
        <v>1</v>
      </c>
      <c r="AP501" s="769" cm="1">
        <f t="array" ref="AP501">INDEX($H501:$K501,0,MATCH(AP$451,$H$451:$K$451,0))*INDEX($J$445:$R$448,MATCH(AP$451,$I$445:$I$448,0),MATCH(AP$450,$J$444:$R$444,0))</f>
        <v>1</v>
      </c>
      <c r="AQ501" s="769" cm="1">
        <f t="array" ref="AQ501">INDEX($H501:$K501,0,MATCH(AQ$451,$H$451:$K$451,0))*INDEX($J$445:$R$448,MATCH(AQ$451,$I$445:$I$448,0),MATCH(AQ$450,$J$444:$R$444,0))</f>
        <v>3</v>
      </c>
      <c r="AR501" s="769" cm="1">
        <f t="array" ref="AR501">INDEX($H501:$K501,0,MATCH(AR$451,$H$451:$K$451,0))*INDEX($J$445:$R$448,MATCH(AR$451,$I$445:$I$448,0),MATCH(AR$450,$J$444:$R$444,0))</f>
        <v>1</v>
      </c>
      <c r="AS501" s="769" cm="1">
        <f t="array" ref="AS501">INDEX($H501:$K501,0,MATCH(AS$451,$H$451:$K$451,0))*INDEX($J$445:$R$448,MATCH(AS$451,$I$445:$I$448,0),MATCH(AS$450,$J$444:$R$444,0))</f>
        <v>1</v>
      </c>
      <c r="AT501" s="769" cm="1">
        <f t="array" ref="AT501">INDEX($H501:$K501,0,MATCH(AT$451,$H$451:$K$451,0))*INDEX($J$445:$R$448,MATCH(AT$451,$I$445:$I$448,0),MATCH(AT$450,$J$444:$R$444,0))</f>
        <v>1</v>
      </c>
      <c r="AU501" s="769" cm="1">
        <f t="array" ref="AU501">INDEX($H501:$K501,0,MATCH(AU$451,$H$451:$K$451,0))*INDEX($J$445:$R$448,MATCH(AU$451,$I$445:$I$448,0),MATCH(AU$450,$J$444:$R$444,0))</f>
        <v>3</v>
      </c>
      <c r="AV501" s="189"/>
      <c r="AW501" s="189"/>
      <c r="AX501" s="16"/>
      <c r="AY501" s="8"/>
      <c r="AZ501" s="8"/>
      <c r="BA501" s="8"/>
    </row>
    <row r="502" spans="1:53" ht="14.5" outlineLevel="1" x14ac:dyDescent="0.35">
      <c r="A502" s="6"/>
      <c r="B502" s="7"/>
      <c r="C502" s="17"/>
      <c r="D502" s="17"/>
      <c r="E502" s="17"/>
      <c r="F502" s="26"/>
      <c r="G502" s="26" t="str">
        <f t="shared" si="122"/>
        <v>YYKWWbd</v>
      </c>
      <c r="H502" s="226">
        <v>1</v>
      </c>
      <c r="I502" s="226">
        <v>1</v>
      </c>
      <c r="J502" s="226">
        <v>1</v>
      </c>
      <c r="K502" s="226">
        <v>3</v>
      </c>
      <c r="L502" s="769" cm="1">
        <f t="array" ref="L502">INDEX($H502:$K502,0,MATCH(L$451,$H$451:$K$451,0))*INDEX($J$445:$R$448,MATCH(L$451,$I$445:$I$448,0),MATCH(L$450,$J$444:$R$444,0))</f>
        <v>2</v>
      </c>
      <c r="M502" s="769" cm="1">
        <f t="array" ref="M502">INDEX($H502:$K502,0,MATCH(M$451,$H$451:$K$451,0))*INDEX($J$445:$R$448,MATCH(M$451,$I$445:$I$448,0),MATCH(M$450,$J$444:$R$444,0))</f>
        <v>1</v>
      </c>
      <c r="N502" s="769" cm="1">
        <f t="array" ref="N502">INDEX($H502:$K502,0,MATCH(N$451,$H$451:$K$451,0))*INDEX($J$445:$R$448,MATCH(N$451,$I$445:$I$448,0),MATCH(N$450,$J$444:$R$444,0))</f>
        <v>1</v>
      </c>
      <c r="O502" s="769" cm="1">
        <f t="array" ref="O502">INDEX($H502:$K502,0,MATCH(O$451,$H$451:$K$451,0))*INDEX($J$445:$R$448,MATCH(O$451,$I$445:$I$448,0),MATCH(O$450,$J$444:$R$444,0))</f>
        <v>3</v>
      </c>
      <c r="P502" s="769" cm="1">
        <f t="array" ref="P502">INDEX($H502:$K502,0,MATCH(P$451,$H$451:$K$451,0))*INDEX($J$445:$R$448,MATCH(P$451,$I$445:$I$448,0),MATCH(P$450,$J$444:$R$444,0))</f>
        <v>2</v>
      </c>
      <c r="Q502" s="769" cm="1">
        <f t="array" ref="Q502">INDEX($H502:$K502,0,MATCH(Q$451,$H$451:$K$451,0))*INDEX($J$445:$R$448,MATCH(Q$451,$I$445:$I$448,0),MATCH(Q$450,$J$444:$R$444,0))</f>
        <v>1</v>
      </c>
      <c r="R502" s="769" cm="1">
        <f t="array" ref="R502">INDEX($H502:$K502,0,MATCH(R$451,$H$451:$K$451,0))*INDEX($J$445:$R$448,MATCH(R$451,$I$445:$I$448,0),MATCH(R$450,$J$444:$R$444,0))</f>
        <v>1</v>
      </c>
      <c r="S502" s="769" cm="1">
        <f t="array" ref="S502">INDEX($H502:$K502,0,MATCH(S$451,$H$451:$K$451,0))*INDEX($J$445:$R$448,MATCH(S$451,$I$445:$I$448,0),MATCH(S$450,$J$444:$R$444,0))</f>
        <v>3</v>
      </c>
      <c r="T502" s="769" cm="1">
        <f t="array" ref="T502">INDEX($H502:$K502,0,MATCH(T$451,$H$451:$K$451,0))*INDEX($J$445:$R$448,MATCH(T$451,$I$445:$I$448,0),MATCH(T$450,$J$444:$R$444,0))</f>
        <v>2</v>
      </c>
      <c r="U502" s="769" cm="1">
        <f t="array" ref="U502">INDEX($H502:$K502,0,MATCH(U$451,$H$451:$K$451,0))*INDEX($J$445:$R$448,MATCH(U$451,$I$445:$I$448,0),MATCH(U$450,$J$444:$R$444,0))</f>
        <v>1</v>
      </c>
      <c r="V502" s="769" cm="1">
        <f t="array" ref="V502">INDEX($H502:$K502,0,MATCH(V$451,$H$451:$K$451,0))*INDEX($J$445:$R$448,MATCH(V$451,$I$445:$I$448,0),MATCH(V$450,$J$444:$R$444,0))</f>
        <v>1</v>
      </c>
      <c r="W502" s="769" cm="1">
        <f t="array" ref="W502">INDEX($H502:$K502,0,MATCH(W$451,$H$451:$K$451,0))*INDEX($J$445:$R$448,MATCH(W$451,$I$445:$I$448,0),MATCH(W$450,$J$444:$R$444,0))</f>
        <v>3</v>
      </c>
      <c r="X502" s="769" cm="1">
        <f t="array" ref="X502">INDEX($H502:$K502,0,MATCH(X$451,$H$451:$K$451,0))*INDEX($J$445:$R$448,MATCH(X$451,$I$445:$I$448,0),MATCH(X$450,$J$444:$R$444,0))</f>
        <v>2</v>
      </c>
      <c r="Y502" s="769" cm="1">
        <f t="array" ref="Y502">INDEX($H502:$K502,0,MATCH(Y$451,$H$451:$K$451,0))*INDEX($J$445:$R$448,MATCH(Y$451,$I$445:$I$448,0),MATCH(Y$450,$J$444:$R$444,0))</f>
        <v>1</v>
      </c>
      <c r="Z502" s="769" cm="1">
        <f t="array" ref="Z502">INDEX($H502:$K502,0,MATCH(Z$451,$H$451:$K$451,0))*INDEX($J$445:$R$448,MATCH(Z$451,$I$445:$I$448,0),MATCH(Z$450,$J$444:$R$444,0))</f>
        <v>1</v>
      </c>
      <c r="AA502" s="769" cm="1">
        <f t="array" ref="AA502">INDEX($H502:$K502,0,MATCH(AA$451,$H$451:$K$451,0))*INDEX($J$445:$R$448,MATCH(AA$451,$I$445:$I$448,0),MATCH(AA$450,$J$444:$R$444,0))</f>
        <v>3</v>
      </c>
      <c r="AB502" s="769" cm="1">
        <f t="array" ref="AB502">INDEX($H502:$K502,0,MATCH(AB$451,$H$451:$K$451,0))*INDEX($J$445:$R$448,MATCH(AB$451,$I$445:$I$448,0),MATCH(AB$450,$J$444:$R$444,0))</f>
        <v>1</v>
      </c>
      <c r="AC502" s="769" cm="1">
        <f t="array" ref="AC502">INDEX($H502:$K502,0,MATCH(AC$451,$H$451:$K$451,0))*INDEX($J$445:$R$448,MATCH(AC$451,$I$445:$I$448,0),MATCH(AC$450,$J$444:$R$444,0))</f>
        <v>1</v>
      </c>
      <c r="AD502" s="769" cm="1">
        <f t="array" ref="AD502">INDEX($H502:$K502,0,MATCH(AD$451,$H$451:$K$451,0))*INDEX($J$445:$R$448,MATCH(AD$451,$I$445:$I$448,0),MATCH(AD$450,$J$444:$R$444,0))</f>
        <v>1</v>
      </c>
      <c r="AE502" s="769" cm="1">
        <f t="array" ref="AE502">INDEX($H502:$K502,0,MATCH(AE$451,$H$451:$K$451,0))*INDEX($J$445:$R$448,MATCH(AE$451,$I$445:$I$448,0),MATCH(AE$450,$J$444:$R$444,0))</f>
        <v>3</v>
      </c>
      <c r="AF502" s="769" cm="1">
        <f t="array" ref="AF502">INDEX($H502:$K502,0,MATCH(AF$451,$H$451:$K$451,0))*INDEX($J$445:$R$448,MATCH(AF$451,$I$445:$I$448,0),MATCH(AF$450,$J$444:$R$444,0))</f>
        <v>1</v>
      </c>
      <c r="AG502" s="769" cm="1">
        <f t="array" ref="AG502">INDEX($H502:$K502,0,MATCH(AG$451,$H$451:$K$451,0))*INDEX($J$445:$R$448,MATCH(AG$451,$I$445:$I$448,0),MATCH(AG$450,$J$444:$R$444,0))</f>
        <v>1</v>
      </c>
      <c r="AH502" s="769" cm="1">
        <f t="array" ref="AH502">INDEX($H502:$K502,0,MATCH(AH$451,$H$451:$K$451,0))*INDEX($J$445:$R$448,MATCH(AH$451,$I$445:$I$448,0),MATCH(AH$450,$J$444:$R$444,0))</f>
        <v>1</v>
      </c>
      <c r="AI502" s="769" cm="1">
        <f t="array" ref="AI502">INDEX($H502:$K502,0,MATCH(AI$451,$H$451:$K$451,0))*INDEX($J$445:$R$448,MATCH(AI$451,$I$445:$I$448,0),MATCH(AI$450,$J$444:$R$444,0))</f>
        <v>3</v>
      </c>
      <c r="AJ502" s="769" cm="1">
        <f t="array" ref="AJ502">INDEX($H502:$K502,0,MATCH(AJ$451,$H$451:$K$451,0))*INDEX($J$445:$R$448,MATCH(AJ$451,$I$445:$I$448,0),MATCH(AJ$450,$J$444:$R$444,0))</f>
        <v>1</v>
      </c>
      <c r="AK502" s="769" cm="1">
        <f t="array" ref="AK502">INDEX($H502:$K502,0,MATCH(AK$451,$H$451:$K$451,0))*INDEX($J$445:$R$448,MATCH(AK$451,$I$445:$I$448,0),MATCH(AK$450,$J$444:$R$444,0))</f>
        <v>1</v>
      </c>
      <c r="AL502" s="769" cm="1">
        <f t="array" ref="AL502">INDEX($H502:$K502,0,MATCH(AL$451,$H$451:$K$451,0))*INDEX($J$445:$R$448,MATCH(AL$451,$I$445:$I$448,0),MATCH(AL$450,$J$444:$R$444,0))</f>
        <v>1</v>
      </c>
      <c r="AM502" s="769" cm="1">
        <f t="array" ref="AM502">INDEX($H502:$K502,0,MATCH(AM$451,$H$451:$K$451,0))*INDEX($J$445:$R$448,MATCH(AM$451,$I$445:$I$448,0),MATCH(AM$450,$J$444:$R$444,0))</f>
        <v>3</v>
      </c>
      <c r="AN502" s="769" cm="1">
        <f t="array" ref="AN502">INDEX($H502:$K502,0,MATCH(AN$451,$H$451:$K$451,0))*INDEX($J$445:$R$448,MATCH(AN$451,$I$445:$I$448,0),MATCH(AN$450,$J$444:$R$444,0))</f>
        <v>1</v>
      </c>
      <c r="AO502" s="769" cm="1">
        <f t="array" ref="AO502">INDEX($H502:$K502,0,MATCH(AO$451,$H$451:$K$451,0))*INDEX($J$445:$R$448,MATCH(AO$451,$I$445:$I$448,0),MATCH(AO$450,$J$444:$R$444,0))</f>
        <v>1</v>
      </c>
      <c r="AP502" s="769" cm="1">
        <f t="array" ref="AP502">INDEX($H502:$K502,0,MATCH(AP$451,$H$451:$K$451,0))*INDEX($J$445:$R$448,MATCH(AP$451,$I$445:$I$448,0),MATCH(AP$450,$J$444:$R$444,0))</f>
        <v>1</v>
      </c>
      <c r="AQ502" s="769" cm="1">
        <f t="array" ref="AQ502">INDEX($H502:$K502,0,MATCH(AQ$451,$H$451:$K$451,0))*INDEX($J$445:$R$448,MATCH(AQ$451,$I$445:$I$448,0),MATCH(AQ$450,$J$444:$R$444,0))</f>
        <v>3</v>
      </c>
      <c r="AR502" s="769" cm="1">
        <f t="array" ref="AR502">INDEX($H502:$K502,0,MATCH(AR$451,$H$451:$K$451,0))*INDEX($J$445:$R$448,MATCH(AR$451,$I$445:$I$448,0),MATCH(AR$450,$J$444:$R$444,0))</f>
        <v>1</v>
      </c>
      <c r="AS502" s="769" cm="1">
        <f t="array" ref="AS502">INDEX($H502:$K502,0,MATCH(AS$451,$H$451:$K$451,0))*INDEX($J$445:$R$448,MATCH(AS$451,$I$445:$I$448,0),MATCH(AS$450,$J$444:$R$444,0))</f>
        <v>1</v>
      </c>
      <c r="AT502" s="769" cm="1">
        <f t="array" ref="AT502">INDEX($H502:$K502,0,MATCH(AT$451,$H$451:$K$451,0))*INDEX($J$445:$R$448,MATCH(AT$451,$I$445:$I$448,0),MATCH(AT$450,$J$444:$R$444,0))</f>
        <v>1</v>
      </c>
      <c r="AU502" s="769" cm="1">
        <f t="array" ref="AU502">INDEX($H502:$K502,0,MATCH(AU$451,$H$451:$K$451,0))*INDEX($J$445:$R$448,MATCH(AU$451,$I$445:$I$448,0),MATCH(AU$450,$J$444:$R$444,0))</f>
        <v>3</v>
      </c>
      <c r="AV502" s="189"/>
      <c r="AW502" s="189"/>
      <c r="AX502" s="16"/>
      <c r="AY502" s="8"/>
      <c r="AZ502" s="8"/>
      <c r="BA502" s="8"/>
    </row>
    <row r="503" spans="1:53" ht="14.5" outlineLevel="1" x14ac:dyDescent="0.35">
      <c r="A503" s="6"/>
      <c r="B503" s="7"/>
      <c r="C503" s="17"/>
      <c r="D503" s="17"/>
      <c r="E503" s="17"/>
      <c r="F503" s="26"/>
      <c r="G503" s="26" t="str">
        <f t="shared" si="122"/>
        <v>YYBKWw</v>
      </c>
      <c r="H503" s="226">
        <v>1</v>
      </c>
      <c r="I503" s="226">
        <v>1</v>
      </c>
      <c r="J503" s="226">
        <v>1</v>
      </c>
      <c r="K503" s="226">
        <v>2</v>
      </c>
      <c r="L503" s="769" cm="1">
        <f t="array" ref="L503">INDEX($H503:$K503,0,MATCH(L$451,$H$451:$K$451,0))*INDEX($J$445:$R$448,MATCH(L$451,$I$445:$I$448,0),MATCH(L$450,$J$444:$R$444,0))</f>
        <v>2</v>
      </c>
      <c r="M503" s="769" cm="1">
        <f t="array" ref="M503">INDEX($H503:$K503,0,MATCH(M$451,$H$451:$K$451,0))*INDEX($J$445:$R$448,MATCH(M$451,$I$445:$I$448,0),MATCH(M$450,$J$444:$R$444,0))</f>
        <v>1</v>
      </c>
      <c r="N503" s="769" cm="1">
        <f t="array" ref="N503">INDEX($H503:$K503,0,MATCH(N$451,$H$451:$K$451,0))*INDEX($J$445:$R$448,MATCH(N$451,$I$445:$I$448,0),MATCH(N$450,$J$444:$R$444,0))</f>
        <v>1</v>
      </c>
      <c r="O503" s="769" cm="1">
        <f t="array" ref="O503">INDEX($H503:$K503,0,MATCH(O$451,$H$451:$K$451,0))*INDEX($J$445:$R$448,MATCH(O$451,$I$445:$I$448,0),MATCH(O$450,$J$444:$R$444,0))</f>
        <v>2</v>
      </c>
      <c r="P503" s="769" cm="1">
        <f t="array" ref="P503">INDEX($H503:$K503,0,MATCH(P$451,$H$451:$K$451,0))*INDEX($J$445:$R$448,MATCH(P$451,$I$445:$I$448,0),MATCH(P$450,$J$444:$R$444,0))</f>
        <v>2</v>
      </c>
      <c r="Q503" s="769" cm="1">
        <f t="array" ref="Q503">INDEX($H503:$K503,0,MATCH(Q$451,$H$451:$K$451,0))*INDEX($J$445:$R$448,MATCH(Q$451,$I$445:$I$448,0),MATCH(Q$450,$J$444:$R$444,0))</f>
        <v>1</v>
      </c>
      <c r="R503" s="769" cm="1">
        <f t="array" ref="R503">INDEX($H503:$K503,0,MATCH(R$451,$H$451:$K$451,0))*INDEX($J$445:$R$448,MATCH(R$451,$I$445:$I$448,0),MATCH(R$450,$J$444:$R$444,0))</f>
        <v>1</v>
      </c>
      <c r="S503" s="769" cm="1">
        <f t="array" ref="S503">INDEX($H503:$K503,0,MATCH(S$451,$H$451:$K$451,0))*INDEX($J$445:$R$448,MATCH(S$451,$I$445:$I$448,0),MATCH(S$450,$J$444:$R$444,0))</f>
        <v>2</v>
      </c>
      <c r="T503" s="769" cm="1">
        <f t="array" ref="T503">INDEX($H503:$K503,0,MATCH(T$451,$H$451:$K$451,0))*INDEX($J$445:$R$448,MATCH(T$451,$I$445:$I$448,0),MATCH(T$450,$J$444:$R$444,0))</f>
        <v>2</v>
      </c>
      <c r="U503" s="769" cm="1">
        <f t="array" ref="U503">INDEX($H503:$K503,0,MATCH(U$451,$H$451:$K$451,0))*INDEX($J$445:$R$448,MATCH(U$451,$I$445:$I$448,0),MATCH(U$450,$J$444:$R$444,0))</f>
        <v>1</v>
      </c>
      <c r="V503" s="769" cm="1">
        <f t="array" ref="V503">INDEX($H503:$K503,0,MATCH(V$451,$H$451:$K$451,0))*INDEX($J$445:$R$448,MATCH(V$451,$I$445:$I$448,0),MATCH(V$450,$J$444:$R$444,0))</f>
        <v>1</v>
      </c>
      <c r="W503" s="769" cm="1">
        <f t="array" ref="W503">INDEX($H503:$K503,0,MATCH(W$451,$H$451:$K$451,0))*INDEX($J$445:$R$448,MATCH(W$451,$I$445:$I$448,0),MATCH(W$450,$J$444:$R$444,0))</f>
        <v>2</v>
      </c>
      <c r="X503" s="769" cm="1">
        <f t="array" ref="X503">INDEX($H503:$K503,0,MATCH(X$451,$H$451:$K$451,0))*INDEX($J$445:$R$448,MATCH(X$451,$I$445:$I$448,0),MATCH(X$450,$J$444:$R$444,0))</f>
        <v>2</v>
      </c>
      <c r="Y503" s="769" cm="1">
        <f t="array" ref="Y503">INDEX($H503:$K503,0,MATCH(Y$451,$H$451:$K$451,0))*INDEX($J$445:$R$448,MATCH(Y$451,$I$445:$I$448,0),MATCH(Y$450,$J$444:$R$444,0))</f>
        <v>1</v>
      </c>
      <c r="Z503" s="769" cm="1">
        <f t="array" ref="Z503">INDEX($H503:$K503,0,MATCH(Z$451,$H$451:$K$451,0))*INDEX($J$445:$R$448,MATCH(Z$451,$I$445:$I$448,0),MATCH(Z$450,$J$444:$R$444,0))</f>
        <v>1</v>
      </c>
      <c r="AA503" s="769" cm="1">
        <f t="array" ref="AA503">INDEX($H503:$K503,0,MATCH(AA$451,$H$451:$K$451,0))*INDEX($J$445:$R$448,MATCH(AA$451,$I$445:$I$448,0),MATCH(AA$450,$J$444:$R$444,0))</f>
        <v>2</v>
      </c>
      <c r="AB503" s="769" cm="1">
        <f t="array" ref="AB503">INDEX($H503:$K503,0,MATCH(AB$451,$H$451:$K$451,0))*INDEX($J$445:$R$448,MATCH(AB$451,$I$445:$I$448,0),MATCH(AB$450,$J$444:$R$444,0))</f>
        <v>1</v>
      </c>
      <c r="AC503" s="769" cm="1">
        <f t="array" ref="AC503">INDEX($H503:$K503,0,MATCH(AC$451,$H$451:$K$451,0))*INDEX($J$445:$R$448,MATCH(AC$451,$I$445:$I$448,0),MATCH(AC$450,$J$444:$R$444,0))</f>
        <v>1</v>
      </c>
      <c r="AD503" s="769" cm="1">
        <f t="array" ref="AD503">INDEX($H503:$K503,0,MATCH(AD$451,$H$451:$K$451,0))*INDEX($J$445:$R$448,MATCH(AD$451,$I$445:$I$448,0),MATCH(AD$450,$J$444:$R$444,0))</f>
        <v>1</v>
      </c>
      <c r="AE503" s="769" cm="1">
        <f t="array" ref="AE503">INDEX($H503:$K503,0,MATCH(AE$451,$H$451:$K$451,0))*INDEX($J$445:$R$448,MATCH(AE$451,$I$445:$I$448,0),MATCH(AE$450,$J$444:$R$444,0))</f>
        <v>2</v>
      </c>
      <c r="AF503" s="769" cm="1">
        <f t="array" ref="AF503">INDEX($H503:$K503,0,MATCH(AF$451,$H$451:$K$451,0))*INDEX($J$445:$R$448,MATCH(AF$451,$I$445:$I$448,0),MATCH(AF$450,$J$444:$R$444,0))</f>
        <v>1</v>
      </c>
      <c r="AG503" s="769" cm="1">
        <f t="array" ref="AG503">INDEX($H503:$K503,0,MATCH(AG$451,$H$451:$K$451,0))*INDEX($J$445:$R$448,MATCH(AG$451,$I$445:$I$448,0),MATCH(AG$450,$J$444:$R$444,0))</f>
        <v>1</v>
      </c>
      <c r="AH503" s="769" cm="1">
        <f t="array" ref="AH503">INDEX($H503:$K503,0,MATCH(AH$451,$H$451:$K$451,0))*INDEX($J$445:$R$448,MATCH(AH$451,$I$445:$I$448,0),MATCH(AH$450,$J$444:$R$444,0))</f>
        <v>1</v>
      </c>
      <c r="AI503" s="769" cm="1">
        <f t="array" ref="AI503">INDEX($H503:$K503,0,MATCH(AI$451,$H$451:$K$451,0))*INDEX($J$445:$R$448,MATCH(AI$451,$I$445:$I$448,0),MATCH(AI$450,$J$444:$R$444,0))</f>
        <v>2</v>
      </c>
      <c r="AJ503" s="769" cm="1">
        <f t="array" ref="AJ503">INDEX($H503:$K503,0,MATCH(AJ$451,$H$451:$K$451,0))*INDEX($J$445:$R$448,MATCH(AJ$451,$I$445:$I$448,0),MATCH(AJ$450,$J$444:$R$444,0))</f>
        <v>1</v>
      </c>
      <c r="AK503" s="769" cm="1">
        <f t="array" ref="AK503">INDEX($H503:$K503,0,MATCH(AK$451,$H$451:$K$451,0))*INDEX($J$445:$R$448,MATCH(AK$451,$I$445:$I$448,0),MATCH(AK$450,$J$444:$R$444,0))</f>
        <v>1</v>
      </c>
      <c r="AL503" s="769" cm="1">
        <f t="array" ref="AL503">INDEX($H503:$K503,0,MATCH(AL$451,$H$451:$K$451,0))*INDEX($J$445:$R$448,MATCH(AL$451,$I$445:$I$448,0),MATCH(AL$450,$J$444:$R$444,0))</f>
        <v>1</v>
      </c>
      <c r="AM503" s="769" cm="1">
        <f t="array" ref="AM503">INDEX($H503:$K503,0,MATCH(AM$451,$H$451:$K$451,0))*INDEX($J$445:$R$448,MATCH(AM$451,$I$445:$I$448,0),MATCH(AM$450,$J$444:$R$444,0))</f>
        <v>2</v>
      </c>
      <c r="AN503" s="769" cm="1">
        <f t="array" ref="AN503">INDEX($H503:$K503,0,MATCH(AN$451,$H$451:$K$451,0))*INDEX($J$445:$R$448,MATCH(AN$451,$I$445:$I$448,0),MATCH(AN$450,$J$444:$R$444,0))</f>
        <v>1</v>
      </c>
      <c r="AO503" s="769" cm="1">
        <f t="array" ref="AO503">INDEX($H503:$K503,0,MATCH(AO$451,$H$451:$K$451,0))*INDEX($J$445:$R$448,MATCH(AO$451,$I$445:$I$448,0),MATCH(AO$450,$J$444:$R$444,0))</f>
        <v>1</v>
      </c>
      <c r="AP503" s="769" cm="1">
        <f t="array" ref="AP503">INDEX($H503:$K503,0,MATCH(AP$451,$H$451:$K$451,0))*INDEX($J$445:$R$448,MATCH(AP$451,$I$445:$I$448,0),MATCH(AP$450,$J$444:$R$444,0))</f>
        <v>1</v>
      </c>
      <c r="AQ503" s="769" cm="1">
        <f t="array" ref="AQ503">INDEX($H503:$K503,0,MATCH(AQ$451,$H$451:$K$451,0))*INDEX($J$445:$R$448,MATCH(AQ$451,$I$445:$I$448,0),MATCH(AQ$450,$J$444:$R$444,0))</f>
        <v>2</v>
      </c>
      <c r="AR503" s="769" cm="1">
        <f t="array" ref="AR503">INDEX($H503:$K503,0,MATCH(AR$451,$H$451:$K$451,0))*INDEX($J$445:$R$448,MATCH(AR$451,$I$445:$I$448,0),MATCH(AR$450,$J$444:$R$444,0))</f>
        <v>1</v>
      </c>
      <c r="AS503" s="769" cm="1">
        <f t="array" ref="AS503">INDEX($H503:$K503,0,MATCH(AS$451,$H$451:$K$451,0))*INDEX($J$445:$R$448,MATCH(AS$451,$I$445:$I$448,0),MATCH(AS$450,$J$444:$R$444,0))</f>
        <v>1</v>
      </c>
      <c r="AT503" s="769" cm="1">
        <f t="array" ref="AT503">INDEX($H503:$K503,0,MATCH(AT$451,$H$451:$K$451,0))*INDEX($J$445:$R$448,MATCH(AT$451,$I$445:$I$448,0),MATCH(AT$450,$J$444:$R$444,0))</f>
        <v>1</v>
      </c>
      <c r="AU503" s="769" cm="1">
        <f t="array" ref="AU503">INDEX($H503:$K503,0,MATCH(AU$451,$H$451:$K$451,0))*INDEX($J$445:$R$448,MATCH(AU$451,$I$445:$I$448,0),MATCH(AU$450,$J$444:$R$444,0))</f>
        <v>2</v>
      </c>
      <c r="AV503" s="189"/>
      <c r="AW503" s="189"/>
      <c r="AX503" s="16"/>
      <c r="AY503" s="8"/>
      <c r="AZ503" s="8"/>
      <c r="BA503" s="8"/>
    </row>
    <row r="504" spans="1:53" ht="14.5" outlineLevel="1" x14ac:dyDescent="0.35">
      <c r="A504" s="6"/>
      <c r="B504" s="7"/>
      <c r="C504" s="17"/>
      <c r="D504" s="17"/>
      <c r="E504" s="17"/>
      <c r="F504" s="26"/>
      <c r="G504" s="26" t="str">
        <f t="shared" si="122"/>
        <v>YYBKWwd</v>
      </c>
      <c r="H504" s="226">
        <v>1</v>
      </c>
      <c r="I504" s="226">
        <v>1</v>
      </c>
      <c r="J504" s="226">
        <v>1</v>
      </c>
      <c r="K504" s="226">
        <v>2</v>
      </c>
      <c r="L504" s="769" cm="1">
        <f t="array" ref="L504">INDEX($H504:$K504,0,MATCH(L$451,$H$451:$K$451,0))*INDEX($J$445:$R$448,MATCH(L$451,$I$445:$I$448,0),MATCH(L$450,$J$444:$R$444,0))</f>
        <v>2</v>
      </c>
      <c r="M504" s="769" cm="1">
        <f t="array" ref="M504">INDEX($H504:$K504,0,MATCH(M$451,$H$451:$K$451,0))*INDEX($J$445:$R$448,MATCH(M$451,$I$445:$I$448,0),MATCH(M$450,$J$444:$R$444,0))</f>
        <v>1</v>
      </c>
      <c r="N504" s="769" cm="1">
        <f t="array" ref="N504">INDEX($H504:$K504,0,MATCH(N$451,$H$451:$K$451,0))*INDEX($J$445:$R$448,MATCH(N$451,$I$445:$I$448,0),MATCH(N$450,$J$444:$R$444,0))</f>
        <v>1</v>
      </c>
      <c r="O504" s="769" cm="1">
        <f t="array" ref="O504">INDEX($H504:$K504,0,MATCH(O$451,$H$451:$K$451,0))*INDEX($J$445:$R$448,MATCH(O$451,$I$445:$I$448,0),MATCH(O$450,$J$444:$R$444,0))</f>
        <v>2</v>
      </c>
      <c r="P504" s="769" cm="1">
        <f t="array" ref="P504">INDEX($H504:$K504,0,MATCH(P$451,$H$451:$K$451,0))*INDEX($J$445:$R$448,MATCH(P$451,$I$445:$I$448,0),MATCH(P$450,$J$444:$R$444,0))</f>
        <v>2</v>
      </c>
      <c r="Q504" s="769" cm="1">
        <f t="array" ref="Q504">INDEX($H504:$K504,0,MATCH(Q$451,$H$451:$K$451,0))*INDEX($J$445:$R$448,MATCH(Q$451,$I$445:$I$448,0),MATCH(Q$450,$J$444:$R$444,0))</f>
        <v>1</v>
      </c>
      <c r="R504" s="769" cm="1">
        <f t="array" ref="R504">INDEX($H504:$K504,0,MATCH(R$451,$H$451:$K$451,0))*INDEX($J$445:$R$448,MATCH(R$451,$I$445:$I$448,0),MATCH(R$450,$J$444:$R$444,0))</f>
        <v>1</v>
      </c>
      <c r="S504" s="769" cm="1">
        <f t="array" ref="S504">INDEX($H504:$K504,0,MATCH(S$451,$H$451:$K$451,0))*INDEX($J$445:$R$448,MATCH(S$451,$I$445:$I$448,0),MATCH(S$450,$J$444:$R$444,0))</f>
        <v>2</v>
      </c>
      <c r="T504" s="769" cm="1">
        <f t="array" ref="T504">INDEX($H504:$K504,0,MATCH(T$451,$H$451:$K$451,0))*INDEX($J$445:$R$448,MATCH(T$451,$I$445:$I$448,0),MATCH(T$450,$J$444:$R$444,0))</f>
        <v>2</v>
      </c>
      <c r="U504" s="769" cm="1">
        <f t="array" ref="U504">INDEX($H504:$K504,0,MATCH(U$451,$H$451:$K$451,0))*INDEX($J$445:$R$448,MATCH(U$451,$I$445:$I$448,0),MATCH(U$450,$J$444:$R$444,0))</f>
        <v>1</v>
      </c>
      <c r="V504" s="769" cm="1">
        <f t="array" ref="V504">INDEX($H504:$K504,0,MATCH(V$451,$H$451:$K$451,0))*INDEX($J$445:$R$448,MATCH(V$451,$I$445:$I$448,0),MATCH(V$450,$J$444:$R$444,0))</f>
        <v>1</v>
      </c>
      <c r="W504" s="769" cm="1">
        <f t="array" ref="W504">INDEX($H504:$K504,0,MATCH(W$451,$H$451:$K$451,0))*INDEX($J$445:$R$448,MATCH(W$451,$I$445:$I$448,0),MATCH(W$450,$J$444:$R$444,0))</f>
        <v>2</v>
      </c>
      <c r="X504" s="769" cm="1">
        <f t="array" ref="X504">INDEX($H504:$K504,0,MATCH(X$451,$H$451:$K$451,0))*INDEX($J$445:$R$448,MATCH(X$451,$I$445:$I$448,0),MATCH(X$450,$J$444:$R$444,0))</f>
        <v>2</v>
      </c>
      <c r="Y504" s="769" cm="1">
        <f t="array" ref="Y504">INDEX($H504:$K504,0,MATCH(Y$451,$H$451:$K$451,0))*INDEX($J$445:$R$448,MATCH(Y$451,$I$445:$I$448,0),MATCH(Y$450,$J$444:$R$444,0))</f>
        <v>1</v>
      </c>
      <c r="Z504" s="769" cm="1">
        <f t="array" ref="Z504">INDEX($H504:$K504,0,MATCH(Z$451,$H$451:$K$451,0))*INDEX($J$445:$R$448,MATCH(Z$451,$I$445:$I$448,0),MATCH(Z$450,$J$444:$R$444,0))</f>
        <v>1</v>
      </c>
      <c r="AA504" s="769" cm="1">
        <f t="array" ref="AA504">INDEX($H504:$K504,0,MATCH(AA$451,$H$451:$K$451,0))*INDEX($J$445:$R$448,MATCH(AA$451,$I$445:$I$448,0),MATCH(AA$450,$J$444:$R$444,0))</f>
        <v>2</v>
      </c>
      <c r="AB504" s="769" cm="1">
        <f t="array" ref="AB504">INDEX($H504:$K504,0,MATCH(AB$451,$H$451:$K$451,0))*INDEX($J$445:$R$448,MATCH(AB$451,$I$445:$I$448,0),MATCH(AB$450,$J$444:$R$444,0))</f>
        <v>1</v>
      </c>
      <c r="AC504" s="769" cm="1">
        <f t="array" ref="AC504">INDEX($H504:$K504,0,MATCH(AC$451,$H$451:$K$451,0))*INDEX($J$445:$R$448,MATCH(AC$451,$I$445:$I$448,0),MATCH(AC$450,$J$444:$R$444,0))</f>
        <v>1</v>
      </c>
      <c r="AD504" s="769" cm="1">
        <f t="array" ref="AD504">INDEX($H504:$K504,0,MATCH(AD$451,$H$451:$K$451,0))*INDEX($J$445:$R$448,MATCH(AD$451,$I$445:$I$448,0),MATCH(AD$450,$J$444:$R$444,0))</f>
        <v>1</v>
      </c>
      <c r="AE504" s="769" cm="1">
        <f t="array" ref="AE504">INDEX($H504:$K504,0,MATCH(AE$451,$H$451:$K$451,0))*INDEX($J$445:$R$448,MATCH(AE$451,$I$445:$I$448,0),MATCH(AE$450,$J$444:$R$444,0))</f>
        <v>2</v>
      </c>
      <c r="AF504" s="769" cm="1">
        <f t="array" ref="AF504">INDEX($H504:$K504,0,MATCH(AF$451,$H$451:$K$451,0))*INDEX($J$445:$R$448,MATCH(AF$451,$I$445:$I$448,0),MATCH(AF$450,$J$444:$R$444,0))</f>
        <v>1</v>
      </c>
      <c r="AG504" s="769" cm="1">
        <f t="array" ref="AG504">INDEX($H504:$K504,0,MATCH(AG$451,$H$451:$K$451,0))*INDEX($J$445:$R$448,MATCH(AG$451,$I$445:$I$448,0),MATCH(AG$450,$J$444:$R$444,0))</f>
        <v>1</v>
      </c>
      <c r="AH504" s="769" cm="1">
        <f t="array" ref="AH504">INDEX($H504:$K504,0,MATCH(AH$451,$H$451:$K$451,0))*INDEX($J$445:$R$448,MATCH(AH$451,$I$445:$I$448,0),MATCH(AH$450,$J$444:$R$444,0))</f>
        <v>1</v>
      </c>
      <c r="AI504" s="769" cm="1">
        <f t="array" ref="AI504">INDEX($H504:$K504,0,MATCH(AI$451,$H$451:$K$451,0))*INDEX($J$445:$R$448,MATCH(AI$451,$I$445:$I$448,0),MATCH(AI$450,$J$444:$R$444,0))</f>
        <v>2</v>
      </c>
      <c r="AJ504" s="769" cm="1">
        <f t="array" ref="AJ504">INDEX($H504:$K504,0,MATCH(AJ$451,$H$451:$K$451,0))*INDEX($J$445:$R$448,MATCH(AJ$451,$I$445:$I$448,0),MATCH(AJ$450,$J$444:$R$444,0))</f>
        <v>1</v>
      </c>
      <c r="AK504" s="769" cm="1">
        <f t="array" ref="AK504">INDEX($H504:$K504,0,MATCH(AK$451,$H$451:$K$451,0))*INDEX($J$445:$R$448,MATCH(AK$451,$I$445:$I$448,0),MATCH(AK$450,$J$444:$R$444,0))</f>
        <v>1</v>
      </c>
      <c r="AL504" s="769" cm="1">
        <f t="array" ref="AL504">INDEX($H504:$K504,0,MATCH(AL$451,$H$451:$K$451,0))*INDEX($J$445:$R$448,MATCH(AL$451,$I$445:$I$448,0),MATCH(AL$450,$J$444:$R$444,0))</f>
        <v>1</v>
      </c>
      <c r="AM504" s="769" cm="1">
        <f t="array" ref="AM504">INDEX($H504:$K504,0,MATCH(AM$451,$H$451:$K$451,0))*INDEX($J$445:$R$448,MATCH(AM$451,$I$445:$I$448,0),MATCH(AM$450,$J$444:$R$444,0))</f>
        <v>2</v>
      </c>
      <c r="AN504" s="769" cm="1">
        <f t="array" ref="AN504">INDEX($H504:$K504,0,MATCH(AN$451,$H$451:$K$451,0))*INDEX($J$445:$R$448,MATCH(AN$451,$I$445:$I$448,0),MATCH(AN$450,$J$444:$R$444,0))</f>
        <v>1</v>
      </c>
      <c r="AO504" s="769" cm="1">
        <f t="array" ref="AO504">INDEX($H504:$K504,0,MATCH(AO$451,$H$451:$K$451,0))*INDEX($J$445:$R$448,MATCH(AO$451,$I$445:$I$448,0),MATCH(AO$450,$J$444:$R$444,0))</f>
        <v>1</v>
      </c>
      <c r="AP504" s="769" cm="1">
        <f t="array" ref="AP504">INDEX($H504:$K504,0,MATCH(AP$451,$H$451:$K$451,0))*INDEX($J$445:$R$448,MATCH(AP$451,$I$445:$I$448,0),MATCH(AP$450,$J$444:$R$444,0))</f>
        <v>1</v>
      </c>
      <c r="AQ504" s="769" cm="1">
        <f t="array" ref="AQ504">INDEX($H504:$K504,0,MATCH(AQ$451,$H$451:$K$451,0))*INDEX($J$445:$R$448,MATCH(AQ$451,$I$445:$I$448,0),MATCH(AQ$450,$J$444:$R$444,0))</f>
        <v>2</v>
      </c>
      <c r="AR504" s="769" cm="1">
        <f t="array" ref="AR504">INDEX($H504:$K504,0,MATCH(AR$451,$H$451:$K$451,0))*INDEX($J$445:$R$448,MATCH(AR$451,$I$445:$I$448,0),MATCH(AR$450,$J$444:$R$444,0))</f>
        <v>1</v>
      </c>
      <c r="AS504" s="769" cm="1">
        <f t="array" ref="AS504">INDEX($H504:$K504,0,MATCH(AS$451,$H$451:$K$451,0))*INDEX($J$445:$R$448,MATCH(AS$451,$I$445:$I$448,0),MATCH(AS$450,$J$444:$R$444,0))</f>
        <v>1</v>
      </c>
      <c r="AT504" s="769" cm="1">
        <f t="array" ref="AT504">INDEX($H504:$K504,0,MATCH(AT$451,$H$451:$K$451,0))*INDEX($J$445:$R$448,MATCH(AT$451,$I$445:$I$448,0),MATCH(AT$450,$J$444:$R$444,0))</f>
        <v>1</v>
      </c>
      <c r="AU504" s="769" cm="1">
        <f t="array" ref="AU504">INDEX($H504:$K504,0,MATCH(AU$451,$H$451:$K$451,0))*INDEX($J$445:$R$448,MATCH(AU$451,$I$445:$I$448,0),MATCH(AU$450,$J$444:$R$444,0))</f>
        <v>2</v>
      </c>
      <c r="AV504" s="189"/>
      <c r="AW504" s="189"/>
      <c r="AX504" s="16"/>
      <c r="AY504" s="8"/>
      <c r="AZ504" s="8"/>
      <c r="BA504" s="8"/>
    </row>
    <row r="505" spans="1:53" ht="14.5" outlineLevel="1" x14ac:dyDescent="0.35">
      <c r="A505" s="6"/>
      <c r="B505" s="7"/>
      <c r="C505" s="17"/>
      <c r="D505" s="17"/>
      <c r="E505" s="17"/>
      <c r="F505" s="26"/>
      <c r="G505" s="26" t="str">
        <f t="shared" si="122"/>
        <v>YYWBKw</v>
      </c>
      <c r="H505" s="226">
        <v>1</v>
      </c>
      <c r="I505" s="226">
        <v>1</v>
      </c>
      <c r="J505" s="226">
        <v>1</v>
      </c>
      <c r="K505" s="226">
        <v>2</v>
      </c>
      <c r="L505" s="769" cm="1">
        <f t="array" ref="L505">INDEX($H505:$K505,0,MATCH(L$451,$H$451:$K$451,0))*INDEX($J$445:$R$448,MATCH(L$451,$I$445:$I$448,0),MATCH(L$450,$J$444:$R$444,0))</f>
        <v>2</v>
      </c>
      <c r="M505" s="769" cm="1">
        <f t="array" ref="M505">INDEX($H505:$K505,0,MATCH(M$451,$H$451:$K$451,0))*INDEX($J$445:$R$448,MATCH(M$451,$I$445:$I$448,0),MATCH(M$450,$J$444:$R$444,0))</f>
        <v>1</v>
      </c>
      <c r="N505" s="769" cm="1">
        <f t="array" ref="N505">INDEX($H505:$K505,0,MATCH(N$451,$H$451:$K$451,0))*INDEX($J$445:$R$448,MATCH(N$451,$I$445:$I$448,0),MATCH(N$450,$J$444:$R$444,0))</f>
        <v>1</v>
      </c>
      <c r="O505" s="769" cm="1">
        <f t="array" ref="O505">INDEX($H505:$K505,0,MATCH(O$451,$H$451:$K$451,0))*INDEX($J$445:$R$448,MATCH(O$451,$I$445:$I$448,0),MATCH(O$450,$J$444:$R$444,0))</f>
        <v>2</v>
      </c>
      <c r="P505" s="769" cm="1">
        <f t="array" ref="P505">INDEX($H505:$K505,0,MATCH(P$451,$H$451:$K$451,0))*INDEX($J$445:$R$448,MATCH(P$451,$I$445:$I$448,0),MATCH(P$450,$J$444:$R$444,0))</f>
        <v>2</v>
      </c>
      <c r="Q505" s="769" cm="1">
        <f t="array" ref="Q505">INDEX($H505:$K505,0,MATCH(Q$451,$H$451:$K$451,0))*INDEX($J$445:$R$448,MATCH(Q$451,$I$445:$I$448,0),MATCH(Q$450,$J$444:$R$444,0))</f>
        <v>1</v>
      </c>
      <c r="R505" s="769" cm="1">
        <f t="array" ref="R505">INDEX($H505:$K505,0,MATCH(R$451,$H$451:$K$451,0))*INDEX($J$445:$R$448,MATCH(R$451,$I$445:$I$448,0),MATCH(R$450,$J$444:$R$444,0))</f>
        <v>1</v>
      </c>
      <c r="S505" s="769" cm="1">
        <f t="array" ref="S505">INDEX($H505:$K505,0,MATCH(S$451,$H$451:$K$451,0))*INDEX($J$445:$R$448,MATCH(S$451,$I$445:$I$448,0),MATCH(S$450,$J$444:$R$444,0))</f>
        <v>2</v>
      </c>
      <c r="T505" s="769" cm="1">
        <f t="array" ref="T505">INDEX($H505:$K505,0,MATCH(T$451,$H$451:$K$451,0))*INDEX($J$445:$R$448,MATCH(T$451,$I$445:$I$448,0),MATCH(T$450,$J$444:$R$444,0))</f>
        <v>2</v>
      </c>
      <c r="U505" s="769" cm="1">
        <f t="array" ref="U505">INDEX($H505:$K505,0,MATCH(U$451,$H$451:$K$451,0))*INDEX($J$445:$R$448,MATCH(U$451,$I$445:$I$448,0),MATCH(U$450,$J$444:$R$444,0))</f>
        <v>1</v>
      </c>
      <c r="V505" s="769" cm="1">
        <f t="array" ref="V505">INDEX($H505:$K505,0,MATCH(V$451,$H$451:$K$451,0))*INDEX($J$445:$R$448,MATCH(V$451,$I$445:$I$448,0),MATCH(V$450,$J$444:$R$444,0))</f>
        <v>1</v>
      </c>
      <c r="W505" s="769" cm="1">
        <f t="array" ref="W505">INDEX($H505:$K505,0,MATCH(W$451,$H$451:$K$451,0))*INDEX($J$445:$R$448,MATCH(W$451,$I$445:$I$448,0),MATCH(W$450,$J$444:$R$444,0))</f>
        <v>2</v>
      </c>
      <c r="X505" s="769" cm="1">
        <f t="array" ref="X505">INDEX($H505:$K505,0,MATCH(X$451,$H$451:$K$451,0))*INDEX($J$445:$R$448,MATCH(X$451,$I$445:$I$448,0),MATCH(X$450,$J$444:$R$444,0))</f>
        <v>2</v>
      </c>
      <c r="Y505" s="769" cm="1">
        <f t="array" ref="Y505">INDEX($H505:$K505,0,MATCH(Y$451,$H$451:$K$451,0))*INDEX($J$445:$R$448,MATCH(Y$451,$I$445:$I$448,0),MATCH(Y$450,$J$444:$R$444,0))</f>
        <v>1</v>
      </c>
      <c r="Z505" s="769" cm="1">
        <f t="array" ref="Z505">INDEX($H505:$K505,0,MATCH(Z$451,$H$451:$K$451,0))*INDEX($J$445:$R$448,MATCH(Z$451,$I$445:$I$448,0),MATCH(Z$450,$J$444:$R$444,0))</f>
        <v>1</v>
      </c>
      <c r="AA505" s="769" cm="1">
        <f t="array" ref="AA505">INDEX($H505:$K505,0,MATCH(AA$451,$H$451:$K$451,0))*INDEX($J$445:$R$448,MATCH(AA$451,$I$445:$I$448,0),MATCH(AA$450,$J$444:$R$444,0))</f>
        <v>2</v>
      </c>
      <c r="AB505" s="769" cm="1">
        <f t="array" ref="AB505">INDEX($H505:$K505,0,MATCH(AB$451,$H$451:$K$451,0))*INDEX($J$445:$R$448,MATCH(AB$451,$I$445:$I$448,0),MATCH(AB$450,$J$444:$R$444,0))</f>
        <v>1</v>
      </c>
      <c r="AC505" s="769" cm="1">
        <f t="array" ref="AC505">INDEX($H505:$K505,0,MATCH(AC$451,$H$451:$K$451,0))*INDEX($J$445:$R$448,MATCH(AC$451,$I$445:$I$448,0),MATCH(AC$450,$J$444:$R$444,0))</f>
        <v>1</v>
      </c>
      <c r="AD505" s="769" cm="1">
        <f t="array" ref="AD505">INDEX($H505:$K505,0,MATCH(AD$451,$H$451:$K$451,0))*INDEX($J$445:$R$448,MATCH(AD$451,$I$445:$I$448,0),MATCH(AD$450,$J$444:$R$444,0))</f>
        <v>1</v>
      </c>
      <c r="AE505" s="769" cm="1">
        <f t="array" ref="AE505">INDEX($H505:$K505,0,MATCH(AE$451,$H$451:$K$451,0))*INDEX($J$445:$R$448,MATCH(AE$451,$I$445:$I$448,0),MATCH(AE$450,$J$444:$R$444,0))</f>
        <v>2</v>
      </c>
      <c r="AF505" s="769" cm="1">
        <f t="array" ref="AF505">INDEX($H505:$K505,0,MATCH(AF$451,$H$451:$K$451,0))*INDEX($J$445:$R$448,MATCH(AF$451,$I$445:$I$448,0),MATCH(AF$450,$J$444:$R$444,0))</f>
        <v>1</v>
      </c>
      <c r="AG505" s="769" cm="1">
        <f t="array" ref="AG505">INDEX($H505:$K505,0,MATCH(AG$451,$H$451:$K$451,0))*INDEX($J$445:$R$448,MATCH(AG$451,$I$445:$I$448,0),MATCH(AG$450,$J$444:$R$444,0))</f>
        <v>1</v>
      </c>
      <c r="AH505" s="769" cm="1">
        <f t="array" ref="AH505">INDEX($H505:$K505,0,MATCH(AH$451,$H$451:$K$451,0))*INDEX($J$445:$R$448,MATCH(AH$451,$I$445:$I$448,0),MATCH(AH$450,$J$444:$R$444,0))</f>
        <v>1</v>
      </c>
      <c r="AI505" s="769" cm="1">
        <f t="array" ref="AI505">INDEX($H505:$K505,0,MATCH(AI$451,$H$451:$K$451,0))*INDEX($J$445:$R$448,MATCH(AI$451,$I$445:$I$448,0),MATCH(AI$450,$J$444:$R$444,0))</f>
        <v>2</v>
      </c>
      <c r="AJ505" s="769" cm="1">
        <f t="array" ref="AJ505">INDEX($H505:$K505,0,MATCH(AJ$451,$H$451:$K$451,0))*INDEX($J$445:$R$448,MATCH(AJ$451,$I$445:$I$448,0),MATCH(AJ$450,$J$444:$R$444,0))</f>
        <v>1</v>
      </c>
      <c r="AK505" s="769" cm="1">
        <f t="array" ref="AK505">INDEX($H505:$K505,0,MATCH(AK$451,$H$451:$K$451,0))*INDEX($J$445:$R$448,MATCH(AK$451,$I$445:$I$448,0),MATCH(AK$450,$J$444:$R$444,0))</f>
        <v>1</v>
      </c>
      <c r="AL505" s="769" cm="1">
        <f t="array" ref="AL505">INDEX($H505:$K505,0,MATCH(AL$451,$H$451:$K$451,0))*INDEX($J$445:$R$448,MATCH(AL$451,$I$445:$I$448,0),MATCH(AL$450,$J$444:$R$444,0))</f>
        <v>1</v>
      </c>
      <c r="AM505" s="769" cm="1">
        <f t="array" ref="AM505">INDEX($H505:$K505,0,MATCH(AM$451,$H$451:$K$451,0))*INDEX($J$445:$R$448,MATCH(AM$451,$I$445:$I$448,0),MATCH(AM$450,$J$444:$R$444,0))</f>
        <v>2</v>
      </c>
      <c r="AN505" s="769" cm="1">
        <f t="array" ref="AN505">INDEX($H505:$K505,0,MATCH(AN$451,$H$451:$K$451,0))*INDEX($J$445:$R$448,MATCH(AN$451,$I$445:$I$448,0),MATCH(AN$450,$J$444:$R$444,0))</f>
        <v>1</v>
      </c>
      <c r="AO505" s="769" cm="1">
        <f t="array" ref="AO505">INDEX($H505:$K505,0,MATCH(AO$451,$H$451:$K$451,0))*INDEX($J$445:$R$448,MATCH(AO$451,$I$445:$I$448,0),MATCH(AO$450,$J$444:$R$444,0))</f>
        <v>1</v>
      </c>
      <c r="AP505" s="769" cm="1">
        <f t="array" ref="AP505">INDEX($H505:$K505,0,MATCH(AP$451,$H$451:$K$451,0))*INDEX($J$445:$R$448,MATCH(AP$451,$I$445:$I$448,0),MATCH(AP$450,$J$444:$R$444,0))</f>
        <v>1</v>
      </c>
      <c r="AQ505" s="769" cm="1">
        <f t="array" ref="AQ505">INDEX($H505:$K505,0,MATCH(AQ$451,$H$451:$K$451,0))*INDEX($J$445:$R$448,MATCH(AQ$451,$I$445:$I$448,0),MATCH(AQ$450,$J$444:$R$444,0))</f>
        <v>2</v>
      </c>
      <c r="AR505" s="769" cm="1">
        <f t="array" ref="AR505">INDEX($H505:$K505,0,MATCH(AR$451,$H$451:$K$451,0))*INDEX($J$445:$R$448,MATCH(AR$451,$I$445:$I$448,0),MATCH(AR$450,$J$444:$R$444,0))</f>
        <v>1</v>
      </c>
      <c r="AS505" s="769" cm="1">
        <f t="array" ref="AS505">INDEX($H505:$K505,0,MATCH(AS$451,$H$451:$K$451,0))*INDEX($J$445:$R$448,MATCH(AS$451,$I$445:$I$448,0),MATCH(AS$450,$J$444:$R$444,0))</f>
        <v>1</v>
      </c>
      <c r="AT505" s="769" cm="1">
        <f t="array" ref="AT505">INDEX($H505:$K505,0,MATCH(AT$451,$H$451:$K$451,0))*INDEX($J$445:$R$448,MATCH(AT$451,$I$445:$I$448,0),MATCH(AT$450,$J$444:$R$444,0))</f>
        <v>1</v>
      </c>
      <c r="AU505" s="769" cm="1">
        <f t="array" ref="AU505">INDEX($H505:$K505,0,MATCH(AU$451,$H$451:$K$451,0))*INDEX($J$445:$R$448,MATCH(AU$451,$I$445:$I$448,0),MATCH(AU$450,$J$444:$R$444,0))</f>
        <v>2</v>
      </c>
      <c r="AV505" s="189"/>
      <c r="AW505" s="189"/>
      <c r="AX505" s="16"/>
      <c r="AY505" s="8"/>
      <c r="AZ505" s="8"/>
      <c r="BA505" s="8"/>
    </row>
    <row r="506" spans="1:53" ht="14.5" outlineLevel="1" x14ac:dyDescent="0.35">
      <c r="A506" s="6"/>
      <c r="B506" s="7"/>
      <c r="C506" s="17"/>
      <c r="D506" s="17"/>
      <c r="E506" s="17"/>
      <c r="F506" s="26"/>
      <c r="G506" s="26" t="str">
        <f t="shared" si="122"/>
        <v>YYWBKwd</v>
      </c>
      <c r="H506" s="226">
        <v>1</v>
      </c>
      <c r="I506" s="226">
        <v>1</v>
      </c>
      <c r="J506" s="226">
        <v>1</v>
      </c>
      <c r="K506" s="226">
        <v>2</v>
      </c>
      <c r="L506" s="769" cm="1">
        <f t="array" ref="L506">INDEX($H506:$K506,0,MATCH(L$451,$H$451:$K$451,0))*INDEX($J$445:$R$448,MATCH(L$451,$I$445:$I$448,0),MATCH(L$450,$J$444:$R$444,0))</f>
        <v>2</v>
      </c>
      <c r="M506" s="769" cm="1">
        <f t="array" ref="M506">INDEX($H506:$K506,0,MATCH(M$451,$H$451:$K$451,0))*INDEX($J$445:$R$448,MATCH(M$451,$I$445:$I$448,0),MATCH(M$450,$J$444:$R$444,0))</f>
        <v>1</v>
      </c>
      <c r="N506" s="769" cm="1">
        <f t="array" ref="N506">INDEX($H506:$K506,0,MATCH(N$451,$H$451:$K$451,0))*INDEX($J$445:$R$448,MATCH(N$451,$I$445:$I$448,0),MATCH(N$450,$J$444:$R$444,0))</f>
        <v>1</v>
      </c>
      <c r="O506" s="769" cm="1">
        <f t="array" ref="O506">INDEX($H506:$K506,0,MATCH(O$451,$H$451:$K$451,0))*INDEX($J$445:$R$448,MATCH(O$451,$I$445:$I$448,0),MATCH(O$450,$J$444:$R$444,0))</f>
        <v>2</v>
      </c>
      <c r="P506" s="769" cm="1">
        <f t="array" ref="P506">INDEX($H506:$K506,0,MATCH(P$451,$H$451:$K$451,0))*INDEX($J$445:$R$448,MATCH(P$451,$I$445:$I$448,0),MATCH(P$450,$J$444:$R$444,0))</f>
        <v>2</v>
      </c>
      <c r="Q506" s="769" cm="1">
        <f t="array" ref="Q506">INDEX($H506:$K506,0,MATCH(Q$451,$H$451:$K$451,0))*INDEX($J$445:$R$448,MATCH(Q$451,$I$445:$I$448,0),MATCH(Q$450,$J$444:$R$444,0))</f>
        <v>1</v>
      </c>
      <c r="R506" s="769" cm="1">
        <f t="array" ref="R506">INDEX($H506:$K506,0,MATCH(R$451,$H$451:$K$451,0))*INDEX($J$445:$R$448,MATCH(R$451,$I$445:$I$448,0),MATCH(R$450,$J$444:$R$444,0))</f>
        <v>1</v>
      </c>
      <c r="S506" s="769" cm="1">
        <f t="array" ref="S506">INDEX($H506:$K506,0,MATCH(S$451,$H$451:$K$451,0))*INDEX($J$445:$R$448,MATCH(S$451,$I$445:$I$448,0),MATCH(S$450,$J$444:$R$444,0))</f>
        <v>2</v>
      </c>
      <c r="T506" s="769" cm="1">
        <f t="array" ref="T506">INDEX($H506:$K506,0,MATCH(T$451,$H$451:$K$451,0))*INDEX($J$445:$R$448,MATCH(T$451,$I$445:$I$448,0),MATCH(T$450,$J$444:$R$444,0))</f>
        <v>2</v>
      </c>
      <c r="U506" s="769" cm="1">
        <f t="array" ref="U506">INDEX($H506:$K506,0,MATCH(U$451,$H$451:$K$451,0))*INDEX($J$445:$R$448,MATCH(U$451,$I$445:$I$448,0),MATCH(U$450,$J$444:$R$444,0))</f>
        <v>1</v>
      </c>
      <c r="V506" s="769" cm="1">
        <f t="array" ref="V506">INDEX($H506:$K506,0,MATCH(V$451,$H$451:$K$451,0))*INDEX($J$445:$R$448,MATCH(V$451,$I$445:$I$448,0),MATCH(V$450,$J$444:$R$444,0))</f>
        <v>1</v>
      </c>
      <c r="W506" s="769" cm="1">
        <f t="array" ref="W506">INDEX($H506:$K506,0,MATCH(W$451,$H$451:$K$451,0))*INDEX($J$445:$R$448,MATCH(W$451,$I$445:$I$448,0),MATCH(W$450,$J$444:$R$444,0))</f>
        <v>2</v>
      </c>
      <c r="X506" s="769" cm="1">
        <f t="array" ref="X506">INDEX($H506:$K506,0,MATCH(X$451,$H$451:$K$451,0))*INDEX($J$445:$R$448,MATCH(X$451,$I$445:$I$448,0),MATCH(X$450,$J$444:$R$444,0))</f>
        <v>2</v>
      </c>
      <c r="Y506" s="769" cm="1">
        <f t="array" ref="Y506">INDEX($H506:$K506,0,MATCH(Y$451,$H$451:$K$451,0))*INDEX($J$445:$R$448,MATCH(Y$451,$I$445:$I$448,0),MATCH(Y$450,$J$444:$R$444,0))</f>
        <v>1</v>
      </c>
      <c r="Z506" s="769" cm="1">
        <f t="array" ref="Z506">INDEX($H506:$K506,0,MATCH(Z$451,$H$451:$K$451,0))*INDEX($J$445:$R$448,MATCH(Z$451,$I$445:$I$448,0),MATCH(Z$450,$J$444:$R$444,0))</f>
        <v>1</v>
      </c>
      <c r="AA506" s="769" cm="1">
        <f t="array" ref="AA506">INDEX($H506:$K506,0,MATCH(AA$451,$H$451:$K$451,0))*INDEX($J$445:$R$448,MATCH(AA$451,$I$445:$I$448,0),MATCH(AA$450,$J$444:$R$444,0))</f>
        <v>2</v>
      </c>
      <c r="AB506" s="769" cm="1">
        <f t="array" ref="AB506">INDEX($H506:$K506,0,MATCH(AB$451,$H$451:$K$451,0))*INDEX($J$445:$R$448,MATCH(AB$451,$I$445:$I$448,0),MATCH(AB$450,$J$444:$R$444,0))</f>
        <v>1</v>
      </c>
      <c r="AC506" s="769" cm="1">
        <f t="array" ref="AC506">INDEX($H506:$K506,0,MATCH(AC$451,$H$451:$K$451,0))*INDEX($J$445:$R$448,MATCH(AC$451,$I$445:$I$448,0),MATCH(AC$450,$J$444:$R$444,0))</f>
        <v>1</v>
      </c>
      <c r="AD506" s="769" cm="1">
        <f t="array" ref="AD506">INDEX($H506:$K506,0,MATCH(AD$451,$H$451:$K$451,0))*INDEX($J$445:$R$448,MATCH(AD$451,$I$445:$I$448,0),MATCH(AD$450,$J$444:$R$444,0))</f>
        <v>1</v>
      </c>
      <c r="AE506" s="769" cm="1">
        <f t="array" ref="AE506">INDEX($H506:$K506,0,MATCH(AE$451,$H$451:$K$451,0))*INDEX($J$445:$R$448,MATCH(AE$451,$I$445:$I$448,0),MATCH(AE$450,$J$444:$R$444,0))</f>
        <v>2</v>
      </c>
      <c r="AF506" s="769" cm="1">
        <f t="array" ref="AF506">INDEX($H506:$K506,0,MATCH(AF$451,$H$451:$K$451,0))*INDEX($J$445:$R$448,MATCH(AF$451,$I$445:$I$448,0),MATCH(AF$450,$J$444:$R$444,0))</f>
        <v>1</v>
      </c>
      <c r="AG506" s="769" cm="1">
        <f t="array" ref="AG506">INDEX($H506:$K506,0,MATCH(AG$451,$H$451:$K$451,0))*INDEX($J$445:$R$448,MATCH(AG$451,$I$445:$I$448,0),MATCH(AG$450,$J$444:$R$444,0))</f>
        <v>1</v>
      </c>
      <c r="AH506" s="769" cm="1">
        <f t="array" ref="AH506">INDEX($H506:$K506,0,MATCH(AH$451,$H$451:$K$451,0))*INDEX($J$445:$R$448,MATCH(AH$451,$I$445:$I$448,0),MATCH(AH$450,$J$444:$R$444,0))</f>
        <v>1</v>
      </c>
      <c r="AI506" s="769" cm="1">
        <f t="array" ref="AI506">INDEX($H506:$K506,0,MATCH(AI$451,$H$451:$K$451,0))*INDEX($J$445:$R$448,MATCH(AI$451,$I$445:$I$448,0),MATCH(AI$450,$J$444:$R$444,0))</f>
        <v>2</v>
      </c>
      <c r="AJ506" s="769" cm="1">
        <f t="array" ref="AJ506">INDEX($H506:$K506,0,MATCH(AJ$451,$H$451:$K$451,0))*INDEX($J$445:$R$448,MATCH(AJ$451,$I$445:$I$448,0),MATCH(AJ$450,$J$444:$R$444,0))</f>
        <v>1</v>
      </c>
      <c r="AK506" s="769" cm="1">
        <f t="array" ref="AK506">INDEX($H506:$K506,0,MATCH(AK$451,$H$451:$K$451,0))*INDEX($J$445:$R$448,MATCH(AK$451,$I$445:$I$448,0),MATCH(AK$450,$J$444:$R$444,0))</f>
        <v>1</v>
      </c>
      <c r="AL506" s="769" cm="1">
        <f t="array" ref="AL506">INDEX($H506:$K506,0,MATCH(AL$451,$H$451:$K$451,0))*INDEX($J$445:$R$448,MATCH(AL$451,$I$445:$I$448,0),MATCH(AL$450,$J$444:$R$444,0))</f>
        <v>1</v>
      </c>
      <c r="AM506" s="769" cm="1">
        <f t="array" ref="AM506">INDEX($H506:$K506,0,MATCH(AM$451,$H$451:$K$451,0))*INDEX($J$445:$R$448,MATCH(AM$451,$I$445:$I$448,0),MATCH(AM$450,$J$444:$R$444,0))</f>
        <v>2</v>
      </c>
      <c r="AN506" s="769" cm="1">
        <f t="array" ref="AN506">INDEX($H506:$K506,0,MATCH(AN$451,$H$451:$K$451,0))*INDEX($J$445:$R$448,MATCH(AN$451,$I$445:$I$448,0),MATCH(AN$450,$J$444:$R$444,0))</f>
        <v>1</v>
      </c>
      <c r="AO506" s="769" cm="1">
        <f t="array" ref="AO506">INDEX($H506:$K506,0,MATCH(AO$451,$H$451:$K$451,0))*INDEX($J$445:$R$448,MATCH(AO$451,$I$445:$I$448,0),MATCH(AO$450,$J$444:$R$444,0))</f>
        <v>1</v>
      </c>
      <c r="AP506" s="769" cm="1">
        <f t="array" ref="AP506">INDEX($H506:$K506,0,MATCH(AP$451,$H$451:$K$451,0))*INDEX($J$445:$R$448,MATCH(AP$451,$I$445:$I$448,0),MATCH(AP$450,$J$444:$R$444,0))</f>
        <v>1</v>
      </c>
      <c r="AQ506" s="769" cm="1">
        <f t="array" ref="AQ506">INDEX($H506:$K506,0,MATCH(AQ$451,$H$451:$K$451,0))*INDEX($J$445:$R$448,MATCH(AQ$451,$I$445:$I$448,0),MATCH(AQ$450,$J$444:$R$444,0))</f>
        <v>2</v>
      </c>
      <c r="AR506" s="769" cm="1">
        <f t="array" ref="AR506">INDEX($H506:$K506,0,MATCH(AR$451,$H$451:$K$451,0))*INDEX($J$445:$R$448,MATCH(AR$451,$I$445:$I$448,0),MATCH(AR$450,$J$444:$R$444,0))</f>
        <v>1</v>
      </c>
      <c r="AS506" s="769" cm="1">
        <f t="array" ref="AS506">INDEX($H506:$K506,0,MATCH(AS$451,$H$451:$K$451,0))*INDEX($J$445:$R$448,MATCH(AS$451,$I$445:$I$448,0),MATCH(AS$450,$J$444:$R$444,0))</f>
        <v>1</v>
      </c>
      <c r="AT506" s="769" cm="1">
        <f t="array" ref="AT506">INDEX($H506:$K506,0,MATCH(AT$451,$H$451:$K$451,0))*INDEX($J$445:$R$448,MATCH(AT$451,$I$445:$I$448,0),MATCH(AT$450,$J$444:$R$444,0))</f>
        <v>1</v>
      </c>
      <c r="AU506" s="769" cm="1">
        <f t="array" ref="AU506">INDEX($H506:$K506,0,MATCH(AU$451,$H$451:$K$451,0))*INDEX($J$445:$R$448,MATCH(AU$451,$I$445:$I$448,0),MATCH(AU$450,$J$444:$R$444,0))</f>
        <v>2</v>
      </c>
      <c r="AV506" s="189"/>
      <c r="AW506" s="189"/>
      <c r="AX506" s="16"/>
      <c r="AY506" s="8"/>
      <c r="AZ506" s="8"/>
      <c r="BA506" s="8"/>
    </row>
    <row r="507" spans="1:53" ht="14.5" outlineLevel="1" x14ac:dyDescent="0.35">
      <c r="A507" s="6"/>
      <c r="B507" s="7"/>
      <c r="C507" s="17"/>
      <c r="D507" s="17"/>
      <c r="E507" s="17"/>
      <c r="F507" s="26"/>
      <c r="G507" s="26" t="str">
        <f t="shared" si="122"/>
        <v>YYNWBk</v>
      </c>
      <c r="H507" s="226">
        <v>1</v>
      </c>
      <c r="I507" s="226">
        <v>1</v>
      </c>
      <c r="J507" s="226">
        <v>4</v>
      </c>
      <c r="K507" s="226">
        <v>4</v>
      </c>
      <c r="L507" s="769" cm="1">
        <f t="array" ref="L507">INDEX($H507:$K507,0,MATCH(L$451,$H$451:$K$451,0))*INDEX($J$445:$R$448,MATCH(L$451,$I$445:$I$448,0),MATCH(L$450,$J$444:$R$444,0))</f>
        <v>2</v>
      </c>
      <c r="M507" s="769" cm="1">
        <f t="array" ref="M507">INDEX($H507:$K507,0,MATCH(M$451,$H$451:$K$451,0))*INDEX($J$445:$R$448,MATCH(M$451,$I$445:$I$448,0),MATCH(M$450,$J$444:$R$444,0))</f>
        <v>1</v>
      </c>
      <c r="N507" s="769" cm="1">
        <f t="array" ref="N507">INDEX($H507:$K507,0,MATCH(N$451,$H$451:$K$451,0))*INDEX($J$445:$R$448,MATCH(N$451,$I$445:$I$448,0),MATCH(N$450,$J$444:$R$444,0))</f>
        <v>4</v>
      </c>
      <c r="O507" s="769" cm="1">
        <f t="array" ref="O507">INDEX($H507:$K507,0,MATCH(O$451,$H$451:$K$451,0))*INDEX($J$445:$R$448,MATCH(O$451,$I$445:$I$448,0),MATCH(O$450,$J$444:$R$444,0))</f>
        <v>4</v>
      </c>
      <c r="P507" s="769" cm="1">
        <f t="array" ref="P507">INDEX($H507:$K507,0,MATCH(P$451,$H$451:$K$451,0))*INDEX($J$445:$R$448,MATCH(P$451,$I$445:$I$448,0),MATCH(P$450,$J$444:$R$444,0))</f>
        <v>2</v>
      </c>
      <c r="Q507" s="769" cm="1">
        <f t="array" ref="Q507">INDEX($H507:$K507,0,MATCH(Q$451,$H$451:$K$451,0))*INDEX($J$445:$R$448,MATCH(Q$451,$I$445:$I$448,0),MATCH(Q$450,$J$444:$R$444,0))</f>
        <v>1</v>
      </c>
      <c r="R507" s="769" cm="1">
        <f t="array" ref="R507">INDEX($H507:$K507,0,MATCH(R$451,$H$451:$K$451,0))*INDEX($J$445:$R$448,MATCH(R$451,$I$445:$I$448,0),MATCH(R$450,$J$444:$R$444,0))</f>
        <v>4</v>
      </c>
      <c r="S507" s="769" cm="1">
        <f t="array" ref="S507">INDEX($H507:$K507,0,MATCH(S$451,$H$451:$K$451,0))*INDEX($J$445:$R$448,MATCH(S$451,$I$445:$I$448,0),MATCH(S$450,$J$444:$R$444,0))</f>
        <v>4</v>
      </c>
      <c r="T507" s="769" cm="1">
        <f t="array" ref="T507">INDEX($H507:$K507,0,MATCH(T$451,$H$451:$K$451,0))*INDEX($J$445:$R$448,MATCH(T$451,$I$445:$I$448,0),MATCH(T$450,$J$444:$R$444,0))</f>
        <v>2</v>
      </c>
      <c r="U507" s="769" cm="1">
        <f t="array" ref="U507">INDEX($H507:$K507,0,MATCH(U$451,$H$451:$K$451,0))*INDEX($J$445:$R$448,MATCH(U$451,$I$445:$I$448,0),MATCH(U$450,$J$444:$R$444,0))</f>
        <v>1</v>
      </c>
      <c r="V507" s="769" cm="1">
        <f t="array" ref="V507">INDEX($H507:$K507,0,MATCH(V$451,$H$451:$K$451,0))*INDEX($J$445:$R$448,MATCH(V$451,$I$445:$I$448,0),MATCH(V$450,$J$444:$R$444,0))</f>
        <v>4</v>
      </c>
      <c r="W507" s="769" cm="1">
        <f t="array" ref="W507">INDEX($H507:$K507,0,MATCH(W$451,$H$451:$K$451,0))*INDEX($J$445:$R$448,MATCH(W$451,$I$445:$I$448,0),MATCH(W$450,$J$444:$R$444,0))</f>
        <v>4</v>
      </c>
      <c r="X507" s="769" cm="1">
        <f t="array" ref="X507">INDEX($H507:$K507,0,MATCH(X$451,$H$451:$K$451,0))*INDEX($J$445:$R$448,MATCH(X$451,$I$445:$I$448,0),MATCH(X$450,$J$444:$R$444,0))</f>
        <v>2</v>
      </c>
      <c r="Y507" s="769" cm="1">
        <f t="array" ref="Y507">INDEX($H507:$K507,0,MATCH(Y$451,$H$451:$K$451,0))*INDEX($J$445:$R$448,MATCH(Y$451,$I$445:$I$448,0),MATCH(Y$450,$J$444:$R$444,0))</f>
        <v>1</v>
      </c>
      <c r="Z507" s="769" cm="1">
        <f t="array" ref="Z507">INDEX($H507:$K507,0,MATCH(Z$451,$H$451:$K$451,0))*INDEX($J$445:$R$448,MATCH(Z$451,$I$445:$I$448,0),MATCH(Z$450,$J$444:$R$444,0))</f>
        <v>4</v>
      </c>
      <c r="AA507" s="769" cm="1">
        <f t="array" ref="AA507">INDEX($H507:$K507,0,MATCH(AA$451,$H$451:$K$451,0))*INDEX($J$445:$R$448,MATCH(AA$451,$I$445:$I$448,0),MATCH(AA$450,$J$444:$R$444,0))</f>
        <v>4</v>
      </c>
      <c r="AB507" s="769" cm="1">
        <f t="array" ref="AB507">INDEX($H507:$K507,0,MATCH(AB$451,$H$451:$K$451,0))*INDEX($J$445:$R$448,MATCH(AB$451,$I$445:$I$448,0),MATCH(AB$450,$J$444:$R$444,0))</f>
        <v>1</v>
      </c>
      <c r="AC507" s="769" cm="1">
        <f t="array" ref="AC507">INDEX($H507:$K507,0,MATCH(AC$451,$H$451:$K$451,0))*INDEX($J$445:$R$448,MATCH(AC$451,$I$445:$I$448,0),MATCH(AC$450,$J$444:$R$444,0))</f>
        <v>1</v>
      </c>
      <c r="AD507" s="769" cm="1">
        <f t="array" ref="AD507">INDEX($H507:$K507,0,MATCH(AD$451,$H$451:$K$451,0))*INDEX($J$445:$R$448,MATCH(AD$451,$I$445:$I$448,0),MATCH(AD$450,$J$444:$R$444,0))</f>
        <v>4</v>
      </c>
      <c r="AE507" s="769" cm="1">
        <f t="array" ref="AE507">INDEX($H507:$K507,0,MATCH(AE$451,$H$451:$K$451,0))*INDEX($J$445:$R$448,MATCH(AE$451,$I$445:$I$448,0),MATCH(AE$450,$J$444:$R$444,0))</f>
        <v>4</v>
      </c>
      <c r="AF507" s="769" cm="1">
        <f t="array" ref="AF507">INDEX($H507:$K507,0,MATCH(AF$451,$H$451:$K$451,0))*INDEX($J$445:$R$448,MATCH(AF$451,$I$445:$I$448,0),MATCH(AF$450,$J$444:$R$444,0))</f>
        <v>1</v>
      </c>
      <c r="AG507" s="769" cm="1">
        <f t="array" ref="AG507">INDEX($H507:$K507,0,MATCH(AG$451,$H$451:$K$451,0))*INDEX($J$445:$R$448,MATCH(AG$451,$I$445:$I$448,0),MATCH(AG$450,$J$444:$R$444,0))</f>
        <v>1</v>
      </c>
      <c r="AH507" s="769" cm="1">
        <f t="array" ref="AH507">INDEX($H507:$K507,0,MATCH(AH$451,$H$451:$K$451,0))*INDEX($J$445:$R$448,MATCH(AH$451,$I$445:$I$448,0),MATCH(AH$450,$J$444:$R$444,0))</f>
        <v>4</v>
      </c>
      <c r="AI507" s="769" cm="1">
        <f t="array" ref="AI507">INDEX($H507:$K507,0,MATCH(AI$451,$H$451:$K$451,0))*INDEX($J$445:$R$448,MATCH(AI$451,$I$445:$I$448,0),MATCH(AI$450,$J$444:$R$444,0))</f>
        <v>4</v>
      </c>
      <c r="AJ507" s="769" cm="1">
        <f t="array" ref="AJ507">INDEX($H507:$K507,0,MATCH(AJ$451,$H$451:$K$451,0))*INDEX($J$445:$R$448,MATCH(AJ$451,$I$445:$I$448,0),MATCH(AJ$450,$J$444:$R$444,0))</f>
        <v>1</v>
      </c>
      <c r="AK507" s="769" cm="1">
        <f t="array" ref="AK507">INDEX($H507:$K507,0,MATCH(AK$451,$H$451:$K$451,0))*INDEX($J$445:$R$448,MATCH(AK$451,$I$445:$I$448,0),MATCH(AK$450,$J$444:$R$444,0))</f>
        <v>1</v>
      </c>
      <c r="AL507" s="769" cm="1">
        <f t="array" ref="AL507">INDEX($H507:$K507,0,MATCH(AL$451,$H$451:$K$451,0))*INDEX($J$445:$R$448,MATCH(AL$451,$I$445:$I$448,0),MATCH(AL$450,$J$444:$R$444,0))</f>
        <v>4</v>
      </c>
      <c r="AM507" s="769" cm="1">
        <f t="array" ref="AM507">INDEX($H507:$K507,0,MATCH(AM$451,$H$451:$K$451,0))*INDEX($J$445:$R$448,MATCH(AM$451,$I$445:$I$448,0),MATCH(AM$450,$J$444:$R$444,0))</f>
        <v>4</v>
      </c>
      <c r="AN507" s="769" cm="1">
        <f t="array" ref="AN507">INDEX($H507:$K507,0,MATCH(AN$451,$H$451:$K$451,0))*INDEX($J$445:$R$448,MATCH(AN$451,$I$445:$I$448,0),MATCH(AN$450,$J$444:$R$444,0))</f>
        <v>1</v>
      </c>
      <c r="AO507" s="769" cm="1">
        <f t="array" ref="AO507">INDEX($H507:$K507,0,MATCH(AO$451,$H$451:$K$451,0))*INDEX($J$445:$R$448,MATCH(AO$451,$I$445:$I$448,0),MATCH(AO$450,$J$444:$R$444,0))</f>
        <v>1</v>
      </c>
      <c r="AP507" s="769" cm="1">
        <f t="array" ref="AP507">INDEX($H507:$K507,0,MATCH(AP$451,$H$451:$K$451,0))*INDEX($J$445:$R$448,MATCH(AP$451,$I$445:$I$448,0),MATCH(AP$450,$J$444:$R$444,0))</f>
        <v>4</v>
      </c>
      <c r="AQ507" s="769" cm="1">
        <f t="array" ref="AQ507">INDEX($H507:$K507,0,MATCH(AQ$451,$H$451:$K$451,0))*INDEX($J$445:$R$448,MATCH(AQ$451,$I$445:$I$448,0),MATCH(AQ$450,$J$444:$R$444,0))</f>
        <v>4</v>
      </c>
      <c r="AR507" s="769" cm="1">
        <f t="array" ref="AR507">INDEX($H507:$K507,0,MATCH(AR$451,$H$451:$K$451,0))*INDEX($J$445:$R$448,MATCH(AR$451,$I$445:$I$448,0),MATCH(AR$450,$J$444:$R$444,0))</f>
        <v>1</v>
      </c>
      <c r="AS507" s="769" cm="1">
        <f t="array" ref="AS507">INDEX($H507:$K507,0,MATCH(AS$451,$H$451:$K$451,0))*INDEX($J$445:$R$448,MATCH(AS$451,$I$445:$I$448,0),MATCH(AS$450,$J$444:$R$444,0))</f>
        <v>1</v>
      </c>
      <c r="AT507" s="769" cm="1">
        <f t="array" ref="AT507">INDEX($H507:$K507,0,MATCH(AT$451,$H$451:$K$451,0))*INDEX($J$445:$R$448,MATCH(AT$451,$I$445:$I$448,0),MATCH(AT$450,$J$444:$R$444,0))</f>
        <v>4</v>
      </c>
      <c r="AU507" s="769" cm="1">
        <f t="array" ref="AU507">INDEX($H507:$K507,0,MATCH(AU$451,$H$451:$K$451,0))*INDEX($J$445:$R$448,MATCH(AU$451,$I$445:$I$448,0),MATCH(AU$450,$J$444:$R$444,0))</f>
        <v>4</v>
      </c>
      <c r="AV507" s="189"/>
      <c r="AW507" s="189"/>
      <c r="AX507" s="16"/>
      <c r="AY507" s="8"/>
      <c r="AZ507" s="8"/>
      <c r="BA507" s="8"/>
    </row>
    <row r="508" spans="1:53" ht="14.5" outlineLevel="1" x14ac:dyDescent="0.35">
      <c r="A508" s="6"/>
      <c r="B508" s="7"/>
      <c r="C508" s="17"/>
      <c r="D508" s="17"/>
      <c r="E508" s="17"/>
      <c r="F508" s="26"/>
      <c r="G508" s="26" t="str">
        <f t="shared" si="122"/>
        <v>YYKNWb</v>
      </c>
      <c r="H508" s="226">
        <v>1</v>
      </c>
      <c r="I508" s="226">
        <v>1</v>
      </c>
      <c r="J508" s="226">
        <v>1</v>
      </c>
      <c r="K508" s="226">
        <v>3</v>
      </c>
      <c r="L508" s="769" cm="1">
        <f t="array" ref="L508">INDEX($H508:$K508,0,MATCH(L$451,$H$451:$K$451,0))*INDEX($J$445:$R$448,MATCH(L$451,$I$445:$I$448,0),MATCH(L$450,$J$444:$R$444,0))</f>
        <v>2</v>
      </c>
      <c r="M508" s="769" cm="1">
        <f t="array" ref="M508">INDEX($H508:$K508,0,MATCH(M$451,$H$451:$K$451,0))*INDEX($J$445:$R$448,MATCH(M$451,$I$445:$I$448,0),MATCH(M$450,$J$444:$R$444,0))</f>
        <v>1</v>
      </c>
      <c r="N508" s="769" cm="1">
        <f t="array" ref="N508">INDEX($H508:$K508,0,MATCH(N$451,$H$451:$K$451,0))*INDEX($J$445:$R$448,MATCH(N$451,$I$445:$I$448,0),MATCH(N$450,$J$444:$R$444,0))</f>
        <v>1</v>
      </c>
      <c r="O508" s="769" cm="1">
        <f t="array" ref="O508">INDEX($H508:$K508,0,MATCH(O$451,$H$451:$K$451,0))*INDEX($J$445:$R$448,MATCH(O$451,$I$445:$I$448,0),MATCH(O$450,$J$444:$R$444,0))</f>
        <v>3</v>
      </c>
      <c r="P508" s="769" cm="1">
        <f t="array" ref="P508">INDEX($H508:$K508,0,MATCH(P$451,$H$451:$K$451,0))*INDEX($J$445:$R$448,MATCH(P$451,$I$445:$I$448,0),MATCH(P$450,$J$444:$R$444,0))</f>
        <v>2</v>
      </c>
      <c r="Q508" s="769" cm="1">
        <f t="array" ref="Q508">INDEX($H508:$K508,0,MATCH(Q$451,$H$451:$K$451,0))*INDEX($J$445:$R$448,MATCH(Q$451,$I$445:$I$448,0),MATCH(Q$450,$J$444:$R$444,0))</f>
        <v>1</v>
      </c>
      <c r="R508" s="769" cm="1">
        <f t="array" ref="R508">INDEX($H508:$K508,0,MATCH(R$451,$H$451:$K$451,0))*INDEX($J$445:$R$448,MATCH(R$451,$I$445:$I$448,0),MATCH(R$450,$J$444:$R$444,0))</f>
        <v>1</v>
      </c>
      <c r="S508" s="769" cm="1">
        <f t="array" ref="S508">INDEX($H508:$K508,0,MATCH(S$451,$H$451:$K$451,0))*INDEX($J$445:$R$448,MATCH(S$451,$I$445:$I$448,0),MATCH(S$450,$J$444:$R$444,0))</f>
        <v>3</v>
      </c>
      <c r="T508" s="769" cm="1">
        <f t="array" ref="T508">INDEX($H508:$K508,0,MATCH(T$451,$H$451:$K$451,0))*INDEX($J$445:$R$448,MATCH(T$451,$I$445:$I$448,0),MATCH(T$450,$J$444:$R$444,0))</f>
        <v>2</v>
      </c>
      <c r="U508" s="769" cm="1">
        <f t="array" ref="U508">INDEX($H508:$K508,0,MATCH(U$451,$H$451:$K$451,0))*INDEX($J$445:$R$448,MATCH(U$451,$I$445:$I$448,0),MATCH(U$450,$J$444:$R$444,0))</f>
        <v>1</v>
      </c>
      <c r="V508" s="769" cm="1">
        <f t="array" ref="V508">INDEX($H508:$K508,0,MATCH(V$451,$H$451:$K$451,0))*INDEX($J$445:$R$448,MATCH(V$451,$I$445:$I$448,0),MATCH(V$450,$J$444:$R$444,0))</f>
        <v>1</v>
      </c>
      <c r="W508" s="769" cm="1">
        <f t="array" ref="W508">INDEX($H508:$K508,0,MATCH(W$451,$H$451:$K$451,0))*INDEX($J$445:$R$448,MATCH(W$451,$I$445:$I$448,0),MATCH(W$450,$J$444:$R$444,0))</f>
        <v>3</v>
      </c>
      <c r="X508" s="769" cm="1">
        <f t="array" ref="X508">INDEX($H508:$K508,0,MATCH(X$451,$H$451:$K$451,0))*INDEX($J$445:$R$448,MATCH(X$451,$I$445:$I$448,0),MATCH(X$450,$J$444:$R$444,0))</f>
        <v>2</v>
      </c>
      <c r="Y508" s="769" cm="1">
        <f t="array" ref="Y508">INDEX($H508:$K508,0,MATCH(Y$451,$H$451:$K$451,0))*INDEX($J$445:$R$448,MATCH(Y$451,$I$445:$I$448,0),MATCH(Y$450,$J$444:$R$444,0))</f>
        <v>1</v>
      </c>
      <c r="Z508" s="769" cm="1">
        <f t="array" ref="Z508">INDEX($H508:$K508,0,MATCH(Z$451,$H$451:$K$451,0))*INDEX($J$445:$R$448,MATCH(Z$451,$I$445:$I$448,0),MATCH(Z$450,$J$444:$R$444,0))</f>
        <v>1</v>
      </c>
      <c r="AA508" s="769" cm="1">
        <f t="array" ref="AA508">INDEX($H508:$K508,0,MATCH(AA$451,$H$451:$K$451,0))*INDEX($J$445:$R$448,MATCH(AA$451,$I$445:$I$448,0),MATCH(AA$450,$J$444:$R$444,0))</f>
        <v>3</v>
      </c>
      <c r="AB508" s="769" cm="1">
        <f t="array" ref="AB508">INDEX($H508:$K508,0,MATCH(AB$451,$H$451:$K$451,0))*INDEX($J$445:$R$448,MATCH(AB$451,$I$445:$I$448,0),MATCH(AB$450,$J$444:$R$444,0))</f>
        <v>1</v>
      </c>
      <c r="AC508" s="769" cm="1">
        <f t="array" ref="AC508">INDEX($H508:$K508,0,MATCH(AC$451,$H$451:$K$451,0))*INDEX($J$445:$R$448,MATCH(AC$451,$I$445:$I$448,0),MATCH(AC$450,$J$444:$R$444,0))</f>
        <v>1</v>
      </c>
      <c r="AD508" s="769" cm="1">
        <f t="array" ref="AD508">INDEX($H508:$K508,0,MATCH(AD$451,$H$451:$K$451,0))*INDEX($J$445:$R$448,MATCH(AD$451,$I$445:$I$448,0),MATCH(AD$450,$J$444:$R$444,0))</f>
        <v>1</v>
      </c>
      <c r="AE508" s="769" cm="1">
        <f t="array" ref="AE508">INDEX($H508:$K508,0,MATCH(AE$451,$H$451:$K$451,0))*INDEX($J$445:$R$448,MATCH(AE$451,$I$445:$I$448,0),MATCH(AE$450,$J$444:$R$444,0))</f>
        <v>3</v>
      </c>
      <c r="AF508" s="769" cm="1">
        <f t="array" ref="AF508">INDEX($H508:$K508,0,MATCH(AF$451,$H$451:$K$451,0))*INDEX($J$445:$R$448,MATCH(AF$451,$I$445:$I$448,0),MATCH(AF$450,$J$444:$R$444,0))</f>
        <v>1</v>
      </c>
      <c r="AG508" s="769" cm="1">
        <f t="array" ref="AG508">INDEX($H508:$K508,0,MATCH(AG$451,$H$451:$K$451,0))*INDEX($J$445:$R$448,MATCH(AG$451,$I$445:$I$448,0),MATCH(AG$450,$J$444:$R$444,0))</f>
        <v>1</v>
      </c>
      <c r="AH508" s="769" cm="1">
        <f t="array" ref="AH508">INDEX($H508:$K508,0,MATCH(AH$451,$H$451:$K$451,0))*INDEX($J$445:$R$448,MATCH(AH$451,$I$445:$I$448,0),MATCH(AH$450,$J$444:$R$444,0))</f>
        <v>1</v>
      </c>
      <c r="AI508" s="769" cm="1">
        <f t="array" ref="AI508">INDEX($H508:$K508,0,MATCH(AI$451,$H$451:$K$451,0))*INDEX($J$445:$R$448,MATCH(AI$451,$I$445:$I$448,0),MATCH(AI$450,$J$444:$R$444,0))</f>
        <v>3</v>
      </c>
      <c r="AJ508" s="769" cm="1">
        <f t="array" ref="AJ508">INDEX($H508:$K508,0,MATCH(AJ$451,$H$451:$K$451,0))*INDEX($J$445:$R$448,MATCH(AJ$451,$I$445:$I$448,0),MATCH(AJ$450,$J$444:$R$444,0))</f>
        <v>1</v>
      </c>
      <c r="AK508" s="769" cm="1">
        <f t="array" ref="AK508">INDEX($H508:$K508,0,MATCH(AK$451,$H$451:$K$451,0))*INDEX($J$445:$R$448,MATCH(AK$451,$I$445:$I$448,0),MATCH(AK$450,$J$444:$R$444,0))</f>
        <v>1</v>
      </c>
      <c r="AL508" s="769" cm="1">
        <f t="array" ref="AL508">INDEX($H508:$K508,0,MATCH(AL$451,$H$451:$K$451,0))*INDEX($J$445:$R$448,MATCH(AL$451,$I$445:$I$448,0),MATCH(AL$450,$J$444:$R$444,0))</f>
        <v>1</v>
      </c>
      <c r="AM508" s="769" cm="1">
        <f t="array" ref="AM508">INDEX($H508:$K508,0,MATCH(AM$451,$H$451:$K$451,0))*INDEX($J$445:$R$448,MATCH(AM$451,$I$445:$I$448,0),MATCH(AM$450,$J$444:$R$444,0))</f>
        <v>3</v>
      </c>
      <c r="AN508" s="769" cm="1">
        <f t="array" ref="AN508">INDEX($H508:$K508,0,MATCH(AN$451,$H$451:$K$451,0))*INDEX($J$445:$R$448,MATCH(AN$451,$I$445:$I$448,0),MATCH(AN$450,$J$444:$R$444,0))</f>
        <v>1</v>
      </c>
      <c r="AO508" s="769" cm="1">
        <f t="array" ref="AO508">INDEX($H508:$K508,0,MATCH(AO$451,$H$451:$K$451,0))*INDEX($J$445:$R$448,MATCH(AO$451,$I$445:$I$448,0),MATCH(AO$450,$J$444:$R$444,0))</f>
        <v>1</v>
      </c>
      <c r="AP508" s="769" cm="1">
        <f t="array" ref="AP508">INDEX($H508:$K508,0,MATCH(AP$451,$H$451:$K$451,0))*INDEX($J$445:$R$448,MATCH(AP$451,$I$445:$I$448,0),MATCH(AP$450,$J$444:$R$444,0))</f>
        <v>1</v>
      </c>
      <c r="AQ508" s="769" cm="1">
        <f t="array" ref="AQ508">INDEX($H508:$K508,0,MATCH(AQ$451,$H$451:$K$451,0))*INDEX($J$445:$R$448,MATCH(AQ$451,$I$445:$I$448,0),MATCH(AQ$450,$J$444:$R$444,0))</f>
        <v>3</v>
      </c>
      <c r="AR508" s="769" cm="1">
        <f t="array" ref="AR508">INDEX($H508:$K508,0,MATCH(AR$451,$H$451:$K$451,0))*INDEX($J$445:$R$448,MATCH(AR$451,$I$445:$I$448,0),MATCH(AR$450,$J$444:$R$444,0))</f>
        <v>1</v>
      </c>
      <c r="AS508" s="769" cm="1">
        <f t="array" ref="AS508">INDEX($H508:$K508,0,MATCH(AS$451,$H$451:$K$451,0))*INDEX($J$445:$R$448,MATCH(AS$451,$I$445:$I$448,0),MATCH(AS$450,$J$444:$R$444,0))</f>
        <v>1</v>
      </c>
      <c r="AT508" s="769" cm="1">
        <f t="array" ref="AT508">INDEX($H508:$K508,0,MATCH(AT$451,$H$451:$K$451,0))*INDEX($J$445:$R$448,MATCH(AT$451,$I$445:$I$448,0),MATCH(AT$450,$J$444:$R$444,0))</f>
        <v>1</v>
      </c>
      <c r="AU508" s="769" cm="1">
        <f t="array" ref="AU508">INDEX($H508:$K508,0,MATCH(AU$451,$H$451:$K$451,0))*INDEX($J$445:$R$448,MATCH(AU$451,$I$445:$I$448,0),MATCH(AU$450,$J$444:$R$444,0))</f>
        <v>3</v>
      </c>
      <c r="AV508" s="189"/>
      <c r="AW508" s="189"/>
      <c r="AX508" s="16"/>
      <c r="AY508" s="8"/>
      <c r="AZ508" s="8"/>
      <c r="BA508" s="8"/>
    </row>
    <row r="509" spans="1:53" ht="14.5" outlineLevel="1" x14ac:dyDescent="0.35">
      <c r="A509" s="6"/>
      <c r="B509" s="7"/>
      <c r="C509" s="17"/>
      <c r="D509" s="17"/>
      <c r="E509" s="17"/>
      <c r="F509" s="26"/>
      <c r="G509" s="26" t="str">
        <f t="shared" si="122"/>
        <v>YYKNWbd</v>
      </c>
      <c r="H509" s="226">
        <v>1</v>
      </c>
      <c r="I509" s="226">
        <v>1</v>
      </c>
      <c r="J509" s="226">
        <v>1</v>
      </c>
      <c r="K509" s="226">
        <v>3</v>
      </c>
      <c r="L509" s="769" cm="1">
        <f t="array" ref="L509">INDEX($H509:$K509,0,MATCH(L$451,$H$451:$K$451,0))*INDEX($J$445:$R$448,MATCH(L$451,$I$445:$I$448,0),MATCH(L$450,$J$444:$R$444,0))</f>
        <v>2</v>
      </c>
      <c r="M509" s="769" cm="1">
        <f t="array" ref="M509">INDEX($H509:$K509,0,MATCH(M$451,$H$451:$K$451,0))*INDEX($J$445:$R$448,MATCH(M$451,$I$445:$I$448,0),MATCH(M$450,$J$444:$R$444,0))</f>
        <v>1</v>
      </c>
      <c r="N509" s="769" cm="1">
        <f t="array" ref="N509">INDEX($H509:$K509,0,MATCH(N$451,$H$451:$K$451,0))*INDEX($J$445:$R$448,MATCH(N$451,$I$445:$I$448,0),MATCH(N$450,$J$444:$R$444,0))</f>
        <v>1</v>
      </c>
      <c r="O509" s="769" cm="1">
        <f t="array" ref="O509">INDEX($H509:$K509,0,MATCH(O$451,$H$451:$K$451,0))*INDEX($J$445:$R$448,MATCH(O$451,$I$445:$I$448,0),MATCH(O$450,$J$444:$R$444,0))</f>
        <v>3</v>
      </c>
      <c r="P509" s="769" cm="1">
        <f t="array" ref="P509">INDEX($H509:$K509,0,MATCH(P$451,$H$451:$K$451,0))*INDEX($J$445:$R$448,MATCH(P$451,$I$445:$I$448,0),MATCH(P$450,$J$444:$R$444,0))</f>
        <v>2</v>
      </c>
      <c r="Q509" s="769" cm="1">
        <f t="array" ref="Q509">INDEX($H509:$K509,0,MATCH(Q$451,$H$451:$K$451,0))*INDEX($J$445:$R$448,MATCH(Q$451,$I$445:$I$448,0),MATCH(Q$450,$J$444:$R$444,0))</f>
        <v>1</v>
      </c>
      <c r="R509" s="769" cm="1">
        <f t="array" ref="R509">INDEX($H509:$K509,0,MATCH(R$451,$H$451:$K$451,0))*INDEX($J$445:$R$448,MATCH(R$451,$I$445:$I$448,0),MATCH(R$450,$J$444:$R$444,0))</f>
        <v>1</v>
      </c>
      <c r="S509" s="769" cm="1">
        <f t="array" ref="S509">INDEX($H509:$K509,0,MATCH(S$451,$H$451:$K$451,0))*INDEX($J$445:$R$448,MATCH(S$451,$I$445:$I$448,0),MATCH(S$450,$J$444:$R$444,0))</f>
        <v>3</v>
      </c>
      <c r="T509" s="769" cm="1">
        <f t="array" ref="T509">INDEX($H509:$K509,0,MATCH(T$451,$H$451:$K$451,0))*INDEX($J$445:$R$448,MATCH(T$451,$I$445:$I$448,0),MATCH(T$450,$J$444:$R$444,0))</f>
        <v>2</v>
      </c>
      <c r="U509" s="769" cm="1">
        <f t="array" ref="U509">INDEX($H509:$K509,0,MATCH(U$451,$H$451:$K$451,0))*INDEX($J$445:$R$448,MATCH(U$451,$I$445:$I$448,0),MATCH(U$450,$J$444:$R$444,0))</f>
        <v>1</v>
      </c>
      <c r="V509" s="769" cm="1">
        <f t="array" ref="V509">INDEX($H509:$K509,0,MATCH(V$451,$H$451:$K$451,0))*INDEX($J$445:$R$448,MATCH(V$451,$I$445:$I$448,0),MATCH(V$450,$J$444:$R$444,0))</f>
        <v>1</v>
      </c>
      <c r="W509" s="769" cm="1">
        <f t="array" ref="W509">INDEX($H509:$K509,0,MATCH(W$451,$H$451:$K$451,0))*INDEX($J$445:$R$448,MATCH(W$451,$I$445:$I$448,0),MATCH(W$450,$J$444:$R$444,0))</f>
        <v>3</v>
      </c>
      <c r="X509" s="769" cm="1">
        <f t="array" ref="X509">INDEX($H509:$K509,0,MATCH(X$451,$H$451:$K$451,0))*INDEX($J$445:$R$448,MATCH(X$451,$I$445:$I$448,0),MATCH(X$450,$J$444:$R$444,0))</f>
        <v>2</v>
      </c>
      <c r="Y509" s="769" cm="1">
        <f t="array" ref="Y509">INDEX($H509:$K509,0,MATCH(Y$451,$H$451:$K$451,0))*INDEX($J$445:$R$448,MATCH(Y$451,$I$445:$I$448,0),MATCH(Y$450,$J$444:$R$444,0))</f>
        <v>1</v>
      </c>
      <c r="Z509" s="769" cm="1">
        <f t="array" ref="Z509">INDEX($H509:$K509,0,MATCH(Z$451,$H$451:$K$451,0))*INDEX($J$445:$R$448,MATCH(Z$451,$I$445:$I$448,0),MATCH(Z$450,$J$444:$R$444,0))</f>
        <v>1</v>
      </c>
      <c r="AA509" s="769" cm="1">
        <f t="array" ref="AA509">INDEX($H509:$K509,0,MATCH(AA$451,$H$451:$K$451,0))*INDEX($J$445:$R$448,MATCH(AA$451,$I$445:$I$448,0),MATCH(AA$450,$J$444:$R$444,0))</f>
        <v>3</v>
      </c>
      <c r="AB509" s="769" cm="1">
        <f t="array" ref="AB509">INDEX($H509:$K509,0,MATCH(AB$451,$H$451:$K$451,0))*INDEX($J$445:$R$448,MATCH(AB$451,$I$445:$I$448,0),MATCH(AB$450,$J$444:$R$444,0))</f>
        <v>1</v>
      </c>
      <c r="AC509" s="769" cm="1">
        <f t="array" ref="AC509">INDEX($H509:$K509,0,MATCH(AC$451,$H$451:$K$451,0))*INDEX($J$445:$R$448,MATCH(AC$451,$I$445:$I$448,0),MATCH(AC$450,$J$444:$R$444,0))</f>
        <v>1</v>
      </c>
      <c r="AD509" s="769" cm="1">
        <f t="array" ref="AD509">INDEX($H509:$K509,0,MATCH(AD$451,$H$451:$K$451,0))*INDEX($J$445:$R$448,MATCH(AD$451,$I$445:$I$448,0),MATCH(AD$450,$J$444:$R$444,0))</f>
        <v>1</v>
      </c>
      <c r="AE509" s="769" cm="1">
        <f t="array" ref="AE509">INDEX($H509:$K509,0,MATCH(AE$451,$H$451:$K$451,0))*INDEX($J$445:$R$448,MATCH(AE$451,$I$445:$I$448,0),MATCH(AE$450,$J$444:$R$444,0))</f>
        <v>3</v>
      </c>
      <c r="AF509" s="769" cm="1">
        <f t="array" ref="AF509">INDEX($H509:$K509,0,MATCH(AF$451,$H$451:$K$451,0))*INDEX($J$445:$R$448,MATCH(AF$451,$I$445:$I$448,0),MATCH(AF$450,$J$444:$R$444,0))</f>
        <v>1</v>
      </c>
      <c r="AG509" s="769" cm="1">
        <f t="array" ref="AG509">INDEX($H509:$K509,0,MATCH(AG$451,$H$451:$K$451,0))*INDEX($J$445:$R$448,MATCH(AG$451,$I$445:$I$448,0),MATCH(AG$450,$J$444:$R$444,0))</f>
        <v>1</v>
      </c>
      <c r="AH509" s="769" cm="1">
        <f t="array" ref="AH509">INDEX($H509:$K509,0,MATCH(AH$451,$H$451:$K$451,0))*INDEX($J$445:$R$448,MATCH(AH$451,$I$445:$I$448,0),MATCH(AH$450,$J$444:$R$444,0))</f>
        <v>1</v>
      </c>
      <c r="AI509" s="769" cm="1">
        <f t="array" ref="AI509">INDEX($H509:$K509,0,MATCH(AI$451,$H$451:$K$451,0))*INDEX($J$445:$R$448,MATCH(AI$451,$I$445:$I$448,0),MATCH(AI$450,$J$444:$R$444,0))</f>
        <v>3</v>
      </c>
      <c r="AJ509" s="769" cm="1">
        <f t="array" ref="AJ509">INDEX($H509:$K509,0,MATCH(AJ$451,$H$451:$K$451,0))*INDEX($J$445:$R$448,MATCH(AJ$451,$I$445:$I$448,0),MATCH(AJ$450,$J$444:$R$444,0))</f>
        <v>1</v>
      </c>
      <c r="AK509" s="769" cm="1">
        <f t="array" ref="AK509">INDEX($H509:$K509,0,MATCH(AK$451,$H$451:$K$451,0))*INDEX($J$445:$R$448,MATCH(AK$451,$I$445:$I$448,0),MATCH(AK$450,$J$444:$R$444,0))</f>
        <v>1</v>
      </c>
      <c r="AL509" s="769" cm="1">
        <f t="array" ref="AL509">INDEX($H509:$K509,0,MATCH(AL$451,$H$451:$K$451,0))*INDEX($J$445:$R$448,MATCH(AL$451,$I$445:$I$448,0),MATCH(AL$450,$J$444:$R$444,0))</f>
        <v>1</v>
      </c>
      <c r="AM509" s="769" cm="1">
        <f t="array" ref="AM509">INDEX($H509:$K509,0,MATCH(AM$451,$H$451:$K$451,0))*INDEX($J$445:$R$448,MATCH(AM$451,$I$445:$I$448,0),MATCH(AM$450,$J$444:$R$444,0))</f>
        <v>3</v>
      </c>
      <c r="AN509" s="769" cm="1">
        <f t="array" ref="AN509">INDEX($H509:$K509,0,MATCH(AN$451,$H$451:$K$451,0))*INDEX($J$445:$R$448,MATCH(AN$451,$I$445:$I$448,0),MATCH(AN$450,$J$444:$R$444,0))</f>
        <v>1</v>
      </c>
      <c r="AO509" s="769" cm="1">
        <f t="array" ref="AO509">INDEX($H509:$K509,0,MATCH(AO$451,$H$451:$K$451,0))*INDEX($J$445:$R$448,MATCH(AO$451,$I$445:$I$448,0),MATCH(AO$450,$J$444:$R$444,0))</f>
        <v>1</v>
      </c>
      <c r="AP509" s="769" cm="1">
        <f t="array" ref="AP509">INDEX($H509:$K509,0,MATCH(AP$451,$H$451:$K$451,0))*INDEX($J$445:$R$448,MATCH(AP$451,$I$445:$I$448,0),MATCH(AP$450,$J$444:$R$444,0))</f>
        <v>1</v>
      </c>
      <c r="AQ509" s="769" cm="1">
        <f t="array" ref="AQ509">INDEX($H509:$K509,0,MATCH(AQ$451,$H$451:$K$451,0))*INDEX($J$445:$R$448,MATCH(AQ$451,$I$445:$I$448,0),MATCH(AQ$450,$J$444:$R$444,0))</f>
        <v>3</v>
      </c>
      <c r="AR509" s="769" cm="1">
        <f t="array" ref="AR509">INDEX($H509:$K509,0,MATCH(AR$451,$H$451:$K$451,0))*INDEX($J$445:$R$448,MATCH(AR$451,$I$445:$I$448,0),MATCH(AR$450,$J$444:$R$444,0))</f>
        <v>1</v>
      </c>
      <c r="AS509" s="769" cm="1">
        <f t="array" ref="AS509">INDEX($H509:$K509,0,MATCH(AS$451,$H$451:$K$451,0))*INDEX($J$445:$R$448,MATCH(AS$451,$I$445:$I$448,0),MATCH(AS$450,$J$444:$R$444,0))</f>
        <v>1</v>
      </c>
      <c r="AT509" s="769" cm="1">
        <f t="array" ref="AT509">INDEX($H509:$K509,0,MATCH(AT$451,$H$451:$K$451,0))*INDEX($J$445:$R$448,MATCH(AT$451,$I$445:$I$448,0),MATCH(AT$450,$J$444:$R$444,0))</f>
        <v>1</v>
      </c>
      <c r="AU509" s="769" cm="1">
        <f t="array" ref="AU509">INDEX($H509:$K509,0,MATCH(AU$451,$H$451:$K$451,0))*INDEX($J$445:$R$448,MATCH(AU$451,$I$445:$I$448,0),MATCH(AU$450,$J$444:$R$444,0))</f>
        <v>3</v>
      </c>
      <c r="AV509" s="189"/>
      <c r="AW509" s="189"/>
      <c r="AX509" s="16"/>
      <c r="AY509" s="8"/>
      <c r="AZ509" s="8"/>
      <c r="BA509" s="8"/>
    </row>
    <row r="510" spans="1:53" ht="14.5" outlineLevel="1" x14ac:dyDescent="0.35">
      <c r="A510" s="6"/>
      <c r="B510" s="7"/>
      <c r="C510" s="17"/>
      <c r="D510" s="17"/>
      <c r="E510" s="17"/>
      <c r="F510" s="26"/>
      <c r="G510" s="26" t="str">
        <f t="shared" si="122"/>
        <v>YYBKNw</v>
      </c>
      <c r="H510" s="226">
        <v>1</v>
      </c>
      <c r="I510" s="226">
        <v>1</v>
      </c>
      <c r="J510" s="226">
        <v>1</v>
      </c>
      <c r="K510" s="226">
        <v>2</v>
      </c>
      <c r="L510" s="769" cm="1">
        <f t="array" ref="L510">INDEX($H510:$K510,0,MATCH(L$451,$H$451:$K$451,0))*INDEX($J$445:$R$448,MATCH(L$451,$I$445:$I$448,0),MATCH(L$450,$J$444:$R$444,0))</f>
        <v>2</v>
      </c>
      <c r="M510" s="769" cm="1">
        <f t="array" ref="M510">INDEX($H510:$K510,0,MATCH(M$451,$H$451:$K$451,0))*INDEX($J$445:$R$448,MATCH(M$451,$I$445:$I$448,0),MATCH(M$450,$J$444:$R$444,0))</f>
        <v>1</v>
      </c>
      <c r="N510" s="769" cm="1">
        <f t="array" ref="N510">INDEX($H510:$K510,0,MATCH(N$451,$H$451:$K$451,0))*INDEX($J$445:$R$448,MATCH(N$451,$I$445:$I$448,0),MATCH(N$450,$J$444:$R$444,0))</f>
        <v>1</v>
      </c>
      <c r="O510" s="769" cm="1">
        <f t="array" ref="O510">INDEX($H510:$K510,0,MATCH(O$451,$H$451:$K$451,0))*INDEX($J$445:$R$448,MATCH(O$451,$I$445:$I$448,0),MATCH(O$450,$J$444:$R$444,0))</f>
        <v>2</v>
      </c>
      <c r="P510" s="769" cm="1">
        <f t="array" ref="P510">INDEX($H510:$K510,0,MATCH(P$451,$H$451:$K$451,0))*INDEX($J$445:$R$448,MATCH(P$451,$I$445:$I$448,0),MATCH(P$450,$J$444:$R$444,0))</f>
        <v>2</v>
      </c>
      <c r="Q510" s="769" cm="1">
        <f t="array" ref="Q510">INDEX($H510:$K510,0,MATCH(Q$451,$H$451:$K$451,0))*INDEX($J$445:$R$448,MATCH(Q$451,$I$445:$I$448,0),MATCH(Q$450,$J$444:$R$444,0))</f>
        <v>1</v>
      </c>
      <c r="R510" s="769" cm="1">
        <f t="array" ref="R510">INDEX($H510:$K510,0,MATCH(R$451,$H$451:$K$451,0))*INDEX($J$445:$R$448,MATCH(R$451,$I$445:$I$448,0),MATCH(R$450,$J$444:$R$444,0))</f>
        <v>1</v>
      </c>
      <c r="S510" s="769" cm="1">
        <f t="array" ref="S510">INDEX($H510:$K510,0,MATCH(S$451,$H$451:$K$451,0))*INDEX($J$445:$R$448,MATCH(S$451,$I$445:$I$448,0),MATCH(S$450,$J$444:$R$444,0))</f>
        <v>2</v>
      </c>
      <c r="T510" s="769" cm="1">
        <f t="array" ref="T510">INDEX($H510:$K510,0,MATCH(T$451,$H$451:$K$451,0))*INDEX($J$445:$R$448,MATCH(T$451,$I$445:$I$448,0),MATCH(T$450,$J$444:$R$444,0))</f>
        <v>2</v>
      </c>
      <c r="U510" s="769" cm="1">
        <f t="array" ref="U510">INDEX($H510:$K510,0,MATCH(U$451,$H$451:$K$451,0))*INDEX($J$445:$R$448,MATCH(U$451,$I$445:$I$448,0),MATCH(U$450,$J$444:$R$444,0))</f>
        <v>1</v>
      </c>
      <c r="V510" s="769" cm="1">
        <f t="array" ref="V510">INDEX($H510:$K510,0,MATCH(V$451,$H$451:$K$451,0))*INDEX($J$445:$R$448,MATCH(V$451,$I$445:$I$448,0),MATCH(V$450,$J$444:$R$444,0))</f>
        <v>1</v>
      </c>
      <c r="W510" s="769" cm="1">
        <f t="array" ref="W510">INDEX($H510:$K510,0,MATCH(W$451,$H$451:$K$451,0))*INDEX($J$445:$R$448,MATCH(W$451,$I$445:$I$448,0),MATCH(W$450,$J$444:$R$444,0))</f>
        <v>2</v>
      </c>
      <c r="X510" s="769" cm="1">
        <f t="array" ref="X510">INDEX($H510:$K510,0,MATCH(X$451,$H$451:$K$451,0))*INDEX($J$445:$R$448,MATCH(X$451,$I$445:$I$448,0),MATCH(X$450,$J$444:$R$444,0))</f>
        <v>2</v>
      </c>
      <c r="Y510" s="769" cm="1">
        <f t="array" ref="Y510">INDEX($H510:$K510,0,MATCH(Y$451,$H$451:$K$451,0))*INDEX($J$445:$R$448,MATCH(Y$451,$I$445:$I$448,0),MATCH(Y$450,$J$444:$R$444,0))</f>
        <v>1</v>
      </c>
      <c r="Z510" s="769" cm="1">
        <f t="array" ref="Z510">INDEX($H510:$K510,0,MATCH(Z$451,$H$451:$K$451,0))*INDEX($J$445:$R$448,MATCH(Z$451,$I$445:$I$448,0),MATCH(Z$450,$J$444:$R$444,0))</f>
        <v>1</v>
      </c>
      <c r="AA510" s="769" cm="1">
        <f t="array" ref="AA510">INDEX($H510:$K510,0,MATCH(AA$451,$H$451:$K$451,0))*INDEX($J$445:$R$448,MATCH(AA$451,$I$445:$I$448,0),MATCH(AA$450,$J$444:$R$444,0))</f>
        <v>2</v>
      </c>
      <c r="AB510" s="769" cm="1">
        <f t="array" ref="AB510">INDEX($H510:$K510,0,MATCH(AB$451,$H$451:$K$451,0))*INDEX($J$445:$R$448,MATCH(AB$451,$I$445:$I$448,0),MATCH(AB$450,$J$444:$R$444,0))</f>
        <v>1</v>
      </c>
      <c r="AC510" s="769" cm="1">
        <f t="array" ref="AC510">INDEX($H510:$K510,0,MATCH(AC$451,$H$451:$K$451,0))*INDEX($J$445:$R$448,MATCH(AC$451,$I$445:$I$448,0),MATCH(AC$450,$J$444:$R$444,0))</f>
        <v>1</v>
      </c>
      <c r="AD510" s="769" cm="1">
        <f t="array" ref="AD510">INDEX($H510:$K510,0,MATCH(AD$451,$H$451:$K$451,0))*INDEX($J$445:$R$448,MATCH(AD$451,$I$445:$I$448,0),MATCH(AD$450,$J$444:$R$444,0))</f>
        <v>1</v>
      </c>
      <c r="AE510" s="769" cm="1">
        <f t="array" ref="AE510">INDEX($H510:$K510,0,MATCH(AE$451,$H$451:$K$451,0))*INDEX($J$445:$R$448,MATCH(AE$451,$I$445:$I$448,0),MATCH(AE$450,$J$444:$R$444,0))</f>
        <v>2</v>
      </c>
      <c r="AF510" s="769" cm="1">
        <f t="array" ref="AF510">INDEX($H510:$K510,0,MATCH(AF$451,$H$451:$K$451,0))*INDEX($J$445:$R$448,MATCH(AF$451,$I$445:$I$448,0),MATCH(AF$450,$J$444:$R$444,0))</f>
        <v>1</v>
      </c>
      <c r="AG510" s="769" cm="1">
        <f t="array" ref="AG510">INDEX($H510:$K510,0,MATCH(AG$451,$H$451:$K$451,0))*INDEX($J$445:$R$448,MATCH(AG$451,$I$445:$I$448,0),MATCH(AG$450,$J$444:$R$444,0))</f>
        <v>1</v>
      </c>
      <c r="AH510" s="769" cm="1">
        <f t="array" ref="AH510">INDEX($H510:$K510,0,MATCH(AH$451,$H$451:$K$451,0))*INDEX($J$445:$R$448,MATCH(AH$451,$I$445:$I$448,0),MATCH(AH$450,$J$444:$R$444,0))</f>
        <v>1</v>
      </c>
      <c r="AI510" s="769" cm="1">
        <f t="array" ref="AI510">INDEX($H510:$K510,0,MATCH(AI$451,$H$451:$K$451,0))*INDEX($J$445:$R$448,MATCH(AI$451,$I$445:$I$448,0),MATCH(AI$450,$J$444:$R$444,0))</f>
        <v>2</v>
      </c>
      <c r="AJ510" s="769" cm="1">
        <f t="array" ref="AJ510">INDEX($H510:$K510,0,MATCH(AJ$451,$H$451:$K$451,0))*INDEX($J$445:$R$448,MATCH(AJ$451,$I$445:$I$448,0),MATCH(AJ$450,$J$444:$R$444,0))</f>
        <v>1</v>
      </c>
      <c r="AK510" s="769" cm="1">
        <f t="array" ref="AK510">INDEX($H510:$K510,0,MATCH(AK$451,$H$451:$K$451,0))*INDEX($J$445:$R$448,MATCH(AK$451,$I$445:$I$448,0),MATCH(AK$450,$J$444:$R$444,0))</f>
        <v>1</v>
      </c>
      <c r="AL510" s="769" cm="1">
        <f t="array" ref="AL510">INDEX($H510:$K510,0,MATCH(AL$451,$H$451:$K$451,0))*INDEX($J$445:$R$448,MATCH(AL$451,$I$445:$I$448,0),MATCH(AL$450,$J$444:$R$444,0))</f>
        <v>1</v>
      </c>
      <c r="AM510" s="769" cm="1">
        <f t="array" ref="AM510">INDEX($H510:$K510,0,MATCH(AM$451,$H$451:$K$451,0))*INDEX($J$445:$R$448,MATCH(AM$451,$I$445:$I$448,0),MATCH(AM$450,$J$444:$R$444,0))</f>
        <v>2</v>
      </c>
      <c r="AN510" s="769" cm="1">
        <f t="array" ref="AN510">INDEX($H510:$K510,0,MATCH(AN$451,$H$451:$K$451,0))*INDEX($J$445:$R$448,MATCH(AN$451,$I$445:$I$448,0),MATCH(AN$450,$J$444:$R$444,0))</f>
        <v>1</v>
      </c>
      <c r="AO510" s="769" cm="1">
        <f t="array" ref="AO510">INDEX($H510:$K510,0,MATCH(AO$451,$H$451:$K$451,0))*INDEX($J$445:$R$448,MATCH(AO$451,$I$445:$I$448,0),MATCH(AO$450,$J$444:$R$444,0))</f>
        <v>1</v>
      </c>
      <c r="AP510" s="769" cm="1">
        <f t="array" ref="AP510">INDEX($H510:$K510,0,MATCH(AP$451,$H$451:$K$451,0))*INDEX($J$445:$R$448,MATCH(AP$451,$I$445:$I$448,0),MATCH(AP$450,$J$444:$R$444,0))</f>
        <v>1</v>
      </c>
      <c r="AQ510" s="769" cm="1">
        <f t="array" ref="AQ510">INDEX($H510:$K510,0,MATCH(AQ$451,$H$451:$K$451,0))*INDEX($J$445:$R$448,MATCH(AQ$451,$I$445:$I$448,0),MATCH(AQ$450,$J$444:$R$444,0))</f>
        <v>2</v>
      </c>
      <c r="AR510" s="769" cm="1">
        <f t="array" ref="AR510">INDEX($H510:$K510,0,MATCH(AR$451,$H$451:$K$451,0))*INDEX($J$445:$R$448,MATCH(AR$451,$I$445:$I$448,0),MATCH(AR$450,$J$444:$R$444,0))</f>
        <v>1</v>
      </c>
      <c r="AS510" s="769" cm="1">
        <f t="array" ref="AS510">INDEX($H510:$K510,0,MATCH(AS$451,$H$451:$K$451,0))*INDEX($J$445:$R$448,MATCH(AS$451,$I$445:$I$448,0),MATCH(AS$450,$J$444:$R$444,0))</f>
        <v>1</v>
      </c>
      <c r="AT510" s="769" cm="1">
        <f t="array" ref="AT510">INDEX($H510:$K510,0,MATCH(AT$451,$H$451:$K$451,0))*INDEX($J$445:$R$448,MATCH(AT$451,$I$445:$I$448,0),MATCH(AT$450,$J$444:$R$444,0))</f>
        <v>1</v>
      </c>
      <c r="AU510" s="769" cm="1">
        <f t="array" ref="AU510">INDEX($H510:$K510,0,MATCH(AU$451,$H$451:$K$451,0))*INDEX($J$445:$R$448,MATCH(AU$451,$I$445:$I$448,0),MATCH(AU$450,$J$444:$R$444,0))</f>
        <v>2</v>
      </c>
      <c r="AV510" s="189"/>
      <c r="AW510" s="189"/>
      <c r="AX510" s="16"/>
      <c r="AY510" s="8"/>
      <c r="AZ510" s="8"/>
      <c r="BA510" s="8"/>
    </row>
    <row r="511" spans="1:53" ht="14.5" outlineLevel="1" x14ac:dyDescent="0.35">
      <c r="A511" s="6"/>
      <c r="B511" s="7"/>
      <c r="C511" s="17"/>
      <c r="D511" s="17"/>
      <c r="E511" s="17"/>
      <c r="F511" s="26"/>
      <c r="G511" s="26" t="str">
        <f t="shared" si="122"/>
        <v>YYBKNwd</v>
      </c>
      <c r="H511" s="226">
        <v>1</v>
      </c>
      <c r="I511" s="226">
        <v>1</v>
      </c>
      <c r="J511" s="226">
        <v>1</v>
      </c>
      <c r="K511" s="226">
        <v>2</v>
      </c>
      <c r="L511" s="769" cm="1">
        <f t="array" ref="L511">INDEX($H511:$K511,0,MATCH(L$451,$H$451:$K$451,0))*INDEX($J$445:$R$448,MATCH(L$451,$I$445:$I$448,0),MATCH(L$450,$J$444:$R$444,0))</f>
        <v>2</v>
      </c>
      <c r="M511" s="769" cm="1">
        <f t="array" ref="M511">INDEX($H511:$K511,0,MATCH(M$451,$H$451:$K$451,0))*INDEX($J$445:$R$448,MATCH(M$451,$I$445:$I$448,0),MATCH(M$450,$J$444:$R$444,0))</f>
        <v>1</v>
      </c>
      <c r="N511" s="769" cm="1">
        <f t="array" ref="N511">INDEX($H511:$K511,0,MATCH(N$451,$H$451:$K$451,0))*INDEX($J$445:$R$448,MATCH(N$451,$I$445:$I$448,0),MATCH(N$450,$J$444:$R$444,0))</f>
        <v>1</v>
      </c>
      <c r="O511" s="769" cm="1">
        <f t="array" ref="O511">INDEX($H511:$K511,0,MATCH(O$451,$H$451:$K$451,0))*INDEX($J$445:$R$448,MATCH(O$451,$I$445:$I$448,0),MATCH(O$450,$J$444:$R$444,0))</f>
        <v>2</v>
      </c>
      <c r="P511" s="769" cm="1">
        <f t="array" ref="P511">INDEX($H511:$K511,0,MATCH(P$451,$H$451:$K$451,0))*INDEX($J$445:$R$448,MATCH(P$451,$I$445:$I$448,0),MATCH(P$450,$J$444:$R$444,0))</f>
        <v>2</v>
      </c>
      <c r="Q511" s="769" cm="1">
        <f t="array" ref="Q511">INDEX($H511:$K511,0,MATCH(Q$451,$H$451:$K$451,0))*INDEX($J$445:$R$448,MATCH(Q$451,$I$445:$I$448,0),MATCH(Q$450,$J$444:$R$444,0))</f>
        <v>1</v>
      </c>
      <c r="R511" s="769" cm="1">
        <f t="array" ref="R511">INDEX($H511:$K511,0,MATCH(R$451,$H$451:$K$451,0))*INDEX($J$445:$R$448,MATCH(R$451,$I$445:$I$448,0),MATCH(R$450,$J$444:$R$444,0))</f>
        <v>1</v>
      </c>
      <c r="S511" s="769" cm="1">
        <f t="array" ref="S511">INDEX($H511:$K511,0,MATCH(S$451,$H$451:$K$451,0))*INDEX($J$445:$R$448,MATCH(S$451,$I$445:$I$448,0),MATCH(S$450,$J$444:$R$444,0))</f>
        <v>2</v>
      </c>
      <c r="T511" s="769" cm="1">
        <f t="array" ref="T511">INDEX($H511:$K511,0,MATCH(T$451,$H$451:$K$451,0))*INDEX($J$445:$R$448,MATCH(T$451,$I$445:$I$448,0),MATCH(T$450,$J$444:$R$444,0))</f>
        <v>2</v>
      </c>
      <c r="U511" s="769" cm="1">
        <f t="array" ref="U511">INDEX($H511:$K511,0,MATCH(U$451,$H$451:$K$451,0))*INDEX($J$445:$R$448,MATCH(U$451,$I$445:$I$448,0),MATCH(U$450,$J$444:$R$444,0))</f>
        <v>1</v>
      </c>
      <c r="V511" s="769" cm="1">
        <f t="array" ref="V511">INDEX($H511:$K511,0,MATCH(V$451,$H$451:$K$451,0))*INDEX($J$445:$R$448,MATCH(V$451,$I$445:$I$448,0),MATCH(V$450,$J$444:$R$444,0))</f>
        <v>1</v>
      </c>
      <c r="W511" s="769" cm="1">
        <f t="array" ref="W511">INDEX($H511:$K511,0,MATCH(W$451,$H$451:$K$451,0))*INDEX($J$445:$R$448,MATCH(W$451,$I$445:$I$448,0),MATCH(W$450,$J$444:$R$444,0))</f>
        <v>2</v>
      </c>
      <c r="X511" s="769" cm="1">
        <f t="array" ref="X511">INDEX($H511:$K511,0,MATCH(X$451,$H$451:$K$451,0))*INDEX($J$445:$R$448,MATCH(X$451,$I$445:$I$448,0),MATCH(X$450,$J$444:$R$444,0))</f>
        <v>2</v>
      </c>
      <c r="Y511" s="769" cm="1">
        <f t="array" ref="Y511">INDEX($H511:$K511,0,MATCH(Y$451,$H$451:$K$451,0))*INDEX($J$445:$R$448,MATCH(Y$451,$I$445:$I$448,0),MATCH(Y$450,$J$444:$R$444,0))</f>
        <v>1</v>
      </c>
      <c r="Z511" s="769" cm="1">
        <f t="array" ref="Z511">INDEX($H511:$K511,0,MATCH(Z$451,$H$451:$K$451,0))*INDEX($J$445:$R$448,MATCH(Z$451,$I$445:$I$448,0),MATCH(Z$450,$J$444:$R$444,0))</f>
        <v>1</v>
      </c>
      <c r="AA511" s="769" cm="1">
        <f t="array" ref="AA511">INDEX($H511:$K511,0,MATCH(AA$451,$H$451:$K$451,0))*INDEX($J$445:$R$448,MATCH(AA$451,$I$445:$I$448,0),MATCH(AA$450,$J$444:$R$444,0))</f>
        <v>2</v>
      </c>
      <c r="AB511" s="769" cm="1">
        <f t="array" ref="AB511">INDEX($H511:$K511,0,MATCH(AB$451,$H$451:$K$451,0))*INDEX($J$445:$R$448,MATCH(AB$451,$I$445:$I$448,0),MATCH(AB$450,$J$444:$R$444,0))</f>
        <v>1</v>
      </c>
      <c r="AC511" s="769" cm="1">
        <f t="array" ref="AC511">INDEX($H511:$K511,0,MATCH(AC$451,$H$451:$K$451,0))*INDEX($J$445:$R$448,MATCH(AC$451,$I$445:$I$448,0),MATCH(AC$450,$J$444:$R$444,0))</f>
        <v>1</v>
      </c>
      <c r="AD511" s="769" cm="1">
        <f t="array" ref="AD511">INDEX($H511:$K511,0,MATCH(AD$451,$H$451:$K$451,0))*INDEX($J$445:$R$448,MATCH(AD$451,$I$445:$I$448,0),MATCH(AD$450,$J$444:$R$444,0))</f>
        <v>1</v>
      </c>
      <c r="AE511" s="769" cm="1">
        <f t="array" ref="AE511">INDEX($H511:$K511,0,MATCH(AE$451,$H$451:$K$451,0))*INDEX($J$445:$R$448,MATCH(AE$451,$I$445:$I$448,0),MATCH(AE$450,$J$444:$R$444,0))</f>
        <v>2</v>
      </c>
      <c r="AF511" s="769" cm="1">
        <f t="array" ref="AF511">INDEX($H511:$K511,0,MATCH(AF$451,$H$451:$K$451,0))*INDEX($J$445:$R$448,MATCH(AF$451,$I$445:$I$448,0),MATCH(AF$450,$J$444:$R$444,0))</f>
        <v>1</v>
      </c>
      <c r="AG511" s="769" cm="1">
        <f t="array" ref="AG511">INDEX($H511:$K511,0,MATCH(AG$451,$H$451:$K$451,0))*INDEX($J$445:$R$448,MATCH(AG$451,$I$445:$I$448,0),MATCH(AG$450,$J$444:$R$444,0))</f>
        <v>1</v>
      </c>
      <c r="AH511" s="769" cm="1">
        <f t="array" ref="AH511">INDEX($H511:$K511,0,MATCH(AH$451,$H$451:$K$451,0))*INDEX($J$445:$R$448,MATCH(AH$451,$I$445:$I$448,0),MATCH(AH$450,$J$444:$R$444,0))</f>
        <v>1</v>
      </c>
      <c r="AI511" s="769" cm="1">
        <f t="array" ref="AI511">INDEX($H511:$K511,0,MATCH(AI$451,$H$451:$K$451,0))*INDEX($J$445:$R$448,MATCH(AI$451,$I$445:$I$448,0),MATCH(AI$450,$J$444:$R$444,0))</f>
        <v>2</v>
      </c>
      <c r="AJ511" s="769" cm="1">
        <f t="array" ref="AJ511">INDEX($H511:$K511,0,MATCH(AJ$451,$H$451:$K$451,0))*INDEX($J$445:$R$448,MATCH(AJ$451,$I$445:$I$448,0),MATCH(AJ$450,$J$444:$R$444,0))</f>
        <v>1</v>
      </c>
      <c r="AK511" s="769" cm="1">
        <f t="array" ref="AK511">INDEX($H511:$K511,0,MATCH(AK$451,$H$451:$K$451,0))*INDEX($J$445:$R$448,MATCH(AK$451,$I$445:$I$448,0),MATCH(AK$450,$J$444:$R$444,0))</f>
        <v>1</v>
      </c>
      <c r="AL511" s="769" cm="1">
        <f t="array" ref="AL511">INDEX($H511:$K511,0,MATCH(AL$451,$H$451:$K$451,0))*INDEX($J$445:$R$448,MATCH(AL$451,$I$445:$I$448,0),MATCH(AL$450,$J$444:$R$444,0))</f>
        <v>1</v>
      </c>
      <c r="AM511" s="769" cm="1">
        <f t="array" ref="AM511">INDEX($H511:$K511,0,MATCH(AM$451,$H$451:$K$451,0))*INDEX($J$445:$R$448,MATCH(AM$451,$I$445:$I$448,0),MATCH(AM$450,$J$444:$R$444,0))</f>
        <v>2</v>
      </c>
      <c r="AN511" s="769" cm="1">
        <f t="array" ref="AN511">INDEX($H511:$K511,0,MATCH(AN$451,$H$451:$K$451,0))*INDEX($J$445:$R$448,MATCH(AN$451,$I$445:$I$448,0),MATCH(AN$450,$J$444:$R$444,0))</f>
        <v>1</v>
      </c>
      <c r="AO511" s="769" cm="1">
        <f t="array" ref="AO511">INDEX($H511:$K511,0,MATCH(AO$451,$H$451:$K$451,0))*INDEX($J$445:$R$448,MATCH(AO$451,$I$445:$I$448,0),MATCH(AO$450,$J$444:$R$444,0))</f>
        <v>1</v>
      </c>
      <c r="AP511" s="769" cm="1">
        <f t="array" ref="AP511">INDEX($H511:$K511,0,MATCH(AP$451,$H$451:$K$451,0))*INDEX($J$445:$R$448,MATCH(AP$451,$I$445:$I$448,0),MATCH(AP$450,$J$444:$R$444,0))</f>
        <v>1</v>
      </c>
      <c r="AQ511" s="769" cm="1">
        <f t="array" ref="AQ511">INDEX($H511:$K511,0,MATCH(AQ$451,$H$451:$K$451,0))*INDEX($J$445:$R$448,MATCH(AQ$451,$I$445:$I$448,0),MATCH(AQ$450,$J$444:$R$444,0))</f>
        <v>2</v>
      </c>
      <c r="AR511" s="769" cm="1">
        <f t="array" ref="AR511">INDEX($H511:$K511,0,MATCH(AR$451,$H$451:$K$451,0))*INDEX($J$445:$R$448,MATCH(AR$451,$I$445:$I$448,0),MATCH(AR$450,$J$444:$R$444,0))</f>
        <v>1</v>
      </c>
      <c r="AS511" s="769" cm="1">
        <f t="array" ref="AS511">INDEX($H511:$K511,0,MATCH(AS$451,$H$451:$K$451,0))*INDEX($J$445:$R$448,MATCH(AS$451,$I$445:$I$448,0),MATCH(AS$450,$J$444:$R$444,0))</f>
        <v>1</v>
      </c>
      <c r="AT511" s="769" cm="1">
        <f t="array" ref="AT511">INDEX($H511:$K511,0,MATCH(AT$451,$H$451:$K$451,0))*INDEX($J$445:$R$448,MATCH(AT$451,$I$445:$I$448,0),MATCH(AT$450,$J$444:$R$444,0))</f>
        <v>1</v>
      </c>
      <c r="AU511" s="769" cm="1">
        <f t="array" ref="AU511">INDEX($H511:$K511,0,MATCH(AU$451,$H$451:$K$451,0))*INDEX($J$445:$R$448,MATCH(AU$451,$I$445:$I$448,0),MATCH(AU$450,$J$444:$R$444,0))</f>
        <v>2</v>
      </c>
      <c r="AV511" s="189"/>
      <c r="AW511" s="189"/>
      <c r="AX511" s="16"/>
      <c r="AY511" s="8"/>
      <c r="AZ511" s="8"/>
      <c r="BA511" s="8"/>
    </row>
    <row r="512" spans="1:53" ht="14.5" outlineLevel="1" x14ac:dyDescent="0.35">
      <c r="A512" s="6"/>
      <c r="B512" s="7"/>
      <c r="C512" s="17"/>
      <c r="D512" s="17"/>
      <c r="E512" s="17"/>
      <c r="F512" s="26"/>
      <c r="G512" s="26" t="str">
        <f t="shared" si="122"/>
        <v>YYWBKz</v>
      </c>
      <c r="H512" s="226">
        <v>1</v>
      </c>
      <c r="I512" s="226">
        <v>1</v>
      </c>
      <c r="J512" s="226">
        <v>2</v>
      </c>
      <c r="K512" s="226">
        <v>4</v>
      </c>
      <c r="L512" s="769" cm="1">
        <f t="array" ref="L512">INDEX($H512:$K512,0,MATCH(L$451,$H$451:$K$451,0))*INDEX($J$445:$R$448,MATCH(L$451,$I$445:$I$448,0),MATCH(L$450,$J$444:$R$444,0))</f>
        <v>2</v>
      </c>
      <c r="M512" s="769" cm="1">
        <f t="array" ref="M512">INDEX($H512:$K512,0,MATCH(M$451,$H$451:$K$451,0))*INDEX($J$445:$R$448,MATCH(M$451,$I$445:$I$448,0),MATCH(M$450,$J$444:$R$444,0))</f>
        <v>1</v>
      </c>
      <c r="N512" s="769" cm="1">
        <f t="array" ref="N512">INDEX($H512:$K512,0,MATCH(N$451,$H$451:$K$451,0))*INDEX($J$445:$R$448,MATCH(N$451,$I$445:$I$448,0),MATCH(N$450,$J$444:$R$444,0))</f>
        <v>2</v>
      </c>
      <c r="O512" s="769" cm="1">
        <f t="array" ref="O512">INDEX($H512:$K512,0,MATCH(O$451,$H$451:$K$451,0))*INDEX($J$445:$R$448,MATCH(O$451,$I$445:$I$448,0),MATCH(O$450,$J$444:$R$444,0))</f>
        <v>4</v>
      </c>
      <c r="P512" s="769" cm="1">
        <f t="array" ref="P512">INDEX($H512:$K512,0,MATCH(P$451,$H$451:$K$451,0))*INDEX($J$445:$R$448,MATCH(P$451,$I$445:$I$448,0),MATCH(P$450,$J$444:$R$444,0))</f>
        <v>2</v>
      </c>
      <c r="Q512" s="769" cm="1">
        <f t="array" ref="Q512">INDEX($H512:$K512,0,MATCH(Q$451,$H$451:$K$451,0))*INDEX($J$445:$R$448,MATCH(Q$451,$I$445:$I$448,0),MATCH(Q$450,$J$444:$R$444,0))</f>
        <v>1</v>
      </c>
      <c r="R512" s="769" cm="1">
        <f t="array" ref="R512">INDEX($H512:$K512,0,MATCH(R$451,$H$451:$K$451,0))*INDEX($J$445:$R$448,MATCH(R$451,$I$445:$I$448,0),MATCH(R$450,$J$444:$R$444,0))</f>
        <v>2</v>
      </c>
      <c r="S512" s="769" cm="1">
        <f t="array" ref="S512">INDEX($H512:$K512,0,MATCH(S$451,$H$451:$K$451,0))*INDEX($J$445:$R$448,MATCH(S$451,$I$445:$I$448,0),MATCH(S$450,$J$444:$R$444,0))</f>
        <v>4</v>
      </c>
      <c r="T512" s="769" cm="1">
        <f t="array" ref="T512">INDEX($H512:$K512,0,MATCH(T$451,$H$451:$K$451,0))*INDEX($J$445:$R$448,MATCH(T$451,$I$445:$I$448,0),MATCH(T$450,$J$444:$R$444,0))</f>
        <v>2</v>
      </c>
      <c r="U512" s="769" cm="1">
        <f t="array" ref="U512">INDEX($H512:$K512,0,MATCH(U$451,$H$451:$K$451,0))*INDEX($J$445:$R$448,MATCH(U$451,$I$445:$I$448,0),MATCH(U$450,$J$444:$R$444,0))</f>
        <v>1</v>
      </c>
      <c r="V512" s="769" cm="1">
        <f t="array" ref="V512">INDEX($H512:$K512,0,MATCH(V$451,$H$451:$K$451,0))*INDEX($J$445:$R$448,MATCH(V$451,$I$445:$I$448,0),MATCH(V$450,$J$444:$R$444,0))</f>
        <v>2</v>
      </c>
      <c r="W512" s="769" cm="1">
        <f t="array" ref="W512">INDEX($H512:$K512,0,MATCH(W$451,$H$451:$K$451,0))*INDEX($J$445:$R$448,MATCH(W$451,$I$445:$I$448,0),MATCH(W$450,$J$444:$R$444,0))</f>
        <v>4</v>
      </c>
      <c r="X512" s="769" cm="1">
        <f t="array" ref="X512">INDEX($H512:$K512,0,MATCH(X$451,$H$451:$K$451,0))*INDEX($J$445:$R$448,MATCH(X$451,$I$445:$I$448,0),MATCH(X$450,$J$444:$R$444,0))</f>
        <v>2</v>
      </c>
      <c r="Y512" s="769" cm="1">
        <f t="array" ref="Y512">INDEX($H512:$K512,0,MATCH(Y$451,$H$451:$K$451,0))*INDEX($J$445:$R$448,MATCH(Y$451,$I$445:$I$448,0),MATCH(Y$450,$J$444:$R$444,0))</f>
        <v>1</v>
      </c>
      <c r="Z512" s="769" cm="1">
        <f t="array" ref="Z512">INDEX($H512:$K512,0,MATCH(Z$451,$H$451:$K$451,0))*INDEX($J$445:$R$448,MATCH(Z$451,$I$445:$I$448,0),MATCH(Z$450,$J$444:$R$444,0))</f>
        <v>2</v>
      </c>
      <c r="AA512" s="769" cm="1">
        <f t="array" ref="AA512">INDEX($H512:$K512,0,MATCH(AA$451,$H$451:$K$451,0))*INDEX($J$445:$R$448,MATCH(AA$451,$I$445:$I$448,0),MATCH(AA$450,$J$444:$R$444,0))</f>
        <v>4</v>
      </c>
      <c r="AB512" s="769" cm="1">
        <f t="array" ref="AB512">INDEX($H512:$K512,0,MATCH(AB$451,$H$451:$K$451,0))*INDEX($J$445:$R$448,MATCH(AB$451,$I$445:$I$448,0),MATCH(AB$450,$J$444:$R$444,0))</f>
        <v>1</v>
      </c>
      <c r="AC512" s="769" cm="1">
        <f t="array" ref="AC512">INDEX($H512:$K512,0,MATCH(AC$451,$H$451:$K$451,0))*INDEX($J$445:$R$448,MATCH(AC$451,$I$445:$I$448,0),MATCH(AC$450,$J$444:$R$444,0))</f>
        <v>1</v>
      </c>
      <c r="AD512" s="769" cm="1">
        <f t="array" ref="AD512">INDEX($H512:$K512,0,MATCH(AD$451,$H$451:$K$451,0))*INDEX($J$445:$R$448,MATCH(AD$451,$I$445:$I$448,0),MATCH(AD$450,$J$444:$R$444,0))</f>
        <v>2</v>
      </c>
      <c r="AE512" s="769" cm="1">
        <f t="array" ref="AE512">INDEX($H512:$K512,0,MATCH(AE$451,$H$451:$K$451,0))*INDEX($J$445:$R$448,MATCH(AE$451,$I$445:$I$448,0),MATCH(AE$450,$J$444:$R$444,0))</f>
        <v>4</v>
      </c>
      <c r="AF512" s="769" cm="1">
        <f t="array" ref="AF512">INDEX($H512:$K512,0,MATCH(AF$451,$H$451:$K$451,0))*INDEX($J$445:$R$448,MATCH(AF$451,$I$445:$I$448,0),MATCH(AF$450,$J$444:$R$444,0))</f>
        <v>1</v>
      </c>
      <c r="AG512" s="769" cm="1">
        <f t="array" ref="AG512">INDEX($H512:$K512,0,MATCH(AG$451,$H$451:$K$451,0))*INDEX($J$445:$R$448,MATCH(AG$451,$I$445:$I$448,0),MATCH(AG$450,$J$444:$R$444,0))</f>
        <v>1</v>
      </c>
      <c r="AH512" s="769" cm="1">
        <f t="array" ref="AH512">INDEX($H512:$K512,0,MATCH(AH$451,$H$451:$K$451,0))*INDEX($J$445:$R$448,MATCH(AH$451,$I$445:$I$448,0),MATCH(AH$450,$J$444:$R$444,0))</f>
        <v>2</v>
      </c>
      <c r="AI512" s="769" cm="1">
        <f t="array" ref="AI512">INDEX($H512:$K512,0,MATCH(AI$451,$H$451:$K$451,0))*INDEX($J$445:$R$448,MATCH(AI$451,$I$445:$I$448,0),MATCH(AI$450,$J$444:$R$444,0))</f>
        <v>4</v>
      </c>
      <c r="AJ512" s="769" cm="1">
        <f t="array" ref="AJ512">INDEX($H512:$K512,0,MATCH(AJ$451,$H$451:$K$451,0))*INDEX($J$445:$R$448,MATCH(AJ$451,$I$445:$I$448,0),MATCH(AJ$450,$J$444:$R$444,0))</f>
        <v>1</v>
      </c>
      <c r="AK512" s="769" cm="1">
        <f t="array" ref="AK512">INDEX($H512:$K512,0,MATCH(AK$451,$H$451:$K$451,0))*INDEX($J$445:$R$448,MATCH(AK$451,$I$445:$I$448,0),MATCH(AK$450,$J$444:$R$444,0))</f>
        <v>1</v>
      </c>
      <c r="AL512" s="769" cm="1">
        <f t="array" ref="AL512">INDEX($H512:$K512,0,MATCH(AL$451,$H$451:$K$451,0))*INDEX($J$445:$R$448,MATCH(AL$451,$I$445:$I$448,0),MATCH(AL$450,$J$444:$R$444,0))</f>
        <v>2</v>
      </c>
      <c r="AM512" s="769" cm="1">
        <f t="array" ref="AM512">INDEX($H512:$K512,0,MATCH(AM$451,$H$451:$K$451,0))*INDEX($J$445:$R$448,MATCH(AM$451,$I$445:$I$448,0),MATCH(AM$450,$J$444:$R$444,0))</f>
        <v>4</v>
      </c>
      <c r="AN512" s="769" cm="1">
        <f t="array" ref="AN512">INDEX($H512:$K512,0,MATCH(AN$451,$H$451:$K$451,0))*INDEX($J$445:$R$448,MATCH(AN$451,$I$445:$I$448,0),MATCH(AN$450,$J$444:$R$444,0))</f>
        <v>1</v>
      </c>
      <c r="AO512" s="769" cm="1">
        <f t="array" ref="AO512">INDEX($H512:$K512,0,MATCH(AO$451,$H$451:$K$451,0))*INDEX($J$445:$R$448,MATCH(AO$451,$I$445:$I$448,0),MATCH(AO$450,$J$444:$R$444,0))</f>
        <v>1</v>
      </c>
      <c r="AP512" s="769" cm="1">
        <f t="array" ref="AP512">INDEX($H512:$K512,0,MATCH(AP$451,$H$451:$K$451,0))*INDEX($J$445:$R$448,MATCH(AP$451,$I$445:$I$448,0),MATCH(AP$450,$J$444:$R$444,0))</f>
        <v>2</v>
      </c>
      <c r="AQ512" s="769" cm="1">
        <f t="array" ref="AQ512">INDEX($H512:$K512,0,MATCH(AQ$451,$H$451:$K$451,0))*INDEX($J$445:$R$448,MATCH(AQ$451,$I$445:$I$448,0),MATCH(AQ$450,$J$444:$R$444,0))</f>
        <v>4</v>
      </c>
      <c r="AR512" s="769" cm="1">
        <f t="array" ref="AR512">INDEX($H512:$K512,0,MATCH(AR$451,$H$451:$K$451,0))*INDEX($J$445:$R$448,MATCH(AR$451,$I$445:$I$448,0),MATCH(AR$450,$J$444:$R$444,0))</f>
        <v>1</v>
      </c>
      <c r="AS512" s="769" cm="1">
        <f t="array" ref="AS512">INDEX($H512:$K512,0,MATCH(AS$451,$H$451:$K$451,0))*INDEX($J$445:$R$448,MATCH(AS$451,$I$445:$I$448,0),MATCH(AS$450,$J$444:$R$444,0))</f>
        <v>1</v>
      </c>
      <c r="AT512" s="769" cm="1">
        <f t="array" ref="AT512">INDEX($H512:$K512,0,MATCH(AT$451,$H$451:$K$451,0))*INDEX($J$445:$R$448,MATCH(AT$451,$I$445:$I$448,0),MATCH(AT$450,$J$444:$R$444,0))</f>
        <v>2</v>
      </c>
      <c r="AU512" s="769" cm="1">
        <f t="array" ref="AU512">INDEX($H512:$K512,0,MATCH(AU$451,$H$451:$K$451,0))*INDEX($J$445:$R$448,MATCH(AU$451,$I$445:$I$448,0),MATCH(AU$450,$J$444:$R$444,0))</f>
        <v>4</v>
      </c>
      <c r="AV512" s="189"/>
      <c r="AW512" s="189"/>
      <c r="AX512" s="16"/>
      <c r="AY512" s="8"/>
      <c r="AZ512" s="8"/>
      <c r="BA512" s="8"/>
    </row>
    <row r="513" spans="1:53" ht="14.5" outlineLevel="1" x14ac:dyDescent="0.35">
      <c r="A513" s="6"/>
      <c r="B513" s="7"/>
      <c r="C513" s="17"/>
      <c r="D513" s="17"/>
      <c r="E513" s="17"/>
      <c r="F513" s="26"/>
      <c r="G513" s="26" t="str">
        <f t="shared" si="122"/>
        <v>YYWBKzd</v>
      </c>
      <c r="H513" s="226">
        <v>1</v>
      </c>
      <c r="I513" s="226">
        <v>1</v>
      </c>
      <c r="J513" s="226">
        <v>2</v>
      </c>
      <c r="K513" s="226">
        <v>4</v>
      </c>
      <c r="L513" s="769" cm="1">
        <f t="array" ref="L513">INDEX($H513:$K513,0,MATCH(L$451,$H$451:$K$451,0))*INDEX($J$445:$R$448,MATCH(L$451,$I$445:$I$448,0),MATCH(L$450,$J$444:$R$444,0))</f>
        <v>2</v>
      </c>
      <c r="M513" s="769" cm="1">
        <f t="array" ref="M513">INDEX($H513:$K513,0,MATCH(M$451,$H$451:$K$451,0))*INDEX($J$445:$R$448,MATCH(M$451,$I$445:$I$448,0),MATCH(M$450,$J$444:$R$444,0))</f>
        <v>1</v>
      </c>
      <c r="N513" s="769" cm="1">
        <f t="array" ref="N513">INDEX($H513:$K513,0,MATCH(N$451,$H$451:$K$451,0))*INDEX($J$445:$R$448,MATCH(N$451,$I$445:$I$448,0),MATCH(N$450,$J$444:$R$444,0))</f>
        <v>2</v>
      </c>
      <c r="O513" s="769" cm="1">
        <f t="array" ref="O513">INDEX($H513:$K513,0,MATCH(O$451,$H$451:$K$451,0))*INDEX($J$445:$R$448,MATCH(O$451,$I$445:$I$448,0),MATCH(O$450,$J$444:$R$444,0))</f>
        <v>4</v>
      </c>
      <c r="P513" s="769" cm="1">
        <f t="array" ref="P513">INDEX($H513:$K513,0,MATCH(P$451,$H$451:$K$451,0))*INDEX($J$445:$R$448,MATCH(P$451,$I$445:$I$448,0),MATCH(P$450,$J$444:$R$444,0))</f>
        <v>2</v>
      </c>
      <c r="Q513" s="769" cm="1">
        <f t="array" ref="Q513">INDEX($H513:$K513,0,MATCH(Q$451,$H$451:$K$451,0))*INDEX($J$445:$R$448,MATCH(Q$451,$I$445:$I$448,0),MATCH(Q$450,$J$444:$R$444,0))</f>
        <v>1</v>
      </c>
      <c r="R513" s="769" cm="1">
        <f t="array" ref="R513">INDEX($H513:$K513,0,MATCH(R$451,$H$451:$K$451,0))*INDEX($J$445:$R$448,MATCH(R$451,$I$445:$I$448,0),MATCH(R$450,$J$444:$R$444,0))</f>
        <v>2</v>
      </c>
      <c r="S513" s="769" cm="1">
        <f t="array" ref="S513">INDEX($H513:$K513,0,MATCH(S$451,$H$451:$K$451,0))*INDEX($J$445:$R$448,MATCH(S$451,$I$445:$I$448,0),MATCH(S$450,$J$444:$R$444,0))</f>
        <v>4</v>
      </c>
      <c r="T513" s="769" cm="1">
        <f t="array" ref="T513">INDEX($H513:$K513,0,MATCH(T$451,$H$451:$K$451,0))*INDEX($J$445:$R$448,MATCH(T$451,$I$445:$I$448,0),MATCH(T$450,$J$444:$R$444,0))</f>
        <v>2</v>
      </c>
      <c r="U513" s="769" cm="1">
        <f t="array" ref="U513">INDEX($H513:$K513,0,MATCH(U$451,$H$451:$K$451,0))*INDEX($J$445:$R$448,MATCH(U$451,$I$445:$I$448,0),MATCH(U$450,$J$444:$R$444,0))</f>
        <v>1</v>
      </c>
      <c r="V513" s="769" cm="1">
        <f t="array" ref="V513">INDEX($H513:$K513,0,MATCH(V$451,$H$451:$K$451,0))*INDEX($J$445:$R$448,MATCH(V$451,$I$445:$I$448,0),MATCH(V$450,$J$444:$R$444,0))</f>
        <v>2</v>
      </c>
      <c r="W513" s="769" cm="1">
        <f t="array" ref="W513">INDEX($H513:$K513,0,MATCH(W$451,$H$451:$K$451,0))*INDEX($J$445:$R$448,MATCH(W$451,$I$445:$I$448,0),MATCH(W$450,$J$444:$R$444,0))</f>
        <v>4</v>
      </c>
      <c r="X513" s="769" cm="1">
        <f t="array" ref="X513">INDEX($H513:$K513,0,MATCH(X$451,$H$451:$K$451,0))*INDEX($J$445:$R$448,MATCH(X$451,$I$445:$I$448,0),MATCH(X$450,$J$444:$R$444,0))</f>
        <v>2</v>
      </c>
      <c r="Y513" s="769" cm="1">
        <f t="array" ref="Y513">INDEX($H513:$K513,0,MATCH(Y$451,$H$451:$K$451,0))*INDEX($J$445:$R$448,MATCH(Y$451,$I$445:$I$448,0),MATCH(Y$450,$J$444:$R$444,0))</f>
        <v>1</v>
      </c>
      <c r="Z513" s="769" cm="1">
        <f t="array" ref="Z513">INDEX($H513:$K513,0,MATCH(Z$451,$H$451:$K$451,0))*INDEX($J$445:$R$448,MATCH(Z$451,$I$445:$I$448,0),MATCH(Z$450,$J$444:$R$444,0))</f>
        <v>2</v>
      </c>
      <c r="AA513" s="769" cm="1">
        <f t="array" ref="AA513">INDEX($H513:$K513,0,MATCH(AA$451,$H$451:$K$451,0))*INDEX($J$445:$R$448,MATCH(AA$451,$I$445:$I$448,0),MATCH(AA$450,$J$444:$R$444,0))</f>
        <v>4</v>
      </c>
      <c r="AB513" s="769" cm="1">
        <f t="array" ref="AB513">INDEX($H513:$K513,0,MATCH(AB$451,$H$451:$K$451,0))*INDEX($J$445:$R$448,MATCH(AB$451,$I$445:$I$448,0),MATCH(AB$450,$J$444:$R$444,0))</f>
        <v>1</v>
      </c>
      <c r="AC513" s="769" cm="1">
        <f t="array" ref="AC513">INDEX($H513:$K513,0,MATCH(AC$451,$H$451:$K$451,0))*INDEX($J$445:$R$448,MATCH(AC$451,$I$445:$I$448,0),MATCH(AC$450,$J$444:$R$444,0))</f>
        <v>1</v>
      </c>
      <c r="AD513" s="769" cm="1">
        <f t="array" ref="AD513">INDEX($H513:$K513,0,MATCH(AD$451,$H$451:$K$451,0))*INDEX($J$445:$R$448,MATCH(AD$451,$I$445:$I$448,0),MATCH(AD$450,$J$444:$R$444,0))</f>
        <v>2</v>
      </c>
      <c r="AE513" s="769" cm="1">
        <f t="array" ref="AE513">INDEX($H513:$K513,0,MATCH(AE$451,$H$451:$K$451,0))*INDEX($J$445:$R$448,MATCH(AE$451,$I$445:$I$448,0),MATCH(AE$450,$J$444:$R$444,0))</f>
        <v>4</v>
      </c>
      <c r="AF513" s="769" cm="1">
        <f t="array" ref="AF513">INDEX($H513:$K513,0,MATCH(AF$451,$H$451:$K$451,0))*INDEX($J$445:$R$448,MATCH(AF$451,$I$445:$I$448,0),MATCH(AF$450,$J$444:$R$444,0))</f>
        <v>1</v>
      </c>
      <c r="AG513" s="769" cm="1">
        <f t="array" ref="AG513">INDEX($H513:$K513,0,MATCH(AG$451,$H$451:$K$451,0))*INDEX($J$445:$R$448,MATCH(AG$451,$I$445:$I$448,0),MATCH(AG$450,$J$444:$R$444,0))</f>
        <v>1</v>
      </c>
      <c r="AH513" s="769" cm="1">
        <f t="array" ref="AH513">INDEX($H513:$K513,0,MATCH(AH$451,$H$451:$K$451,0))*INDEX($J$445:$R$448,MATCH(AH$451,$I$445:$I$448,0),MATCH(AH$450,$J$444:$R$444,0))</f>
        <v>2</v>
      </c>
      <c r="AI513" s="769" cm="1">
        <f t="array" ref="AI513">INDEX($H513:$K513,0,MATCH(AI$451,$H$451:$K$451,0))*INDEX($J$445:$R$448,MATCH(AI$451,$I$445:$I$448,0),MATCH(AI$450,$J$444:$R$444,0))</f>
        <v>4</v>
      </c>
      <c r="AJ513" s="769" cm="1">
        <f t="array" ref="AJ513">INDEX($H513:$K513,0,MATCH(AJ$451,$H$451:$K$451,0))*INDEX($J$445:$R$448,MATCH(AJ$451,$I$445:$I$448,0),MATCH(AJ$450,$J$444:$R$444,0))</f>
        <v>1</v>
      </c>
      <c r="AK513" s="769" cm="1">
        <f t="array" ref="AK513">INDEX($H513:$K513,0,MATCH(AK$451,$H$451:$K$451,0))*INDEX($J$445:$R$448,MATCH(AK$451,$I$445:$I$448,0),MATCH(AK$450,$J$444:$R$444,0))</f>
        <v>1</v>
      </c>
      <c r="AL513" s="769" cm="1">
        <f t="array" ref="AL513">INDEX($H513:$K513,0,MATCH(AL$451,$H$451:$K$451,0))*INDEX($J$445:$R$448,MATCH(AL$451,$I$445:$I$448,0),MATCH(AL$450,$J$444:$R$444,0))</f>
        <v>2</v>
      </c>
      <c r="AM513" s="769" cm="1">
        <f t="array" ref="AM513">INDEX($H513:$K513,0,MATCH(AM$451,$H$451:$K$451,0))*INDEX($J$445:$R$448,MATCH(AM$451,$I$445:$I$448,0),MATCH(AM$450,$J$444:$R$444,0))</f>
        <v>4</v>
      </c>
      <c r="AN513" s="769" cm="1">
        <f t="array" ref="AN513">INDEX($H513:$K513,0,MATCH(AN$451,$H$451:$K$451,0))*INDEX($J$445:$R$448,MATCH(AN$451,$I$445:$I$448,0),MATCH(AN$450,$J$444:$R$444,0))</f>
        <v>1</v>
      </c>
      <c r="AO513" s="769" cm="1">
        <f t="array" ref="AO513">INDEX($H513:$K513,0,MATCH(AO$451,$H$451:$K$451,0))*INDEX($J$445:$R$448,MATCH(AO$451,$I$445:$I$448,0),MATCH(AO$450,$J$444:$R$444,0))</f>
        <v>1</v>
      </c>
      <c r="AP513" s="769" cm="1">
        <f t="array" ref="AP513">INDEX($H513:$K513,0,MATCH(AP$451,$H$451:$K$451,0))*INDEX($J$445:$R$448,MATCH(AP$451,$I$445:$I$448,0),MATCH(AP$450,$J$444:$R$444,0))</f>
        <v>2</v>
      </c>
      <c r="AQ513" s="769" cm="1">
        <f t="array" ref="AQ513">INDEX($H513:$K513,0,MATCH(AQ$451,$H$451:$K$451,0))*INDEX($J$445:$R$448,MATCH(AQ$451,$I$445:$I$448,0),MATCH(AQ$450,$J$444:$R$444,0))</f>
        <v>4</v>
      </c>
      <c r="AR513" s="769" cm="1">
        <f t="array" ref="AR513">INDEX($H513:$K513,0,MATCH(AR$451,$H$451:$K$451,0))*INDEX($J$445:$R$448,MATCH(AR$451,$I$445:$I$448,0),MATCH(AR$450,$J$444:$R$444,0))</f>
        <v>1</v>
      </c>
      <c r="AS513" s="769" cm="1">
        <f t="array" ref="AS513">INDEX($H513:$K513,0,MATCH(AS$451,$H$451:$K$451,0))*INDEX($J$445:$R$448,MATCH(AS$451,$I$445:$I$448,0),MATCH(AS$450,$J$444:$R$444,0))</f>
        <v>1</v>
      </c>
      <c r="AT513" s="769" cm="1">
        <f t="array" ref="AT513">INDEX($H513:$K513,0,MATCH(AT$451,$H$451:$K$451,0))*INDEX($J$445:$R$448,MATCH(AT$451,$I$445:$I$448,0),MATCH(AT$450,$J$444:$R$444,0))</f>
        <v>2</v>
      </c>
      <c r="AU513" s="769" cm="1">
        <f t="array" ref="AU513">INDEX($H513:$K513,0,MATCH(AU$451,$H$451:$K$451,0))*INDEX($J$445:$R$448,MATCH(AU$451,$I$445:$I$448,0),MATCH(AU$450,$J$444:$R$444,0))</f>
        <v>4</v>
      </c>
      <c r="AV513" s="189"/>
      <c r="AW513" s="189"/>
      <c r="AX513" s="16"/>
      <c r="AY513" s="8"/>
      <c r="AZ513" s="8"/>
      <c r="BA513" s="8"/>
    </row>
    <row r="514" spans="1:53" ht="14.5" outlineLevel="1" x14ac:dyDescent="0.35">
      <c r="A514" s="6"/>
      <c r="B514" s="7"/>
      <c r="C514" s="17"/>
      <c r="D514" s="17"/>
      <c r="E514" s="17"/>
      <c r="F514" s="26"/>
      <c r="G514" s="26" t="str">
        <f t="shared" si="122"/>
        <v>YYWWBf</v>
      </c>
      <c r="H514" s="226">
        <v>1</v>
      </c>
      <c r="I514" s="226">
        <v>1</v>
      </c>
      <c r="J514" s="226">
        <v>3</v>
      </c>
      <c r="K514" s="226">
        <v>4</v>
      </c>
      <c r="L514" s="769" cm="1">
        <f t="array" ref="L514">INDEX($H514:$K514,0,MATCH(L$451,$H$451:$K$451,0))*INDEX($J$445:$R$448,MATCH(L$451,$I$445:$I$448,0),MATCH(L$450,$J$444:$R$444,0))</f>
        <v>2</v>
      </c>
      <c r="M514" s="769" cm="1">
        <f t="array" ref="M514">INDEX($H514:$K514,0,MATCH(M$451,$H$451:$K$451,0))*INDEX($J$445:$R$448,MATCH(M$451,$I$445:$I$448,0),MATCH(M$450,$J$444:$R$444,0))</f>
        <v>1</v>
      </c>
      <c r="N514" s="769" cm="1">
        <f t="array" ref="N514">INDEX($H514:$K514,0,MATCH(N$451,$H$451:$K$451,0))*INDEX($J$445:$R$448,MATCH(N$451,$I$445:$I$448,0),MATCH(N$450,$J$444:$R$444,0))</f>
        <v>3</v>
      </c>
      <c r="O514" s="769" cm="1">
        <f t="array" ref="O514">INDEX($H514:$K514,0,MATCH(O$451,$H$451:$K$451,0))*INDEX($J$445:$R$448,MATCH(O$451,$I$445:$I$448,0),MATCH(O$450,$J$444:$R$444,0))</f>
        <v>4</v>
      </c>
      <c r="P514" s="769" cm="1">
        <f t="array" ref="P514">INDEX($H514:$K514,0,MATCH(P$451,$H$451:$K$451,0))*INDEX($J$445:$R$448,MATCH(P$451,$I$445:$I$448,0),MATCH(P$450,$J$444:$R$444,0))</f>
        <v>2</v>
      </c>
      <c r="Q514" s="769" cm="1">
        <f t="array" ref="Q514">INDEX($H514:$K514,0,MATCH(Q$451,$H$451:$K$451,0))*INDEX($J$445:$R$448,MATCH(Q$451,$I$445:$I$448,0),MATCH(Q$450,$J$444:$R$444,0))</f>
        <v>1</v>
      </c>
      <c r="R514" s="769" cm="1">
        <f t="array" ref="R514">INDEX($H514:$K514,0,MATCH(R$451,$H$451:$K$451,0))*INDEX($J$445:$R$448,MATCH(R$451,$I$445:$I$448,0),MATCH(R$450,$J$444:$R$444,0))</f>
        <v>3</v>
      </c>
      <c r="S514" s="769" cm="1">
        <f t="array" ref="S514">INDEX($H514:$K514,0,MATCH(S$451,$H$451:$K$451,0))*INDEX($J$445:$R$448,MATCH(S$451,$I$445:$I$448,0),MATCH(S$450,$J$444:$R$444,0))</f>
        <v>4</v>
      </c>
      <c r="T514" s="769" cm="1">
        <f t="array" ref="T514">INDEX($H514:$K514,0,MATCH(T$451,$H$451:$K$451,0))*INDEX($J$445:$R$448,MATCH(T$451,$I$445:$I$448,0),MATCH(T$450,$J$444:$R$444,0))</f>
        <v>2</v>
      </c>
      <c r="U514" s="769" cm="1">
        <f t="array" ref="U514">INDEX($H514:$K514,0,MATCH(U$451,$H$451:$K$451,0))*INDEX($J$445:$R$448,MATCH(U$451,$I$445:$I$448,0),MATCH(U$450,$J$444:$R$444,0))</f>
        <v>1</v>
      </c>
      <c r="V514" s="769" cm="1">
        <f t="array" ref="V514">INDEX($H514:$K514,0,MATCH(V$451,$H$451:$K$451,0))*INDEX($J$445:$R$448,MATCH(V$451,$I$445:$I$448,0),MATCH(V$450,$J$444:$R$444,0))</f>
        <v>3</v>
      </c>
      <c r="W514" s="769" cm="1">
        <f t="array" ref="W514">INDEX($H514:$K514,0,MATCH(W$451,$H$451:$K$451,0))*INDEX($J$445:$R$448,MATCH(W$451,$I$445:$I$448,0),MATCH(W$450,$J$444:$R$444,0))</f>
        <v>4</v>
      </c>
      <c r="X514" s="769" cm="1">
        <f t="array" ref="X514">INDEX($H514:$K514,0,MATCH(X$451,$H$451:$K$451,0))*INDEX($J$445:$R$448,MATCH(X$451,$I$445:$I$448,0),MATCH(X$450,$J$444:$R$444,0))</f>
        <v>2</v>
      </c>
      <c r="Y514" s="769" cm="1">
        <f t="array" ref="Y514">INDEX($H514:$K514,0,MATCH(Y$451,$H$451:$K$451,0))*INDEX($J$445:$R$448,MATCH(Y$451,$I$445:$I$448,0),MATCH(Y$450,$J$444:$R$444,0))</f>
        <v>1</v>
      </c>
      <c r="Z514" s="769" cm="1">
        <f t="array" ref="Z514">INDEX($H514:$K514,0,MATCH(Z$451,$H$451:$K$451,0))*INDEX($J$445:$R$448,MATCH(Z$451,$I$445:$I$448,0),MATCH(Z$450,$J$444:$R$444,0))</f>
        <v>3</v>
      </c>
      <c r="AA514" s="769" cm="1">
        <f t="array" ref="AA514">INDEX($H514:$K514,0,MATCH(AA$451,$H$451:$K$451,0))*INDEX($J$445:$R$448,MATCH(AA$451,$I$445:$I$448,0),MATCH(AA$450,$J$444:$R$444,0))</f>
        <v>4</v>
      </c>
      <c r="AB514" s="769" cm="1">
        <f t="array" ref="AB514">INDEX($H514:$K514,0,MATCH(AB$451,$H$451:$K$451,0))*INDEX($J$445:$R$448,MATCH(AB$451,$I$445:$I$448,0),MATCH(AB$450,$J$444:$R$444,0))</f>
        <v>1</v>
      </c>
      <c r="AC514" s="769" cm="1">
        <f t="array" ref="AC514">INDEX($H514:$K514,0,MATCH(AC$451,$H$451:$K$451,0))*INDEX($J$445:$R$448,MATCH(AC$451,$I$445:$I$448,0),MATCH(AC$450,$J$444:$R$444,0))</f>
        <v>1</v>
      </c>
      <c r="AD514" s="769" cm="1">
        <f t="array" ref="AD514">INDEX($H514:$K514,0,MATCH(AD$451,$H$451:$K$451,0))*INDEX($J$445:$R$448,MATCH(AD$451,$I$445:$I$448,0),MATCH(AD$450,$J$444:$R$444,0))</f>
        <v>3</v>
      </c>
      <c r="AE514" s="769" cm="1">
        <f t="array" ref="AE514">INDEX($H514:$K514,0,MATCH(AE$451,$H$451:$K$451,0))*INDEX($J$445:$R$448,MATCH(AE$451,$I$445:$I$448,0),MATCH(AE$450,$J$444:$R$444,0))</f>
        <v>4</v>
      </c>
      <c r="AF514" s="769" cm="1">
        <f t="array" ref="AF514">INDEX($H514:$K514,0,MATCH(AF$451,$H$451:$K$451,0))*INDEX($J$445:$R$448,MATCH(AF$451,$I$445:$I$448,0),MATCH(AF$450,$J$444:$R$444,0))</f>
        <v>1</v>
      </c>
      <c r="AG514" s="769" cm="1">
        <f t="array" ref="AG514">INDEX($H514:$K514,0,MATCH(AG$451,$H$451:$K$451,0))*INDEX($J$445:$R$448,MATCH(AG$451,$I$445:$I$448,0),MATCH(AG$450,$J$444:$R$444,0))</f>
        <v>1</v>
      </c>
      <c r="AH514" s="769" cm="1">
        <f t="array" ref="AH514">INDEX($H514:$K514,0,MATCH(AH$451,$H$451:$K$451,0))*INDEX($J$445:$R$448,MATCH(AH$451,$I$445:$I$448,0),MATCH(AH$450,$J$444:$R$444,0))</f>
        <v>3</v>
      </c>
      <c r="AI514" s="769" cm="1">
        <f t="array" ref="AI514">INDEX($H514:$K514,0,MATCH(AI$451,$H$451:$K$451,0))*INDEX($J$445:$R$448,MATCH(AI$451,$I$445:$I$448,0),MATCH(AI$450,$J$444:$R$444,0))</f>
        <v>4</v>
      </c>
      <c r="AJ514" s="769" cm="1">
        <f t="array" ref="AJ514">INDEX($H514:$K514,0,MATCH(AJ$451,$H$451:$K$451,0))*INDEX($J$445:$R$448,MATCH(AJ$451,$I$445:$I$448,0),MATCH(AJ$450,$J$444:$R$444,0))</f>
        <v>1</v>
      </c>
      <c r="AK514" s="769" cm="1">
        <f t="array" ref="AK514">INDEX($H514:$K514,0,MATCH(AK$451,$H$451:$K$451,0))*INDEX($J$445:$R$448,MATCH(AK$451,$I$445:$I$448,0),MATCH(AK$450,$J$444:$R$444,0))</f>
        <v>1</v>
      </c>
      <c r="AL514" s="769" cm="1">
        <f t="array" ref="AL514">INDEX($H514:$K514,0,MATCH(AL$451,$H$451:$K$451,0))*INDEX($J$445:$R$448,MATCH(AL$451,$I$445:$I$448,0),MATCH(AL$450,$J$444:$R$444,0))</f>
        <v>3</v>
      </c>
      <c r="AM514" s="769" cm="1">
        <f t="array" ref="AM514">INDEX($H514:$K514,0,MATCH(AM$451,$H$451:$K$451,0))*INDEX($J$445:$R$448,MATCH(AM$451,$I$445:$I$448,0),MATCH(AM$450,$J$444:$R$444,0))</f>
        <v>4</v>
      </c>
      <c r="AN514" s="769" cm="1">
        <f t="array" ref="AN514">INDEX($H514:$K514,0,MATCH(AN$451,$H$451:$K$451,0))*INDEX($J$445:$R$448,MATCH(AN$451,$I$445:$I$448,0),MATCH(AN$450,$J$444:$R$444,0))</f>
        <v>1</v>
      </c>
      <c r="AO514" s="769" cm="1">
        <f t="array" ref="AO514">INDEX($H514:$K514,0,MATCH(AO$451,$H$451:$K$451,0))*INDEX($J$445:$R$448,MATCH(AO$451,$I$445:$I$448,0),MATCH(AO$450,$J$444:$R$444,0))</f>
        <v>1</v>
      </c>
      <c r="AP514" s="769" cm="1">
        <f t="array" ref="AP514">INDEX($H514:$K514,0,MATCH(AP$451,$H$451:$K$451,0))*INDEX($J$445:$R$448,MATCH(AP$451,$I$445:$I$448,0),MATCH(AP$450,$J$444:$R$444,0))</f>
        <v>3</v>
      </c>
      <c r="AQ514" s="769" cm="1">
        <f t="array" ref="AQ514">INDEX($H514:$K514,0,MATCH(AQ$451,$H$451:$K$451,0))*INDEX($J$445:$R$448,MATCH(AQ$451,$I$445:$I$448,0),MATCH(AQ$450,$J$444:$R$444,0))</f>
        <v>4</v>
      </c>
      <c r="AR514" s="769" cm="1">
        <f t="array" ref="AR514">INDEX($H514:$K514,0,MATCH(AR$451,$H$451:$K$451,0))*INDEX($J$445:$R$448,MATCH(AR$451,$I$445:$I$448,0),MATCH(AR$450,$J$444:$R$444,0))</f>
        <v>1</v>
      </c>
      <c r="AS514" s="769" cm="1">
        <f t="array" ref="AS514">INDEX($H514:$K514,0,MATCH(AS$451,$H$451:$K$451,0))*INDEX($J$445:$R$448,MATCH(AS$451,$I$445:$I$448,0),MATCH(AS$450,$J$444:$R$444,0))</f>
        <v>1</v>
      </c>
      <c r="AT514" s="769" cm="1">
        <f t="array" ref="AT514">INDEX($H514:$K514,0,MATCH(AT$451,$H$451:$K$451,0))*INDEX($J$445:$R$448,MATCH(AT$451,$I$445:$I$448,0),MATCH(AT$450,$J$444:$R$444,0))</f>
        <v>3</v>
      </c>
      <c r="AU514" s="769" cm="1">
        <f t="array" ref="AU514">INDEX($H514:$K514,0,MATCH(AU$451,$H$451:$K$451,0))*INDEX($J$445:$R$448,MATCH(AU$451,$I$445:$I$448,0),MATCH(AU$450,$J$444:$R$444,0))</f>
        <v>4</v>
      </c>
      <c r="AV514" s="189"/>
      <c r="AW514" s="189"/>
      <c r="AX514" s="16"/>
      <c r="AY514" s="8"/>
      <c r="AZ514" s="8"/>
      <c r="BA514" s="8"/>
    </row>
    <row r="515" spans="1:53" ht="14.5" outlineLevel="1" x14ac:dyDescent="0.35">
      <c r="A515" s="6"/>
      <c r="B515" s="7"/>
      <c r="C515" s="17"/>
      <c r="D515" s="17"/>
      <c r="E515" s="17"/>
      <c r="F515" s="26"/>
      <c r="G515" s="26" t="str">
        <f t="shared" si="122"/>
        <v>YYFWWb</v>
      </c>
      <c r="H515" s="226">
        <v>1</v>
      </c>
      <c r="I515" s="226">
        <v>1</v>
      </c>
      <c r="J515" s="226">
        <v>1</v>
      </c>
      <c r="K515" s="226">
        <v>3</v>
      </c>
      <c r="L515" s="769" cm="1">
        <f t="array" ref="L515">INDEX($H515:$K515,0,MATCH(L$451,$H$451:$K$451,0))*INDEX($J$445:$R$448,MATCH(L$451,$I$445:$I$448,0),MATCH(L$450,$J$444:$R$444,0))</f>
        <v>2</v>
      </c>
      <c r="M515" s="769" cm="1">
        <f t="array" ref="M515">INDEX($H515:$K515,0,MATCH(M$451,$H$451:$K$451,0))*INDEX($J$445:$R$448,MATCH(M$451,$I$445:$I$448,0),MATCH(M$450,$J$444:$R$444,0))</f>
        <v>1</v>
      </c>
      <c r="N515" s="769" cm="1">
        <f t="array" ref="N515">INDEX($H515:$K515,0,MATCH(N$451,$H$451:$K$451,0))*INDEX($J$445:$R$448,MATCH(N$451,$I$445:$I$448,0),MATCH(N$450,$J$444:$R$444,0))</f>
        <v>1</v>
      </c>
      <c r="O515" s="769" cm="1">
        <f t="array" ref="O515">INDEX($H515:$K515,0,MATCH(O$451,$H$451:$K$451,0))*INDEX($J$445:$R$448,MATCH(O$451,$I$445:$I$448,0),MATCH(O$450,$J$444:$R$444,0))</f>
        <v>3</v>
      </c>
      <c r="P515" s="769" cm="1">
        <f t="array" ref="P515">INDEX($H515:$K515,0,MATCH(P$451,$H$451:$K$451,0))*INDEX($J$445:$R$448,MATCH(P$451,$I$445:$I$448,0),MATCH(P$450,$J$444:$R$444,0))</f>
        <v>2</v>
      </c>
      <c r="Q515" s="769" cm="1">
        <f t="array" ref="Q515">INDEX($H515:$K515,0,MATCH(Q$451,$H$451:$K$451,0))*INDEX($J$445:$R$448,MATCH(Q$451,$I$445:$I$448,0),MATCH(Q$450,$J$444:$R$444,0))</f>
        <v>1</v>
      </c>
      <c r="R515" s="769" cm="1">
        <f t="array" ref="R515">INDEX($H515:$K515,0,MATCH(R$451,$H$451:$K$451,0))*INDEX($J$445:$R$448,MATCH(R$451,$I$445:$I$448,0),MATCH(R$450,$J$444:$R$444,0))</f>
        <v>1</v>
      </c>
      <c r="S515" s="769" cm="1">
        <f t="array" ref="S515">INDEX($H515:$K515,0,MATCH(S$451,$H$451:$K$451,0))*INDEX($J$445:$R$448,MATCH(S$451,$I$445:$I$448,0),MATCH(S$450,$J$444:$R$444,0))</f>
        <v>3</v>
      </c>
      <c r="T515" s="769" cm="1">
        <f t="array" ref="T515">INDEX($H515:$K515,0,MATCH(T$451,$H$451:$K$451,0))*INDEX($J$445:$R$448,MATCH(T$451,$I$445:$I$448,0),MATCH(T$450,$J$444:$R$444,0))</f>
        <v>2</v>
      </c>
      <c r="U515" s="769" cm="1">
        <f t="array" ref="U515">INDEX($H515:$K515,0,MATCH(U$451,$H$451:$K$451,0))*INDEX($J$445:$R$448,MATCH(U$451,$I$445:$I$448,0),MATCH(U$450,$J$444:$R$444,0))</f>
        <v>1</v>
      </c>
      <c r="V515" s="769" cm="1">
        <f t="array" ref="V515">INDEX($H515:$K515,0,MATCH(V$451,$H$451:$K$451,0))*INDEX($J$445:$R$448,MATCH(V$451,$I$445:$I$448,0),MATCH(V$450,$J$444:$R$444,0))</f>
        <v>1</v>
      </c>
      <c r="W515" s="769" cm="1">
        <f t="array" ref="W515">INDEX($H515:$K515,0,MATCH(W$451,$H$451:$K$451,0))*INDEX($J$445:$R$448,MATCH(W$451,$I$445:$I$448,0),MATCH(W$450,$J$444:$R$444,0))</f>
        <v>3</v>
      </c>
      <c r="X515" s="769" cm="1">
        <f t="array" ref="X515">INDEX($H515:$K515,0,MATCH(X$451,$H$451:$K$451,0))*INDEX($J$445:$R$448,MATCH(X$451,$I$445:$I$448,0),MATCH(X$450,$J$444:$R$444,0))</f>
        <v>2</v>
      </c>
      <c r="Y515" s="769" cm="1">
        <f t="array" ref="Y515">INDEX($H515:$K515,0,MATCH(Y$451,$H$451:$K$451,0))*INDEX($J$445:$R$448,MATCH(Y$451,$I$445:$I$448,0),MATCH(Y$450,$J$444:$R$444,0))</f>
        <v>1</v>
      </c>
      <c r="Z515" s="769" cm="1">
        <f t="array" ref="Z515">INDEX($H515:$K515,0,MATCH(Z$451,$H$451:$K$451,0))*INDEX($J$445:$R$448,MATCH(Z$451,$I$445:$I$448,0),MATCH(Z$450,$J$444:$R$444,0))</f>
        <v>1</v>
      </c>
      <c r="AA515" s="769" cm="1">
        <f t="array" ref="AA515">INDEX($H515:$K515,0,MATCH(AA$451,$H$451:$K$451,0))*INDEX($J$445:$R$448,MATCH(AA$451,$I$445:$I$448,0),MATCH(AA$450,$J$444:$R$444,0))</f>
        <v>3</v>
      </c>
      <c r="AB515" s="769" cm="1">
        <f t="array" ref="AB515">INDEX($H515:$K515,0,MATCH(AB$451,$H$451:$K$451,0))*INDEX($J$445:$R$448,MATCH(AB$451,$I$445:$I$448,0),MATCH(AB$450,$J$444:$R$444,0))</f>
        <v>1</v>
      </c>
      <c r="AC515" s="769" cm="1">
        <f t="array" ref="AC515">INDEX($H515:$K515,0,MATCH(AC$451,$H$451:$K$451,0))*INDEX($J$445:$R$448,MATCH(AC$451,$I$445:$I$448,0),MATCH(AC$450,$J$444:$R$444,0))</f>
        <v>1</v>
      </c>
      <c r="AD515" s="769" cm="1">
        <f t="array" ref="AD515">INDEX($H515:$K515,0,MATCH(AD$451,$H$451:$K$451,0))*INDEX($J$445:$R$448,MATCH(AD$451,$I$445:$I$448,0),MATCH(AD$450,$J$444:$R$444,0))</f>
        <v>1</v>
      </c>
      <c r="AE515" s="769" cm="1">
        <f t="array" ref="AE515">INDEX($H515:$K515,0,MATCH(AE$451,$H$451:$K$451,0))*INDEX($J$445:$R$448,MATCH(AE$451,$I$445:$I$448,0),MATCH(AE$450,$J$444:$R$444,0))</f>
        <v>3</v>
      </c>
      <c r="AF515" s="769" cm="1">
        <f t="array" ref="AF515">INDEX($H515:$K515,0,MATCH(AF$451,$H$451:$K$451,0))*INDEX($J$445:$R$448,MATCH(AF$451,$I$445:$I$448,0),MATCH(AF$450,$J$444:$R$444,0))</f>
        <v>1</v>
      </c>
      <c r="AG515" s="769" cm="1">
        <f t="array" ref="AG515">INDEX($H515:$K515,0,MATCH(AG$451,$H$451:$K$451,0))*INDEX($J$445:$R$448,MATCH(AG$451,$I$445:$I$448,0),MATCH(AG$450,$J$444:$R$444,0))</f>
        <v>1</v>
      </c>
      <c r="AH515" s="769" cm="1">
        <f t="array" ref="AH515">INDEX($H515:$K515,0,MATCH(AH$451,$H$451:$K$451,0))*INDEX($J$445:$R$448,MATCH(AH$451,$I$445:$I$448,0),MATCH(AH$450,$J$444:$R$444,0))</f>
        <v>1</v>
      </c>
      <c r="AI515" s="769" cm="1">
        <f t="array" ref="AI515">INDEX($H515:$K515,0,MATCH(AI$451,$H$451:$K$451,0))*INDEX($J$445:$R$448,MATCH(AI$451,$I$445:$I$448,0),MATCH(AI$450,$J$444:$R$444,0))</f>
        <v>3</v>
      </c>
      <c r="AJ515" s="769" cm="1">
        <f t="array" ref="AJ515">INDEX($H515:$K515,0,MATCH(AJ$451,$H$451:$K$451,0))*INDEX($J$445:$R$448,MATCH(AJ$451,$I$445:$I$448,0),MATCH(AJ$450,$J$444:$R$444,0))</f>
        <v>1</v>
      </c>
      <c r="AK515" s="769" cm="1">
        <f t="array" ref="AK515">INDEX($H515:$K515,0,MATCH(AK$451,$H$451:$K$451,0))*INDEX($J$445:$R$448,MATCH(AK$451,$I$445:$I$448,0),MATCH(AK$450,$J$444:$R$444,0))</f>
        <v>1</v>
      </c>
      <c r="AL515" s="769" cm="1">
        <f t="array" ref="AL515">INDEX($H515:$K515,0,MATCH(AL$451,$H$451:$K$451,0))*INDEX($J$445:$R$448,MATCH(AL$451,$I$445:$I$448,0),MATCH(AL$450,$J$444:$R$444,0))</f>
        <v>1</v>
      </c>
      <c r="AM515" s="769" cm="1">
        <f t="array" ref="AM515">INDEX($H515:$K515,0,MATCH(AM$451,$H$451:$K$451,0))*INDEX($J$445:$R$448,MATCH(AM$451,$I$445:$I$448,0),MATCH(AM$450,$J$444:$R$444,0))</f>
        <v>3</v>
      </c>
      <c r="AN515" s="769" cm="1">
        <f t="array" ref="AN515">INDEX($H515:$K515,0,MATCH(AN$451,$H$451:$K$451,0))*INDEX($J$445:$R$448,MATCH(AN$451,$I$445:$I$448,0),MATCH(AN$450,$J$444:$R$444,0))</f>
        <v>1</v>
      </c>
      <c r="AO515" s="769" cm="1">
        <f t="array" ref="AO515">INDEX($H515:$K515,0,MATCH(AO$451,$H$451:$K$451,0))*INDEX($J$445:$R$448,MATCH(AO$451,$I$445:$I$448,0),MATCH(AO$450,$J$444:$R$444,0))</f>
        <v>1</v>
      </c>
      <c r="AP515" s="769" cm="1">
        <f t="array" ref="AP515">INDEX($H515:$K515,0,MATCH(AP$451,$H$451:$K$451,0))*INDEX($J$445:$R$448,MATCH(AP$451,$I$445:$I$448,0),MATCH(AP$450,$J$444:$R$444,0))</f>
        <v>1</v>
      </c>
      <c r="AQ515" s="769" cm="1">
        <f t="array" ref="AQ515">INDEX($H515:$K515,0,MATCH(AQ$451,$H$451:$K$451,0))*INDEX($J$445:$R$448,MATCH(AQ$451,$I$445:$I$448,0),MATCH(AQ$450,$J$444:$R$444,0))</f>
        <v>3</v>
      </c>
      <c r="AR515" s="769" cm="1">
        <f t="array" ref="AR515">INDEX($H515:$K515,0,MATCH(AR$451,$H$451:$K$451,0))*INDEX($J$445:$R$448,MATCH(AR$451,$I$445:$I$448,0),MATCH(AR$450,$J$444:$R$444,0))</f>
        <v>1</v>
      </c>
      <c r="AS515" s="769" cm="1">
        <f t="array" ref="AS515">INDEX($H515:$K515,0,MATCH(AS$451,$H$451:$K$451,0))*INDEX($J$445:$R$448,MATCH(AS$451,$I$445:$I$448,0),MATCH(AS$450,$J$444:$R$444,0))</f>
        <v>1</v>
      </c>
      <c r="AT515" s="769" cm="1">
        <f t="array" ref="AT515">INDEX($H515:$K515,0,MATCH(AT$451,$H$451:$K$451,0))*INDEX($J$445:$R$448,MATCH(AT$451,$I$445:$I$448,0),MATCH(AT$450,$J$444:$R$444,0))</f>
        <v>1</v>
      </c>
      <c r="AU515" s="769" cm="1">
        <f t="array" ref="AU515">INDEX($H515:$K515,0,MATCH(AU$451,$H$451:$K$451,0))*INDEX($J$445:$R$448,MATCH(AU$451,$I$445:$I$448,0),MATCH(AU$450,$J$444:$R$444,0))</f>
        <v>3</v>
      </c>
      <c r="AV515" s="189"/>
      <c r="AW515" s="189"/>
      <c r="AX515" s="16"/>
      <c r="AY515" s="8"/>
      <c r="AZ515" s="8"/>
      <c r="BA515" s="8"/>
    </row>
    <row r="516" spans="1:53" ht="14.5" outlineLevel="1" x14ac:dyDescent="0.35">
      <c r="A516" s="6"/>
      <c r="B516" s="7"/>
      <c r="C516" s="17"/>
      <c r="D516" s="17"/>
      <c r="E516" s="17"/>
      <c r="F516" s="26"/>
      <c r="G516" s="26" t="str">
        <f t="shared" si="122"/>
        <v>YYFWWbd</v>
      </c>
      <c r="H516" s="226">
        <v>1</v>
      </c>
      <c r="I516" s="226">
        <v>1</v>
      </c>
      <c r="J516" s="226">
        <v>1</v>
      </c>
      <c r="K516" s="226">
        <v>3</v>
      </c>
      <c r="L516" s="769" cm="1">
        <f t="array" ref="L516">INDEX($H516:$K516,0,MATCH(L$451,$H$451:$K$451,0))*INDEX($J$445:$R$448,MATCH(L$451,$I$445:$I$448,0),MATCH(L$450,$J$444:$R$444,0))</f>
        <v>2</v>
      </c>
      <c r="M516" s="769" cm="1">
        <f t="array" ref="M516">INDEX($H516:$K516,0,MATCH(M$451,$H$451:$K$451,0))*INDEX($J$445:$R$448,MATCH(M$451,$I$445:$I$448,0),MATCH(M$450,$J$444:$R$444,0))</f>
        <v>1</v>
      </c>
      <c r="N516" s="769" cm="1">
        <f t="array" ref="N516">INDEX($H516:$K516,0,MATCH(N$451,$H$451:$K$451,0))*INDEX($J$445:$R$448,MATCH(N$451,$I$445:$I$448,0),MATCH(N$450,$J$444:$R$444,0))</f>
        <v>1</v>
      </c>
      <c r="O516" s="769" cm="1">
        <f t="array" ref="O516">INDEX($H516:$K516,0,MATCH(O$451,$H$451:$K$451,0))*INDEX($J$445:$R$448,MATCH(O$451,$I$445:$I$448,0),MATCH(O$450,$J$444:$R$444,0))</f>
        <v>3</v>
      </c>
      <c r="P516" s="769" cm="1">
        <f t="array" ref="P516">INDEX($H516:$K516,0,MATCH(P$451,$H$451:$K$451,0))*INDEX($J$445:$R$448,MATCH(P$451,$I$445:$I$448,0),MATCH(P$450,$J$444:$R$444,0))</f>
        <v>2</v>
      </c>
      <c r="Q516" s="769" cm="1">
        <f t="array" ref="Q516">INDEX($H516:$K516,0,MATCH(Q$451,$H$451:$K$451,0))*INDEX($J$445:$R$448,MATCH(Q$451,$I$445:$I$448,0),MATCH(Q$450,$J$444:$R$444,0))</f>
        <v>1</v>
      </c>
      <c r="R516" s="769" cm="1">
        <f t="array" ref="R516">INDEX($H516:$K516,0,MATCH(R$451,$H$451:$K$451,0))*INDEX($J$445:$R$448,MATCH(R$451,$I$445:$I$448,0),MATCH(R$450,$J$444:$R$444,0))</f>
        <v>1</v>
      </c>
      <c r="S516" s="769" cm="1">
        <f t="array" ref="S516">INDEX($H516:$K516,0,MATCH(S$451,$H$451:$K$451,0))*INDEX($J$445:$R$448,MATCH(S$451,$I$445:$I$448,0),MATCH(S$450,$J$444:$R$444,0))</f>
        <v>3</v>
      </c>
      <c r="T516" s="769" cm="1">
        <f t="array" ref="T516">INDEX($H516:$K516,0,MATCH(T$451,$H$451:$K$451,0))*INDEX($J$445:$R$448,MATCH(T$451,$I$445:$I$448,0),MATCH(T$450,$J$444:$R$444,0))</f>
        <v>2</v>
      </c>
      <c r="U516" s="769" cm="1">
        <f t="array" ref="U516">INDEX($H516:$K516,0,MATCH(U$451,$H$451:$K$451,0))*INDEX($J$445:$R$448,MATCH(U$451,$I$445:$I$448,0),MATCH(U$450,$J$444:$R$444,0))</f>
        <v>1</v>
      </c>
      <c r="V516" s="769" cm="1">
        <f t="array" ref="V516">INDEX($H516:$K516,0,MATCH(V$451,$H$451:$K$451,0))*INDEX($J$445:$R$448,MATCH(V$451,$I$445:$I$448,0),MATCH(V$450,$J$444:$R$444,0))</f>
        <v>1</v>
      </c>
      <c r="W516" s="769" cm="1">
        <f t="array" ref="W516">INDEX($H516:$K516,0,MATCH(W$451,$H$451:$K$451,0))*INDEX($J$445:$R$448,MATCH(W$451,$I$445:$I$448,0),MATCH(W$450,$J$444:$R$444,0))</f>
        <v>3</v>
      </c>
      <c r="X516" s="769" cm="1">
        <f t="array" ref="X516">INDEX($H516:$K516,0,MATCH(X$451,$H$451:$K$451,0))*INDEX($J$445:$R$448,MATCH(X$451,$I$445:$I$448,0),MATCH(X$450,$J$444:$R$444,0))</f>
        <v>2</v>
      </c>
      <c r="Y516" s="769" cm="1">
        <f t="array" ref="Y516">INDEX($H516:$K516,0,MATCH(Y$451,$H$451:$K$451,0))*INDEX($J$445:$R$448,MATCH(Y$451,$I$445:$I$448,0),MATCH(Y$450,$J$444:$R$444,0))</f>
        <v>1</v>
      </c>
      <c r="Z516" s="769" cm="1">
        <f t="array" ref="Z516">INDEX($H516:$K516,0,MATCH(Z$451,$H$451:$K$451,0))*INDEX($J$445:$R$448,MATCH(Z$451,$I$445:$I$448,0),MATCH(Z$450,$J$444:$R$444,0))</f>
        <v>1</v>
      </c>
      <c r="AA516" s="769" cm="1">
        <f t="array" ref="AA516">INDEX($H516:$K516,0,MATCH(AA$451,$H$451:$K$451,0))*INDEX($J$445:$R$448,MATCH(AA$451,$I$445:$I$448,0),MATCH(AA$450,$J$444:$R$444,0))</f>
        <v>3</v>
      </c>
      <c r="AB516" s="769" cm="1">
        <f t="array" ref="AB516">INDEX($H516:$K516,0,MATCH(AB$451,$H$451:$K$451,0))*INDEX($J$445:$R$448,MATCH(AB$451,$I$445:$I$448,0),MATCH(AB$450,$J$444:$R$444,0))</f>
        <v>1</v>
      </c>
      <c r="AC516" s="769" cm="1">
        <f t="array" ref="AC516">INDEX($H516:$K516,0,MATCH(AC$451,$H$451:$K$451,0))*INDEX($J$445:$R$448,MATCH(AC$451,$I$445:$I$448,0),MATCH(AC$450,$J$444:$R$444,0))</f>
        <v>1</v>
      </c>
      <c r="AD516" s="769" cm="1">
        <f t="array" ref="AD516">INDEX($H516:$K516,0,MATCH(AD$451,$H$451:$K$451,0))*INDEX($J$445:$R$448,MATCH(AD$451,$I$445:$I$448,0),MATCH(AD$450,$J$444:$R$444,0))</f>
        <v>1</v>
      </c>
      <c r="AE516" s="769" cm="1">
        <f t="array" ref="AE516">INDEX($H516:$K516,0,MATCH(AE$451,$H$451:$K$451,0))*INDEX($J$445:$R$448,MATCH(AE$451,$I$445:$I$448,0),MATCH(AE$450,$J$444:$R$444,0))</f>
        <v>3</v>
      </c>
      <c r="AF516" s="769" cm="1">
        <f t="array" ref="AF516">INDEX($H516:$K516,0,MATCH(AF$451,$H$451:$K$451,0))*INDEX($J$445:$R$448,MATCH(AF$451,$I$445:$I$448,0),MATCH(AF$450,$J$444:$R$444,0))</f>
        <v>1</v>
      </c>
      <c r="AG516" s="769" cm="1">
        <f t="array" ref="AG516">INDEX($H516:$K516,0,MATCH(AG$451,$H$451:$K$451,0))*INDEX($J$445:$R$448,MATCH(AG$451,$I$445:$I$448,0),MATCH(AG$450,$J$444:$R$444,0))</f>
        <v>1</v>
      </c>
      <c r="AH516" s="769" cm="1">
        <f t="array" ref="AH516">INDEX($H516:$K516,0,MATCH(AH$451,$H$451:$K$451,0))*INDEX($J$445:$R$448,MATCH(AH$451,$I$445:$I$448,0),MATCH(AH$450,$J$444:$R$444,0))</f>
        <v>1</v>
      </c>
      <c r="AI516" s="769" cm="1">
        <f t="array" ref="AI516">INDEX($H516:$K516,0,MATCH(AI$451,$H$451:$K$451,0))*INDEX($J$445:$R$448,MATCH(AI$451,$I$445:$I$448,0),MATCH(AI$450,$J$444:$R$444,0))</f>
        <v>3</v>
      </c>
      <c r="AJ516" s="769" cm="1">
        <f t="array" ref="AJ516">INDEX($H516:$K516,0,MATCH(AJ$451,$H$451:$K$451,0))*INDEX($J$445:$R$448,MATCH(AJ$451,$I$445:$I$448,0),MATCH(AJ$450,$J$444:$R$444,0))</f>
        <v>1</v>
      </c>
      <c r="AK516" s="769" cm="1">
        <f t="array" ref="AK516">INDEX($H516:$K516,0,MATCH(AK$451,$H$451:$K$451,0))*INDEX($J$445:$R$448,MATCH(AK$451,$I$445:$I$448,0),MATCH(AK$450,$J$444:$R$444,0))</f>
        <v>1</v>
      </c>
      <c r="AL516" s="769" cm="1">
        <f t="array" ref="AL516">INDEX($H516:$K516,0,MATCH(AL$451,$H$451:$K$451,0))*INDEX($J$445:$R$448,MATCH(AL$451,$I$445:$I$448,0),MATCH(AL$450,$J$444:$R$444,0))</f>
        <v>1</v>
      </c>
      <c r="AM516" s="769" cm="1">
        <f t="array" ref="AM516">INDEX($H516:$K516,0,MATCH(AM$451,$H$451:$K$451,0))*INDEX($J$445:$R$448,MATCH(AM$451,$I$445:$I$448,0),MATCH(AM$450,$J$444:$R$444,0))</f>
        <v>3</v>
      </c>
      <c r="AN516" s="769" cm="1">
        <f t="array" ref="AN516">INDEX($H516:$K516,0,MATCH(AN$451,$H$451:$K$451,0))*INDEX($J$445:$R$448,MATCH(AN$451,$I$445:$I$448,0),MATCH(AN$450,$J$444:$R$444,0))</f>
        <v>1</v>
      </c>
      <c r="AO516" s="769" cm="1">
        <f t="array" ref="AO516">INDEX($H516:$K516,0,MATCH(AO$451,$H$451:$K$451,0))*INDEX($J$445:$R$448,MATCH(AO$451,$I$445:$I$448,0),MATCH(AO$450,$J$444:$R$444,0))</f>
        <v>1</v>
      </c>
      <c r="AP516" s="769" cm="1">
        <f t="array" ref="AP516">INDEX($H516:$K516,0,MATCH(AP$451,$H$451:$K$451,0))*INDEX($J$445:$R$448,MATCH(AP$451,$I$445:$I$448,0),MATCH(AP$450,$J$444:$R$444,0))</f>
        <v>1</v>
      </c>
      <c r="AQ516" s="769" cm="1">
        <f t="array" ref="AQ516">INDEX($H516:$K516,0,MATCH(AQ$451,$H$451:$K$451,0))*INDEX($J$445:$R$448,MATCH(AQ$451,$I$445:$I$448,0),MATCH(AQ$450,$J$444:$R$444,0))</f>
        <v>3</v>
      </c>
      <c r="AR516" s="769" cm="1">
        <f t="array" ref="AR516">INDEX($H516:$K516,0,MATCH(AR$451,$H$451:$K$451,0))*INDEX($J$445:$R$448,MATCH(AR$451,$I$445:$I$448,0),MATCH(AR$450,$J$444:$R$444,0))</f>
        <v>1</v>
      </c>
      <c r="AS516" s="769" cm="1">
        <f t="array" ref="AS516">INDEX($H516:$K516,0,MATCH(AS$451,$H$451:$K$451,0))*INDEX($J$445:$R$448,MATCH(AS$451,$I$445:$I$448,0),MATCH(AS$450,$J$444:$R$444,0))</f>
        <v>1</v>
      </c>
      <c r="AT516" s="769" cm="1">
        <f t="array" ref="AT516">INDEX($H516:$K516,0,MATCH(AT$451,$H$451:$K$451,0))*INDEX($J$445:$R$448,MATCH(AT$451,$I$445:$I$448,0),MATCH(AT$450,$J$444:$R$444,0))</f>
        <v>1</v>
      </c>
      <c r="AU516" s="769" cm="1">
        <f t="array" ref="AU516">INDEX($H516:$K516,0,MATCH(AU$451,$H$451:$K$451,0))*INDEX($J$445:$R$448,MATCH(AU$451,$I$445:$I$448,0),MATCH(AU$450,$J$444:$R$444,0))</f>
        <v>3</v>
      </c>
      <c r="AV516" s="189"/>
      <c r="AW516" s="189"/>
      <c r="AX516" s="16"/>
      <c r="AY516" s="8"/>
      <c r="AZ516" s="8"/>
      <c r="BA516" s="8"/>
    </row>
    <row r="517" spans="1:53" ht="14.5" outlineLevel="1" x14ac:dyDescent="0.35">
      <c r="A517" s="6"/>
      <c r="B517" s="7"/>
      <c r="C517" s="17"/>
      <c r="D517" s="17"/>
      <c r="E517" s="17"/>
      <c r="F517" s="26"/>
      <c r="G517" s="26" t="str">
        <f t="shared" si="122"/>
        <v>YYBFWw</v>
      </c>
      <c r="H517" s="226">
        <v>1</v>
      </c>
      <c r="I517" s="226">
        <v>1</v>
      </c>
      <c r="J517" s="226">
        <v>1</v>
      </c>
      <c r="K517" s="226">
        <v>2</v>
      </c>
      <c r="L517" s="769" cm="1">
        <f t="array" ref="L517">INDEX($H517:$K517,0,MATCH(L$451,$H$451:$K$451,0))*INDEX($J$445:$R$448,MATCH(L$451,$I$445:$I$448,0),MATCH(L$450,$J$444:$R$444,0))</f>
        <v>2</v>
      </c>
      <c r="M517" s="769" cm="1">
        <f t="array" ref="M517">INDEX($H517:$K517,0,MATCH(M$451,$H$451:$K$451,0))*INDEX($J$445:$R$448,MATCH(M$451,$I$445:$I$448,0),MATCH(M$450,$J$444:$R$444,0))</f>
        <v>1</v>
      </c>
      <c r="N517" s="769" cm="1">
        <f t="array" ref="N517">INDEX($H517:$K517,0,MATCH(N$451,$H$451:$K$451,0))*INDEX($J$445:$R$448,MATCH(N$451,$I$445:$I$448,0),MATCH(N$450,$J$444:$R$444,0))</f>
        <v>1</v>
      </c>
      <c r="O517" s="769" cm="1">
        <f t="array" ref="O517">INDEX($H517:$K517,0,MATCH(O$451,$H$451:$K$451,0))*INDEX($J$445:$R$448,MATCH(O$451,$I$445:$I$448,0),MATCH(O$450,$J$444:$R$444,0))</f>
        <v>2</v>
      </c>
      <c r="P517" s="769" cm="1">
        <f t="array" ref="P517">INDEX($H517:$K517,0,MATCH(P$451,$H$451:$K$451,0))*INDEX($J$445:$R$448,MATCH(P$451,$I$445:$I$448,0),MATCH(P$450,$J$444:$R$444,0))</f>
        <v>2</v>
      </c>
      <c r="Q517" s="769" cm="1">
        <f t="array" ref="Q517">INDEX($H517:$K517,0,MATCH(Q$451,$H$451:$K$451,0))*INDEX($J$445:$R$448,MATCH(Q$451,$I$445:$I$448,0),MATCH(Q$450,$J$444:$R$444,0))</f>
        <v>1</v>
      </c>
      <c r="R517" s="769" cm="1">
        <f t="array" ref="R517">INDEX($H517:$K517,0,MATCH(R$451,$H$451:$K$451,0))*INDEX($J$445:$R$448,MATCH(R$451,$I$445:$I$448,0),MATCH(R$450,$J$444:$R$444,0))</f>
        <v>1</v>
      </c>
      <c r="S517" s="769" cm="1">
        <f t="array" ref="S517">INDEX($H517:$K517,0,MATCH(S$451,$H$451:$K$451,0))*INDEX($J$445:$R$448,MATCH(S$451,$I$445:$I$448,0),MATCH(S$450,$J$444:$R$444,0))</f>
        <v>2</v>
      </c>
      <c r="T517" s="769" cm="1">
        <f t="array" ref="T517">INDEX($H517:$K517,0,MATCH(T$451,$H$451:$K$451,0))*INDEX($J$445:$R$448,MATCH(T$451,$I$445:$I$448,0),MATCH(T$450,$J$444:$R$444,0))</f>
        <v>2</v>
      </c>
      <c r="U517" s="769" cm="1">
        <f t="array" ref="U517">INDEX($H517:$K517,0,MATCH(U$451,$H$451:$K$451,0))*INDEX($J$445:$R$448,MATCH(U$451,$I$445:$I$448,0),MATCH(U$450,$J$444:$R$444,0))</f>
        <v>1</v>
      </c>
      <c r="V517" s="769" cm="1">
        <f t="array" ref="V517">INDEX($H517:$K517,0,MATCH(V$451,$H$451:$K$451,0))*INDEX($J$445:$R$448,MATCH(V$451,$I$445:$I$448,0),MATCH(V$450,$J$444:$R$444,0))</f>
        <v>1</v>
      </c>
      <c r="W517" s="769" cm="1">
        <f t="array" ref="W517">INDEX($H517:$K517,0,MATCH(W$451,$H$451:$K$451,0))*INDEX($J$445:$R$448,MATCH(W$451,$I$445:$I$448,0),MATCH(W$450,$J$444:$R$444,0))</f>
        <v>2</v>
      </c>
      <c r="X517" s="769" cm="1">
        <f t="array" ref="X517">INDEX($H517:$K517,0,MATCH(X$451,$H$451:$K$451,0))*INDEX($J$445:$R$448,MATCH(X$451,$I$445:$I$448,0),MATCH(X$450,$J$444:$R$444,0))</f>
        <v>2</v>
      </c>
      <c r="Y517" s="769" cm="1">
        <f t="array" ref="Y517">INDEX($H517:$K517,0,MATCH(Y$451,$H$451:$K$451,0))*INDEX($J$445:$R$448,MATCH(Y$451,$I$445:$I$448,0),MATCH(Y$450,$J$444:$R$444,0))</f>
        <v>1</v>
      </c>
      <c r="Z517" s="769" cm="1">
        <f t="array" ref="Z517">INDEX($H517:$K517,0,MATCH(Z$451,$H$451:$K$451,0))*INDEX($J$445:$R$448,MATCH(Z$451,$I$445:$I$448,0),MATCH(Z$450,$J$444:$R$444,0))</f>
        <v>1</v>
      </c>
      <c r="AA517" s="769" cm="1">
        <f t="array" ref="AA517">INDEX($H517:$K517,0,MATCH(AA$451,$H$451:$K$451,0))*INDEX($J$445:$R$448,MATCH(AA$451,$I$445:$I$448,0),MATCH(AA$450,$J$444:$R$444,0))</f>
        <v>2</v>
      </c>
      <c r="AB517" s="769" cm="1">
        <f t="array" ref="AB517">INDEX($H517:$K517,0,MATCH(AB$451,$H$451:$K$451,0))*INDEX($J$445:$R$448,MATCH(AB$451,$I$445:$I$448,0),MATCH(AB$450,$J$444:$R$444,0))</f>
        <v>1</v>
      </c>
      <c r="AC517" s="769" cm="1">
        <f t="array" ref="AC517">INDEX($H517:$K517,0,MATCH(AC$451,$H$451:$K$451,0))*INDEX($J$445:$R$448,MATCH(AC$451,$I$445:$I$448,0),MATCH(AC$450,$J$444:$R$444,0))</f>
        <v>1</v>
      </c>
      <c r="AD517" s="769" cm="1">
        <f t="array" ref="AD517">INDEX($H517:$K517,0,MATCH(AD$451,$H$451:$K$451,0))*INDEX($J$445:$R$448,MATCH(AD$451,$I$445:$I$448,0),MATCH(AD$450,$J$444:$R$444,0))</f>
        <v>1</v>
      </c>
      <c r="AE517" s="769" cm="1">
        <f t="array" ref="AE517">INDEX($H517:$K517,0,MATCH(AE$451,$H$451:$K$451,0))*INDEX($J$445:$R$448,MATCH(AE$451,$I$445:$I$448,0),MATCH(AE$450,$J$444:$R$444,0))</f>
        <v>2</v>
      </c>
      <c r="AF517" s="769" cm="1">
        <f t="array" ref="AF517">INDEX($H517:$K517,0,MATCH(AF$451,$H$451:$K$451,0))*INDEX($J$445:$R$448,MATCH(AF$451,$I$445:$I$448,0),MATCH(AF$450,$J$444:$R$444,0))</f>
        <v>1</v>
      </c>
      <c r="AG517" s="769" cm="1">
        <f t="array" ref="AG517">INDEX($H517:$K517,0,MATCH(AG$451,$H$451:$K$451,0))*INDEX($J$445:$R$448,MATCH(AG$451,$I$445:$I$448,0),MATCH(AG$450,$J$444:$R$444,0))</f>
        <v>1</v>
      </c>
      <c r="AH517" s="769" cm="1">
        <f t="array" ref="AH517">INDEX($H517:$K517,0,MATCH(AH$451,$H$451:$K$451,0))*INDEX($J$445:$R$448,MATCH(AH$451,$I$445:$I$448,0),MATCH(AH$450,$J$444:$R$444,0))</f>
        <v>1</v>
      </c>
      <c r="AI517" s="769" cm="1">
        <f t="array" ref="AI517">INDEX($H517:$K517,0,MATCH(AI$451,$H$451:$K$451,0))*INDEX($J$445:$R$448,MATCH(AI$451,$I$445:$I$448,0),MATCH(AI$450,$J$444:$R$444,0))</f>
        <v>2</v>
      </c>
      <c r="AJ517" s="769" cm="1">
        <f t="array" ref="AJ517">INDEX($H517:$K517,0,MATCH(AJ$451,$H$451:$K$451,0))*INDEX($J$445:$R$448,MATCH(AJ$451,$I$445:$I$448,0),MATCH(AJ$450,$J$444:$R$444,0))</f>
        <v>1</v>
      </c>
      <c r="AK517" s="769" cm="1">
        <f t="array" ref="AK517">INDEX($H517:$K517,0,MATCH(AK$451,$H$451:$K$451,0))*INDEX($J$445:$R$448,MATCH(AK$451,$I$445:$I$448,0),MATCH(AK$450,$J$444:$R$444,0))</f>
        <v>1</v>
      </c>
      <c r="AL517" s="769" cm="1">
        <f t="array" ref="AL517">INDEX($H517:$K517,0,MATCH(AL$451,$H$451:$K$451,0))*INDEX($J$445:$R$448,MATCH(AL$451,$I$445:$I$448,0),MATCH(AL$450,$J$444:$R$444,0))</f>
        <v>1</v>
      </c>
      <c r="AM517" s="769" cm="1">
        <f t="array" ref="AM517">INDEX($H517:$K517,0,MATCH(AM$451,$H$451:$K$451,0))*INDEX($J$445:$R$448,MATCH(AM$451,$I$445:$I$448,0),MATCH(AM$450,$J$444:$R$444,0))</f>
        <v>2</v>
      </c>
      <c r="AN517" s="769" cm="1">
        <f t="array" ref="AN517">INDEX($H517:$K517,0,MATCH(AN$451,$H$451:$K$451,0))*INDEX($J$445:$R$448,MATCH(AN$451,$I$445:$I$448,0),MATCH(AN$450,$J$444:$R$444,0))</f>
        <v>1</v>
      </c>
      <c r="AO517" s="769" cm="1">
        <f t="array" ref="AO517">INDEX($H517:$K517,0,MATCH(AO$451,$H$451:$K$451,0))*INDEX($J$445:$R$448,MATCH(AO$451,$I$445:$I$448,0),MATCH(AO$450,$J$444:$R$444,0))</f>
        <v>1</v>
      </c>
      <c r="AP517" s="769" cm="1">
        <f t="array" ref="AP517">INDEX($H517:$K517,0,MATCH(AP$451,$H$451:$K$451,0))*INDEX($J$445:$R$448,MATCH(AP$451,$I$445:$I$448,0),MATCH(AP$450,$J$444:$R$444,0))</f>
        <v>1</v>
      </c>
      <c r="AQ517" s="769" cm="1">
        <f t="array" ref="AQ517">INDEX($H517:$K517,0,MATCH(AQ$451,$H$451:$K$451,0))*INDEX($J$445:$R$448,MATCH(AQ$451,$I$445:$I$448,0),MATCH(AQ$450,$J$444:$R$444,0))</f>
        <v>2</v>
      </c>
      <c r="AR517" s="769" cm="1">
        <f t="array" ref="AR517">INDEX($H517:$K517,0,MATCH(AR$451,$H$451:$K$451,0))*INDEX($J$445:$R$448,MATCH(AR$451,$I$445:$I$448,0),MATCH(AR$450,$J$444:$R$444,0))</f>
        <v>1</v>
      </c>
      <c r="AS517" s="769" cm="1">
        <f t="array" ref="AS517">INDEX($H517:$K517,0,MATCH(AS$451,$H$451:$K$451,0))*INDEX($J$445:$R$448,MATCH(AS$451,$I$445:$I$448,0),MATCH(AS$450,$J$444:$R$444,0))</f>
        <v>1</v>
      </c>
      <c r="AT517" s="769" cm="1">
        <f t="array" ref="AT517">INDEX($H517:$K517,0,MATCH(AT$451,$H$451:$K$451,0))*INDEX($J$445:$R$448,MATCH(AT$451,$I$445:$I$448,0),MATCH(AT$450,$J$444:$R$444,0))</f>
        <v>1</v>
      </c>
      <c r="AU517" s="769" cm="1">
        <f t="array" ref="AU517">INDEX($H517:$K517,0,MATCH(AU$451,$H$451:$K$451,0))*INDEX($J$445:$R$448,MATCH(AU$451,$I$445:$I$448,0),MATCH(AU$450,$J$444:$R$444,0))</f>
        <v>2</v>
      </c>
      <c r="AV517" s="189"/>
      <c r="AW517" s="189"/>
      <c r="AX517" s="16"/>
      <c r="AY517" s="8"/>
      <c r="AZ517" s="8"/>
      <c r="BA517" s="8"/>
    </row>
    <row r="518" spans="1:53" ht="14.5" outlineLevel="1" x14ac:dyDescent="0.35">
      <c r="A518" s="6"/>
      <c r="B518" s="7"/>
      <c r="C518" s="17"/>
      <c r="D518" s="17"/>
      <c r="E518" s="17"/>
      <c r="F518" s="26"/>
      <c r="G518" s="26" t="str">
        <f t="shared" si="122"/>
        <v>YYBFWwd</v>
      </c>
      <c r="H518" s="226">
        <v>1</v>
      </c>
      <c r="I518" s="226">
        <v>1</v>
      </c>
      <c r="J518" s="226">
        <v>1</v>
      </c>
      <c r="K518" s="226">
        <v>2</v>
      </c>
      <c r="L518" s="769" cm="1">
        <f t="array" ref="L518">INDEX($H518:$K518,0,MATCH(L$451,$H$451:$K$451,0))*INDEX($J$445:$R$448,MATCH(L$451,$I$445:$I$448,0),MATCH(L$450,$J$444:$R$444,0))</f>
        <v>2</v>
      </c>
      <c r="M518" s="769" cm="1">
        <f t="array" ref="M518">INDEX($H518:$K518,0,MATCH(M$451,$H$451:$K$451,0))*INDEX($J$445:$R$448,MATCH(M$451,$I$445:$I$448,0),MATCH(M$450,$J$444:$R$444,0))</f>
        <v>1</v>
      </c>
      <c r="N518" s="769" cm="1">
        <f t="array" ref="N518">INDEX($H518:$K518,0,MATCH(N$451,$H$451:$K$451,0))*INDEX($J$445:$R$448,MATCH(N$451,$I$445:$I$448,0),MATCH(N$450,$J$444:$R$444,0))</f>
        <v>1</v>
      </c>
      <c r="O518" s="769" cm="1">
        <f t="array" ref="O518">INDEX($H518:$K518,0,MATCH(O$451,$H$451:$K$451,0))*INDEX($J$445:$R$448,MATCH(O$451,$I$445:$I$448,0),MATCH(O$450,$J$444:$R$444,0))</f>
        <v>2</v>
      </c>
      <c r="P518" s="769" cm="1">
        <f t="array" ref="P518">INDEX($H518:$K518,0,MATCH(P$451,$H$451:$K$451,0))*INDEX($J$445:$R$448,MATCH(P$451,$I$445:$I$448,0),MATCH(P$450,$J$444:$R$444,0))</f>
        <v>2</v>
      </c>
      <c r="Q518" s="769" cm="1">
        <f t="array" ref="Q518">INDEX($H518:$K518,0,MATCH(Q$451,$H$451:$K$451,0))*INDEX($J$445:$R$448,MATCH(Q$451,$I$445:$I$448,0),MATCH(Q$450,$J$444:$R$444,0))</f>
        <v>1</v>
      </c>
      <c r="R518" s="769" cm="1">
        <f t="array" ref="R518">INDEX($H518:$K518,0,MATCH(R$451,$H$451:$K$451,0))*INDEX($J$445:$R$448,MATCH(R$451,$I$445:$I$448,0),MATCH(R$450,$J$444:$R$444,0))</f>
        <v>1</v>
      </c>
      <c r="S518" s="769" cm="1">
        <f t="array" ref="S518">INDEX($H518:$K518,0,MATCH(S$451,$H$451:$K$451,0))*INDEX($J$445:$R$448,MATCH(S$451,$I$445:$I$448,0),MATCH(S$450,$J$444:$R$444,0))</f>
        <v>2</v>
      </c>
      <c r="T518" s="769" cm="1">
        <f t="array" ref="T518">INDEX($H518:$K518,0,MATCH(T$451,$H$451:$K$451,0))*INDEX($J$445:$R$448,MATCH(T$451,$I$445:$I$448,0),MATCH(T$450,$J$444:$R$444,0))</f>
        <v>2</v>
      </c>
      <c r="U518" s="769" cm="1">
        <f t="array" ref="U518">INDEX($H518:$K518,0,MATCH(U$451,$H$451:$K$451,0))*INDEX($J$445:$R$448,MATCH(U$451,$I$445:$I$448,0),MATCH(U$450,$J$444:$R$444,0))</f>
        <v>1</v>
      </c>
      <c r="V518" s="769" cm="1">
        <f t="array" ref="V518">INDEX($H518:$K518,0,MATCH(V$451,$H$451:$K$451,0))*INDEX($J$445:$R$448,MATCH(V$451,$I$445:$I$448,0),MATCH(V$450,$J$444:$R$444,0))</f>
        <v>1</v>
      </c>
      <c r="W518" s="769" cm="1">
        <f t="array" ref="W518">INDEX($H518:$K518,0,MATCH(W$451,$H$451:$K$451,0))*INDEX($J$445:$R$448,MATCH(W$451,$I$445:$I$448,0),MATCH(W$450,$J$444:$R$444,0))</f>
        <v>2</v>
      </c>
      <c r="X518" s="769" cm="1">
        <f t="array" ref="X518">INDEX($H518:$K518,0,MATCH(X$451,$H$451:$K$451,0))*INDEX($J$445:$R$448,MATCH(X$451,$I$445:$I$448,0),MATCH(X$450,$J$444:$R$444,0))</f>
        <v>2</v>
      </c>
      <c r="Y518" s="769" cm="1">
        <f t="array" ref="Y518">INDEX($H518:$K518,0,MATCH(Y$451,$H$451:$K$451,0))*INDEX($J$445:$R$448,MATCH(Y$451,$I$445:$I$448,0),MATCH(Y$450,$J$444:$R$444,0))</f>
        <v>1</v>
      </c>
      <c r="Z518" s="769" cm="1">
        <f t="array" ref="Z518">INDEX($H518:$K518,0,MATCH(Z$451,$H$451:$K$451,0))*INDEX($J$445:$R$448,MATCH(Z$451,$I$445:$I$448,0),MATCH(Z$450,$J$444:$R$444,0))</f>
        <v>1</v>
      </c>
      <c r="AA518" s="769" cm="1">
        <f t="array" ref="AA518">INDEX($H518:$K518,0,MATCH(AA$451,$H$451:$K$451,0))*INDEX($J$445:$R$448,MATCH(AA$451,$I$445:$I$448,0),MATCH(AA$450,$J$444:$R$444,0))</f>
        <v>2</v>
      </c>
      <c r="AB518" s="769" cm="1">
        <f t="array" ref="AB518">INDEX($H518:$K518,0,MATCH(AB$451,$H$451:$K$451,0))*INDEX($J$445:$R$448,MATCH(AB$451,$I$445:$I$448,0),MATCH(AB$450,$J$444:$R$444,0))</f>
        <v>1</v>
      </c>
      <c r="AC518" s="769" cm="1">
        <f t="array" ref="AC518">INDEX($H518:$K518,0,MATCH(AC$451,$H$451:$K$451,0))*INDEX($J$445:$R$448,MATCH(AC$451,$I$445:$I$448,0),MATCH(AC$450,$J$444:$R$444,0))</f>
        <v>1</v>
      </c>
      <c r="AD518" s="769" cm="1">
        <f t="array" ref="AD518">INDEX($H518:$K518,0,MATCH(AD$451,$H$451:$K$451,0))*INDEX($J$445:$R$448,MATCH(AD$451,$I$445:$I$448,0),MATCH(AD$450,$J$444:$R$444,0))</f>
        <v>1</v>
      </c>
      <c r="AE518" s="769" cm="1">
        <f t="array" ref="AE518">INDEX($H518:$K518,0,MATCH(AE$451,$H$451:$K$451,0))*INDEX($J$445:$R$448,MATCH(AE$451,$I$445:$I$448,0),MATCH(AE$450,$J$444:$R$444,0))</f>
        <v>2</v>
      </c>
      <c r="AF518" s="769" cm="1">
        <f t="array" ref="AF518">INDEX($H518:$K518,0,MATCH(AF$451,$H$451:$K$451,0))*INDEX($J$445:$R$448,MATCH(AF$451,$I$445:$I$448,0),MATCH(AF$450,$J$444:$R$444,0))</f>
        <v>1</v>
      </c>
      <c r="AG518" s="769" cm="1">
        <f t="array" ref="AG518">INDEX($H518:$K518,0,MATCH(AG$451,$H$451:$K$451,0))*INDEX($J$445:$R$448,MATCH(AG$451,$I$445:$I$448,0),MATCH(AG$450,$J$444:$R$444,0))</f>
        <v>1</v>
      </c>
      <c r="AH518" s="769" cm="1">
        <f t="array" ref="AH518">INDEX($H518:$K518,0,MATCH(AH$451,$H$451:$K$451,0))*INDEX($J$445:$R$448,MATCH(AH$451,$I$445:$I$448,0),MATCH(AH$450,$J$444:$R$444,0))</f>
        <v>1</v>
      </c>
      <c r="AI518" s="769" cm="1">
        <f t="array" ref="AI518">INDEX($H518:$K518,0,MATCH(AI$451,$H$451:$K$451,0))*INDEX($J$445:$R$448,MATCH(AI$451,$I$445:$I$448,0),MATCH(AI$450,$J$444:$R$444,0))</f>
        <v>2</v>
      </c>
      <c r="AJ518" s="769" cm="1">
        <f t="array" ref="AJ518">INDEX($H518:$K518,0,MATCH(AJ$451,$H$451:$K$451,0))*INDEX($J$445:$R$448,MATCH(AJ$451,$I$445:$I$448,0),MATCH(AJ$450,$J$444:$R$444,0))</f>
        <v>1</v>
      </c>
      <c r="AK518" s="769" cm="1">
        <f t="array" ref="AK518">INDEX($H518:$K518,0,MATCH(AK$451,$H$451:$K$451,0))*INDEX($J$445:$R$448,MATCH(AK$451,$I$445:$I$448,0),MATCH(AK$450,$J$444:$R$444,0))</f>
        <v>1</v>
      </c>
      <c r="AL518" s="769" cm="1">
        <f t="array" ref="AL518">INDEX($H518:$K518,0,MATCH(AL$451,$H$451:$K$451,0))*INDEX($J$445:$R$448,MATCH(AL$451,$I$445:$I$448,0),MATCH(AL$450,$J$444:$R$444,0))</f>
        <v>1</v>
      </c>
      <c r="AM518" s="769" cm="1">
        <f t="array" ref="AM518">INDEX($H518:$K518,0,MATCH(AM$451,$H$451:$K$451,0))*INDEX($J$445:$R$448,MATCH(AM$451,$I$445:$I$448,0),MATCH(AM$450,$J$444:$R$444,0))</f>
        <v>2</v>
      </c>
      <c r="AN518" s="769" cm="1">
        <f t="array" ref="AN518">INDEX($H518:$K518,0,MATCH(AN$451,$H$451:$K$451,0))*INDEX($J$445:$R$448,MATCH(AN$451,$I$445:$I$448,0),MATCH(AN$450,$J$444:$R$444,0))</f>
        <v>1</v>
      </c>
      <c r="AO518" s="769" cm="1">
        <f t="array" ref="AO518">INDEX($H518:$K518,0,MATCH(AO$451,$H$451:$K$451,0))*INDEX($J$445:$R$448,MATCH(AO$451,$I$445:$I$448,0),MATCH(AO$450,$J$444:$R$444,0))</f>
        <v>1</v>
      </c>
      <c r="AP518" s="769" cm="1">
        <f t="array" ref="AP518">INDEX($H518:$K518,0,MATCH(AP$451,$H$451:$K$451,0))*INDEX($J$445:$R$448,MATCH(AP$451,$I$445:$I$448,0),MATCH(AP$450,$J$444:$R$444,0))</f>
        <v>1</v>
      </c>
      <c r="AQ518" s="769" cm="1">
        <f t="array" ref="AQ518">INDEX($H518:$K518,0,MATCH(AQ$451,$H$451:$K$451,0))*INDEX($J$445:$R$448,MATCH(AQ$451,$I$445:$I$448,0),MATCH(AQ$450,$J$444:$R$444,0))</f>
        <v>2</v>
      </c>
      <c r="AR518" s="769" cm="1">
        <f t="array" ref="AR518">INDEX($H518:$K518,0,MATCH(AR$451,$H$451:$K$451,0))*INDEX($J$445:$R$448,MATCH(AR$451,$I$445:$I$448,0),MATCH(AR$450,$J$444:$R$444,0))</f>
        <v>1</v>
      </c>
      <c r="AS518" s="769" cm="1">
        <f t="array" ref="AS518">INDEX($H518:$K518,0,MATCH(AS$451,$H$451:$K$451,0))*INDEX($J$445:$R$448,MATCH(AS$451,$I$445:$I$448,0),MATCH(AS$450,$J$444:$R$444,0))</f>
        <v>1</v>
      </c>
      <c r="AT518" s="769" cm="1">
        <f t="array" ref="AT518">INDEX($H518:$K518,0,MATCH(AT$451,$H$451:$K$451,0))*INDEX($J$445:$R$448,MATCH(AT$451,$I$445:$I$448,0),MATCH(AT$450,$J$444:$R$444,0))</f>
        <v>1</v>
      </c>
      <c r="AU518" s="769" cm="1">
        <f t="array" ref="AU518">INDEX($H518:$K518,0,MATCH(AU$451,$H$451:$K$451,0))*INDEX($J$445:$R$448,MATCH(AU$451,$I$445:$I$448,0),MATCH(AU$450,$J$444:$R$444,0))</f>
        <v>2</v>
      </c>
      <c r="AV518" s="189"/>
      <c r="AW518" s="189"/>
      <c r="AX518" s="16"/>
      <c r="AY518" s="8"/>
      <c r="AZ518" s="8"/>
      <c r="BA518" s="8"/>
    </row>
    <row r="519" spans="1:53" ht="14.5" outlineLevel="1" x14ac:dyDescent="0.35">
      <c r="A519" s="6"/>
      <c r="B519" s="7"/>
      <c r="C519" s="17"/>
      <c r="D519" s="17"/>
      <c r="E519" s="17"/>
      <c r="F519" s="26"/>
      <c r="G519" s="26" t="str">
        <f t="shared" si="122"/>
        <v>YYWBFw</v>
      </c>
      <c r="H519" s="226">
        <v>1</v>
      </c>
      <c r="I519" s="226">
        <v>1</v>
      </c>
      <c r="J519" s="226">
        <v>1</v>
      </c>
      <c r="K519" s="226">
        <v>2</v>
      </c>
      <c r="L519" s="769" cm="1">
        <f t="array" ref="L519">INDEX($H519:$K519,0,MATCH(L$451,$H$451:$K$451,0))*INDEX($J$445:$R$448,MATCH(L$451,$I$445:$I$448,0),MATCH(L$450,$J$444:$R$444,0))</f>
        <v>2</v>
      </c>
      <c r="M519" s="769" cm="1">
        <f t="array" ref="M519">INDEX($H519:$K519,0,MATCH(M$451,$H$451:$K$451,0))*INDEX($J$445:$R$448,MATCH(M$451,$I$445:$I$448,0),MATCH(M$450,$J$444:$R$444,0))</f>
        <v>1</v>
      </c>
      <c r="N519" s="769" cm="1">
        <f t="array" ref="N519">INDEX($H519:$K519,0,MATCH(N$451,$H$451:$K$451,0))*INDEX($J$445:$R$448,MATCH(N$451,$I$445:$I$448,0),MATCH(N$450,$J$444:$R$444,0))</f>
        <v>1</v>
      </c>
      <c r="O519" s="769" cm="1">
        <f t="array" ref="O519">INDEX($H519:$K519,0,MATCH(O$451,$H$451:$K$451,0))*INDEX($J$445:$R$448,MATCH(O$451,$I$445:$I$448,0),MATCH(O$450,$J$444:$R$444,0))</f>
        <v>2</v>
      </c>
      <c r="P519" s="769" cm="1">
        <f t="array" ref="P519">INDEX($H519:$K519,0,MATCH(P$451,$H$451:$K$451,0))*INDEX($J$445:$R$448,MATCH(P$451,$I$445:$I$448,0),MATCH(P$450,$J$444:$R$444,0))</f>
        <v>2</v>
      </c>
      <c r="Q519" s="769" cm="1">
        <f t="array" ref="Q519">INDEX($H519:$K519,0,MATCH(Q$451,$H$451:$K$451,0))*INDEX($J$445:$R$448,MATCH(Q$451,$I$445:$I$448,0),MATCH(Q$450,$J$444:$R$444,0))</f>
        <v>1</v>
      </c>
      <c r="R519" s="769" cm="1">
        <f t="array" ref="R519">INDEX($H519:$K519,0,MATCH(R$451,$H$451:$K$451,0))*INDEX($J$445:$R$448,MATCH(R$451,$I$445:$I$448,0),MATCH(R$450,$J$444:$R$444,0))</f>
        <v>1</v>
      </c>
      <c r="S519" s="769" cm="1">
        <f t="array" ref="S519">INDEX($H519:$K519,0,MATCH(S$451,$H$451:$K$451,0))*INDEX($J$445:$R$448,MATCH(S$451,$I$445:$I$448,0),MATCH(S$450,$J$444:$R$444,0))</f>
        <v>2</v>
      </c>
      <c r="T519" s="769" cm="1">
        <f t="array" ref="T519">INDEX($H519:$K519,0,MATCH(T$451,$H$451:$K$451,0))*INDEX($J$445:$R$448,MATCH(T$451,$I$445:$I$448,0),MATCH(T$450,$J$444:$R$444,0))</f>
        <v>2</v>
      </c>
      <c r="U519" s="769" cm="1">
        <f t="array" ref="U519">INDEX($H519:$K519,0,MATCH(U$451,$H$451:$K$451,0))*INDEX($J$445:$R$448,MATCH(U$451,$I$445:$I$448,0),MATCH(U$450,$J$444:$R$444,0))</f>
        <v>1</v>
      </c>
      <c r="V519" s="769" cm="1">
        <f t="array" ref="V519">INDEX($H519:$K519,0,MATCH(V$451,$H$451:$K$451,0))*INDEX($J$445:$R$448,MATCH(V$451,$I$445:$I$448,0),MATCH(V$450,$J$444:$R$444,0))</f>
        <v>1</v>
      </c>
      <c r="W519" s="769" cm="1">
        <f t="array" ref="W519">INDEX($H519:$K519,0,MATCH(W$451,$H$451:$K$451,0))*INDEX($J$445:$R$448,MATCH(W$451,$I$445:$I$448,0),MATCH(W$450,$J$444:$R$444,0))</f>
        <v>2</v>
      </c>
      <c r="X519" s="769" cm="1">
        <f t="array" ref="X519">INDEX($H519:$K519,0,MATCH(X$451,$H$451:$K$451,0))*INDEX($J$445:$R$448,MATCH(X$451,$I$445:$I$448,0),MATCH(X$450,$J$444:$R$444,0))</f>
        <v>2</v>
      </c>
      <c r="Y519" s="769" cm="1">
        <f t="array" ref="Y519">INDEX($H519:$K519,0,MATCH(Y$451,$H$451:$K$451,0))*INDEX($J$445:$R$448,MATCH(Y$451,$I$445:$I$448,0),MATCH(Y$450,$J$444:$R$444,0))</f>
        <v>1</v>
      </c>
      <c r="Z519" s="769" cm="1">
        <f t="array" ref="Z519">INDEX($H519:$K519,0,MATCH(Z$451,$H$451:$K$451,0))*INDEX($J$445:$R$448,MATCH(Z$451,$I$445:$I$448,0),MATCH(Z$450,$J$444:$R$444,0))</f>
        <v>1</v>
      </c>
      <c r="AA519" s="769" cm="1">
        <f t="array" ref="AA519">INDEX($H519:$K519,0,MATCH(AA$451,$H$451:$K$451,0))*INDEX($J$445:$R$448,MATCH(AA$451,$I$445:$I$448,0),MATCH(AA$450,$J$444:$R$444,0))</f>
        <v>2</v>
      </c>
      <c r="AB519" s="769" cm="1">
        <f t="array" ref="AB519">INDEX($H519:$K519,0,MATCH(AB$451,$H$451:$K$451,0))*INDEX($J$445:$R$448,MATCH(AB$451,$I$445:$I$448,0),MATCH(AB$450,$J$444:$R$444,0))</f>
        <v>1</v>
      </c>
      <c r="AC519" s="769" cm="1">
        <f t="array" ref="AC519">INDEX($H519:$K519,0,MATCH(AC$451,$H$451:$K$451,0))*INDEX($J$445:$R$448,MATCH(AC$451,$I$445:$I$448,0),MATCH(AC$450,$J$444:$R$444,0))</f>
        <v>1</v>
      </c>
      <c r="AD519" s="769" cm="1">
        <f t="array" ref="AD519">INDEX($H519:$K519,0,MATCH(AD$451,$H$451:$K$451,0))*INDEX($J$445:$R$448,MATCH(AD$451,$I$445:$I$448,0),MATCH(AD$450,$J$444:$R$444,0))</f>
        <v>1</v>
      </c>
      <c r="AE519" s="769" cm="1">
        <f t="array" ref="AE519">INDEX($H519:$K519,0,MATCH(AE$451,$H$451:$K$451,0))*INDEX($J$445:$R$448,MATCH(AE$451,$I$445:$I$448,0),MATCH(AE$450,$J$444:$R$444,0))</f>
        <v>2</v>
      </c>
      <c r="AF519" s="769" cm="1">
        <f t="array" ref="AF519">INDEX($H519:$K519,0,MATCH(AF$451,$H$451:$K$451,0))*INDEX($J$445:$R$448,MATCH(AF$451,$I$445:$I$448,0),MATCH(AF$450,$J$444:$R$444,0))</f>
        <v>1</v>
      </c>
      <c r="AG519" s="769" cm="1">
        <f t="array" ref="AG519">INDEX($H519:$K519,0,MATCH(AG$451,$H$451:$K$451,0))*INDEX($J$445:$R$448,MATCH(AG$451,$I$445:$I$448,0),MATCH(AG$450,$J$444:$R$444,0))</f>
        <v>1</v>
      </c>
      <c r="AH519" s="769" cm="1">
        <f t="array" ref="AH519">INDEX($H519:$K519,0,MATCH(AH$451,$H$451:$K$451,0))*INDEX($J$445:$R$448,MATCH(AH$451,$I$445:$I$448,0),MATCH(AH$450,$J$444:$R$444,0))</f>
        <v>1</v>
      </c>
      <c r="AI519" s="769" cm="1">
        <f t="array" ref="AI519">INDEX($H519:$K519,0,MATCH(AI$451,$H$451:$K$451,0))*INDEX($J$445:$R$448,MATCH(AI$451,$I$445:$I$448,0),MATCH(AI$450,$J$444:$R$444,0))</f>
        <v>2</v>
      </c>
      <c r="AJ519" s="769" cm="1">
        <f t="array" ref="AJ519">INDEX($H519:$K519,0,MATCH(AJ$451,$H$451:$K$451,0))*INDEX($J$445:$R$448,MATCH(AJ$451,$I$445:$I$448,0),MATCH(AJ$450,$J$444:$R$444,0))</f>
        <v>1</v>
      </c>
      <c r="AK519" s="769" cm="1">
        <f t="array" ref="AK519">INDEX($H519:$K519,0,MATCH(AK$451,$H$451:$K$451,0))*INDEX($J$445:$R$448,MATCH(AK$451,$I$445:$I$448,0),MATCH(AK$450,$J$444:$R$444,0))</f>
        <v>1</v>
      </c>
      <c r="AL519" s="769" cm="1">
        <f t="array" ref="AL519">INDEX($H519:$K519,0,MATCH(AL$451,$H$451:$K$451,0))*INDEX($J$445:$R$448,MATCH(AL$451,$I$445:$I$448,0),MATCH(AL$450,$J$444:$R$444,0))</f>
        <v>1</v>
      </c>
      <c r="AM519" s="769" cm="1">
        <f t="array" ref="AM519">INDEX($H519:$K519,0,MATCH(AM$451,$H$451:$K$451,0))*INDEX($J$445:$R$448,MATCH(AM$451,$I$445:$I$448,0),MATCH(AM$450,$J$444:$R$444,0))</f>
        <v>2</v>
      </c>
      <c r="AN519" s="769" cm="1">
        <f t="array" ref="AN519">INDEX($H519:$K519,0,MATCH(AN$451,$H$451:$K$451,0))*INDEX($J$445:$R$448,MATCH(AN$451,$I$445:$I$448,0),MATCH(AN$450,$J$444:$R$444,0))</f>
        <v>1</v>
      </c>
      <c r="AO519" s="769" cm="1">
        <f t="array" ref="AO519">INDEX($H519:$K519,0,MATCH(AO$451,$H$451:$K$451,0))*INDEX($J$445:$R$448,MATCH(AO$451,$I$445:$I$448,0),MATCH(AO$450,$J$444:$R$444,0))</f>
        <v>1</v>
      </c>
      <c r="AP519" s="769" cm="1">
        <f t="array" ref="AP519">INDEX($H519:$K519,0,MATCH(AP$451,$H$451:$K$451,0))*INDEX($J$445:$R$448,MATCH(AP$451,$I$445:$I$448,0),MATCH(AP$450,$J$444:$R$444,0))</f>
        <v>1</v>
      </c>
      <c r="AQ519" s="769" cm="1">
        <f t="array" ref="AQ519">INDEX($H519:$K519,0,MATCH(AQ$451,$H$451:$K$451,0))*INDEX($J$445:$R$448,MATCH(AQ$451,$I$445:$I$448,0),MATCH(AQ$450,$J$444:$R$444,0))</f>
        <v>2</v>
      </c>
      <c r="AR519" s="769" cm="1">
        <f t="array" ref="AR519">INDEX($H519:$K519,0,MATCH(AR$451,$H$451:$K$451,0))*INDEX($J$445:$R$448,MATCH(AR$451,$I$445:$I$448,0),MATCH(AR$450,$J$444:$R$444,0))</f>
        <v>1</v>
      </c>
      <c r="AS519" s="769" cm="1">
        <f t="array" ref="AS519">INDEX($H519:$K519,0,MATCH(AS$451,$H$451:$K$451,0))*INDEX($J$445:$R$448,MATCH(AS$451,$I$445:$I$448,0),MATCH(AS$450,$J$444:$R$444,0))</f>
        <v>1</v>
      </c>
      <c r="AT519" s="769" cm="1">
        <f t="array" ref="AT519">INDEX($H519:$K519,0,MATCH(AT$451,$H$451:$K$451,0))*INDEX($J$445:$R$448,MATCH(AT$451,$I$445:$I$448,0),MATCH(AT$450,$J$444:$R$444,0))</f>
        <v>1</v>
      </c>
      <c r="AU519" s="769" cm="1">
        <f t="array" ref="AU519">INDEX($H519:$K519,0,MATCH(AU$451,$H$451:$K$451,0))*INDEX($J$445:$R$448,MATCH(AU$451,$I$445:$I$448,0),MATCH(AU$450,$J$444:$R$444,0))</f>
        <v>2</v>
      </c>
      <c r="AV519" s="189"/>
      <c r="AW519" s="189"/>
      <c r="AX519" s="16"/>
      <c r="AY519" s="8"/>
      <c r="AZ519" s="8"/>
      <c r="BA519" s="8"/>
    </row>
    <row r="520" spans="1:53" ht="14.5" outlineLevel="1" x14ac:dyDescent="0.35">
      <c r="A520" s="6"/>
      <c r="B520" s="7"/>
      <c r="C520" s="17"/>
      <c r="D520" s="17"/>
      <c r="E520" s="17"/>
      <c r="F520" s="26"/>
      <c r="G520" s="26" t="str">
        <f t="shared" si="122"/>
        <v>YYWBFwd</v>
      </c>
      <c r="H520" s="226">
        <v>1</v>
      </c>
      <c r="I520" s="226">
        <v>1</v>
      </c>
      <c r="J520" s="226">
        <v>1</v>
      </c>
      <c r="K520" s="226">
        <v>2</v>
      </c>
      <c r="L520" s="769" cm="1">
        <f t="array" ref="L520">INDEX($H520:$K520,0,MATCH(L$451,$H$451:$K$451,0))*INDEX($J$445:$R$448,MATCH(L$451,$I$445:$I$448,0),MATCH(L$450,$J$444:$R$444,0))</f>
        <v>2</v>
      </c>
      <c r="M520" s="769" cm="1">
        <f t="array" ref="M520">INDEX($H520:$K520,0,MATCH(M$451,$H$451:$K$451,0))*INDEX($J$445:$R$448,MATCH(M$451,$I$445:$I$448,0),MATCH(M$450,$J$444:$R$444,0))</f>
        <v>1</v>
      </c>
      <c r="N520" s="769" cm="1">
        <f t="array" ref="N520">INDEX($H520:$K520,0,MATCH(N$451,$H$451:$K$451,0))*INDEX($J$445:$R$448,MATCH(N$451,$I$445:$I$448,0),MATCH(N$450,$J$444:$R$444,0))</f>
        <v>1</v>
      </c>
      <c r="O520" s="769" cm="1">
        <f t="array" ref="O520">INDEX($H520:$K520,0,MATCH(O$451,$H$451:$K$451,0))*INDEX($J$445:$R$448,MATCH(O$451,$I$445:$I$448,0),MATCH(O$450,$J$444:$R$444,0))</f>
        <v>2</v>
      </c>
      <c r="P520" s="769" cm="1">
        <f t="array" ref="P520">INDEX($H520:$K520,0,MATCH(P$451,$H$451:$K$451,0))*INDEX($J$445:$R$448,MATCH(P$451,$I$445:$I$448,0),MATCH(P$450,$J$444:$R$444,0))</f>
        <v>2</v>
      </c>
      <c r="Q520" s="769" cm="1">
        <f t="array" ref="Q520">INDEX($H520:$K520,0,MATCH(Q$451,$H$451:$K$451,0))*INDEX($J$445:$R$448,MATCH(Q$451,$I$445:$I$448,0),MATCH(Q$450,$J$444:$R$444,0))</f>
        <v>1</v>
      </c>
      <c r="R520" s="769" cm="1">
        <f t="array" ref="R520">INDEX($H520:$K520,0,MATCH(R$451,$H$451:$K$451,0))*INDEX($J$445:$R$448,MATCH(R$451,$I$445:$I$448,0),MATCH(R$450,$J$444:$R$444,0))</f>
        <v>1</v>
      </c>
      <c r="S520" s="769" cm="1">
        <f t="array" ref="S520">INDEX($H520:$K520,0,MATCH(S$451,$H$451:$K$451,0))*INDEX($J$445:$R$448,MATCH(S$451,$I$445:$I$448,0),MATCH(S$450,$J$444:$R$444,0))</f>
        <v>2</v>
      </c>
      <c r="T520" s="769" cm="1">
        <f t="array" ref="T520">INDEX($H520:$K520,0,MATCH(T$451,$H$451:$K$451,0))*INDEX($J$445:$R$448,MATCH(T$451,$I$445:$I$448,0),MATCH(T$450,$J$444:$R$444,0))</f>
        <v>2</v>
      </c>
      <c r="U520" s="769" cm="1">
        <f t="array" ref="U520">INDEX($H520:$K520,0,MATCH(U$451,$H$451:$K$451,0))*INDEX($J$445:$R$448,MATCH(U$451,$I$445:$I$448,0),MATCH(U$450,$J$444:$R$444,0))</f>
        <v>1</v>
      </c>
      <c r="V520" s="769" cm="1">
        <f t="array" ref="V520">INDEX($H520:$K520,0,MATCH(V$451,$H$451:$K$451,0))*INDEX($J$445:$R$448,MATCH(V$451,$I$445:$I$448,0),MATCH(V$450,$J$444:$R$444,0))</f>
        <v>1</v>
      </c>
      <c r="W520" s="769" cm="1">
        <f t="array" ref="W520">INDEX($H520:$K520,0,MATCH(W$451,$H$451:$K$451,0))*INDEX($J$445:$R$448,MATCH(W$451,$I$445:$I$448,0),MATCH(W$450,$J$444:$R$444,0))</f>
        <v>2</v>
      </c>
      <c r="X520" s="769" cm="1">
        <f t="array" ref="X520">INDEX($H520:$K520,0,MATCH(X$451,$H$451:$K$451,0))*INDEX($J$445:$R$448,MATCH(X$451,$I$445:$I$448,0),MATCH(X$450,$J$444:$R$444,0))</f>
        <v>2</v>
      </c>
      <c r="Y520" s="769" cm="1">
        <f t="array" ref="Y520">INDEX($H520:$K520,0,MATCH(Y$451,$H$451:$K$451,0))*INDEX($J$445:$R$448,MATCH(Y$451,$I$445:$I$448,0),MATCH(Y$450,$J$444:$R$444,0))</f>
        <v>1</v>
      </c>
      <c r="Z520" s="769" cm="1">
        <f t="array" ref="Z520">INDEX($H520:$K520,0,MATCH(Z$451,$H$451:$K$451,0))*INDEX($J$445:$R$448,MATCH(Z$451,$I$445:$I$448,0),MATCH(Z$450,$J$444:$R$444,0))</f>
        <v>1</v>
      </c>
      <c r="AA520" s="769" cm="1">
        <f t="array" ref="AA520">INDEX($H520:$K520,0,MATCH(AA$451,$H$451:$K$451,0))*INDEX($J$445:$R$448,MATCH(AA$451,$I$445:$I$448,0),MATCH(AA$450,$J$444:$R$444,0))</f>
        <v>2</v>
      </c>
      <c r="AB520" s="769" cm="1">
        <f t="array" ref="AB520">INDEX($H520:$K520,0,MATCH(AB$451,$H$451:$K$451,0))*INDEX($J$445:$R$448,MATCH(AB$451,$I$445:$I$448,0),MATCH(AB$450,$J$444:$R$444,0))</f>
        <v>1</v>
      </c>
      <c r="AC520" s="769" cm="1">
        <f t="array" ref="AC520">INDEX($H520:$K520,0,MATCH(AC$451,$H$451:$K$451,0))*INDEX($J$445:$R$448,MATCH(AC$451,$I$445:$I$448,0),MATCH(AC$450,$J$444:$R$444,0))</f>
        <v>1</v>
      </c>
      <c r="AD520" s="769" cm="1">
        <f t="array" ref="AD520">INDEX($H520:$K520,0,MATCH(AD$451,$H$451:$K$451,0))*INDEX($J$445:$R$448,MATCH(AD$451,$I$445:$I$448,0),MATCH(AD$450,$J$444:$R$444,0))</f>
        <v>1</v>
      </c>
      <c r="AE520" s="769" cm="1">
        <f t="array" ref="AE520">INDEX($H520:$K520,0,MATCH(AE$451,$H$451:$K$451,0))*INDEX($J$445:$R$448,MATCH(AE$451,$I$445:$I$448,0),MATCH(AE$450,$J$444:$R$444,0))</f>
        <v>2</v>
      </c>
      <c r="AF520" s="769" cm="1">
        <f t="array" ref="AF520">INDEX($H520:$K520,0,MATCH(AF$451,$H$451:$K$451,0))*INDEX($J$445:$R$448,MATCH(AF$451,$I$445:$I$448,0),MATCH(AF$450,$J$444:$R$444,0))</f>
        <v>1</v>
      </c>
      <c r="AG520" s="769" cm="1">
        <f t="array" ref="AG520">INDEX($H520:$K520,0,MATCH(AG$451,$H$451:$K$451,0))*INDEX($J$445:$R$448,MATCH(AG$451,$I$445:$I$448,0),MATCH(AG$450,$J$444:$R$444,0))</f>
        <v>1</v>
      </c>
      <c r="AH520" s="769" cm="1">
        <f t="array" ref="AH520">INDEX($H520:$K520,0,MATCH(AH$451,$H$451:$K$451,0))*INDEX($J$445:$R$448,MATCH(AH$451,$I$445:$I$448,0),MATCH(AH$450,$J$444:$R$444,0))</f>
        <v>1</v>
      </c>
      <c r="AI520" s="769" cm="1">
        <f t="array" ref="AI520">INDEX($H520:$K520,0,MATCH(AI$451,$H$451:$K$451,0))*INDEX($J$445:$R$448,MATCH(AI$451,$I$445:$I$448,0),MATCH(AI$450,$J$444:$R$444,0))</f>
        <v>2</v>
      </c>
      <c r="AJ520" s="769" cm="1">
        <f t="array" ref="AJ520">INDEX($H520:$K520,0,MATCH(AJ$451,$H$451:$K$451,0))*INDEX($J$445:$R$448,MATCH(AJ$451,$I$445:$I$448,0),MATCH(AJ$450,$J$444:$R$444,0))</f>
        <v>1</v>
      </c>
      <c r="AK520" s="769" cm="1">
        <f t="array" ref="AK520">INDEX($H520:$K520,0,MATCH(AK$451,$H$451:$K$451,0))*INDEX($J$445:$R$448,MATCH(AK$451,$I$445:$I$448,0),MATCH(AK$450,$J$444:$R$444,0))</f>
        <v>1</v>
      </c>
      <c r="AL520" s="769" cm="1">
        <f t="array" ref="AL520">INDEX($H520:$K520,0,MATCH(AL$451,$H$451:$K$451,0))*INDEX($J$445:$R$448,MATCH(AL$451,$I$445:$I$448,0),MATCH(AL$450,$J$444:$R$444,0))</f>
        <v>1</v>
      </c>
      <c r="AM520" s="769" cm="1">
        <f t="array" ref="AM520">INDEX($H520:$K520,0,MATCH(AM$451,$H$451:$K$451,0))*INDEX($J$445:$R$448,MATCH(AM$451,$I$445:$I$448,0),MATCH(AM$450,$J$444:$R$444,0))</f>
        <v>2</v>
      </c>
      <c r="AN520" s="769" cm="1">
        <f t="array" ref="AN520">INDEX($H520:$K520,0,MATCH(AN$451,$H$451:$K$451,0))*INDEX($J$445:$R$448,MATCH(AN$451,$I$445:$I$448,0),MATCH(AN$450,$J$444:$R$444,0))</f>
        <v>1</v>
      </c>
      <c r="AO520" s="769" cm="1">
        <f t="array" ref="AO520">INDEX($H520:$K520,0,MATCH(AO$451,$H$451:$K$451,0))*INDEX($J$445:$R$448,MATCH(AO$451,$I$445:$I$448,0),MATCH(AO$450,$J$444:$R$444,0))</f>
        <v>1</v>
      </c>
      <c r="AP520" s="769" cm="1">
        <f t="array" ref="AP520">INDEX($H520:$K520,0,MATCH(AP$451,$H$451:$K$451,0))*INDEX($J$445:$R$448,MATCH(AP$451,$I$445:$I$448,0),MATCH(AP$450,$J$444:$R$444,0))</f>
        <v>1</v>
      </c>
      <c r="AQ520" s="769" cm="1">
        <f t="array" ref="AQ520">INDEX($H520:$K520,0,MATCH(AQ$451,$H$451:$K$451,0))*INDEX($J$445:$R$448,MATCH(AQ$451,$I$445:$I$448,0),MATCH(AQ$450,$J$444:$R$444,0))</f>
        <v>2</v>
      </c>
      <c r="AR520" s="769" cm="1">
        <f t="array" ref="AR520">INDEX($H520:$K520,0,MATCH(AR$451,$H$451:$K$451,0))*INDEX($J$445:$R$448,MATCH(AR$451,$I$445:$I$448,0),MATCH(AR$450,$J$444:$R$444,0))</f>
        <v>1</v>
      </c>
      <c r="AS520" s="769" cm="1">
        <f t="array" ref="AS520">INDEX($H520:$K520,0,MATCH(AS$451,$H$451:$K$451,0))*INDEX($J$445:$R$448,MATCH(AS$451,$I$445:$I$448,0),MATCH(AS$450,$J$444:$R$444,0))</f>
        <v>1</v>
      </c>
      <c r="AT520" s="769" cm="1">
        <f t="array" ref="AT520">INDEX($H520:$K520,0,MATCH(AT$451,$H$451:$K$451,0))*INDEX($J$445:$R$448,MATCH(AT$451,$I$445:$I$448,0),MATCH(AT$450,$J$444:$R$444,0))</f>
        <v>1</v>
      </c>
      <c r="AU520" s="769" cm="1">
        <f t="array" ref="AU520">INDEX($H520:$K520,0,MATCH(AU$451,$H$451:$K$451,0))*INDEX($J$445:$R$448,MATCH(AU$451,$I$445:$I$448,0),MATCH(AU$450,$J$444:$R$444,0))</f>
        <v>2</v>
      </c>
      <c r="AV520" s="189"/>
      <c r="AW520" s="189"/>
      <c r="AX520" s="16"/>
      <c r="AY520" s="8"/>
      <c r="AZ520" s="8"/>
      <c r="BA520" s="8"/>
    </row>
    <row r="521" spans="1:53" ht="14.5" outlineLevel="1" x14ac:dyDescent="0.35">
      <c r="A521" s="6"/>
      <c r="B521" s="7"/>
      <c r="C521" s="17"/>
      <c r="D521" s="17"/>
      <c r="E521" s="17"/>
      <c r="F521" s="26"/>
      <c r="G521" s="26" t="str">
        <f t="shared" si="122"/>
        <v>YYNWBf</v>
      </c>
      <c r="H521" s="226">
        <v>1</v>
      </c>
      <c r="I521" s="226">
        <v>1</v>
      </c>
      <c r="J521" s="226">
        <v>3</v>
      </c>
      <c r="K521" s="226">
        <v>4</v>
      </c>
      <c r="L521" s="769" cm="1">
        <f t="array" ref="L521">INDEX($H521:$K521,0,MATCH(L$451,$H$451:$K$451,0))*INDEX($J$445:$R$448,MATCH(L$451,$I$445:$I$448,0),MATCH(L$450,$J$444:$R$444,0))</f>
        <v>2</v>
      </c>
      <c r="M521" s="769" cm="1">
        <f t="array" ref="M521">INDEX($H521:$K521,0,MATCH(M$451,$H$451:$K$451,0))*INDEX($J$445:$R$448,MATCH(M$451,$I$445:$I$448,0),MATCH(M$450,$J$444:$R$444,0))</f>
        <v>1</v>
      </c>
      <c r="N521" s="769" cm="1">
        <f t="array" ref="N521">INDEX($H521:$K521,0,MATCH(N$451,$H$451:$K$451,0))*INDEX($J$445:$R$448,MATCH(N$451,$I$445:$I$448,0),MATCH(N$450,$J$444:$R$444,0))</f>
        <v>3</v>
      </c>
      <c r="O521" s="769" cm="1">
        <f t="array" ref="O521">INDEX($H521:$K521,0,MATCH(O$451,$H$451:$K$451,0))*INDEX($J$445:$R$448,MATCH(O$451,$I$445:$I$448,0),MATCH(O$450,$J$444:$R$444,0))</f>
        <v>4</v>
      </c>
      <c r="P521" s="769" cm="1">
        <f t="array" ref="P521">INDEX($H521:$K521,0,MATCH(P$451,$H$451:$K$451,0))*INDEX($J$445:$R$448,MATCH(P$451,$I$445:$I$448,0),MATCH(P$450,$J$444:$R$444,0))</f>
        <v>2</v>
      </c>
      <c r="Q521" s="769" cm="1">
        <f t="array" ref="Q521">INDEX($H521:$K521,0,MATCH(Q$451,$H$451:$K$451,0))*INDEX($J$445:$R$448,MATCH(Q$451,$I$445:$I$448,0),MATCH(Q$450,$J$444:$R$444,0))</f>
        <v>1</v>
      </c>
      <c r="R521" s="769" cm="1">
        <f t="array" ref="R521">INDEX($H521:$K521,0,MATCH(R$451,$H$451:$K$451,0))*INDEX($J$445:$R$448,MATCH(R$451,$I$445:$I$448,0),MATCH(R$450,$J$444:$R$444,0))</f>
        <v>3</v>
      </c>
      <c r="S521" s="769" cm="1">
        <f t="array" ref="S521">INDEX($H521:$K521,0,MATCH(S$451,$H$451:$K$451,0))*INDEX($J$445:$R$448,MATCH(S$451,$I$445:$I$448,0),MATCH(S$450,$J$444:$R$444,0))</f>
        <v>4</v>
      </c>
      <c r="T521" s="769" cm="1">
        <f t="array" ref="T521">INDEX($H521:$K521,0,MATCH(T$451,$H$451:$K$451,0))*INDEX($J$445:$R$448,MATCH(T$451,$I$445:$I$448,0),MATCH(T$450,$J$444:$R$444,0))</f>
        <v>2</v>
      </c>
      <c r="U521" s="769" cm="1">
        <f t="array" ref="U521">INDEX($H521:$K521,0,MATCH(U$451,$H$451:$K$451,0))*INDEX($J$445:$R$448,MATCH(U$451,$I$445:$I$448,0),MATCH(U$450,$J$444:$R$444,0))</f>
        <v>1</v>
      </c>
      <c r="V521" s="769" cm="1">
        <f t="array" ref="V521">INDEX($H521:$K521,0,MATCH(V$451,$H$451:$K$451,0))*INDEX($J$445:$R$448,MATCH(V$451,$I$445:$I$448,0),MATCH(V$450,$J$444:$R$444,0))</f>
        <v>3</v>
      </c>
      <c r="W521" s="769" cm="1">
        <f t="array" ref="W521">INDEX($H521:$K521,0,MATCH(W$451,$H$451:$K$451,0))*INDEX($J$445:$R$448,MATCH(W$451,$I$445:$I$448,0),MATCH(W$450,$J$444:$R$444,0))</f>
        <v>4</v>
      </c>
      <c r="X521" s="769" cm="1">
        <f t="array" ref="X521">INDEX($H521:$K521,0,MATCH(X$451,$H$451:$K$451,0))*INDEX($J$445:$R$448,MATCH(X$451,$I$445:$I$448,0),MATCH(X$450,$J$444:$R$444,0))</f>
        <v>2</v>
      </c>
      <c r="Y521" s="769" cm="1">
        <f t="array" ref="Y521">INDEX($H521:$K521,0,MATCH(Y$451,$H$451:$K$451,0))*INDEX($J$445:$R$448,MATCH(Y$451,$I$445:$I$448,0),MATCH(Y$450,$J$444:$R$444,0))</f>
        <v>1</v>
      </c>
      <c r="Z521" s="769" cm="1">
        <f t="array" ref="Z521">INDEX($H521:$K521,0,MATCH(Z$451,$H$451:$K$451,0))*INDEX($J$445:$R$448,MATCH(Z$451,$I$445:$I$448,0),MATCH(Z$450,$J$444:$R$444,0))</f>
        <v>3</v>
      </c>
      <c r="AA521" s="769" cm="1">
        <f t="array" ref="AA521">INDEX($H521:$K521,0,MATCH(AA$451,$H$451:$K$451,0))*INDEX($J$445:$R$448,MATCH(AA$451,$I$445:$I$448,0),MATCH(AA$450,$J$444:$R$444,0))</f>
        <v>4</v>
      </c>
      <c r="AB521" s="769" cm="1">
        <f t="array" ref="AB521">INDEX($H521:$K521,0,MATCH(AB$451,$H$451:$K$451,0))*INDEX($J$445:$R$448,MATCH(AB$451,$I$445:$I$448,0),MATCH(AB$450,$J$444:$R$444,0))</f>
        <v>1</v>
      </c>
      <c r="AC521" s="769" cm="1">
        <f t="array" ref="AC521">INDEX($H521:$K521,0,MATCH(AC$451,$H$451:$K$451,0))*INDEX($J$445:$R$448,MATCH(AC$451,$I$445:$I$448,0),MATCH(AC$450,$J$444:$R$444,0))</f>
        <v>1</v>
      </c>
      <c r="AD521" s="769" cm="1">
        <f t="array" ref="AD521">INDEX($H521:$K521,0,MATCH(AD$451,$H$451:$K$451,0))*INDEX($J$445:$R$448,MATCH(AD$451,$I$445:$I$448,0),MATCH(AD$450,$J$444:$R$444,0))</f>
        <v>3</v>
      </c>
      <c r="AE521" s="769" cm="1">
        <f t="array" ref="AE521">INDEX($H521:$K521,0,MATCH(AE$451,$H$451:$K$451,0))*INDEX($J$445:$R$448,MATCH(AE$451,$I$445:$I$448,0),MATCH(AE$450,$J$444:$R$444,0))</f>
        <v>4</v>
      </c>
      <c r="AF521" s="769" cm="1">
        <f t="array" ref="AF521">INDEX($H521:$K521,0,MATCH(AF$451,$H$451:$K$451,0))*INDEX($J$445:$R$448,MATCH(AF$451,$I$445:$I$448,0),MATCH(AF$450,$J$444:$R$444,0))</f>
        <v>1</v>
      </c>
      <c r="AG521" s="769" cm="1">
        <f t="array" ref="AG521">INDEX($H521:$K521,0,MATCH(AG$451,$H$451:$K$451,0))*INDEX($J$445:$R$448,MATCH(AG$451,$I$445:$I$448,0),MATCH(AG$450,$J$444:$R$444,0))</f>
        <v>1</v>
      </c>
      <c r="AH521" s="769" cm="1">
        <f t="array" ref="AH521">INDEX($H521:$K521,0,MATCH(AH$451,$H$451:$K$451,0))*INDEX($J$445:$R$448,MATCH(AH$451,$I$445:$I$448,0),MATCH(AH$450,$J$444:$R$444,0))</f>
        <v>3</v>
      </c>
      <c r="AI521" s="769" cm="1">
        <f t="array" ref="AI521">INDEX($H521:$K521,0,MATCH(AI$451,$H$451:$K$451,0))*INDEX($J$445:$R$448,MATCH(AI$451,$I$445:$I$448,0),MATCH(AI$450,$J$444:$R$444,0))</f>
        <v>4</v>
      </c>
      <c r="AJ521" s="769" cm="1">
        <f t="array" ref="AJ521">INDEX($H521:$K521,0,MATCH(AJ$451,$H$451:$K$451,0))*INDEX($J$445:$R$448,MATCH(AJ$451,$I$445:$I$448,0),MATCH(AJ$450,$J$444:$R$444,0))</f>
        <v>1</v>
      </c>
      <c r="AK521" s="769" cm="1">
        <f t="array" ref="AK521">INDEX($H521:$K521,0,MATCH(AK$451,$H$451:$K$451,0))*INDEX($J$445:$R$448,MATCH(AK$451,$I$445:$I$448,0),MATCH(AK$450,$J$444:$R$444,0))</f>
        <v>1</v>
      </c>
      <c r="AL521" s="769" cm="1">
        <f t="array" ref="AL521">INDEX($H521:$K521,0,MATCH(AL$451,$H$451:$K$451,0))*INDEX($J$445:$R$448,MATCH(AL$451,$I$445:$I$448,0),MATCH(AL$450,$J$444:$R$444,0))</f>
        <v>3</v>
      </c>
      <c r="AM521" s="769" cm="1">
        <f t="array" ref="AM521">INDEX($H521:$K521,0,MATCH(AM$451,$H$451:$K$451,0))*INDEX($J$445:$R$448,MATCH(AM$451,$I$445:$I$448,0),MATCH(AM$450,$J$444:$R$444,0))</f>
        <v>4</v>
      </c>
      <c r="AN521" s="769" cm="1">
        <f t="array" ref="AN521">INDEX($H521:$K521,0,MATCH(AN$451,$H$451:$K$451,0))*INDEX($J$445:$R$448,MATCH(AN$451,$I$445:$I$448,0),MATCH(AN$450,$J$444:$R$444,0))</f>
        <v>1</v>
      </c>
      <c r="AO521" s="769" cm="1">
        <f t="array" ref="AO521">INDEX($H521:$K521,0,MATCH(AO$451,$H$451:$K$451,0))*INDEX($J$445:$R$448,MATCH(AO$451,$I$445:$I$448,0),MATCH(AO$450,$J$444:$R$444,0))</f>
        <v>1</v>
      </c>
      <c r="AP521" s="769" cm="1">
        <f t="array" ref="AP521">INDEX($H521:$K521,0,MATCH(AP$451,$H$451:$K$451,0))*INDEX($J$445:$R$448,MATCH(AP$451,$I$445:$I$448,0),MATCH(AP$450,$J$444:$R$444,0))</f>
        <v>3</v>
      </c>
      <c r="AQ521" s="769" cm="1">
        <f t="array" ref="AQ521">INDEX($H521:$K521,0,MATCH(AQ$451,$H$451:$K$451,0))*INDEX($J$445:$R$448,MATCH(AQ$451,$I$445:$I$448,0),MATCH(AQ$450,$J$444:$R$444,0))</f>
        <v>4</v>
      </c>
      <c r="AR521" s="769" cm="1">
        <f t="array" ref="AR521">INDEX($H521:$K521,0,MATCH(AR$451,$H$451:$K$451,0))*INDEX($J$445:$R$448,MATCH(AR$451,$I$445:$I$448,0),MATCH(AR$450,$J$444:$R$444,0))</f>
        <v>1</v>
      </c>
      <c r="AS521" s="769" cm="1">
        <f t="array" ref="AS521">INDEX($H521:$K521,0,MATCH(AS$451,$H$451:$K$451,0))*INDEX($J$445:$R$448,MATCH(AS$451,$I$445:$I$448,0),MATCH(AS$450,$J$444:$R$444,0))</f>
        <v>1</v>
      </c>
      <c r="AT521" s="769" cm="1">
        <f t="array" ref="AT521">INDEX($H521:$K521,0,MATCH(AT$451,$H$451:$K$451,0))*INDEX($J$445:$R$448,MATCH(AT$451,$I$445:$I$448,0),MATCH(AT$450,$J$444:$R$444,0))</f>
        <v>3</v>
      </c>
      <c r="AU521" s="769" cm="1">
        <f t="array" ref="AU521">INDEX($H521:$K521,0,MATCH(AU$451,$H$451:$K$451,0))*INDEX($J$445:$R$448,MATCH(AU$451,$I$445:$I$448,0),MATCH(AU$450,$J$444:$R$444,0))</f>
        <v>4</v>
      </c>
      <c r="AV521" s="189"/>
      <c r="AW521" s="189"/>
      <c r="AX521" s="16"/>
      <c r="AY521" s="8"/>
      <c r="AZ521" s="8"/>
      <c r="BA521" s="8"/>
    </row>
    <row r="522" spans="1:53" ht="14.5" outlineLevel="1" x14ac:dyDescent="0.35">
      <c r="A522" s="6"/>
      <c r="B522" s="7"/>
      <c r="C522" s="17"/>
      <c r="D522" s="17"/>
      <c r="E522" s="17"/>
      <c r="F522" s="26"/>
      <c r="G522" s="26" t="str">
        <f t="shared" si="122"/>
        <v>YYFNWb</v>
      </c>
      <c r="H522" s="226">
        <v>1</v>
      </c>
      <c r="I522" s="226">
        <v>1</v>
      </c>
      <c r="J522" s="226">
        <v>1</v>
      </c>
      <c r="K522" s="226">
        <v>3</v>
      </c>
      <c r="L522" s="769" cm="1">
        <f t="array" ref="L522">INDEX($H522:$K522,0,MATCH(L$451,$H$451:$K$451,0))*INDEX($J$445:$R$448,MATCH(L$451,$I$445:$I$448,0),MATCH(L$450,$J$444:$R$444,0))</f>
        <v>2</v>
      </c>
      <c r="M522" s="769" cm="1">
        <f t="array" ref="M522">INDEX($H522:$K522,0,MATCH(M$451,$H$451:$K$451,0))*INDEX($J$445:$R$448,MATCH(M$451,$I$445:$I$448,0),MATCH(M$450,$J$444:$R$444,0))</f>
        <v>1</v>
      </c>
      <c r="N522" s="769" cm="1">
        <f t="array" ref="N522">INDEX($H522:$K522,0,MATCH(N$451,$H$451:$K$451,0))*INDEX($J$445:$R$448,MATCH(N$451,$I$445:$I$448,0),MATCH(N$450,$J$444:$R$444,0))</f>
        <v>1</v>
      </c>
      <c r="O522" s="769" cm="1">
        <f t="array" ref="O522">INDEX($H522:$K522,0,MATCH(O$451,$H$451:$K$451,0))*INDEX($J$445:$R$448,MATCH(O$451,$I$445:$I$448,0),MATCH(O$450,$J$444:$R$444,0))</f>
        <v>3</v>
      </c>
      <c r="P522" s="769" cm="1">
        <f t="array" ref="P522">INDEX($H522:$K522,0,MATCH(P$451,$H$451:$K$451,0))*INDEX($J$445:$R$448,MATCH(P$451,$I$445:$I$448,0),MATCH(P$450,$J$444:$R$444,0))</f>
        <v>2</v>
      </c>
      <c r="Q522" s="769" cm="1">
        <f t="array" ref="Q522">INDEX($H522:$K522,0,MATCH(Q$451,$H$451:$K$451,0))*INDEX($J$445:$R$448,MATCH(Q$451,$I$445:$I$448,0),MATCH(Q$450,$J$444:$R$444,0))</f>
        <v>1</v>
      </c>
      <c r="R522" s="769" cm="1">
        <f t="array" ref="R522">INDEX($H522:$K522,0,MATCH(R$451,$H$451:$K$451,0))*INDEX($J$445:$R$448,MATCH(R$451,$I$445:$I$448,0),MATCH(R$450,$J$444:$R$444,0))</f>
        <v>1</v>
      </c>
      <c r="S522" s="769" cm="1">
        <f t="array" ref="S522">INDEX($H522:$K522,0,MATCH(S$451,$H$451:$K$451,0))*INDEX($J$445:$R$448,MATCH(S$451,$I$445:$I$448,0),MATCH(S$450,$J$444:$R$444,0))</f>
        <v>3</v>
      </c>
      <c r="T522" s="769" cm="1">
        <f t="array" ref="T522">INDEX($H522:$K522,0,MATCH(T$451,$H$451:$K$451,0))*INDEX($J$445:$R$448,MATCH(T$451,$I$445:$I$448,0),MATCH(T$450,$J$444:$R$444,0))</f>
        <v>2</v>
      </c>
      <c r="U522" s="769" cm="1">
        <f t="array" ref="U522">INDEX($H522:$K522,0,MATCH(U$451,$H$451:$K$451,0))*INDEX($J$445:$R$448,MATCH(U$451,$I$445:$I$448,0),MATCH(U$450,$J$444:$R$444,0))</f>
        <v>1</v>
      </c>
      <c r="V522" s="769" cm="1">
        <f t="array" ref="V522">INDEX($H522:$K522,0,MATCH(V$451,$H$451:$K$451,0))*INDEX($J$445:$R$448,MATCH(V$451,$I$445:$I$448,0),MATCH(V$450,$J$444:$R$444,0))</f>
        <v>1</v>
      </c>
      <c r="W522" s="769" cm="1">
        <f t="array" ref="W522">INDEX($H522:$K522,0,MATCH(W$451,$H$451:$K$451,0))*INDEX($J$445:$R$448,MATCH(W$451,$I$445:$I$448,0),MATCH(W$450,$J$444:$R$444,0))</f>
        <v>3</v>
      </c>
      <c r="X522" s="769" cm="1">
        <f t="array" ref="X522">INDEX($H522:$K522,0,MATCH(X$451,$H$451:$K$451,0))*INDEX($J$445:$R$448,MATCH(X$451,$I$445:$I$448,0),MATCH(X$450,$J$444:$R$444,0))</f>
        <v>2</v>
      </c>
      <c r="Y522" s="769" cm="1">
        <f t="array" ref="Y522">INDEX($H522:$K522,0,MATCH(Y$451,$H$451:$K$451,0))*INDEX($J$445:$R$448,MATCH(Y$451,$I$445:$I$448,0),MATCH(Y$450,$J$444:$R$444,0))</f>
        <v>1</v>
      </c>
      <c r="Z522" s="769" cm="1">
        <f t="array" ref="Z522">INDEX($H522:$K522,0,MATCH(Z$451,$H$451:$K$451,0))*INDEX($J$445:$R$448,MATCH(Z$451,$I$445:$I$448,0),MATCH(Z$450,$J$444:$R$444,0))</f>
        <v>1</v>
      </c>
      <c r="AA522" s="769" cm="1">
        <f t="array" ref="AA522">INDEX($H522:$K522,0,MATCH(AA$451,$H$451:$K$451,0))*INDEX($J$445:$R$448,MATCH(AA$451,$I$445:$I$448,0),MATCH(AA$450,$J$444:$R$444,0))</f>
        <v>3</v>
      </c>
      <c r="AB522" s="769" cm="1">
        <f t="array" ref="AB522">INDEX($H522:$K522,0,MATCH(AB$451,$H$451:$K$451,0))*INDEX($J$445:$R$448,MATCH(AB$451,$I$445:$I$448,0),MATCH(AB$450,$J$444:$R$444,0))</f>
        <v>1</v>
      </c>
      <c r="AC522" s="769" cm="1">
        <f t="array" ref="AC522">INDEX($H522:$K522,0,MATCH(AC$451,$H$451:$K$451,0))*INDEX($J$445:$R$448,MATCH(AC$451,$I$445:$I$448,0),MATCH(AC$450,$J$444:$R$444,0))</f>
        <v>1</v>
      </c>
      <c r="AD522" s="769" cm="1">
        <f t="array" ref="AD522">INDEX($H522:$K522,0,MATCH(AD$451,$H$451:$K$451,0))*INDEX($J$445:$R$448,MATCH(AD$451,$I$445:$I$448,0),MATCH(AD$450,$J$444:$R$444,0))</f>
        <v>1</v>
      </c>
      <c r="AE522" s="769" cm="1">
        <f t="array" ref="AE522">INDEX($H522:$K522,0,MATCH(AE$451,$H$451:$K$451,0))*INDEX($J$445:$R$448,MATCH(AE$451,$I$445:$I$448,0),MATCH(AE$450,$J$444:$R$444,0))</f>
        <v>3</v>
      </c>
      <c r="AF522" s="769" cm="1">
        <f t="array" ref="AF522">INDEX($H522:$K522,0,MATCH(AF$451,$H$451:$K$451,0))*INDEX($J$445:$R$448,MATCH(AF$451,$I$445:$I$448,0),MATCH(AF$450,$J$444:$R$444,0))</f>
        <v>1</v>
      </c>
      <c r="AG522" s="769" cm="1">
        <f t="array" ref="AG522">INDEX($H522:$K522,0,MATCH(AG$451,$H$451:$K$451,0))*INDEX($J$445:$R$448,MATCH(AG$451,$I$445:$I$448,0),MATCH(AG$450,$J$444:$R$444,0))</f>
        <v>1</v>
      </c>
      <c r="AH522" s="769" cm="1">
        <f t="array" ref="AH522">INDEX($H522:$K522,0,MATCH(AH$451,$H$451:$K$451,0))*INDEX($J$445:$R$448,MATCH(AH$451,$I$445:$I$448,0),MATCH(AH$450,$J$444:$R$444,0))</f>
        <v>1</v>
      </c>
      <c r="AI522" s="769" cm="1">
        <f t="array" ref="AI522">INDEX($H522:$K522,0,MATCH(AI$451,$H$451:$K$451,0))*INDEX($J$445:$R$448,MATCH(AI$451,$I$445:$I$448,0),MATCH(AI$450,$J$444:$R$444,0))</f>
        <v>3</v>
      </c>
      <c r="AJ522" s="769" cm="1">
        <f t="array" ref="AJ522">INDEX($H522:$K522,0,MATCH(AJ$451,$H$451:$K$451,0))*INDEX($J$445:$R$448,MATCH(AJ$451,$I$445:$I$448,0),MATCH(AJ$450,$J$444:$R$444,0))</f>
        <v>1</v>
      </c>
      <c r="AK522" s="769" cm="1">
        <f t="array" ref="AK522">INDEX($H522:$K522,0,MATCH(AK$451,$H$451:$K$451,0))*INDEX($J$445:$R$448,MATCH(AK$451,$I$445:$I$448,0),MATCH(AK$450,$J$444:$R$444,0))</f>
        <v>1</v>
      </c>
      <c r="AL522" s="769" cm="1">
        <f t="array" ref="AL522">INDEX($H522:$K522,0,MATCH(AL$451,$H$451:$K$451,0))*INDEX($J$445:$R$448,MATCH(AL$451,$I$445:$I$448,0),MATCH(AL$450,$J$444:$R$444,0))</f>
        <v>1</v>
      </c>
      <c r="AM522" s="769" cm="1">
        <f t="array" ref="AM522">INDEX($H522:$K522,0,MATCH(AM$451,$H$451:$K$451,0))*INDEX($J$445:$R$448,MATCH(AM$451,$I$445:$I$448,0),MATCH(AM$450,$J$444:$R$444,0))</f>
        <v>3</v>
      </c>
      <c r="AN522" s="769" cm="1">
        <f t="array" ref="AN522">INDEX($H522:$K522,0,MATCH(AN$451,$H$451:$K$451,0))*INDEX($J$445:$R$448,MATCH(AN$451,$I$445:$I$448,0),MATCH(AN$450,$J$444:$R$444,0))</f>
        <v>1</v>
      </c>
      <c r="AO522" s="769" cm="1">
        <f t="array" ref="AO522">INDEX($H522:$K522,0,MATCH(AO$451,$H$451:$K$451,0))*INDEX($J$445:$R$448,MATCH(AO$451,$I$445:$I$448,0),MATCH(AO$450,$J$444:$R$444,0))</f>
        <v>1</v>
      </c>
      <c r="AP522" s="769" cm="1">
        <f t="array" ref="AP522">INDEX($H522:$K522,0,MATCH(AP$451,$H$451:$K$451,0))*INDEX($J$445:$R$448,MATCH(AP$451,$I$445:$I$448,0),MATCH(AP$450,$J$444:$R$444,0))</f>
        <v>1</v>
      </c>
      <c r="AQ522" s="769" cm="1">
        <f t="array" ref="AQ522">INDEX($H522:$K522,0,MATCH(AQ$451,$H$451:$K$451,0))*INDEX($J$445:$R$448,MATCH(AQ$451,$I$445:$I$448,0),MATCH(AQ$450,$J$444:$R$444,0))</f>
        <v>3</v>
      </c>
      <c r="AR522" s="769" cm="1">
        <f t="array" ref="AR522">INDEX($H522:$K522,0,MATCH(AR$451,$H$451:$K$451,0))*INDEX($J$445:$R$448,MATCH(AR$451,$I$445:$I$448,0),MATCH(AR$450,$J$444:$R$444,0))</f>
        <v>1</v>
      </c>
      <c r="AS522" s="769" cm="1">
        <f t="array" ref="AS522">INDEX($H522:$K522,0,MATCH(AS$451,$H$451:$K$451,0))*INDEX($J$445:$R$448,MATCH(AS$451,$I$445:$I$448,0),MATCH(AS$450,$J$444:$R$444,0))</f>
        <v>1</v>
      </c>
      <c r="AT522" s="769" cm="1">
        <f t="array" ref="AT522">INDEX($H522:$K522,0,MATCH(AT$451,$H$451:$K$451,0))*INDEX($J$445:$R$448,MATCH(AT$451,$I$445:$I$448,0),MATCH(AT$450,$J$444:$R$444,0))</f>
        <v>1</v>
      </c>
      <c r="AU522" s="769" cm="1">
        <f t="array" ref="AU522">INDEX($H522:$K522,0,MATCH(AU$451,$H$451:$K$451,0))*INDEX($J$445:$R$448,MATCH(AU$451,$I$445:$I$448,0),MATCH(AU$450,$J$444:$R$444,0))</f>
        <v>3</v>
      </c>
      <c r="AV522" s="189"/>
      <c r="AW522" s="189"/>
      <c r="AX522" s="16"/>
      <c r="AY522" s="8"/>
      <c r="AZ522" s="8"/>
      <c r="BA522" s="8"/>
    </row>
    <row r="523" spans="1:53" ht="14.5" outlineLevel="1" x14ac:dyDescent="0.35">
      <c r="A523" s="6"/>
      <c r="B523" s="7"/>
      <c r="C523" s="17"/>
      <c r="D523" s="17"/>
      <c r="E523" s="17"/>
      <c r="F523" s="26"/>
      <c r="G523" s="26" t="str">
        <f t="shared" si="122"/>
        <v>YYFNWbd</v>
      </c>
      <c r="H523" s="226">
        <v>1</v>
      </c>
      <c r="I523" s="226">
        <v>1</v>
      </c>
      <c r="J523" s="226">
        <v>1</v>
      </c>
      <c r="K523" s="226">
        <v>3</v>
      </c>
      <c r="L523" s="769" cm="1">
        <f t="array" ref="L523">INDEX($H523:$K523,0,MATCH(L$451,$H$451:$K$451,0))*INDEX($J$445:$R$448,MATCH(L$451,$I$445:$I$448,0),MATCH(L$450,$J$444:$R$444,0))</f>
        <v>2</v>
      </c>
      <c r="M523" s="769" cm="1">
        <f t="array" ref="M523">INDEX($H523:$K523,0,MATCH(M$451,$H$451:$K$451,0))*INDEX($J$445:$R$448,MATCH(M$451,$I$445:$I$448,0),MATCH(M$450,$J$444:$R$444,0))</f>
        <v>1</v>
      </c>
      <c r="N523" s="769" cm="1">
        <f t="array" ref="N523">INDEX($H523:$K523,0,MATCH(N$451,$H$451:$K$451,0))*INDEX($J$445:$R$448,MATCH(N$451,$I$445:$I$448,0),MATCH(N$450,$J$444:$R$444,0))</f>
        <v>1</v>
      </c>
      <c r="O523" s="769" cm="1">
        <f t="array" ref="O523">INDEX($H523:$K523,0,MATCH(O$451,$H$451:$K$451,0))*INDEX($J$445:$R$448,MATCH(O$451,$I$445:$I$448,0),MATCH(O$450,$J$444:$R$444,0))</f>
        <v>3</v>
      </c>
      <c r="P523" s="769" cm="1">
        <f t="array" ref="P523">INDEX($H523:$K523,0,MATCH(P$451,$H$451:$K$451,0))*INDEX($J$445:$R$448,MATCH(P$451,$I$445:$I$448,0),MATCH(P$450,$J$444:$R$444,0))</f>
        <v>2</v>
      </c>
      <c r="Q523" s="769" cm="1">
        <f t="array" ref="Q523">INDEX($H523:$K523,0,MATCH(Q$451,$H$451:$K$451,0))*INDEX($J$445:$R$448,MATCH(Q$451,$I$445:$I$448,0),MATCH(Q$450,$J$444:$R$444,0))</f>
        <v>1</v>
      </c>
      <c r="R523" s="769" cm="1">
        <f t="array" ref="R523">INDEX($H523:$K523,0,MATCH(R$451,$H$451:$K$451,0))*INDEX($J$445:$R$448,MATCH(R$451,$I$445:$I$448,0),MATCH(R$450,$J$444:$R$444,0))</f>
        <v>1</v>
      </c>
      <c r="S523" s="769" cm="1">
        <f t="array" ref="S523">INDEX($H523:$K523,0,MATCH(S$451,$H$451:$K$451,0))*INDEX($J$445:$R$448,MATCH(S$451,$I$445:$I$448,0),MATCH(S$450,$J$444:$R$444,0))</f>
        <v>3</v>
      </c>
      <c r="T523" s="769" cm="1">
        <f t="array" ref="T523">INDEX($H523:$K523,0,MATCH(T$451,$H$451:$K$451,0))*INDEX($J$445:$R$448,MATCH(T$451,$I$445:$I$448,0),MATCH(T$450,$J$444:$R$444,0))</f>
        <v>2</v>
      </c>
      <c r="U523" s="769" cm="1">
        <f t="array" ref="U523">INDEX($H523:$K523,0,MATCH(U$451,$H$451:$K$451,0))*INDEX($J$445:$R$448,MATCH(U$451,$I$445:$I$448,0),MATCH(U$450,$J$444:$R$444,0))</f>
        <v>1</v>
      </c>
      <c r="V523" s="769" cm="1">
        <f t="array" ref="V523">INDEX($H523:$K523,0,MATCH(V$451,$H$451:$K$451,0))*INDEX($J$445:$R$448,MATCH(V$451,$I$445:$I$448,0),MATCH(V$450,$J$444:$R$444,0))</f>
        <v>1</v>
      </c>
      <c r="W523" s="769" cm="1">
        <f t="array" ref="W523">INDEX($H523:$K523,0,MATCH(W$451,$H$451:$K$451,0))*INDEX($J$445:$R$448,MATCH(W$451,$I$445:$I$448,0),MATCH(W$450,$J$444:$R$444,0))</f>
        <v>3</v>
      </c>
      <c r="X523" s="769" cm="1">
        <f t="array" ref="X523">INDEX($H523:$K523,0,MATCH(X$451,$H$451:$K$451,0))*INDEX($J$445:$R$448,MATCH(X$451,$I$445:$I$448,0),MATCH(X$450,$J$444:$R$444,0))</f>
        <v>2</v>
      </c>
      <c r="Y523" s="769" cm="1">
        <f t="array" ref="Y523">INDEX($H523:$K523,0,MATCH(Y$451,$H$451:$K$451,0))*INDEX($J$445:$R$448,MATCH(Y$451,$I$445:$I$448,0),MATCH(Y$450,$J$444:$R$444,0))</f>
        <v>1</v>
      </c>
      <c r="Z523" s="769" cm="1">
        <f t="array" ref="Z523">INDEX($H523:$K523,0,MATCH(Z$451,$H$451:$K$451,0))*INDEX($J$445:$R$448,MATCH(Z$451,$I$445:$I$448,0),MATCH(Z$450,$J$444:$R$444,0))</f>
        <v>1</v>
      </c>
      <c r="AA523" s="769" cm="1">
        <f t="array" ref="AA523">INDEX($H523:$K523,0,MATCH(AA$451,$H$451:$K$451,0))*INDEX($J$445:$R$448,MATCH(AA$451,$I$445:$I$448,0),MATCH(AA$450,$J$444:$R$444,0))</f>
        <v>3</v>
      </c>
      <c r="AB523" s="769" cm="1">
        <f t="array" ref="AB523">INDEX($H523:$K523,0,MATCH(AB$451,$H$451:$K$451,0))*INDEX($J$445:$R$448,MATCH(AB$451,$I$445:$I$448,0),MATCH(AB$450,$J$444:$R$444,0))</f>
        <v>1</v>
      </c>
      <c r="AC523" s="769" cm="1">
        <f t="array" ref="AC523">INDEX($H523:$K523,0,MATCH(AC$451,$H$451:$K$451,0))*INDEX($J$445:$R$448,MATCH(AC$451,$I$445:$I$448,0),MATCH(AC$450,$J$444:$R$444,0))</f>
        <v>1</v>
      </c>
      <c r="AD523" s="769" cm="1">
        <f t="array" ref="AD523">INDEX($H523:$K523,0,MATCH(AD$451,$H$451:$K$451,0))*INDEX($J$445:$R$448,MATCH(AD$451,$I$445:$I$448,0),MATCH(AD$450,$J$444:$R$444,0))</f>
        <v>1</v>
      </c>
      <c r="AE523" s="769" cm="1">
        <f t="array" ref="AE523">INDEX($H523:$K523,0,MATCH(AE$451,$H$451:$K$451,0))*INDEX($J$445:$R$448,MATCH(AE$451,$I$445:$I$448,0),MATCH(AE$450,$J$444:$R$444,0))</f>
        <v>3</v>
      </c>
      <c r="AF523" s="769" cm="1">
        <f t="array" ref="AF523">INDEX($H523:$K523,0,MATCH(AF$451,$H$451:$K$451,0))*INDEX($J$445:$R$448,MATCH(AF$451,$I$445:$I$448,0),MATCH(AF$450,$J$444:$R$444,0))</f>
        <v>1</v>
      </c>
      <c r="AG523" s="769" cm="1">
        <f t="array" ref="AG523">INDEX($H523:$K523,0,MATCH(AG$451,$H$451:$K$451,0))*INDEX($J$445:$R$448,MATCH(AG$451,$I$445:$I$448,0),MATCH(AG$450,$J$444:$R$444,0))</f>
        <v>1</v>
      </c>
      <c r="AH523" s="769" cm="1">
        <f t="array" ref="AH523">INDEX($H523:$K523,0,MATCH(AH$451,$H$451:$K$451,0))*INDEX($J$445:$R$448,MATCH(AH$451,$I$445:$I$448,0),MATCH(AH$450,$J$444:$R$444,0))</f>
        <v>1</v>
      </c>
      <c r="AI523" s="769" cm="1">
        <f t="array" ref="AI523">INDEX($H523:$K523,0,MATCH(AI$451,$H$451:$K$451,0))*INDEX($J$445:$R$448,MATCH(AI$451,$I$445:$I$448,0),MATCH(AI$450,$J$444:$R$444,0))</f>
        <v>3</v>
      </c>
      <c r="AJ523" s="769" cm="1">
        <f t="array" ref="AJ523">INDEX($H523:$K523,0,MATCH(AJ$451,$H$451:$K$451,0))*INDEX($J$445:$R$448,MATCH(AJ$451,$I$445:$I$448,0),MATCH(AJ$450,$J$444:$R$444,0))</f>
        <v>1</v>
      </c>
      <c r="AK523" s="769" cm="1">
        <f t="array" ref="AK523">INDEX($H523:$K523,0,MATCH(AK$451,$H$451:$K$451,0))*INDEX($J$445:$R$448,MATCH(AK$451,$I$445:$I$448,0),MATCH(AK$450,$J$444:$R$444,0))</f>
        <v>1</v>
      </c>
      <c r="AL523" s="769" cm="1">
        <f t="array" ref="AL523">INDEX($H523:$K523,0,MATCH(AL$451,$H$451:$K$451,0))*INDEX($J$445:$R$448,MATCH(AL$451,$I$445:$I$448,0),MATCH(AL$450,$J$444:$R$444,0))</f>
        <v>1</v>
      </c>
      <c r="AM523" s="769" cm="1">
        <f t="array" ref="AM523">INDEX($H523:$K523,0,MATCH(AM$451,$H$451:$K$451,0))*INDEX($J$445:$R$448,MATCH(AM$451,$I$445:$I$448,0),MATCH(AM$450,$J$444:$R$444,0))</f>
        <v>3</v>
      </c>
      <c r="AN523" s="769" cm="1">
        <f t="array" ref="AN523">INDEX($H523:$K523,0,MATCH(AN$451,$H$451:$K$451,0))*INDEX($J$445:$R$448,MATCH(AN$451,$I$445:$I$448,0),MATCH(AN$450,$J$444:$R$444,0))</f>
        <v>1</v>
      </c>
      <c r="AO523" s="769" cm="1">
        <f t="array" ref="AO523">INDEX($H523:$K523,0,MATCH(AO$451,$H$451:$K$451,0))*INDEX($J$445:$R$448,MATCH(AO$451,$I$445:$I$448,0),MATCH(AO$450,$J$444:$R$444,0))</f>
        <v>1</v>
      </c>
      <c r="AP523" s="769" cm="1">
        <f t="array" ref="AP523">INDEX($H523:$K523,0,MATCH(AP$451,$H$451:$K$451,0))*INDEX($J$445:$R$448,MATCH(AP$451,$I$445:$I$448,0),MATCH(AP$450,$J$444:$R$444,0))</f>
        <v>1</v>
      </c>
      <c r="AQ523" s="769" cm="1">
        <f t="array" ref="AQ523">INDEX($H523:$K523,0,MATCH(AQ$451,$H$451:$K$451,0))*INDEX($J$445:$R$448,MATCH(AQ$451,$I$445:$I$448,0),MATCH(AQ$450,$J$444:$R$444,0))</f>
        <v>3</v>
      </c>
      <c r="AR523" s="769" cm="1">
        <f t="array" ref="AR523">INDEX($H523:$K523,0,MATCH(AR$451,$H$451:$K$451,0))*INDEX($J$445:$R$448,MATCH(AR$451,$I$445:$I$448,0),MATCH(AR$450,$J$444:$R$444,0))</f>
        <v>1</v>
      </c>
      <c r="AS523" s="769" cm="1">
        <f t="array" ref="AS523">INDEX($H523:$K523,0,MATCH(AS$451,$H$451:$K$451,0))*INDEX($J$445:$R$448,MATCH(AS$451,$I$445:$I$448,0),MATCH(AS$450,$J$444:$R$444,0))</f>
        <v>1</v>
      </c>
      <c r="AT523" s="769" cm="1">
        <f t="array" ref="AT523">INDEX($H523:$K523,0,MATCH(AT$451,$H$451:$K$451,0))*INDEX($J$445:$R$448,MATCH(AT$451,$I$445:$I$448,0),MATCH(AT$450,$J$444:$R$444,0))</f>
        <v>1</v>
      </c>
      <c r="AU523" s="769" cm="1">
        <f t="array" ref="AU523">INDEX($H523:$K523,0,MATCH(AU$451,$H$451:$K$451,0))*INDEX($J$445:$R$448,MATCH(AU$451,$I$445:$I$448,0),MATCH(AU$450,$J$444:$R$444,0))</f>
        <v>3</v>
      </c>
      <c r="AV523" s="189"/>
      <c r="AW523" s="189"/>
      <c r="AX523" s="16"/>
      <c r="AY523" s="8"/>
      <c r="AZ523" s="8"/>
      <c r="BA523" s="8"/>
    </row>
    <row r="524" spans="1:53" ht="14.5" outlineLevel="1" x14ac:dyDescent="0.35">
      <c r="A524" s="6"/>
      <c r="B524" s="7"/>
      <c r="C524" s="17"/>
      <c r="D524" s="17"/>
      <c r="E524" s="17"/>
      <c r="F524" s="26"/>
      <c r="G524" s="26" t="str">
        <f t="shared" si="122"/>
        <v>YYBFNw</v>
      </c>
      <c r="H524" s="226">
        <v>1</v>
      </c>
      <c r="I524" s="226">
        <v>1</v>
      </c>
      <c r="J524" s="226">
        <v>1</v>
      </c>
      <c r="K524" s="226">
        <v>2</v>
      </c>
      <c r="L524" s="769" cm="1">
        <f t="array" ref="L524">INDEX($H524:$K524,0,MATCH(L$451,$H$451:$K$451,0))*INDEX($J$445:$R$448,MATCH(L$451,$I$445:$I$448,0),MATCH(L$450,$J$444:$R$444,0))</f>
        <v>2</v>
      </c>
      <c r="M524" s="769" cm="1">
        <f t="array" ref="M524">INDEX($H524:$K524,0,MATCH(M$451,$H$451:$K$451,0))*INDEX($J$445:$R$448,MATCH(M$451,$I$445:$I$448,0),MATCH(M$450,$J$444:$R$444,0))</f>
        <v>1</v>
      </c>
      <c r="N524" s="769" cm="1">
        <f t="array" ref="N524">INDEX($H524:$K524,0,MATCH(N$451,$H$451:$K$451,0))*INDEX($J$445:$R$448,MATCH(N$451,$I$445:$I$448,0),MATCH(N$450,$J$444:$R$444,0))</f>
        <v>1</v>
      </c>
      <c r="O524" s="769" cm="1">
        <f t="array" ref="O524">INDEX($H524:$K524,0,MATCH(O$451,$H$451:$K$451,0))*INDEX($J$445:$R$448,MATCH(O$451,$I$445:$I$448,0),MATCH(O$450,$J$444:$R$444,0))</f>
        <v>2</v>
      </c>
      <c r="P524" s="769" cm="1">
        <f t="array" ref="P524">INDEX($H524:$K524,0,MATCH(P$451,$H$451:$K$451,0))*INDEX($J$445:$R$448,MATCH(P$451,$I$445:$I$448,0),MATCH(P$450,$J$444:$R$444,0))</f>
        <v>2</v>
      </c>
      <c r="Q524" s="769" cm="1">
        <f t="array" ref="Q524">INDEX($H524:$K524,0,MATCH(Q$451,$H$451:$K$451,0))*INDEX($J$445:$R$448,MATCH(Q$451,$I$445:$I$448,0),MATCH(Q$450,$J$444:$R$444,0))</f>
        <v>1</v>
      </c>
      <c r="R524" s="769" cm="1">
        <f t="array" ref="R524">INDEX($H524:$K524,0,MATCH(R$451,$H$451:$K$451,0))*INDEX($J$445:$R$448,MATCH(R$451,$I$445:$I$448,0),MATCH(R$450,$J$444:$R$444,0))</f>
        <v>1</v>
      </c>
      <c r="S524" s="769" cm="1">
        <f t="array" ref="S524">INDEX($H524:$K524,0,MATCH(S$451,$H$451:$K$451,0))*INDEX($J$445:$R$448,MATCH(S$451,$I$445:$I$448,0),MATCH(S$450,$J$444:$R$444,0))</f>
        <v>2</v>
      </c>
      <c r="T524" s="769" cm="1">
        <f t="array" ref="T524">INDEX($H524:$K524,0,MATCH(T$451,$H$451:$K$451,0))*INDEX($J$445:$R$448,MATCH(T$451,$I$445:$I$448,0),MATCH(T$450,$J$444:$R$444,0))</f>
        <v>2</v>
      </c>
      <c r="U524" s="769" cm="1">
        <f t="array" ref="U524">INDEX($H524:$K524,0,MATCH(U$451,$H$451:$K$451,0))*INDEX($J$445:$R$448,MATCH(U$451,$I$445:$I$448,0),MATCH(U$450,$J$444:$R$444,0))</f>
        <v>1</v>
      </c>
      <c r="V524" s="769" cm="1">
        <f t="array" ref="V524">INDEX($H524:$K524,0,MATCH(V$451,$H$451:$K$451,0))*INDEX($J$445:$R$448,MATCH(V$451,$I$445:$I$448,0),MATCH(V$450,$J$444:$R$444,0))</f>
        <v>1</v>
      </c>
      <c r="W524" s="769" cm="1">
        <f t="array" ref="W524">INDEX($H524:$K524,0,MATCH(W$451,$H$451:$K$451,0))*INDEX($J$445:$R$448,MATCH(W$451,$I$445:$I$448,0),MATCH(W$450,$J$444:$R$444,0))</f>
        <v>2</v>
      </c>
      <c r="X524" s="769" cm="1">
        <f t="array" ref="X524">INDEX($H524:$K524,0,MATCH(X$451,$H$451:$K$451,0))*INDEX($J$445:$R$448,MATCH(X$451,$I$445:$I$448,0),MATCH(X$450,$J$444:$R$444,0))</f>
        <v>2</v>
      </c>
      <c r="Y524" s="769" cm="1">
        <f t="array" ref="Y524">INDEX($H524:$K524,0,MATCH(Y$451,$H$451:$K$451,0))*INDEX($J$445:$R$448,MATCH(Y$451,$I$445:$I$448,0),MATCH(Y$450,$J$444:$R$444,0))</f>
        <v>1</v>
      </c>
      <c r="Z524" s="769" cm="1">
        <f t="array" ref="Z524">INDEX($H524:$K524,0,MATCH(Z$451,$H$451:$K$451,0))*INDEX($J$445:$R$448,MATCH(Z$451,$I$445:$I$448,0),MATCH(Z$450,$J$444:$R$444,0))</f>
        <v>1</v>
      </c>
      <c r="AA524" s="769" cm="1">
        <f t="array" ref="AA524">INDEX($H524:$K524,0,MATCH(AA$451,$H$451:$K$451,0))*INDEX($J$445:$R$448,MATCH(AA$451,$I$445:$I$448,0),MATCH(AA$450,$J$444:$R$444,0))</f>
        <v>2</v>
      </c>
      <c r="AB524" s="769" cm="1">
        <f t="array" ref="AB524">INDEX($H524:$K524,0,MATCH(AB$451,$H$451:$K$451,0))*INDEX($J$445:$R$448,MATCH(AB$451,$I$445:$I$448,0),MATCH(AB$450,$J$444:$R$444,0))</f>
        <v>1</v>
      </c>
      <c r="AC524" s="769" cm="1">
        <f t="array" ref="AC524">INDEX($H524:$K524,0,MATCH(AC$451,$H$451:$K$451,0))*INDEX($J$445:$R$448,MATCH(AC$451,$I$445:$I$448,0),MATCH(AC$450,$J$444:$R$444,0))</f>
        <v>1</v>
      </c>
      <c r="AD524" s="769" cm="1">
        <f t="array" ref="AD524">INDEX($H524:$K524,0,MATCH(AD$451,$H$451:$K$451,0))*INDEX($J$445:$R$448,MATCH(AD$451,$I$445:$I$448,0),MATCH(AD$450,$J$444:$R$444,0))</f>
        <v>1</v>
      </c>
      <c r="AE524" s="769" cm="1">
        <f t="array" ref="AE524">INDEX($H524:$K524,0,MATCH(AE$451,$H$451:$K$451,0))*INDEX($J$445:$R$448,MATCH(AE$451,$I$445:$I$448,0),MATCH(AE$450,$J$444:$R$444,0))</f>
        <v>2</v>
      </c>
      <c r="AF524" s="769" cm="1">
        <f t="array" ref="AF524">INDEX($H524:$K524,0,MATCH(AF$451,$H$451:$K$451,0))*INDEX($J$445:$R$448,MATCH(AF$451,$I$445:$I$448,0),MATCH(AF$450,$J$444:$R$444,0))</f>
        <v>1</v>
      </c>
      <c r="AG524" s="769" cm="1">
        <f t="array" ref="AG524">INDEX($H524:$K524,0,MATCH(AG$451,$H$451:$K$451,0))*INDEX($J$445:$R$448,MATCH(AG$451,$I$445:$I$448,0),MATCH(AG$450,$J$444:$R$444,0))</f>
        <v>1</v>
      </c>
      <c r="AH524" s="769" cm="1">
        <f t="array" ref="AH524">INDEX($H524:$K524,0,MATCH(AH$451,$H$451:$K$451,0))*INDEX($J$445:$R$448,MATCH(AH$451,$I$445:$I$448,0),MATCH(AH$450,$J$444:$R$444,0))</f>
        <v>1</v>
      </c>
      <c r="AI524" s="769" cm="1">
        <f t="array" ref="AI524">INDEX($H524:$K524,0,MATCH(AI$451,$H$451:$K$451,0))*INDEX($J$445:$R$448,MATCH(AI$451,$I$445:$I$448,0),MATCH(AI$450,$J$444:$R$444,0))</f>
        <v>2</v>
      </c>
      <c r="AJ524" s="769" cm="1">
        <f t="array" ref="AJ524">INDEX($H524:$K524,0,MATCH(AJ$451,$H$451:$K$451,0))*INDEX($J$445:$R$448,MATCH(AJ$451,$I$445:$I$448,0),MATCH(AJ$450,$J$444:$R$444,0))</f>
        <v>1</v>
      </c>
      <c r="AK524" s="769" cm="1">
        <f t="array" ref="AK524">INDEX($H524:$K524,0,MATCH(AK$451,$H$451:$K$451,0))*INDEX($J$445:$R$448,MATCH(AK$451,$I$445:$I$448,0),MATCH(AK$450,$J$444:$R$444,0))</f>
        <v>1</v>
      </c>
      <c r="AL524" s="769" cm="1">
        <f t="array" ref="AL524">INDEX($H524:$K524,0,MATCH(AL$451,$H$451:$K$451,0))*INDEX($J$445:$R$448,MATCH(AL$451,$I$445:$I$448,0),MATCH(AL$450,$J$444:$R$444,0))</f>
        <v>1</v>
      </c>
      <c r="AM524" s="769" cm="1">
        <f t="array" ref="AM524">INDEX($H524:$K524,0,MATCH(AM$451,$H$451:$K$451,0))*INDEX($J$445:$R$448,MATCH(AM$451,$I$445:$I$448,0),MATCH(AM$450,$J$444:$R$444,0))</f>
        <v>2</v>
      </c>
      <c r="AN524" s="769" cm="1">
        <f t="array" ref="AN524">INDEX($H524:$K524,0,MATCH(AN$451,$H$451:$K$451,0))*INDEX($J$445:$R$448,MATCH(AN$451,$I$445:$I$448,0),MATCH(AN$450,$J$444:$R$444,0))</f>
        <v>1</v>
      </c>
      <c r="AO524" s="769" cm="1">
        <f t="array" ref="AO524">INDEX($H524:$K524,0,MATCH(AO$451,$H$451:$K$451,0))*INDEX($J$445:$R$448,MATCH(AO$451,$I$445:$I$448,0),MATCH(AO$450,$J$444:$R$444,0))</f>
        <v>1</v>
      </c>
      <c r="AP524" s="769" cm="1">
        <f t="array" ref="AP524">INDEX($H524:$K524,0,MATCH(AP$451,$H$451:$K$451,0))*INDEX($J$445:$R$448,MATCH(AP$451,$I$445:$I$448,0),MATCH(AP$450,$J$444:$R$444,0))</f>
        <v>1</v>
      </c>
      <c r="AQ524" s="769" cm="1">
        <f t="array" ref="AQ524">INDEX($H524:$K524,0,MATCH(AQ$451,$H$451:$K$451,0))*INDEX($J$445:$R$448,MATCH(AQ$451,$I$445:$I$448,0),MATCH(AQ$450,$J$444:$R$444,0))</f>
        <v>2</v>
      </c>
      <c r="AR524" s="769" cm="1">
        <f t="array" ref="AR524">INDEX($H524:$K524,0,MATCH(AR$451,$H$451:$K$451,0))*INDEX($J$445:$R$448,MATCH(AR$451,$I$445:$I$448,0),MATCH(AR$450,$J$444:$R$444,0))</f>
        <v>1</v>
      </c>
      <c r="AS524" s="769" cm="1">
        <f t="array" ref="AS524">INDEX($H524:$K524,0,MATCH(AS$451,$H$451:$K$451,0))*INDEX($J$445:$R$448,MATCH(AS$451,$I$445:$I$448,0),MATCH(AS$450,$J$444:$R$444,0))</f>
        <v>1</v>
      </c>
      <c r="AT524" s="769" cm="1">
        <f t="array" ref="AT524">INDEX($H524:$K524,0,MATCH(AT$451,$H$451:$K$451,0))*INDEX($J$445:$R$448,MATCH(AT$451,$I$445:$I$448,0),MATCH(AT$450,$J$444:$R$444,0))</f>
        <v>1</v>
      </c>
      <c r="AU524" s="769" cm="1">
        <f t="array" ref="AU524">INDEX($H524:$K524,0,MATCH(AU$451,$H$451:$K$451,0))*INDEX($J$445:$R$448,MATCH(AU$451,$I$445:$I$448,0),MATCH(AU$450,$J$444:$R$444,0))</f>
        <v>2</v>
      </c>
      <c r="AV524" s="189"/>
      <c r="AW524" s="189"/>
      <c r="AX524" s="16"/>
      <c r="AY524" s="8"/>
      <c r="AZ524" s="8"/>
      <c r="BA524" s="8"/>
    </row>
    <row r="525" spans="1:53" ht="14.5" outlineLevel="1" x14ac:dyDescent="0.35">
      <c r="A525" s="6"/>
      <c r="B525" s="7"/>
      <c r="C525" s="17"/>
      <c r="D525" s="17"/>
      <c r="E525" s="17"/>
      <c r="F525" s="26"/>
      <c r="G525" s="26" t="str">
        <f t="shared" si="122"/>
        <v>YYBFNwd</v>
      </c>
      <c r="H525" s="226">
        <v>1</v>
      </c>
      <c r="I525" s="226">
        <v>1</v>
      </c>
      <c r="J525" s="226">
        <v>1</v>
      </c>
      <c r="K525" s="226">
        <v>2</v>
      </c>
      <c r="L525" s="769" cm="1">
        <f t="array" ref="L525">INDEX($H525:$K525,0,MATCH(L$451,$H$451:$K$451,0))*INDEX($J$445:$R$448,MATCH(L$451,$I$445:$I$448,0),MATCH(L$450,$J$444:$R$444,0))</f>
        <v>2</v>
      </c>
      <c r="M525" s="769" cm="1">
        <f t="array" ref="M525">INDEX($H525:$K525,0,MATCH(M$451,$H$451:$K$451,0))*INDEX($J$445:$R$448,MATCH(M$451,$I$445:$I$448,0),MATCH(M$450,$J$444:$R$444,0))</f>
        <v>1</v>
      </c>
      <c r="N525" s="769" cm="1">
        <f t="array" ref="N525">INDEX($H525:$K525,0,MATCH(N$451,$H$451:$K$451,0))*INDEX($J$445:$R$448,MATCH(N$451,$I$445:$I$448,0),MATCH(N$450,$J$444:$R$444,0))</f>
        <v>1</v>
      </c>
      <c r="O525" s="769" cm="1">
        <f t="array" ref="O525">INDEX($H525:$K525,0,MATCH(O$451,$H$451:$K$451,0))*INDEX($J$445:$R$448,MATCH(O$451,$I$445:$I$448,0),MATCH(O$450,$J$444:$R$444,0))</f>
        <v>2</v>
      </c>
      <c r="P525" s="769" cm="1">
        <f t="array" ref="P525">INDEX($H525:$K525,0,MATCH(P$451,$H$451:$K$451,0))*INDEX($J$445:$R$448,MATCH(P$451,$I$445:$I$448,0),MATCH(P$450,$J$444:$R$444,0))</f>
        <v>2</v>
      </c>
      <c r="Q525" s="769" cm="1">
        <f t="array" ref="Q525">INDEX($H525:$K525,0,MATCH(Q$451,$H$451:$K$451,0))*INDEX($J$445:$R$448,MATCH(Q$451,$I$445:$I$448,0),MATCH(Q$450,$J$444:$R$444,0))</f>
        <v>1</v>
      </c>
      <c r="R525" s="769" cm="1">
        <f t="array" ref="R525">INDEX($H525:$K525,0,MATCH(R$451,$H$451:$K$451,0))*INDEX($J$445:$R$448,MATCH(R$451,$I$445:$I$448,0),MATCH(R$450,$J$444:$R$444,0))</f>
        <v>1</v>
      </c>
      <c r="S525" s="769" cm="1">
        <f t="array" ref="S525">INDEX($H525:$K525,0,MATCH(S$451,$H$451:$K$451,0))*INDEX($J$445:$R$448,MATCH(S$451,$I$445:$I$448,0),MATCH(S$450,$J$444:$R$444,0))</f>
        <v>2</v>
      </c>
      <c r="T525" s="769" cm="1">
        <f t="array" ref="T525">INDEX($H525:$K525,0,MATCH(T$451,$H$451:$K$451,0))*INDEX($J$445:$R$448,MATCH(T$451,$I$445:$I$448,0),MATCH(T$450,$J$444:$R$444,0))</f>
        <v>2</v>
      </c>
      <c r="U525" s="769" cm="1">
        <f t="array" ref="U525">INDEX($H525:$K525,0,MATCH(U$451,$H$451:$K$451,0))*INDEX($J$445:$R$448,MATCH(U$451,$I$445:$I$448,0),MATCH(U$450,$J$444:$R$444,0))</f>
        <v>1</v>
      </c>
      <c r="V525" s="769" cm="1">
        <f t="array" ref="V525">INDEX($H525:$K525,0,MATCH(V$451,$H$451:$K$451,0))*INDEX($J$445:$R$448,MATCH(V$451,$I$445:$I$448,0),MATCH(V$450,$J$444:$R$444,0))</f>
        <v>1</v>
      </c>
      <c r="W525" s="769" cm="1">
        <f t="array" ref="W525">INDEX($H525:$K525,0,MATCH(W$451,$H$451:$K$451,0))*INDEX($J$445:$R$448,MATCH(W$451,$I$445:$I$448,0),MATCH(W$450,$J$444:$R$444,0))</f>
        <v>2</v>
      </c>
      <c r="X525" s="769" cm="1">
        <f t="array" ref="X525">INDEX($H525:$K525,0,MATCH(X$451,$H$451:$K$451,0))*INDEX($J$445:$R$448,MATCH(X$451,$I$445:$I$448,0),MATCH(X$450,$J$444:$R$444,0))</f>
        <v>2</v>
      </c>
      <c r="Y525" s="769" cm="1">
        <f t="array" ref="Y525">INDEX($H525:$K525,0,MATCH(Y$451,$H$451:$K$451,0))*INDEX($J$445:$R$448,MATCH(Y$451,$I$445:$I$448,0),MATCH(Y$450,$J$444:$R$444,0))</f>
        <v>1</v>
      </c>
      <c r="Z525" s="769" cm="1">
        <f t="array" ref="Z525">INDEX($H525:$K525,0,MATCH(Z$451,$H$451:$K$451,0))*INDEX($J$445:$R$448,MATCH(Z$451,$I$445:$I$448,0),MATCH(Z$450,$J$444:$R$444,0))</f>
        <v>1</v>
      </c>
      <c r="AA525" s="769" cm="1">
        <f t="array" ref="AA525">INDEX($H525:$K525,0,MATCH(AA$451,$H$451:$K$451,0))*INDEX($J$445:$R$448,MATCH(AA$451,$I$445:$I$448,0),MATCH(AA$450,$J$444:$R$444,0))</f>
        <v>2</v>
      </c>
      <c r="AB525" s="769" cm="1">
        <f t="array" ref="AB525">INDEX($H525:$K525,0,MATCH(AB$451,$H$451:$K$451,0))*INDEX($J$445:$R$448,MATCH(AB$451,$I$445:$I$448,0),MATCH(AB$450,$J$444:$R$444,0))</f>
        <v>1</v>
      </c>
      <c r="AC525" s="769" cm="1">
        <f t="array" ref="AC525">INDEX($H525:$K525,0,MATCH(AC$451,$H$451:$K$451,0))*INDEX($J$445:$R$448,MATCH(AC$451,$I$445:$I$448,0),MATCH(AC$450,$J$444:$R$444,0))</f>
        <v>1</v>
      </c>
      <c r="AD525" s="769" cm="1">
        <f t="array" ref="AD525">INDEX($H525:$K525,0,MATCH(AD$451,$H$451:$K$451,0))*INDEX($J$445:$R$448,MATCH(AD$451,$I$445:$I$448,0),MATCH(AD$450,$J$444:$R$444,0))</f>
        <v>1</v>
      </c>
      <c r="AE525" s="769" cm="1">
        <f t="array" ref="AE525">INDEX($H525:$K525,0,MATCH(AE$451,$H$451:$K$451,0))*INDEX($J$445:$R$448,MATCH(AE$451,$I$445:$I$448,0),MATCH(AE$450,$J$444:$R$444,0))</f>
        <v>2</v>
      </c>
      <c r="AF525" s="769" cm="1">
        <f t="array" ref="AF525">INDEX($H525:$K525,0,MATCH(AF$451,$H$451:$K$451,0))*INDEX($J$445:$R$448,MATCH(AF$451,$I$445:$I$448,0),MATCH(AF$450,$J$444:$R$444,0))</f>
        <v>1</v>
      </c>
      <c r="AG525" s="769" cm="1">
        <f t="array" ref="AG525">INDEX($H525:$K525,0,MATCH(AG$451,$H$451:$K$451,0))*INDEX($J$445:$R$448,MATCH(AG$451,$I$445:$I$448,0),MATCH(AG$450,$J$444:$R$444,0))</f>
        <v>1</v>
      </c>
      <c r="AH525" s="769" cm="1">
        <f t="array" ref="AH525">INDEX($H525:$K525,0,MATCH(AH$451,$H$451:$K$451,0))*INDEX($J$445:$R$448,MATCH(AH$451,$I$445:$I$448,0),MATCH(AH$450,$J$444:$R$444,0))</f>
        <v>1</v>
      </c>
      <c r="AI525" s="769" cm="1">
        <f t="array" ref="AI525">INDEX($H525:$K525,0,MATCH(AI$451,$H$451:$K$451,0))*INDEX($J$445:$R$448,MATCH(AI$451,$I$445:$I$448,0),MATCH(AI$450,$J$444:$R$444,0))</f>
        <v>2</v>
      </c>
      <c r="AJ525" s="769" cm="1">
        <f t="array" ref="AJ525">INDEX($H525:$K525,0,MATCH(AJ$451,$H$451:$K$451,0))*INDEX($J$445:$R$448,MATCH(AJ$451,$I$445:$I$448,0),MATCH(AJ$450,$J$444:$R$444,0))</f>
        <v>1</v>
      </c>
      <c r="AK525" s="769" cm="1">
        <f t="array" ref="AK525">INDEX($H525:$K525,0,MATCH(AK$451,$H$451:$K$451,0))*INDEX($J$445:$R$448,MATCH(AK$451,$I$445:$I$448,0),MATCH(AK$450,$J$444:$R$444,0))</f>
        <v>1</v>
      </c>
      <c r="AL525" s="769" cm="1">
        <f t="array" ref="AL525">INDEX($H525:$K525,0,MATCH(AL$451,$H$451:$K$451,0))*INDEX($J$445:$R$448,MATCH(AL$451,$I$445:$I$448,0),MATCH(AL$450,$J$444:$R$444,0))</f>
        <v>1</v>
      </c>
      <c r="AM525" s="769" cm="1">
        <f t="array" ref="AM525">INDEX($H525:$K525,0,MATCH(AM$451,$H$451:$K$451,0))*INDEX($J$445:$R$448,MATCH(AM$451,$I$445:$I$448,0),MATCH(AM$450,$J$444:$R$444,0))</f>
        <v>2</v>
      </c>
      <c r="AN525" s="769" cm="1">
        <f t="array" ref="AN525">INDEX($H525:$K525,0,MATCH(AN$451,$H$451:$K$451,0))*INDEX($J$445:$R$448,MATCH(AN$451,$I$445:$I$448,0),MATCH(AN$450,$J$444:$R$444,0))</f>
        <v>1</v>
      </c>
      <c r="AO525" s="769" cm="1">
        <f t="array" ref="AO525">INDEX($H525:$K525,0,MATCH(AO$451,$H$451:$K$451,0))*INDEX($J$445:$R$448,MATCH(AO$451,$I$445:$I$448,0),MATCH(AO$450,$J$444:$R$444,0))</f>
        <v>1</v>
      </c>
      <c r="AP525" s="769" cm="1">
        <f t="array" ref="AP525">INDEX($H525:$K525,0,MATCH(AP$451,$H$451:$K$451,0))*INDEX($J$445:$R$448,MATCH(AP$451,$I$445:$I$448,0),MATCH(AP$450,$J$444:$R$444,0))</f>
        <v>1</v>
      </c>
      <c r="AQ525" s="769" cm="1">
        <f t="array" ref="AQ525">INDEX($H525:$K525,0,MATCH(AQ$451,$H$451:$K$451,0))*INDEX($J$445:$R$448,MATCH(AQ$451,$I$445:$I$448,0),MATCH(AQ$450,$J$444:$R$444,0))</f>
        <v>2</v>
      </c>
      <c r="AR525" s="769" cm="1">
        <f t="array" ref="AR525">INDEX($H525:$K525,0,MATCH(AR$451,$H$451:$K$451,0))*INDEX($J$445:$R$448,MATCH(AR$451,$I$445:$I$448,0),MATCH(AR$450,$J$444:$R$444,0))</f>
        <v>1</v>
      </c>
      <c r="AS525" s="769" cm="1">
        <f t="array" ref="AS525">INDEX($H525:$K525,0,MATCH(AS$451,$H$451:$K$451,0))*INDEX($J$445:$R$448,MATCH(AS$451,$I$445:$I$448,0),MATCH(AS$450,$J$444:$R$444,0))</f>
        <v>1</v>
      </c>
      <c r="AT525" s="769" cm="1">
        <f t="array" ref="AT525">INDEX($H525:$K525,0,MATCH(AT$451,$H$451:$K$451,0))*INDEX($J$445:$R$448,MATCH(AT$451,$I$445:$I$448,0),MATCH(AT$450,$J$444:$R$444,0))</f>
        <v>1</v>
      </c>
      <c r="AU525" s="769" cm="1">
        <f t="array" ref="AU525">INDEX($H525:$K525,0,MATCH(AU$451,$H$451:$K$451,0))*INDEX($J$445:$R$448,MATCH(AU$451,$I$445:$I$448,0),MATCH(AU$450,$J$444:$R$444,0))</f>
        <v>2</v>
      </c>
      <c r="AV525" s="189"/>
      <c r="AW525" s="189"/>
      <c r="AX525" s="16"/>
      <c r="AY525" s="8"/>
      <c r="AZ525" s="8"/>
      <c r="BA525" s="8"/>
    </row>
    <row r="526" spans="1:53" ht="14.5" outlineLevel="1" x14ac:dyDescent="0.35">
      <c r="A526" s="6"/>
      <c r="B526" s="7"/>
      <c r="C526" s="17"/>
      <c r="D526" s="17"/>
      <c r="E526" s="17"/>
      <c r="F526" s="26"/>
      <c r="G526" s="26" t="str">
        <f t="shared" si="122"/>
        <v>YYWBFz</v>
      </c>
      <c r="H526" s="226">
        <v>1</v>
      </c>
      <c r="I526" s="226">
        <v>1</v>
      </c>
      <c r="J526" s="226">
        <v>2</v>
      </c>
      <c r="K526" s="226">
        <v>4</v>
      </c>
      <c r="L526" s="769" cm="1">
        <f t="array" ref="L526">INDEX($H526:$K526,0,MATCH(L$451,$H$451:$K$451,0))*INDEX($J$445:$R$448,MATCH(L$451,$I$445:$I$448,0),MATCH(L$450,$J$444:$R$444,0))</f>
        <v>2</v>
      </c>
      <c r="M526" s="769" cm="1">
        <f t="array" ref="M526">INDEX($H526:$K526,0,MATCH(M$451,$H$451:$K$451,0))*INDEX($J$445:$R$448,MATCH(M$451,$I$445:$I$448,0),MATCH(M$450,$J$444:$R$444,0))</f>
        <v>1</v>
      </c>
      <c r="N526" s="769" cm="1">
        <f t="array" ref="N526">INDEX($H526:$K526,0,MATCH(N$451,$H$451:$K$451,0))*INDEX($J$445:$R$448,MATCH(N$451,$I$445:$I$448,0),MATCH(N$450,$J$444:$R$444,0))</f>
        <v>2</v>
      </c>
      <c r="O526" s="769" cm="1">
        <f t="array" ref="O526">INDEX($H526:$K526,0,MATCH(O$451,$H$451:$K$451,0))*INDEX($J$445:$R$448,MATCH(O$451,$I$445:$I$448,0),MATCH(O$450,$J$444:$R$444,0))</f>
        <v>4</v>
      </c>
      <c r="P526" s="769" cm="1">
        <f t="array" ref="P526">INDEX($H526:$K526,0,MATCH(P$451,$H$451:$K$451,0))*INDEX($J$445:$R$448,MATCH(P$451,$I$445:$I$448,0),MATCH(P$450,$J$444:$R$444,0))</f>
        <v>2</v>
      </c>
      <c r="Q526" s="769" cm="1">
        <f t="array" ref="Q526">INDEX($H526:$K526,0,MATCH(Q$451,$H$451:$K$451,0))*INDEX($J$445:$R$448,MATCH(Q$451,$I$445:$I$448,0),MATCH(Q$450,$J$444:$R$444,0))</f>
        <v>1</v>
      </c>
      <c r="R526" s="769" cm="1">
        <f t="array" ref="R526">INDEX($H526:$K526,0,MATCH(R$451,$H$451:$K$451,0))*INDEX($J$445:$R$448,MATCH(R$451,$I$445:$I$448,0),MATCH(R$450,$J$444:$R$444,0))</f>
        <v>2</v>
      </c>
      <c r="S526" s="769" cm="1">
        <f t="array" ref="S526">INDEX($H526:$K526,0,MATCH(S$451,$H$451:$K$451,0))*INDEX($J$445:$R$448,MATCH(S$451,$I$445:$I$448,0),MATCH(S$450,$J$444:$R$444,0))</f>
        <v>4</v>
      </c>
      <c r="T526" s="769" cm="1">
        <f t="array" ref="T526">INDEX($H526:$K526,0,MATCH(T$451,$H$451:$K$451,0))*INDEX($J$445:$R$448,MATCH(T$451,$I$445:$I$448,0),MATCH(T$450,$J$444:$R$444,0))</f>
        <v>2</v>
      </c>
      <c r="U526" s="769" cm="1">
        <f t="array" ref="U526">INDEX($H526:$K526,0,MATCH(U$451,$H$451:$K$451,0))*INDEX($J$445:$R$448,MATCH(U$451,$I$445:$I$448,0),MATCH(U$450,$J$444:$R$444,0))</f>
        <v>1</v>
      </c>
      <c r="V526" s="769" cm="1">
        <f t="array" ref="V526">INDEX($H526:$K526,0,MATCH(V$451,$H$451:$K$451,0))*INDEX($J$445:$R$448,MATCH(V$451,$I$445:$I$448,0),MATCH(V$450,$J$444:$R$444,0))</f>
        <v>2</v>
      </c>
      <c r="W526" s="769" cm="1">
        <f t="array" ref="W526">INDEX($H526:$K526,0,MATCH(W$451,$H$451:$K$451,0))*INDEX($J$445:$R$448,MATCH(W$451,$I$445:$I$448,0),MATCH(W$450,$J$444:$R$444,0))</f>
        <v>4</v>
      </c>
      <c r="X526" s="769" cm="1">
        <f t="array" ref="X526">INDEX($H526:$K526,0,MATCH(X$451,$H$451:$K$451,0))*INDEX($J$445:$R$448,MATCH(X$451,$I$445:$I$448,0),MATCH(X$450,$J$444:$R$444,0))</f>
        <v>2</v>
      </c>
      <c r="Y526" s="769" cm="1">
        <f t="array" ref="Y526">INDEX($H526:$K526,0,MATCH(Y$451,$H$451:$K$451,0))*INDEX($J$445:$R$448,MATCH(Y$451,$I$445:$I$448,0),MATCH(Y$450,$J$444:$R$444,0))</f>
        <v>1</v>
      </c>
      <c r="Z526" s="769" cm="1">
        <f t="array" ref="Z526">INDEX($H526:$K526,0,MATCH(Z$451,$H$451:$K$451,0))*INDEX($J$445:$R$448,MATCH(Z$451,$I$445:$I$448,0),MATCH(Z$450,$J$444:$R$444,0))</f>
        <v>2</v>
      </c>
      <c r="AA526" s="769" cm="1">
        <f t="array" ref="AA526">INDEX($H526:$K526,0,MATCH(AA$451,$H$451:$K$451,0))*INDEX($J$445:$R$448,MATCH(AA$451,$I$445:$I$448,0),MATCH(AA$450,$J$444:$R$444,0))</f>
        <v>4</v>
      </c>
      <c r="AB526" s="769" cm="1">
        <f t="array" ref="AB526">INDEX($H526:$K526,0,MATCH(AB$451,$H$451:$K$451,0))*INDEX($J$445:$R$448,MATCH(AB$451,$I$445:$I$448,0),MATCH(AB$450,$J$444:$R$444,0))</f>
        <v>1</v>
      </c>
      <c r="AC526" s="769" cm="1">
        <f t="array" ref="AC526">INDEX($H526:$K526,0,MATCH(AC$451,$H$451:$K$451,0))*INDEX($J$445:$R$448,MATCH(AC$451,$I$445:$I$448,0),MATCH(AC$450,$J$444:$R$444,0))</f>
        <v>1</v>
      </c>
      <c r="AD526" s="769" cm="1">
        <f t="array" ref="AD526">INDEX($H526:$K526,0,MATCH(AD$451,$H$451:$K$451,0))*INDEX($J$445:$R$448,MATCH(AD$451,$I$445:$I$448,0),MATCH(AD$450,$J$444:$R$444,0))</f>
        <v>2</v>
      </c>
      <c r="AE526" s="769" cm="1">
        <f t="array" ref="AE526">INDEX($H526:$K526,0,MATCH(AE$451,$H$451:$K$451,0))*INDEX($J$445:$R$448,MATCH(AE$451,$I$445:$I$448,0),MATCH(AE$450,$J$444:$R$444,0))</f>
        <v>4</v>
      </c>
      <c r="AF526" s="769" cm="1">
        <f t="array" ref="AF526">INDEX($H526:$K526,0,MATCH(AF$451,$H$451:$K$451,0))*INDEX($J$445:$R$448,MATCH(AF$451,$I$445:$I$448,0),MATCH(AF$450,$J$444:$R$444,0))</f>
        <v>1</v>
      </c>
      <c r="AG526" s="769" cm="1">
        <f t="array" ref="AG526">INDEX($H526:$K526,0,MATCH(AG$451,$H$451:$K$451,0))*INDEX($J$445:$R$448,MATCH(AG$451,$I$445:$I$448,0),MATCH(AG$450,$J$444:$R$444,0))</f>
        <v>1</v>
      </c>
      <c r="AH526" s="769" cm="1">
        <f t="array" ref="AH526">INDEX($H526:$K526,0,MATCH(AH$451,$H$451:$K$451,0))*INDEX($J$445:$R$448,MATCH(AH$451,$I$445:$I$448,0),MATCH(AH$450,$J$444:$R$444,0))</f>
        <v>2</v>
      </c>
      <c r="AI526" s="769" cm="1">
        <f t="array" ref="AI526">INDEX($H526:$K526,0,MATCH(AI$451,$H$451:$K$451,0))*INDEX($J$445:$R$448,MATCH(AI$451,$I$445:$I$448,0),MATCH(AI$450,$J$444:$R$444,0))</f>
        <v>4</v>
      </c>
      <c r="AJ526" s="769" cm="1">
        <f t="array" ref="AJ526">INDEX($H526:$K526,0,MATCH(AJ$451,$H$451:$K$451,0))*INDEX($J$445:$R$448,MATCH(AJ$451,$I$445:$I$448,0),MATCH(AJ$450,$J$444:$R$444,0))</f>
        <v>1</v>
      </c>
      <c r="AK526" s="769" cm="1">
        <f t="array" ref="AK526">INDEX($H526:$K526,0,MATCH(AK$451,$H$451:$K$451,0))*INDEX($J$445:$R$448,MATCH(AK$451,$I$445:$I$448,0),MATCH(AK$450,$J$444:$R$444,0))</f>
        <v>1</v>
      </c>
      <c r="AL526" s="769" cm="1">
        <f t="array" ref="AL526">INDEX($H526:$K526,0,MATCH(AL$451,$H$451:$K$451,0))*INDEX($J$445:$R$448,MATCH(AL$451,$I$445:$I$448,0),MATCH(AL$450,$J$444:$R$444,0))</f>
        <v>2</v>
      </c>
      <c r="AM526" s="769" cm="1">
        <f t="array" ref="AM526">INDEX($H526:$K526,0,MATCH(AM$451,$H$451:$K$451,0))*INDEX($J$445:$R$448,MATCH(AM$451,$I$445:$I$448,0),MATCH(AM$450,$J$444:$R$444,0))</f>
        <v>4</v>
      </c>
      <c r="AN526" s="769" cm="1">
        <f t="array" ref="AN526">INDEX($H526:$K526,0,MATCH(AN$451,$H$451:$K$451,0))*INDEX($J$445:$R$448,MATCH(AN$451,$I$445:$I$448,0),MATCH(AN$450,$J$444:$R$444,0))</f>
        <v>1</v>
      </c>
      <c r="AO526" s="769" cm="1">
        <f t="array" ref="AO526">INDEX($H526:$K526,0,MATCH(AO$451,$H$451:$K$451,0))*INDEX($J$445:$R$448,MATCH(AO$451,$I$445:$I$448,0),MATCH(AO$450,$J$444:$R$444,0))</f>
        <v>1</v>
      </c>
      <c r="AP526" s="769" cm="1">
        <f t="array" ref="AP526">INDEX($H526:$K526,0,MATCH(AP$451,$H$451:$K$451,0))*INDEX($J$445:$R$448,MATCH(AP$451,$I$445:$I$448,0),MATCH(AP$450,$J$444:$R$444,0))</f>
        <v>2</v>
      </c>
      <c r="AQ526" s="769" cm="1">
        <f t="array" ref="AQ526">INDEX($H526:$K526,0,MATCH(AQ$451,$H$451:$K$451,0))*INDEX($J$445:$R$448,MATCH(AQ$451,$I$445:$I$448,0),MATCH(AQ$450,$J$444:$R$444,0))</f>
        <v>4</v>
      </c>
      <c r="AR526" s="769" cm="1">
        <f t="array" ref="AR526">INDEX($H526:$K526,0,MATCH(AR$451,$H$451:$K$451,0))*INDEX($J$445:$R$448,MATCH(AR$451,$I$445:$I$448,0),MATCH(AR$450,$J$444:$R$444,0))</f>
        <v>1</v>
      </c>
      <c r="AS526" s="769" cm="1">
        <f t="array" ref="AS526">INDEX($H526:$K526,0,MATCH(AS$451,$H$451:$K$451,0))*INDEX($J$445:$R$448,MATCH(AS$451,$I$445:$I$448,0),MATCH(AS$450,$J$444:$R$444,0))</f>
        <v>1</v>
      </c>
      <c r="AT526" s="769" cm="1">
        <f t="array" ref="AT526">INDEX($H526:$K526,0,MATCH(AT$451,$H$451:$K$451,0))*INDEX($J$445:$R$448,MATCH(AT$451,$I$445:$I$448,0),MATCH(AT$450,$J$444:$R$444,0))</f>
        <v>2</v>
      </c>
      <c r="AU526" s="769" cm="1">
        <f t="array" ref="AU526">INDEX($H526:$K526,0,MATCH(AU$451,$H$451:$K$451,0))*INDEX($J$445:$R$448,MATCH(AU$451,$I$445:$I$448,0),MATCH(AU$450,$J$444:$R$444,0))</f>
        <v>4</v>
      </c>
      <c r="AV526" s="189"/>
      <c r="AW526" s="189"/>
      <c r="AX526" s="16"/>
      <c r="AY526" s="8"/>
      <c r="AZ526" s="8"/>
      <c r="BA526" s="8"/>
    </row>
    <row r="527" spans="1:53" ht="14.5" outlineLevel="1" x14ac:dyDescent="0.35">
      <c r="A527" s="6"/>
      <c r="B527" s="7"/>
      <c r="C527" s="17"/>
      <c r="D527" s="17"/>
      <c r="E527" s="17"/>
      <c r="F527" s="26"/>
      <c r="G527" s="26" t="str">
        <f t="shared" si="122"/>
        <v>YYWBFzd</v>
      </c>
      <c r="H527" s="226">
        <v>1</v>
      </c>
      <c r="I527" s="226">
        <v>1</v>
      </c>
      <c r="J527" s="226">
        <v>2</v>
      </c>
      <c r="K527" s="226">
        <v>4</v>
      </c>
      <c r="L527" s="769" cm="1">
        <f t="array" ref="L527">INDEX($H527:$K527,0,MATCH(L$451,$H$451:$K$451,0))*INDEX($J$445:$R$448,MATCH(L$451,$I$445:$I$448,0),MATCH(L$450,$J$444:$R$444,0))</f>
        <v>2</v>
      </c>
      <c r="M527" s="769" cm="1">
        <f t="array" ref="M527">INDEX($H527:$K527,0,MATCH(M$451,$H$451:$K$451,0))*INDEX($J$445:$R$448,MATCH(M$451,$I$445:$I$448,0),MATCH(M$450,$J$444:$R$444,0))</f>
        <v>1</v>
      </c>
      <c r="N527" s="769" cm="1">
        <f t="array" ref="N527">INDEX($H527:$K527,0,MATCH(N$451,$H$451:$K$451,0))*INDEX($J$445:$R$448,MATCH(N$451,$I$445:$I$448,0),MATCH(N$450,$J$444:$R$444,0))</f>
        <v>2</v>
      </c>
      <c r="O527" s="769" cm="1">
        <f t="array" ref="O527">INDEX($H527:$K527,0,MATCH(O$451,$H$451:$K$451,0))*INDEX($J$445:$R$448,MATCH(O$451,$I$445:$I$448,0),MATCH(O$450,$J$444:$R$444,0))</f>
        <v>4</v>
      </c>
      <c r="P527" s="769" cm="1">
        <f t="array" ref="P527">INDEX($H527:$K527,0,MATCH(P$451,$H$451:$K$451,0))*INDEX($J$445:$R$448,MATCH(P$451,$I$445:$I$448,0),MATCH(P$450,$J$444:$R$444,0))</f>
        <v>2</v>
      </c>
      <c r="Q527" s="769" cm="1">
        <f t="array" ref="Q527">INDEX($H527:$K527,0,MATCH(Q$451,$H$451:$K$451,0))*INDEX($J$445:$R$448,MATCH(Q$451,$I$445:$I$448,0),MATCH(Q$450,$J$444:$R$444,0))</f>
        <v>1</v>
      </c>
      <c r="R527" s="769" cm="1">
        <f t="array" ref="R527">INDEX($H527:$K527,0,MATCH(R$451,$H$451:$K$451,0))*INDEX($J$445:$R$448,MATCH(R$451,$I$445:$I$448,0),MATCH(R$450,$J$444:$R$444,0))</f>
        <v>2</v>
      </c>
      <c r="S527" s="769" cm="1">
        <f t="array" ref="S527">INDEX($H527:$K527,0,MATCH(S$451,$H$451:$K$451,0))*INDEX($J$445:$R$448,MATCH(S$451,$I$445:$I$448,0),MATCH(S$450,$J$444:$R$444,0))</f>
        <v>4</v>
      </c>
      <c r="T527" s="769" cm="1">
        <f t="array" ref="T527">INDEX($H527:$K527,0,MATCH(T$451,$H$451:$K$451,0))*INDEX($J$445:$R$448,MATCH(T$451,$I$445:$I$448,0),MATCH(T$450,$J$444:$R$444,0))</f>
        <v>2</v>
      </c>
      <c r="U527" s="769" cm="1">
        <f t="array" ref="U527">INDEX($H527:$K527,0,MATCH(U$451,$H$451:$K$451,0))*INDEX($J$445:$R$448,MATCH(U$451,$I$445:$I$448,0),MATCH(U$450,$J$444:$R$444,0))</f>
        <v>1</v>
      </c>
      <c r="V527" s="769" cm="1">
        <f t="array" ref="V527">INDEX($H527:$K527,0,MATCH(V$451,$H$451:$K$451,0))*INDEX($J$445:$R$448,MATCH(V$451,$I$445:$I$448,0),MATCH(V$450,$J$444:$R$444,0))</f>
        <v>2</v>
      </c>
      <c r="W527" s="769" cm="1">
        <f t="array" ref="W527">INDEX($H527:$K527,0,MATCH(W$451,$H$451:$K$451,0))*INDEX($J$445:$R$448,MATCH(W$451,$I$445:$I$448,0),MATCH(W$450,$J$444:$R$444,0))</f>
        <v>4</v>
      </c>
      <c r="X527" s="769" cm="1">
        <f t="array" ref="X527">INDEX($H527:$K527,0,MATCH(X$451,$H$451:$K$451,0))*INDEX($J$445:$R$448,MATCH(X$451,$I$445:$I$448,0),MATCH(X$450,$J$444:$R$444,0))</f>
        <v>2</v>
      </c>
      <c r="Y527" s="769" cm="1">
        <f t="array" ref="Y527">INDEX($H527:$K527,0,MATCH(Y$451,$H$451:$K$451,0))*INDEX($J$445:$R$448,MATCH(Y$451,$I$445:$I$448,0),MATCH(Y$450,$J$444:$R$444,0))</f>
        <v>1</v>
      </c>
      <c r="Z527" s="769" cm="1">
        <f t="array" ref="Z527">INDEX($H527:$K527,0,MATCH(Z$451,$H$451:$K$451,0))*INDEX($J$445:$R$448,MATCH(Z$451,$I$445:$I$448,0),MATCH(Z$450,$J$444:$R$444,0))</f>
        <v>2</v>
      </c>
      <c r="AA527" s="769" cm="1">
        <f t="array" ref="AA527">INDEX($H527:$K527,0,MATCH(AA$451,$H$451:$K$451,0))*INDEX($J$445:$R$448,MATCH(AA$451,$I$445:$I$448,0),MATCH(AA$450,$J$444:$R$444,0))</f>
        <v>4</v>
      </c>
      <c r="AB527" s="769" cm="1">
        <f t="array" ref="AB527">INDEX($H527:$K527,0,MATCH(AB$451,$H$451:$K$451,0))*INDEX($J$445:$R$448,MATCH(AB$451,$I$445:$I$448,0),MATCH(AB$450,$J$444:$R$444,0))</f>
        <v>1</v>
      </c>
      <c r="AC527" s="769" cm="1">
        <f t="array" ref="AC527">INDEX($H527:$K527,0,MATCH(AC$451,$H$451:$K$451,0))*INDEX($J$445:$R$448,MATCH(AC$451,$I$445:$I$448,0),MATCH(AC$450,$J$444:$R$444,0))</f>
        <v>1</v>
      </c>
      <c r="AD527" s="769" cm="1">
        <f t="array" ref="AD527">INDEX($H527:$K527,0,MATCH(AD$451,$H$451:$K$451,0))*INDEX($J$445:$R$448,MATCH(AD$451,$I$445:$I$448,0),MATCH(AD$450,$J$444:$R$444,0))</f>
        <v>2</v>
      </c>
      <c r="AE527" s="769" cm="1">
        <f t="array" ref="AE527">INDEX($H527:$K527,0,MATCH(AE$451,$H$451:$K$451,0))*INDEX($J$445:$R$448,MATCH(AE$451,$I$445:$I$448,0),MATCH(AE$450,$J$444:$R$444,0))</f>
        <v>4</v>
      </c>
      <c r="AF527" s="769" cm="1">
        <f t="array" ref="AF527">INDEX($H527:$K527,0,MATCH(AF$451,$H$451:$K$451,0))*INDEX($J$445:$R$448,MATCH(AF$451,$I$445:$I$448,0),MATCH(AF$450,$J$444:$R$444,0))</f>
        <v>1</v>
      </c>
      <c r="AG527" s="769" cm="1">
        <f t="array" ref="AG527">INDEX($H527:$K527,0,MATCH(AG$451,$H$451:$K$451,0))*INDEX($J$445:$R$448,MATCH(AG$451,$I$445:$I$448,0),MATCH(AG$450,$J$444:$R$444,0))</f>
        <v>1</v>
      </c>
      <c r="AH527" s="769" cm="1">
        <f t="array" ref="AH527">INDEX($H527:$K527,0,MATCH(AH$451,$H$451:$K$451,0))*INDEX($J$445:$R$448,MATCH(AH$451,$I$445:$I$448,0),MATCH(AH$450,$J$444:$R$444,0))</f>
        <v>2</v>
      </c>
      <c r="AI527" s="769" cm="1">
        <f t="array" ref="AI527">INDEX($H527:$K527,0,MATCH(AI$451,$H$451:$K$451,0))*INDEX($J$445:$R$448,MATCH(AI$451,$I$445:$I$448,0),MATCH(AI$450,$J$444:$R$444,0))</f>
        <v>4</v>
      </c>
      <c r="AJ527" s="769" cm="1">
        <f t="array" ref="AJ527">INDEX($H527:$K527,0,MATCH(AJ$451,$H$451:$K$451,0))*INDEX($J$445:$R$448,MATCH(AJ$451,$I$445:$I$448,0),MATCH(AJ$450,$J$444:$R$444,0))</f>
        <v>1</v>
      </c>
      <c r="AK527" s="769" cm="1">
        <f t="array" ref="AK527">INDEX($H527:$K527,0,MATCH(AK$451,$H$451:$K$451,0))*INDEX($J$445:$R$448,MATCH(AK$451,$I$445:$I$448,0),MATCH(AK$450,$J$444:$R$444,0))</f>
        <v>1</v>
      </c>
      <c r="AL527" s="769" cm="1">
        <f t="array" ref="AL527">INDEX($H527:$K527,0,MATCH(AL$451,$H$451:$K$451,0))*INDEX($J$445:$R$448,MATCH(AL$451,$I$445:$I$448,0),MATCH(AL$450,$J$444:$R$444,0))</f>
        <v>2</v>
      </c>
      <c r="AM527" s="769" cm="1">
        <f t="array" ref="AM527">INDEX($H527:$K527,0,MATCH(AM$451,$H$451:$K$451,0))*INDEX($J$445:$R$448,MATCH(AM$451,$I$445:$I$448,0),MATCH(AM$450,$J$444:$R$444,0))</f>
        <v>4</v>
      </c>
      <c r="AN527" s="769" cm="1">
        <f t="array" ref="AN527">INDEX($H527:$K527,0,MATCH(AN$451,$H$451:$K$451,0))*INDEX($J$445:$R$448,MATCH(AN$451,$I$445:$I$448,0),MATCH(AN$450,$J$444:$R$444,0))</f>
        <v>1</v>
      </c>
      <c r="AO527" s="769" cm="1">
        <f t="array" ref="AO527">INDEX($H527:$K527,0,MATCH(AO$451,$H$451:$K$451,0))*INDEX($J$445:$R$448,MATCH(AO$451,$I$445:$I$448,0),MATCH(AO$450,$J$444:$R$444,0))</f>
        <v>1</v>
      </c>
      <c r="AP527" s="769" cm="1">
        <f t="array" ref="AP527">INDEX($H527:$K527,0,MATCH(AP$451,$H$451:$K$451,0))*INDEX($J$445:$R$448,MATCH(AP$451,$I$445:$I$448,0),MATCH(AP$450,$J$444:$R$444,0))</f>
        <v>2</v>
      </c>
      <c r="AQ527" s="769" cm="1">
        <f t="array" ref="AQ527">INDEX($H527:$K527,0,MATCH(AQ$451,$H$451:$K$451,0))*INDEX($J$445:$R$448,MATCH(AQ$451,$I$445:$I$448,0),MATCH(AQ$450,$J$444:$R$444,0))</f>
        <v>4</v>
      </c>
      <c r="AR527" s="769" cm="1">
        <f t="array" ref="AR527">INDEX($H527:$K527,0,MATCH(AR$451,$H$451:$K$451,0))*INDEX($J$445:$R$448,MATCH(AR$451,$I$445:$I$448,0),MATCH(AR$450,$J$444:$R$444,0))</f>
        <v>1</v>
      </c>
      <c r="AS527" s="769" cm="1">
        <f t="array" ref="AS527">INDEX($H527:$K527,0,MATCH(AS$451,$H$451:$K$451,0))*INDEX($J$445:$R$448,MATCH(AS$451,$I$445:$I$448,0),MATCH(AS$450,$J$444:$R$444,0))</f>
        <v>1</v>
      </c>
      <c r="AT527" s="769" cm="1">
        <f t="array" ref="AT527">INDEX($H527:$K527,0,MATCH(AT$451,$H$451:$K$451,0))*INDEX($J$445:$R$448,MATCH(AT$451,$I$445:$I$448,0),MATCH(AT$450,$J$444:$R$444,0))</f>
        <v>2</v>
      </c>
      <c r="AU527" s="769" cm="1">
        <f t="array" ref="AU527">INDEX($H527:$K527,0,MATCH(AU$451,$H$451:$K$451,0))*INDEX($J$445:$R$448,MATCH(AU$451,$I$445:$I$448,0),MATCH(AU$450,$J$444:$R$444,0))</f>
        <v>4</v>
      </c>
      <c r="AV527" s="189"/>
      <c r="AW527" s="189"/>
      <c r="AX527" s="16"/>
      <c r="AY527" s="8"/>
      <c r="AZ527" s="8"/>
      <c r="BA527" s="8"/>
    </row>
    <row r="528" spans="1:53" ht="14.5" outlineLevel="1" x14ac:dyDescent="0.35">
      <c r="A528" s="6"/>
      <c r="B528" s="7"/>
      <c r="C528" s="17"/>
      <c r="D528" s="17"/>
      <c r="E528" s="17"/>
      <c r="F528" s="26"/>
      <c r="G528" s="26" t="str">
        <f t="shared" si="122"/>
        <v>YAAA2Nw</v>
      </c>
      <c r="H528" s="226">
        <v>1</v>
      </c>
      <c r="I528" s="226">
        <v>1</v>
      </c>
      <c r="J528" s="226">
        <v>1</v>
      </c>
      <c r="K528" s="226">
        <v>1</v>
      </c>
      <c r="L528" s="769" cm="1">
        <f t="array" ref="L528">INDEX($H528:$K528,0,MATCH(L$451,$H$451:$K$451,0))*INDEX($J$445:$R$448,MATCH(L$451,$I$445:$I$448,0),MATCH(L$450,$J$444:$R$444,0))</f>
        <v>2</v>
      </c>
      <c r="M528" s="769" cm="1">
        <f t="array" ref="M528">INDEX($H528:$K528,0,MATCH(M$451,$H$451:$K$451,0))*INDEX($J$445:$R$448,MATCH(M$451,$I$445:$I$448,0),MATCH(M$450,$J$444:$R$444,0))</f>
        <v>1</v>
      </c>
      <c r="N528" s="769" cm="1">
        <f t="array" ref="N528">INDEX($H528:$K528,0,MATCH(N$451,$H$451:$K$451,0))*INDEX($J$445:$R$448,MATCH(N$451,$I$445:$I$448,0),MATCH(N$450,$J$444:$R$444,0))</f>
        <v>1</v>
      </c>
      <c r="O528" s="769" cm="1">
        <f t="array" ref="O528">INDEX($H528:$K528,0,MATCH(O$451,$H$451:$K$451,0))*INDEX($J$445:$R$448,MATCH(O$451,$I$445:$I$448,0),MATCH(O$450,$J$444:$R$444,0))</f>
        <v>1</v>
      </c>
      <c r="P528" s="769" cm="1">
        <f t="array" ref="P528">INDEX($H528:$K528,0,MATCH(P$451,$H$451:$K$451,0))*INDEX($J$445:$R$448,MATCH(P$451,$I$445:$I$448,0),MATCH(P$450,$J$444:$R$444,0))</f>
        <v>2</v>
      </c>
      <c r="Q528" s="769" cm="1">
        <f t="array" ref="Q528">INDEX($H528:$K528,0,MATCH(Q$451,$H$451:$K$451,0))*INDEX($J$445:$R$448,MATCH(Q$451,$I$445:$I$448,0),MATCH(Q$450,$J$444:$R$444,0))</f>
        <v>1</v>
      </c>
      <c r="R528" s="769" cm="1">
        <f t="array" ref="R528">INDEX($H528:$K528,0,MATCH(R$451,$H$451:$K$451,0))*INDEX($J$445:$R$448,MATCH(R$451,$I$445:$I$448,0),MATCH(R$450,$J$444:$R$444,0))</f>
        <v>1</v>
      </c>
      <c r="S528" s="769" cm="1">
        <f t="array" ref="S528">INDEX($H528:$K528,0,MATCH(S$451,$H$451:$K$451,0))*INDEX($J$445:$R$448,MATCH(S$451,$I$445:$I$448,0),MATCH(S$450,$J$444:$R$444,0))</f>
        <v>1</v>
      </c>
      <c r="T528" s="769" cm="1">
        <f t="array" ref="T528">INDEX($H528:$K528,0,MATCH(T$451,$H$451:$K$451,0))*INDEX($J$445:$R$448,MATCH(T$451,$I$445:$I$448,0),MATCH(T$450,$J$444:$R$444,0))</f>
        <v>2</v>
      </c>
      <c r="U528" s="769" cm="1">
        <f t="array" ref="U528">INDEX($H528:$K528,0,MATCH(U$451,$H$451:$K$451,0))*INDEX($J$445:$R$448,MATCH(U$451,$I$445:$I$448,0),MATCH(U$450,$J$444:$R$444,0))</f>
        <v>1</v>
      </c>
      <c r="V528" s="769" cm="1">
        <f t="array" ref="V528">INDEX($H528:$K528,0,MATCH(V$451,$H$451:$K$451,0))*INDEX($J$445:$R$448,MATCH(V$451,$I$445:$I$448,0),MATCH(V$450,$J$444:$R$444,0))</f>
        <v>1</v>
      </c>
      <c r="W528" s="769" cm="1">
        <f t="array" ref="W528">INDEX($H528:$K528,0,MATCH(W$451,$H$451:$K$451,0))*INDEX($J$445:$R$448,MATCH(W$451,$I$445:$I$448,0),MATCH(W$450,$J$444:$R$444,0))</f>
        <v>1</v>
      </c>
      <c r="X528" s="769" cm="1">
        <f t="array" ref="X528">INDEX($H528:$K528,0,MATCH(X$451,$H$451:$K$451,0))*INDEX($J$445:$R$448,MATCH(X$451,$I$445:$I$448,0),MATCH(X$450,$J$444:$R$444,0))</f>
        <v>2</v>
      </c>
      <c r="Y528" s="769" cm="1">
        <f t="array" ref="Y528">INDEX($H528:$K528,0,MATCH(Y$451,$H$451:$K$451,0))*INDEX($J$445:$R$448,MATCH(Y$451,$I$445:$I$448,0),MATCH(Y$450,$J$444:$R$444,0))</f>
        <v>1</v>
      </c>
      <c r="Z528" s="769" cm="1">
        <f t="array" ref="Z528">INDEX($H528:$K528,0,MATCH(Z$451,$H$451:$K$451,0))*INDEX($J$445:$R$448,MATCH(Z$451,$I$445:$I$448,0),MATCH(Z$450,$J$444:$R$444,0))</f>
        <v>1</v>
      </c>
      <c r="AA528" s="769" cm="1">
        <f t="array" ref="AA528">INDEX($H528:$K528,0,MATCH(AA$451,$H$451:$K$451,0))*INDEX($J$445:$R$448,MATCH(AA$451,$I$445:$I$448,0),MATCH(AA$450,$J$444:$R$444,0))</f>
        <v>1</v>
      </c>
      <c r="AB528" s="769" cm="1">
        <f t="array" ref="AB528">INDEX($H528:$K528,0,MATCH(AB$451,$H$451:$K$451,0))*INDEX($J$445:$R$448,MATCH(AB$451,$I$445:$I$448,0),MATCH(AB$450,$J$444:$R$444,0))</f>
        <v>1</v>
      </c>
      <c r="AC528" s="769" cm="1">
        <f t="array" ref="AC528">INDEX($H528:$K528,0,MATCH(AC$451,$H$451:$K$451,0))*INDEX($J$445:$R$448,MATCH(AC$451,$I$445:$I$448,0),MATCH(AC$450,$J$444:$R$444,0))</f>
        <v>1</v>
      </c>
      <c r="AD528" s="769" cm="1">
        <f t="array" ref="AD528">INDEX($H528:$K528,0,MATCH(AD$451,$H$451:$K$451,0))*INDEX($J$445:$R$448,MATCH(AD$451,$I$445:$I$448,0),MATCH(AD$450,$J$444:$R$444,0))</f>
        <v>1</v>
      </c>
      <c r="AE528" s="769" cm="1">
        <f t="array" ref="AE528">INDEX($H528:$K528,0,MATCH(AE$451,$H$451:$K$451,0))*INDEX($J$445:$R$448,MATCH(AE$451,$I$445:$I$448,0),MATCH(AE$450,$J$444:$R$444,0))</f>
        <v>1</v>
      </c>
      <c r="AF528" s="769" cm="1">
        <f t="array" ref="AF528">INDEX($H528:$K528,0,MATCH(AF$451,$H$451:$K$451,0))*INDEX($J$445:$R$448,MATCH(AF$451,$I$445:$I$448,0),MATCH(AF$450,$J$444:$R$444,0))</f>
        <v>1</v>
      </c>
      <c r="AG528" s="769" cm="1">
        <f t="array" ref="AG528">INDEX($H528:$K528,0,MATCH(AG$451,$H$451:$K$451,0))*INDEX($J$445:$R$448,MATCH(AG$451,$I$445:$I$448,0),MATCH(AG$450,$J$444:$R$444,0))</f>
        <v>1</v>
      </c>
      <c r="AH528" s="769" cm="1">
        <f t="array" ref="AH528">INDEX($H528:$K528,0,MATCH(AH$451,$H$451:$K$451,0))*INDEX($J$445:$R$448,MATCH(AH$451,$I$445:$I$448,0),MATCH(AH$450,$J$444:$R$444,0))</f>
        <v>1</v>
      </c>
      <c r="AI528" s="769" cm="1">
        <f t="array" ref="AI528">INDEX($H528:$K528,0,MATCH(AI$451,$H$451:$K$451,0))*INDEX($J$445:$R$448,MATCH(AI$451,$I$445:$I$448,0),MATCH(AI$450,$J$444:$R$444,0))</f>
        <v>1</v>
      </c>
      <c r="AJ528" s="769" cm="1">
        <f t="array" ref="AJ528">INDEX($H528:$K528,0,MATCH(AJ$451,$H$451:$K$451,0))*INDEX($J$445:$R$448,MATCH(AJ$451,$I$445:$I$448,0),MATCH(AJ$450,$J$444:$R$444,0))</f>
        <v>1</v>
      </c>
      <c r="AK528" s="769" cm="1">
        <f t="array" ref="AK528">INDEX($H528:$K528,0,MATCH(AK$451,$H$451:$K$451,0))*INDEX($J$445:$R$448,MATCH(AK$451,$I$445:$I$448,0),MATCH(AK$450,$J$444:$R$444,0))</f>
        <v>1</v>
      </c>
      <c r="AL528" s="769" cm="1">
        <f t="array" ref="AL528">INDEX($H528:$K528,0,MATCH(AL$451,$H$451:$K$451,0))*INDEX($J$445:$R$448,MATCH(AL$451,$I$445:$I$448,0),MATCH(AL$450,$J$444:$R$444,0))</f>
        <v>1</v>
      </c>
      <c r="AM528" s="769" cm="1">
        <f t="array" ref="AM528">INDEX($H528:$K528,0,MATCH(AM$451,$H$451:$K$451,0))*INDEX($J$445:$R$448,MATCH(AM$451,$I$445:$I$448,0),MATCH(AM$450,$J$444:$R$444,0))</f>
        <v>1</v>
      </c>
      <c r="AN528" s="769" cm="1">
        <f t="array" ref="AN528">INDEX($H528:$K528,0,MATCH(AN$451,$H$451:$K$451,0))*INDEX($J$445:$R$448,MATCH(AN$451,$I$445:$I$448,0),MATCH(AN$450,$J$444:$R$444,0))</f>
        <v>1</v>
      </c>
      <c r="AO528" s="769" cm="1">
        <f t="array" ref="AO528">INDEX($H528:$K528,0,MATCH(AO$451,$H$451:$K$451,0))*INDEX($J$445:$R$448,MATCH(AO$451,$I$445:$I$448,0),MATCH(AO$450,$J$444:$R$444,0))</f>
        <v>1</v>
      </c>
      <c r="AP528" s="769" cm="1">
        <f t="array" ref="AP528">INDEX($H528:$K528,0,MATCH(AP$451,$H$451:$K$451,0))*INDEX($J$445:$R$448,MATCH(AP$451,$I$445:$I$448,0),MATCH(AP$450,$J$444:$R$444,0))</f>
        <v>1</v>
      </c>
      <c r="AQ528" s="769" cm="1">
        <f t="array" ref="AQ528">INDEX($H528:$K528,0,MATCH(AQ$451,$H$451:$K$451,0))*INDEX($J$445:$R$448,MATCH(AQ$451,$I$445:$I$448,0),MATCH(AQ$450,$J$444:$R$444,0))</f>
        <v>1</v>
      </c>
      <c r="AR528" s="769" cm="1">
        <f t="array" ref="AR528">INDEX($H528:$K528,0,MATCH(AR$451,$H$451:$K$451,0))*INDEX($J$445:$R$448,MATCH(AR$451,$I$445:$I$448,0),MATCH(AR$450,$J$444:$R$444,0))</f>
        <v>1</v>
      </c>
      <c r="AS528" s="769" cm="1">
        <f t="array" ref="AS528">INDEX($H528:$K528,0,MATCH(AS$451,$H$451:$K$451,0))*INDEX($J$445:$R$448,MATCH(AS$451,$I$445:$I$448,0),MATCH(AS$450,$J$444:$R$444,0))</f>
        <v>1</v>
      </c>
      <c r="AT528" s="769" cm="1">
        <f t="array" ref="AT528">INDEX($H528:$K528,0,MATCH(AT$451,$H$451:$K$451,0))*INDEX($J$445:$R$448,MATCH(AT$451,$I$445:$I$448,0),MATCH(AT$450,$J$444:$R$444,0))</f>
        <v>1</v>
      </c>
      <c r="AU528" s="769" cm="1">
        <f t="array" ref="AU528">INDEX($H528:$K528,0,MATCH(AU$451,$H$451:$K$451,0))*INDEX($J$445:$R$448,MATCH(AU$451,$I$445:$I$448,0),MATCH(AU$450,$J$444:$R$444,0))</f>
        <v>1</v>
      </c>
      <c r="AV528" s="189"/>
      <c r="AW528" s="189"/>
      <c r="AX528" s="16"/>
      <c r="AY528" s="8"/>
      <c r="AZ528" s="8"/>
      <c r="BA528" s="8"/>
    </row>
    <row r="529" spans="1:53" ht="14.5" outlineLevel="1" x14ac:dyDescent="0.35">
      <c r="A529" s="6"/>
      <c r="B529" s="7"/>
      <c r="C529" s="17"/>
      <c r="D529" s="17"/>
      <c r="E529" s="17"/>
      <c r="F529" s="26"/>
      <c r="G529" s="26" t="str">
        <f t="shared" si="122"/>
        <v>YAAA2Nwd</v>
      </c>
      <c r="H529" s="226">
        <v>1</v>
      </c>
      <c r="I529" s="226">
        <v>1</v>
      </c>
      <c r="J529" s="226">
        <v>1</v>
      </c>
      <c r="K529" s="226">
        <v>1</v>
      </c>
      <c r="L529" s="769" cm="1">
        <f t="array" ref="L529">INDEX($H529:$K529,0,MATCH(L$451,$H$451:$K$451,0))*INDEX($J$445:$R$448,MATCH(L$451,$I$445:$I$448,0),MATCH(L$450,$J$444:$R$444,0))</f>
        <v>2</v>
      </c>
      <c r="M529" s="769" cm="1">
        <f t="array" ref="M529">INDEX($H529:$K529,0,MATCH(M$451,$H$451:$K$451,0))*INDEX($J$445:$R$448,MATCH(M$451,$I$445:$I$448,0),MATCH(M$450,$J$444:$R$444,0))</f>
        <v>1</v>
      </c>
      <c r="N529" s="769" cm="1">
        <f t="array" ref="N529">INDEX($H529:$K529,0,MATCH(N$451,$H$451:$K$451,0))*INDEX($J$445:$R$448,MATCH(N$451,$I$445:$I$448,0),MATCH(N$450,$J$444:$R$444,0))</f>
        <v>1</v>
      </c>
      <c r="O529" s="769" cm="1">
        <f t="array" ref="O529">INDEX($H529:$K529,0,MATCH(O$451,$H$451:$K$451,0))*INDEX($J$445:$R$448,MATCH(O$451,$I$445:$I$448,0),MATCH(O$450,$J$444:$R$444,0))</f>
        <v>1</v>
      </c>
      <c r="P529" s="769" cm="1">
        <f t="array" ref="P529">INDEX($H529:$K529,0,MATCH(P$451,$H$451:$K$451,0))*INDEX($J$445:$R$448,MATCH(P$451,$I$445:$I$448,0),MATCH(P$450,$J$444:$R$444,0))</f>
        <v>2</v>
      </c>
      <c r="Q529" s="769" cm="1">
        <f t="array" ref="Q529">INDEX($H529:$K529,0,MATCH(Q$451,$H$451:$K$451,0))*INDEX($J$445:$R$448,MATCH(Q$451,$I$445:$I$448,0),MATCH(Q$450,$J$444:$R$444,0))</f>
        <v>1</v>
      </c>
      <c r="R529" s="769" cm="1">
        <f t="array" ref="R529">INDEX($H529:$K529,0,MATCH(R$451,$H$451:$K$451,0))*INDEX($J$445:$R$448,MATCH(R$451,$I$445:$I$448,0),MATCH(R$450,$J$444:$R$444,0))</f>
        <v>1</v>
      </c>
      <c r="S529" s="769" cm="1">
        <f t="array" ref="S529">INDEX($H529:$K529,0,MATCH(S$451,$H$451:$K$451,0))*INDEX($J$445:$R$448,MATCH(S$451,$I$445:$I$448,0),MATCH(S$450,$J$444:$R$444,0))</f>
        <v>1</v>
      </c>
      <c r="T529" s="769" cm="1">
        <f t="array" ref="T529">INDEX($H529:$K529,0,MATCH(T$451,$H$451:$K$451,0))*INDEX($J$445:$R$448,MATCH(T$451,$I$445:$I$448,0),MATCH(T$450,$J$444:$R$444,0))</f>
        <v>2</v>
      </c>
      <c r="U529" s="769" cm="1">
        <f t="array" ref="U529">INDEX($H529:$K529,0,MATCH(U$451,$H$451:$K$451,0))*INDEX($J$445:$R$448,MATCH(U$451,$I$445:$I$448,0),MATCH(U$450,$J$444:$R$444,0))</f>
        <v>1</v>
      </c>
      <c r="V529" s="769" cm="1">
        <f t="array" ref="V529">INDEX($H529:$K529,0,MATCH(V$451,$H$451:$K$451,0))*INDEX($J$445:$R$448,MATCH(V$451,$I$445:$I$448,0),MATCH(V$450,$J$444:$R$444,0))</f>
        <v>1</v>
      </c>
      <c r="W529" s="769" cm="1">
        <f t="array" ref="W529">INDEX($H529:$K529,0,MATCH(W$451,$H$451:$K$451,0))*INDEX($J$445:$R$448,MATCH(W$451,$I$445:$I$448,0),MATCH(W$450,$J$444:$R$444,0))</f>
        <v>1</v>
      </c>
      <c r="X529" s="769" cm="1">
        <f t="array" ref="X529">INDEX($H529:$K529,0,MATCH(X$451,$H$451:$K$451,0))*INDEX($J$445:$R$448,MATCH(X$451,$I$445:$I$448,0),MATCH(X$450,$J$444:$R$444,0))</f>
        <v>2</v>
      </c>
      <c r="Y529" s="769" cm="1">
        <f t="array" ref="Y529">INDEX($H529:$K529,0,MATCH(Y$451,$H$451:$K$451,0))*INDEX($J$445:$R$448,MATCH(Y$451,$I$445:$I$448,0),MATCH(Y$450,$J$444:$R$444,0))</f>
        <v>1</v>
      </c>
      <c r="Z529" s="769" cm="1">
        <f t="array" ref="Z529">INDEX($H529:$K529,0,MATCH(Z$451,$H$451:$K$451,0))*INDEX($J$445:$R$448,MATCH(Z$451,$I$445:$I$448,0),MATCH(Z$450,$J$444:$R$444,0))</f>
        <v>1</v>
      </c>
      <c r="AA529" s="769" cm="1">
        <f t="array" ref="AA529">INDEX($H529:$K529,0,MATCH(AA$451,$H$451:$K$451,0))*INDEX($J$445:$R$448,MATCH(AA$451,$I$445:$I$448,0),MATCH(AA$450,$J$444:$R$444,0))</f>
        <v>1</v>
      </c>
      <c r="AB529" s="769" cm="1">
        <f t="array" ref="AB529">INDEX($H529:$K529,0,MATCH(AB$451,$H$451:$K$451,0))*INDEX($J$445:$R$448,MATCH(AB$451,$I$445:$I$448,0),MATCH(AB$450,$J$444:$R$444,0))</f>
        <v>1</v>
      </c>
      <c r="AC529" s="769" cm="1">
        <f t="array" ref="AC529">INDEX($H529:$K529,0,MATCH(AC$451,$H$451:$K$451,0))*INDEX($J$445:$R$448,MATCH(AC$451,$I$445:$I$448,0),MATCH(AC$450,$J$444:$R$444,0))</f>
        <v>1</v>
      </c>
      <c r="AD529" s="769" cm="1">
        <f t="array" ref="AD529">INDEX($H529:$K529,0,MATCH(AD$451,$H$451:$K$451,0))*INDEX($J$445:$R$448,MATCH(AD$451,$I$445:$I$448,0),MATCH(AD$450,$J$444:$R$444,0))</f>
        <v>1</v>
      </c>
      <c r="AE529" s="769" cm="1">
        <f t="array" ref="AE529">INDEX($H529:$K529,0,MATCH(AE$451,$H$451:$K$451,0))*INDEX($J$445:$R$448,MATCH(AE$451,$I$445:$I$448,0),MATCH(AE$450,$J$444:$R$444,0))</f>
        <v>1</v>
      </c>
      <c r="AF529" s="769" cm="1">
        <f t="array" ref="AF529">INDEX($H529:$K529,0,MATCH(AF$451,$H$451:$K$451,0))*INDEX($J$445:$R$448,MATCH(AF$451,$I$445:$I$448,0),MATCH(AF$450,$J$444:$R$444,0))</f>
        <v>1</v>
      </c>
      <c r="AG529" s="769" cm="1">
        <f t="array" ref="AG529">INDEX($H529:$K529,0,MATCH(AG$451,$H$451:$K$451,0))*INDEX($J$445:$R$448,MATCH(AG$451,$I$445:$I$448,0),MATCH(AG$450,$J$444:$R$444,0))</f>
        <v>1</v>
      </c>
      <c r="AH529" s="769" cm="1">
        <f t="array" ref="AH529">INDEX($H529:$K529,0,MATCH(AH$451,$H$451:$K$451,0))*INDEX($J$445:$R$448,MATCH(AH$451,$I$445:$I$448,0),MATCH(AH$450,$J$444:$R$444,0))</f>
        <v>1</v>
      </c>
      <c r="AI529" s="769" cm="1">
        <f t="array" ref="AI529">INDEX($H529:$K529,0,MATCH(AI$451,$H$451:$K$451,0))*INDEX($J$445:$R$448,MATCH(AI$451,$I$445:$I$448,0),MATCH(AI$450,$J$444:$R$444,0))</f>
        <v>1</v>
      </c>
      <c r="AJ529" s="769" cm="1">
        <f t="array" ref="AJ529">INDEX($H529:$K529,0,MATCH(AJ$451,$H$451:$K$451,0))*INDEX($J$445:$R$448,MATCH(AJ$451,$I$445:$I$448,0),MATCH(AJ$450,$J$444:$R$444,0))</f>
        <v>1</v>
      </c>
      <c r="AK529" s="769" cm="1">
        <f t="array" ref="AK529">INDEX($H529:$K529,0,MATCH(AK$451,$H$451:$K$451,0))*INDEX($J$445:$R$448,MATCH(AK$451,$I$445:$I$448,0),MATCH(AK$450,$J$444:$R$444,0))</f>
        <v>1</v>
      </c>
      <c r="AL529" s="769" cm="1">
        <f t="array" ref="AL529">INDEX($H529:$K529,0,MATCH(AL$451,$H$451:$K$451,0))*INDEX($J$445:$R$448,MATCH(AL$451,$I$445:$I$448,0),MATCH(AL$450,$J$444:$R$444,0))</f>
        <v>1</v>
      </c>
      <c r="AM529" s="769" cm="1">
        <f t="array" ref="AM529">INDEX($H529:$K529,0,MATCH(AM$451,$H$451:$K$451,0))*INDEX($J$445:$R$448,MATCH(AM$451,$I$445:$I$448,0),MATCH(AM$450,$J$444:$R$444,0))</f>
        <v>1</v>
      </c>
      <c r="AN529" s="769" cm="1">
        <f t="array" ref="AN529">INDEX($H529:$K529,0,MATCH(AN$451,$H$451:$K$451,0))*INDEX($J$445:$R$448,MATCH(AN$451,$I$445:$I$448,0),MATCH(AN$450,$J$444:$R$444,0))</f>
        <v>1</v>
      </c>
      <c r="AO529" s="769" cm="1">
        <f t="array" ref="AO529">INDEX($H529:$K529,0,MATCH(AO$451,$H$451:$K$451,0))*INDEX($J$445:$R$448,MATCH(AO$451,$I$445:$I$448,0),MATCH(AO$450,$J$444:$R$444,0))</f>
        <v>1</v>
      </c>
      <c r="AP529" s="769" cm="1">
        <f t="array" ref="AP529">INDEX($H529:$K529,0,MATCH(AP$451,$H$451:$K$451,0))*INDEX($J$445:$R$448,MATCH(AP$451,$I$445:$I$448,0),MATCH(AP$450,$J$444:$R$444,0))</f>
        <v>1</v>
      </c>
      <c r="AQ529" s="769" cm="1">
        <f t="array" ref="AQ529">INDEX($H529:$K529,0,MATCH(AQ$451,$H$451:$K$451,0))*INDEX($J$445:$R$448,MATCH(AQ$451,$I$445:$I$448,0),MATCH(AQ$450,$J$444:$R$444,0))</f>
        <v>1</v>
      </c>
      <c r="AR529" s="769" cm="1">
        <f t="array" ref="AR529">INDEX($H529:$K529,0,MATCH(AR$451,$H$451:$K$451,0))*INDEX($J$445:$R$448,MATCH(AR$451,$I$445:$I$448,0),MATCH(AR$450,$J$444:$R$444,0))</f>
        <v>1</v>
      </c>
      <c r="AS529" s="769" cm="1">
        <f t="array" ref="AS529">INDEX($H529:$K529,0,MATCH(AS$451,$H$451:$K$451,0))*INDEX($J$445:$R$448,MATCH(AS$451,$I$445:$I$448,0),MATCH(AS$450,$J$444:$R$444,0))</f>
        <v>1</v>
      </c>
      <c r="AT529" s="769" cm="1">
        <f t="array" ref="AT529">INDEX($H529:$K529,0,MATCH(AT$451,$H$451:$K$451,0))*INDEX($J$445:$R$448,MATCH(AT$451,$I$445:$I$448,0),MATCH(AT$450,$J$444:$R$444,0))</f>
        <v>1</v>
      </c>
      <c r="AU529" s="769" cm="1">
        <f t="array" ref="AU529">INDEX($H529:$K529,0,MATCH(AU$451,$H$451:$K$451,0))*INDEX($J$445:$R$448,MATCH(AU$451,$I$445:$I$448,0),MATCH(AU$450,$J$444:$R$444,0))</f>
        <v>1</v>
      </c>
      <c r="AV529" s="189"/>
      <c r="AW529" s="189"/>
      <c r="AX529" s="16"/>
      <c r="AY529" s="8"/>
      <c r="AZ529" s="8"/>
      <c r="BA529" s="8"/>
    </row>
    <row r="530" spans="1:53" ht="14.5" outlineLevel="1" x14ac:dyDescent="0.35">
      <c r="A530" s="6"/>
      <c r="B530" s="7"/>
      <c r="C530" s="17"/>
      <c r="D530" s="17"/>
      <c r="E530" s="17"/>
      <c r="F530" s="26"/>
      <c r="G530" s="26" t="str">
        <f t="shared" si="122"/>
        <v>YYAA2A1z</v>
      </c>
      <c r="H530" s="226">
        <v>1</v>
      </c>
      <c r="I530" s="226">
        <v>1</v>
      </c>
      <c r="J530" s="226">
        <v>3</v>
      </c>
      <c r="K530" s="226">
        <v>1</v>
      </c>
      <c r="L530" s="769" cm="1">
        <f t="array" ref="L530">INDEX($H530:$K530,0,MATCH(L$451,$H$451:$K$451,0))*INDEX($J$445:$R$448,MATCH(L$451,$I$445:$I$448,0),MATCH(L$450,$J$444:$R$444,0))</f>
        <v>2</v>
      </c>
      <c r="M530" s="769" cm="1">
        <f t="array" ref="M530">INDEX($H530:$K530,0,MATCH(M$451,$H$451:$K$451,0))*INDEX($J$445:$R$448,MATCH(M$451,$I$445:$I$448,0),MATCH(M$450,$J$444:$R$444,0))</f>
        <v>1</v>
      </c>
      <c r="N530" s="769" cm="1">
        <f t="array" ref="N530">INDEX($H530:$K530,0,MATCH(N$451,$H$451:$K$451,0))*INDEX($J$445:$R$448,MATCH(N$451,$I$445:$I$448,0),MATCH(N$450,$J$444:$R$444,0))</f>
        <v>3</v>
      </c>
      <c r="O530" s="769" cm="1">
        <f t="array" ref="O530">INDEX($H530:$K530,0,MATCH(O$451,$H$451:$K$451,0))*INDEX($J$445:$R$448,MATCH(O$451,$I$445:$I$448,0),MATCH(O$450,$J$444:$R$444,0))</f>
        <v>1</v>
      </c>
      <c r="P530" s="769" cm="1">
        <f t="array" ref="P530">INDEX($H530:$K530,0,MATCH(P$451,$H$451:$K$451,0))*INDEX($J$445:$R$448,MATCH(P$451,$I$445:$I$448,0),MATCH(P$450,$J$444:$R$444,0))</f>
        <v>2</v>
      </c>
      <c r="Q530" s="769" cm="1">
        <f t="array" ref="Q530">INDEX($H530:$K530,0,MATCH(Q$451,$H$451:$K$451,0))*INDEX($J$445:$R$448,MATCH(Q$451,$I$445:$I$448,0),MATCH(Q$450,$J$444:$R$444,0))</f>
        <v>1</v>
      </c>
      <c r="R530" s="769" cm="1">
        <f t="array" ref="R530">INDEX($H530:$K530,0,MATCH(R$451,$H$451:$K$451,0))*INDEX($J$445:$R$448,MATCH(R$451,$I$445:$I$448,0),MATCH(R$450,$J$444:$R$444,0))</f>
        <v>3</v>
      </c>
      <c r="S530" s="769" cm="1">
        <f t="array" ref="S530">INDEX($H530:$K530,0,MATCH(S$451,$H$451:$K$451,0))*INDEX($J$445:$R$448,MATCH(S$451,$I$445:$I$448,0),MATCH(S$450,$J$444:$R$444,0))</f>
        <v>1</v>
      </c>
      <c r="T530" s="769" cm="1">
        <f t="array" ref="T530">INDEX($H530:$K530,0,MATCH(T$451,$H$451:$K$451,0))*INDEX($J$445:$R$448,MATCH(T$451,$I$445:$I$448,0),MATCH(T$450,$J$444:$R$444,0))</f>
        <v>2</v>
      </c>
      <c r="U530" s="769" cm="1">
        <f t="array" ref="U530">INDEX($H530:$K530,0,MATCH(U$451,$H$451:$K$451,0))*INDEX($J$445:$R$448,MATCH(U$451,$I$445:$I$448,0),MATCH(U$450,$J$444:$R$444,0))</f>
        <v>1</v>
      </c>
      <c r="V530" s="769" cm="1">
        <f t="array" ref="V530">INDEX($H530:$K530,0,MATCH(V$451,$H$451:$K$451,0))*INDEX($J$445:$R$448,MATCH(V$451,$I$445:$I$448,0),MATCH(V$450,$J$444:$R$444,0))</f>
        <v>3</v>
      </c>
      <c r="W530" s="769" cm="1">
        <f t="array" ref="W530">INDEX($H530:$K530,0,MATCH(W$451,$H$451:$K$451,0))*INDEX($J$445:$R$448,MATCH(W$451,$I$445:$I$448,0),MATCH(W$450,$J$444:$R$444,0))</f>
        <v>1</v>
      </c>
      <c r="X530" s="769" cm="1">
        <f t="array" ref="X530">INDEX($H530:$K530,0,MATCH(X$451,$H$451:$K$451,0))*INDEX($J$445:$R$448,MATCH(X$451,$I$445:$I$448,0),MATCH(X$450,$J$444:$R$444,0))</f>
        <v>2</v>
      </c>
      <c r="Y530" s="769" cm="1">
        <f t="array" ref="Y530">INDEX($H530:$K530,0,MATCH(Y$451,$H$451:$K$451,0))*INDEX($J$445:$R$448,MATCH(Y$451,$I$445:$I$448,0),MATCH(Y$450,$J$444:$R$444,0))</f>
        <v>1</v>
      </c>
      <c r="Z530" s="769" cm="1">
        <f t="array" ref="Z530">INDEX($H530:$K530,0,MATCH(Z$451,$H$451:$K$451,0))*INDEX($J$445:$R$448,MATCH(Z$451,$I$445:$I$448,0),MATCH(Z$450,$J$444:$R$444,0))</f>
        <v>3</v>
      </c>
      <c r="AA530" s="769" cm="1">
        <f t="array" ref="AA530">INDEX($H530:$K530,0,MATCH(AA$451,$H$451:$K$451,0))*INDEX($J$445:$R$448,MATCH(AA$451,$I$445:$I$448,0),MATCH(AA$450,$J$444:$R$444,0))</f>
        <v>1</v>
      </c>
      <c r="AB530" s="769" cm="1">
        <f t="array" ref="AB530">INDEX($H530:$K530,0,MATCH(AB$451,$H$451:$K$451,0))*INDEX($J$445:$R$448,MATCH(AB$451,$I$445:$I$448,0),MATCH(AB$450,$J$444:$R$444,0))</f>
        <v>1</v>
      </c>
      <c r="AC530" s="769" cm="1">
        <f t="array" ref="AC530">INDEX($H530:$K530,0,MATCH(AC$451,$H$451:$K$451,0))*INDEX($J$445:$R$448,MATCH(AC$451,$I$445:$I$448,0),MATCH(AC$450,$J$444:$R$444,0))</f>
        <v>1</v>
      </c>
      <c r="AD530" s="769" cm="1">
        <f t="array" ref="AD530">INDEX($H530:$K530,0,MATCH(AD$451,$H$451:$K$451,0))*INDEX($J$445:$R$448,MATCH(AD$451,$I$445:$I$448,0),MATCH(AD$450,$J$444:$R$444,0))</f>
        <v>3</v>
      </c>
      <c r="AE530" s="769" cm="1">
        <f t="array" ref="AE530">INDEX($H530:$K530,0,MATCH(AE$451,$H$451:$K$451,0))*INDEX($J$445:$R$448,MATCH(AE$451,$I$445:$I$448,0),MATCH(AE$450,$J$444:$R$444,0))</f>
        <v>1</v>
      </c>
      <c r="AF530" s="769" cm="1">
        <f t="array" ref="AF530">INDEX($H530:$K530,0,MATCH(AF$451,$H$451:$K$451,0))*INDEX($J$445:$R$448,MATCH(AF$451,$I$445:$I$448,0),MATCH(AF$450,$J$444:$R$444,0))</f>
        <v>1</v>
      </c>
      <c r="AG530" s="769" cm="1">
        <f t="array" ref="AG530">INDEX($H530:$K530,0,MATCH(AG$451,$H$451:$K$451,0))*INDEX($J$445:$R$448,MATCH(AG$451,$I$445:$I$448,0),MATCH(AG$450,$J$444:$R$444,0))</f>
        <v>1</v>
      </c>
      <c r="AH530" s="769" cm="1">
        <f t="array" ref="AH530">INDEX($H530:$K530,0,MATCH(AH$451,$H$451:$K$451,0))*INDEX($J$445:$R$448,MATCH(AH$451,$I$445:$I$448,0),MATCH(AH$450,$J$444:$R$444,0))</f>
        <v>3</v>
      </c>
      <c r="AI530" s="769" cm="1">
        <f t="array" ref="AI530">INDEX($H530:$K530,0,MATCH(AI$451,$H$451:$K$451,0))*INDEX($J$445:$R$448,MATCH(AI$451,$I$445:$I$448,0),MATCH(AI$450,$J$444:$R$444,0))</f>
        <v>1</v>
      </c>
      <c r="AJ530" s="769" cm="1">
        <f t="array" ref="AJ530">INDEX($H530:$K530,0,MATCH(AJ$451,$H$451:$K$451,0))*INDEX($J$445:$R$448,MATCH(AJ$451,$I$445:$I$448,0),MATCH(AJ$450,$J$444:$R$444,0))</f>
        <v>1</v>
      </c>
      <c r="AK530" s="769" cm="1">
        <f t="array" ref="AK530">INDEX($H530:$K530,0,MATCH(AK$451,$H$451:$K$451,0))*INDEX($J$445:$R$448,MATCH(AK$451,$I$445:$I$448,0),MATCH(AK$450,$J$444:$R$444,0))</f>
        <v>1</v>
      </c>
      <c r="AL530" s="769" cm="1">
        <f t="array" ref="AL530">INDEX($H530:$K530,0,MATCH(AL$451,$H$451:$K$451,0))*INDEX($J$445:$R$448,MATCH(AL$451,$I$445:$I$448,0),MATCH(AL$450,$J$444:$R$444,0))</f>
        <v>3</v>
      </c>
      <c r="AM530" s="769" cm="1">
        <f t="array" ref="AM530">INDEX($H530:$K530,0,MATCH(AM$451,$H$451:$K$451,0))*INDEX($J$445:$R$448,MATCH(AM$451,$I$445:$I$448,0),MATCH(AM$450,$J$444:$R$444,0))</f>
        <v>1</v>
      </c>
      <c r="AN530" s="769" cm="1">
        <f t="array" ref="AN530">INDEX($H530:$K530,0,MATCH(AN$451,$H$451:$K$451,0))*INDEX($J$445:$R$448,MATCH(AN$451,$I$445:$I$448,0),MATCH(AN$450,$J$444:$R$444,0))</f>
        <v>1</v>
      </c>
      <c r="AO530" s="769" cm="1">
        <f t="array" ref="AO530">INDEX($H530:$K530,0,MATCH(AO$451,$H$451:$K$451,0))*INDEX($J$445:$R$448,MATCH(AO$451,$I$445:$I$448,0),MATCH(AO$450,$J$444:$R$444,0))</f>
        <v>1</v>
      </c>
      <c r="AP530" s="769" cm="1">
        <f t="array" ref="AP530">INDEX($H530:$K530,0,MATCH(AP$451,$H$451:$K$451,0))*INDEX($J$445:$R$448,MATCH(AP$451,$I$445:$I$448,0),MATCH(AP$450,$J$444:$R$444,0))</f>
        <v>3</v>
      </c>
      <c r="AQ530" s="769" cm="1">
        <f t="array" ref="AQ530">INDEX($H530:$K530,0,MATCH(AQ$451,$H$451:$K$451,0))*INDEX($J$445:$R$448,MATCH(AQ$451,$I$445:$I$448,0),MATCH(AQ$450,$J$444:$R$444,0))</f>
        <v>1</v>
      </c>
      <c r="AR530" s="769" cm="1">
        <f t="array" ref="AR530">INDEX($H530:$K530,0,MATCH(AR$451,$H$451:$K$451,0))*INDEX($J$445:$R$448,MATCH(AR$451,$I$445:$I$448,0),MATCH(AR$450,$J$444:$R$444,0))</f>
        <v>1</v>
      </c>
      <c r="AS530" s="769" cm="1">
        <f t="array" ref="AS530">INDEX($H530:$K530,0,MATCH(AS$451,$H$451:$K$451,0))*INDEX($J$445:$R$448,MATCH(AS$451,$I$445:$I$448,0),MATCH(AS$450,$J$444:$R$444,0))</f>
        <v>1</v>
      </c>
      <c r="AT530" s="769" cm="1">
        <f t="array" ref="AT530">INDEX($H530:$K530,0,MATCH(AT$451,$H$451:$K$451,0))*INDEX($J$445:$R$448,MATCH(AT$451,$I$445:$I$448,0),MATCH(AT$450,$J$444:$R$444,0))</f>
        <v>3</v>
      </c>
      <c r="AU530" s="769" cm="1">
        <f t="array" ref="AU530">INDEX($H530:$K530,0,MATCH(AU$451,$H$451:$K$451,0))*INDEX($J$445:$R$448,MATCH(AU$451,$I$445:$I$448,0),MATCH(AU$450,$J$444:$R$444,0))</f>
        <v>1</v>
      </c>
      <c r="AV530" s="189"/>
      <c r="AW530" s="189"/>
      <c r="AX530" s="16"/>
      <c r="AY530" s="8"/>
      <c r="AZ530" s="8"/>
      <c r="BA530" s="8"/>
    </row>
    <row r="531" spans="1:53" ht="14.5" outlineLevel="1" x14ac:dyDescent="0.35">
      <c r="A531" s="6"/>
      <c r="B531" s="7"/>
      <c r="C531" s="17"/>
      <c r="D531" s="17"/>
      <c r="E531" s="17"/>
      <c r="F531" s="26"/>
      <c r="G531" s="26" t="str">
        <f t="shared" si="122"/>
        <v>YYAA2A1zd</v>
      </c>
      <c r="H531" s="226">
        <v>1</v>
      </c>
      <c r="I531" s="226">
        <v>1</v>
      </c>
      <c r="J531" s="226">
        <v>3</v>
      </c>
      <c r="K531" s="226">
        <v>1</v>
      </c>
      <c r="L531" s="769" cm="1">
        <f t="array" ref="L531">INDEX($H531:$K531,0,MATCH(L$451,$H$451:$K$451,0))*INDEX($J$445:$R$448,MATCH(L$451,$I$445:$I$448,0),MATCH(L$450,$J$444:$R$444,0))</f>
        <v>2</v>
      </c>
      <c r="M531" s="769" cm="1">
        <f t="array" ref="M531">INDEX($H531:$K531,0,MATCH(M$451,$H$451:$K$451,0))*INDEX($J$445:$R$448,MATCH(M$451,$I$445:$I$448,0),MATCH(M$450,$J$444:$R$444,0))</f>
        <v>1</v>
      </c>
      <c r="N531" s="769" cm="1">
        <f t="array" ref="N531">INDEX($H531:$K531,0,MATCH(N$451,$H$451:$K$451,0))*INDEX($J$445:$R$448,MATCH(N$451,$I$445:$I$448,0),MATCH(N$450,$J$444:$R$444,0))</f>
        <v>3</v>
      </c>
      <c r="O531" s="769" cm="1">
        <f t="array" ref="O531">INDEX($H531:$K531,0,MATCH(O$451,$H$451:$K$451,0))*INDEX($J$445:$R$448,MATCH(O$451,$I$445:$I$448,0),MATCH(O$450,$J$444:$R$444,0))</f>
        <v>1</v>
      </c>
      <c r="P531" s="769" cm="1">
        <f t="array" ref="P531">INDEX($H531:$K531,0,MATCH(P$451,$H$451:$K$451,0))*INDEX($J$445:$R$448,MATCH(P$451,$I$445:$I$448,0),MATCH(P$450,$J$444:$R$444,0))</f>
        <v>2</v>
      </c>
      <c r="Q531" s="769" cm="1">
        <f t="array" ref="Q531">INDEX($H531:$K531,0,MATCH(Q$451,$H$451:$K$451,0))*INDEX($J$445:$R$448,MATCH(Q$451,$I$445:$I$448,0),MATCH(Q$450,$J$444:$R$444,0))</f>
        <v>1</v>
      </c>
      <c r="R531" s="769" cm="1">
        <f t="array" ref="R531">INDEX($H531:$K531,0,MATCH(R$451,$H$451:$K$451,0))*INDEX($J$445:$R$448,MATCH(R$451,$I$445:$I$448,0),MATCH(R$450,$J$444:$R$444,0))</f>
        <v>3</v>
      </c>
      <c r="S531" s="769" cm="1">
        <f t="array" ref="S531">INDEX($H531:$K531,0,MATCH(S$451,$H$451:$K$451,0))*INDEX($J$445:$R$448,MATCH(S$451,$I$445:$I$448,0),MATCH(S$450,$J$444:$R$444,0))</f>
        <v>1</v>
      </c>
      <c r="T531" s="769" cm="1">
        <f t="array" ref="T531">INDEX($H531:$K531,0,MATCH(T$451,$H$451:$K$451,0))*INDEX($J$445:$R$448,MATCH(T$451,$I$445:$I$448,0),MATCH(T$450,$J$444:$R$444,0))</f>
        <v>2</v>
      </c>
      <c r="U531" s="769" cm="1">
        <f t="array" ref="U531">INDEX($H531:$K531,0,MATCH(U$451,$H$451:$K$451,0))*INDEX($J$445:$R$448,MATCH(U$451,$I$445:$I$448,0),MATCH(U$450,$J$444:$R$444,0))</f>
        <v>1</v>
      </c>
      <c r="V531" s="769" cm="1">
        <f t="array" ref="V531">INDEX($H531:$K531,0,MATCH(V$451,$H$451:$K$451,0))*INDEX($J$445:$R$448,MATCH(V$451,$I$445:$I$448,0),MATCH(V$450,$J$444:$R$444,0))</f>
        <v>3</v>
      </c>
      <c r="W531" s="769" cm="1">
        <f t="array" ref="W531">INDEX($H531:$K531,0,MATCH(W$451,$H$451:$K$451,0))*INDEX($J$445:$R$448,MATCH(W$451,$I$445:$I$448,0),MATCH(W$450,$J$444:$R$444,0))</f>
        <v>1</v>
      </c>
      <c r="X531" s="769" cm="1">
        <f t="array" ref="X531">INDEX($H531:$K531,0,MATCH(X$451,$H$451:$K$451,0))*INDEX($J$445:$R$448,MATCH(X$451,$I$445:$I$448,0),MATCH(X$450,$J$444:$R$444,0))</f>
        <v>2</v>
      </c>
      <c r="Y531" s="769" cm="1">
        <f t="array" ref="Y531">INDEX($H531:$K531,0,MATCH(Y$451,$H$451:$K$451,0))*INDEX($J$445:$R$448,MATCH(Y$451,$I$445:$I$448,0),MATCH(Y$450,$J$444:$R$444,0))</f>
        <v>1</v>
      </c>
      <c r="Z531" s="769" cm="1">
        <f t="array" ref="Z531">INDEX($H531:$K531,0,MATCH(Z$451,$H$451:$K$451,0))*INDEX($J$445:$R$448,MATCH(Z$451,$I$445:$I$448,0),MATCH(Z$450,$J$444:$R$444,0))</f>
        <v>3</v>
      </c>
      <c r="AA531" s="769" cm="1">
        <f t="array" ref="AA531">INDEX($H531:$K531,0,MATCH(AA$451,$H$451:$K$451,0))*INDEX($J$445:$R$448,MATCH(AA$451,$I$445:$I$448,0),MATCH(AA$450,$J$444:$R$444,0))</f>
        <v>1</v>
      </c>
      <c r="AB531" s="769" cm="1">
        <f t="array" ref="AB531">INDEX($H531:$K531,0,MATCH(AB$451,$H$451:$K$451,0))*INDEX($J$445:$R$448,MATCH(AB$451,$I$445:$I$448,0),MATCH(AB$450,$J$444:$R$444,0))</f>
        <v>1</v>
      </c>
      <c r="AC531" s="769" cm="1">
        <f t="array" ref="AC531">INDEX($H531:$K531,0,MATCH(AC$451,$H$451:$K$451,0))*INDEX($J$445:$R$448,MATCH(AC$451,$I$445:$I$448,0),MATCH(AC$450,$J$444:$R$444,0))</f>
        <v>1</v>
      </c>
      <c r="AD531" s="769" cm="1">
        <f t="array" ref="AD531">INDEX($H531:$K531,0,MATCH(AD$451,$H$451:$K$451,0))*INDEX($J$445:$R$448,MATCH(AD$451,$I$445:$I$448,0),MATCH(AD$450,$J$444:$R$444,0))</f>
        <v>3</v>
      </c>
      <c r="AE531" s="769" cm="1">
        <f t="array" ref="AE531">INDEX($H531:$K531,0,MATCH(AE$451,$H$451:$K$451,0))*INDEX($J$445:$R$448,MATCH(AE$451,$I$445:$I$448,0),MATCH(AE$450,$J$444:$R$444,0))</f>
        <v>1</v>
      </c>
      <c r="AF531" s="769" cm="1">
        <f t="array" ref="AF531">INDEX($H531:$K531,0,MATCH(AF$451,$H$451:$K$451,0))*INDEX($J$445:$R$448,MATCH(AF$451,$I$445:$I$448,0),MATCH(AF$450,$J$444:$R$444,0))</f>
        <v>1</v>
      </c>
      <c r="AG531" s="769" cm="1">
        <f t="array" ref="AG531">INDEX($H531:$K531,0,MATCH(AG$451,$H$451:$K$451,0))*INDEX($J$445:$R$448,MATCH(AG$451,$I$445:$I$448,0),MATCH(AG$450,$J$444:$R$444,0))</f>
        <v>1</v>
      </c>
      <c r="AH531" s="769" cm="1">
        <f t="array" ref="AH531">INDEX($H531:$K531,0,MATCH(AH$451,$H$451:$K$451,0))*INDEX($J$445:$R$448,MATCH(AH$451,$I$445:$I$448,0),MATCH(AH$450,$J$444:$R$444,0))</f>
        <v>3</v>
      </c>
      <c r="AI531" s="769" cm="1">
        <f t="array" ref="AI531">INDEX($H531:$K531,0,MATCH(AI$451,$H$451:$K$451,0))*INDEX($J$445:$R$448,MATCH(AI$451,$I$445:$I$448,0),MATCH(AI$450,$J$444:$R$444,0))</f>
        <v>1</v>
      </c>
      <c r="AJ531" s="769" cm="1">
        <f t="array" ref="AJ531">INDEX($H531:$K531,0,MATCH(AJ$451,$H$451:$K$451,0))*INDEX($J$445:$R$448,MATCH(AJ$451,$I$445:$I$448,0),MATCH(AJ$450,$J$444:$R$444,0))</f>
        <v>1</v>
      </c>
      <c r="AK531" s="769" cm="1">
        <f t="array" ref="AK531">INDEX($H531:$K531,0,MATCH(AK$451,$H$451:$K$451,0))*INDEX($J$445:$R$448,MATCH(AK$451,$I$445:$I$448,0),MATCH(AK$450,$J$444:$R$444,0))</f>
        <v>1</v>
      </c>
      <c r="AL531" s="769" cm="1">
        <f t="array" ref="AL531">INDEX($H531:$K531,0,MATCH(AL$451,$H$451:$K$451,0))*INDEX($J$445:$R$448,MATCH(AL$451,$I$445:$I$448,0),MATCH(AL$450,$J$444:$R$444,0))</f>
        <v>3</v>
      </c>
      <c r="AM531" s="769" cm="1">
        <f t="array" ref="AM531">INDEX($H531:$K531,0,MATCH(AM$451,$H$451:$K$451,0))*INDEX($J$445:$R$448,MATCH(AM$451,$I$445:$I$448,0),MATCH(AM$450,$J$444:$R$444,0))</f>
        <v>1</v>
      </c>
      <c r="AN531" s="769" cm="1">
        <f t="array" ref="AN531">INDEX($H531:$K531,0,MATCH(AN$451,$H$451:$K$451,0))*INDEX($J$445:$R$448,MATCH(AN$451,$I$445:$I$448,0),MATCH(AN$450,$J$444:$R$444,0))</f>
        <v>1</v>
      </c>
      <c r="AO531" s="769" cm="1">
        <f t="array" ref="AO531">INDEX($H531:$K531,0,MATCH(AO$451,$H$451:$K$451,0))*INDEX($J$445:$R$448,MATCH(AO$451,$I$445:$I$448,0),MATCH(AO$450,$J$444:$R$444,0))</f>
        <v>1</v>
      </c>
      <c r="AP531" s="769" cm="1">
        <f t="array" ref="AP531">INDEX($H531:$K531,0,MATCH(AP$451,$H$451:$K$451,0))*INDEX($J$445:$R$448,MATCH(AP$451,$I$445:$I$448,0),MATCH(AP$450,$J$444:$R$444,0))</f>
        <v>3</v>
      </c>
      <c r="AQ531" s="769" cm="1">
        <f t="array" ref="AQ531">INDEX($H531:$K531,0,MATCH(AQ$451,$H$451:$K$451,0))*INDEX($J$445:$R$448,MATCH(AQ$451,$I$445:$I$448,0),MATCH(AQ$450,$J$444:$R$444,0))</f>
        <v>1</v>
      </c>
      <c r="AR531" s="769" cm="1">
        <f t="array" ref="AR531">INDEX($H531:$K531,0,MATCH(AR$451,$H$451:$K$451,0))*INDEX($J$445:$R$448,MATCH(AR$451,$I$445:$I$448,0),MATCH(AR$450,$J$444:$R$444,0))</f>
        <v>1</v>
      </c>
      <c r="AS531" s="769" cm="1">
        <f t="array" ref="AS531">INDEX($H531:$K531,0,MATCH(AS$451,$H$451:$K$451,0))*INDEX($J$445:$R$448,MATCH(AS$451,$I$445:$I$448,0),MATCH(AS$450,$J$444:$R$444,0))</f>
        <v>1</v>
      </c>
      <c r="AT531" s="769" cm="1">
        <f t="array" ref="AT531">INDEX($H531:$K531,0,MATCH(AT$451,$H$451:$K$451,0))*INDEX($J$445:$R$448,MATCH(AT$451,$I$445:$I$448,0),MATCH(AT$450,$J$444:$R$444,0))</f>
        <v>3</v>
      </c>
      <c r="AU531" s="769" cm="1">
        <f t="array" ref="AU531">INDEX($H531:$K531,0,MATCH(AU$451,$H$451:$K$451,0))*INDEX($J$445:$R$448,MATCH(AU$451,$I$445:$I$448,0),MATCH(AU$450,$J$444:$R$444,0))</f>
        <v>1</v>
      </c>
      <c r="AV531" s="189"/>
      <c r="AW531" s="189"/>
      <c r="AX531" s="16"/>
      <c r="AY531" s="8"/>
      <c r="AZ531" s="8"/>
      <c r="BA531" s="8"/>
    </row>
    <row r="532" spans="1:53" ht="14.5" outlineLevel="1" x14ac:dyDescent="0.35">
      <c r="A532" s="6"/>
      <c r="B532" s="7"/>
      <c r="C532" s="17"/>
      <c r="D532" s="17"/>
      <c r="E532" s="17"/>
      <c r="F532" s="26"/>
      <c r="G532" s="26" t="str">
        <f t="shared" si="122"/>
        <v>AYWA2A1a</v>
      </c>
      <c r="H532" s="226">
        <v>0</v>
      </c>
      <c r="I532" s="226">
        <v>0</v>
      </c>
      <c r="J532" s="226">
        <v>0</v>
      </c>
      <c r="K532" s="226">
        <v>0</v>
      </c>
      <c r="L532" s="769" cm="1">
        <f t="array" ref="L532">INDEX($H532:$K532,0,MATCH(L$451,$H$451:$K$451,0))*INDEX($J$445:$R$448,MATCH(L$451,$I$445:$I$448,0),MATCH(L$450,$J$444:$R$444,0))</f>
        <v>0</v>
      </c>
      <c r="M532" s="769" cm="1">
        <f t="array" ref="M532">INDEX($H532:$K532,0,MATCH(M$451,$H$451:$K$451,0))*INDEX($J$445:$R$448,MATCH(M$451,$I$445:$I$448,0),MATCH(M$450,$J$444:$R$444,0))</f>
        <v>0</v>
      </c>
      <c r="N532" s="769" cm="1">
        <f t="array" ref="N532">INDEX($H532:$K532,0,MATCH(N$451,$H$451:$K$451,0))*INDEX($J$445:$R$448,MATCH(N$451,$I$445:$I$448,0),MATCH(N$450,$J$444:$R$444,0))</f>
        <v>0</v>
      </c>
      <c r="O532" s="769" cm="1">
        <f t="array" ref="O532">INDEX($H532:$K532,0,MATCH(O$451,$H$451:$K$451,0))*INDEX($J$445:$R$448,MATCH(O$451,$I$445:$I$448,0),MATCH(O$450,$J$444:$R$444,0))</f>
        <v>0</v>
      </c>
      <c r="P532" s="769" cm="1">
        <f t="array" ref="P532">INDEX($H532:$K532,0,MATCH(P$451,$H$451:$K$451,0))*INDEX($J$445:$R$448,MATCH(P$451,$I$445:$I$448,0),MATCH(P$450,$J$444:$R$444,0))</f>
        <v>0</v>
      </c>
      <c r="Q532" s="769" cm="1">
        <f t="array" ref="Q532">INDEX($H532:$K532,0,MATCH(Q$451,$H$451:$K$451,0))*INDEX($J$445:$R$448,MATCH(Q$451,$I$445:$I$448,0),MATCH(Q$450,$J$444:$R$444,0))</f>
        <v>0</v>
      </c>
      <c r="R532" s="769" cm="1">
        <f t="array" ref="R532">INDEX($H532:$K532,0,MATCH(R$451,$H$451:$K$451,0))*INDEX($J$445:$R$448,MATCH(R$451,$I$445:$I$448,0),MATCH(R$450,$J$444:$R$444,0))</f>
        <v>0</v>
      </c>
      <c r="S532" s="769" cm="1">
        <f t="array" ref="S532">INDEX($H532:$K532,0,MATCH(S$451,$H$451:$K$451,0))*INDEX($J$445:$R$448,MATCH(S$451,$I$445:$I$448,0),MATCH(S$450,$J$444:$R$444,0))</f>
        <v>0</v>
      </c>
      <c r="T532" s="769" cm="1">
        <f t="array" ref="T532">INDEX($H532:$K532,0,MATCH(T$451,$H$451:$K$451,0))*INDEX($J$445:$R$448,MATCH(T$451,$I$445:$I$448,0),MATCH(T$450,$J$444:$R$444,0))</f>
        <v>0</v>
      </c>
      <c r="U532" s="769" cm="1">
        <f t="array" ref="U532">INDEX($H532:$K532,0,MATCH(U$451,$H$451:$K$451,0))*INDEX($J$445:$R$448,MATCH(U$451,$I$445:$I$448,0),MATCH(U$450,$J$444:$R$444,0))</f>
        <v>0</v>
      </c>
      <c r="V532" s="769" cm="1">
        <f t="array" ref="V532">INDEX($H532:$K532,0,MATCH(V$451,$H$451:$K$451,0))*INDEX($J$445:$R$448,MATCH(V$451,$I$445:$I$448,0),MATCH(V$450,$J$444:$R$444,0))</f>
        <v>0</v>
      </c>
      <c r="W532" s="769" cm="1">
        <f t="array" ref="W532">INDEX($H532:$K532,0,MATCH(W$451,$H$451:$K$451,0))*INDEX($J$445:$R$448,MATCH(W$451,$I$445:$I$448,0),MATCH(W$450,$J$444:$R$444,0))</f>
        <v>0</v>
      </c>
      <c r="X532" s="769" cm="1">
        <f t="array" ref="X532">INDEX($H532:$K532,0,MATCH(X$451,$H$451:$K$451,0))*INDEX($J$445:$R$448,MATCH(X$451,$I$445:$I$448,0),MATCH(X$450,$J$444:$R$444,0))</f>
        <v>0</v>
      </c>
      <c r="Y532" s="769" cm="1">
        <f t="array" ref="Y532">INDEX($H532:$K532,0,MATCH(Y$451,$H$451:$K$451,0))*INDEX($J$445:$R$448,MATCH(Y$451,$I$445:$I$448,0),MATCH(Y$450,$J$444:$R$444,0))</f>
        <v>0</v>
      </c>
      <c r="Z532" s="769" cm="1">
        <f t="array" ref="Z532">INDEX($H532:$K532,0,MATCH(Z$451,$H$451:$K$451,0))*INDEX($J$445:$R$448,MATCH(Z$451,$I$445:$I$448,0),MATCH(Z$450,$J$444:$R$444,0))</f>
        <v>0</v>
      </c>
      <c r="AA532" s="769" cm="1">
        <f t="array" ref="AA532">INDEX($H532:$K532,0,MATCH(AA$451,$H$451:$K$451,0))*INDEX($J$445:$R$448,MATCH(AA$451,$I$445:$I$448,0),MATCH(AA$450,$J$444:$R$444,0))</f>
        <v>0</v>
      </c>
      <c r="AB532" s="769" cm="1">
        <f t="array" ref="AB532">INDEX($H532:$K532,0,MATCH(AB$451,$H$451:$K$451,0))*INDEX($J$445:$R$448,MATCH(AB$451,$I$445:$I$448,0),MATCH(AB$450,$J$444:$R$444,0))</f>
        <v>0</v>
      </c>
      <c r="AC532" s="769" cm="1">
        <f t="array" ref="AC532">INDEX($H532:$K532,0,MATCH(AC$451,$H$451:$K$451,0))*INDEX($J$445:$R$448,MATCH(AC$451,$I$445:$I$448,0),MATCH(AC$450,$J$444:$R$444,0))</f>
        <v>0</v>
      </c>
      <c r="AD532" s="769" cm="1">
        <f t="array" ref="AD532">INDEX($H532:$K532,0,MATCH(AD$451,$H$451:$K$451,0))*INDEX($J$445:$R$448,MATCH(AD$451,$I$445:$I$448,0),MATCH(AD$450,$J$444:$R$444,0))</f>
        <v>0</v>
      </c>
      <c r="AE532" s="769" cm="1">
        <f t="array" ref="AE532">INDEX($H532:$K532,0,MATCH(AE$451,$H$451:$K$451,0))*INDEX($J$445:$R$448,MATCH(AE$451,$I$445:$I$448,0),MATCH(AE$450,$J$444:$R$444,0))</f>
        <v>0</v>
      </c>
      <c r="AF532" s="769" cm="1">
        <f t="array" ref="AF532">INDEX($H532:$K532,0,MATCH(AF$451,$H$451:$K$451,0))*INDEX($J$445:$R$448,MATCH(AF$451,$I$445:$I$448,0),MATCH(AF$450,$J$444:$R$444,0))</f>
        <v>0</v>
      </c>
      <c r="AG532" s="769" cm="1">
        <f t="array" ref="AG532">INDEX($H532:$K532,0,MATCH(AG$451,$H$451:$K$451,0))*INDEX($J$445:$R$448,MATCH(AG$451,$I$445:$I$448,0),MATCH(AG$450,$J$444:$R$444,0))</f>
        <v>0</v>
      </c>
      <c r="AH532" s="769" cm="1">
        <f t="array" ref="AH532">INDEX($H532:$K532,0,MATCH(AH$451,$H$451:$K$451,0))*INDEX($J$445:$R$448,MATCH(AH$451,$I$445:$I$448,0),MATCH(AH$450,$J$444:$R$444,0))</f>
        <v>0</v>
      </c>
      <c r="AI532" s="769" cm="1">
        <f t="array" ref="AI532">INDEX($H532:$K532,0,MATCH(AI$451,$H$451:$K$451,0))*INDEX($J$445:$R$448,MATCH(AI$451,$I$445:$I$448,0),MATCH(AI$450,$J$444:$R$444,0))</f>
        <v>0</v>
      </c>
      <c r="AJ532" s="769" cm="1">
        <f t="array" ref="AJ532">INDEX($H532:$K532,0,MATCH(AJ$451,$H$451:$K$451,0))*INDEX($J$445:$R$448,MATCH(AJ$451,$I$445:$I$448,0),MATCH(AJ$450,$J$444:$R$444,0))</f>
        <v>0</v>
      </c>
      <c r="AK532" s="769" cm="1">
        <f t="array" ref="AK532">INDEX($H532:$K532,0,MATCH(AK$451,$H$451:$K$451,0))*INDEX($J$445:$R$448,MATCH(AK$451,$I$445:$I$448,0),MATCH(AK$450,$J$444:$R$444,0))</f>
        <v>0</v>
      </c>
      <c r="AL532" s="769" cm="1">
        <f t="array" ref="AL532">INDEX($H532:$K532,0,MATCH(AL$451,$H$451:$K$451,0))*INDEX($J$445:$R$448,MATCH(AL$451,$I$445:$I$448,0),MATCH(AL$450,$J$444:$R$444,0))</f>
        <v>0</v>
      </c>
      <c r="AM532" s="769" cm="1">
        <f t="array" ref="AM532">INDEX($H532:$K532,0,MATCH(AM$451,$H$451:$K$451,0))*INDEX($J$445:$R$448,MATCH(AM$451,$I$445:$I$448,0),MATCH(AM$450,$J$444:$R$444,0))</f>
        <v>0</v>
      </c>
      <c r="AN532" s="769" cm="1">
        <f t="array" ref="AN532">INDEX($H532:$K532,0,MATCH(AN$451,$H$451:$K$451,0))*INDEX($J$445:$R$448,MATCH(AN$451,$I$445:$I$448,0),MATCH(AN$450,$J$444:$R$444,0))</f>
        <v>0</v>
      </c>
      <c r="AO532" s="769" cm="1">
        <f t="array" ref="AO532">INDEX($H532:$K532,0,MATCH(AO$451,$H$451:$K$451,0))*INDEX($J$445:$R$448,MATCH(AO$451,$I$445:$I$448,0),MATCH(AO$450,$J$444:$R$444,0))</f>
        <v>0</v>
      </c>
      <c r="AP532" s="769" cm="1">
        <f t="array" ref="AP532">INDEX($H532:$K532,0,MATCH(AP$451,$H$451:$K$451,0))*INDEX($J$445:$R$448,MATCH(AP$451,$I$445:$I$448,0),MATCH(AP$450,$J$444:$R$444,0))</f>
        <v>0</v>
      </c>
      <c r="AQ532" s="769" cm="1">
        <f t="array" ref="AQ532">INDEX($H532:$K532,0,MATCH(AQ$451,$H$451:$K$451,0))*INDEX($J$445:$R$448,MATCH(AQ$451,$I$445:$I$448,0),MATCH(AQ$450,$J$444:$R$444,0))</f>
        <v>0</v>
      </c>
      <c r="AR532" s="769" cm="1">
        <f t="array" ref="AR532">INDEX($H532:$K532,0,MATCH(AR$451,$H$451:$K$451,0))*INDEX($J$445:$R$448,MATCH(AR$451,$I$445:$I$448,0),MATCH(AR$450,$J$444:$R$444,0))</f>
        <v>0</v>
      </c>
      <c r="AS532" s="769" cm="1">
        <f t="array" ref="AS532">INDEX($H532:$K532,0,MATCH(AS$451,$H$451:$K$451,0))*INDEX($J$445:$R$448,MATCH(AS$451,$I$445:$I$448,0),MATCH(AS$450,$J$444:$R$444,0))</f>
        <v>0</v>
      </c>
      <c r="AT532" s="769" cm="1">
        <f t="array" ref="AT532">INDEX($H532:$K532,0,MATCH(AT$451,$H$451:$K$451,0))*INDEX($J$445:$R$448,MATCH(AT$451,$I$445:$I$448,0),MATCH(AT$450,$J$444:$R$444,0))</f>
        <v>0</v>
      </c>
      <c r="AU532" s="769" cm="1">
        <f t="array" ref="AU532">INDEX($H532:$K532,0,MATCH(AU$451,$H$451:$K$451,0))*INDEX($J$445:$R$448,MATCH(AU$451,$I$445:$I$448,0),MATCH(AU$450,$J$444:$R$444,0))</f>
        <v>0</v>
      </c>
      <c r="AV532" s="189"/>
      <c r="AW532" s="189"/>
      <c r="AX532" s="16"/>
      <c r="AY532" s="8"/>
      <c r="AZ532" s="8"/>
      <c r="BA532" s="8"/>
    </row>
    <row r="533" spans="1:53" ht="14.5" outlineLevel="1" x14ac:dyDescent="0.35">
      <c r="A533" s="6"/>
      <c r="B533" s="7"/>
      <c r="C533" s="17"/>
      <c r="D533" s="17"/>
      <c r="E533" s="17"/>
      <c r="F533" s="26"/>
      <c r="G533" s="26" t="str">
        <f t="shared" si="122"/>
        <v>AANWA1a</v>
      </c>
      <c r="H533" s="226">
        <v>0</v>
      </c>
      <c r="I533" s="226">
        <v>0</v>
      </c>
      <c r="J533" s="226">
        <v>0</v>
      </c>
      <c r="K533" s="226">
        <v>0</v>
      </c>
      <c r="L533" s="769" cm="1">
        <f t="array" ref="L533">INDEX($H533:$K533,0,MATCH(L$451,$H$451:$K$451,0))*INDEX($J$445:$R$448,MATCH(L$451,$I$445:$I$448,0),MATCH(L$450,$J$444:$R$444,0))</f>
        <v>0</v>
      </c>
      <c r="M533" s="769" cm="1">
        <f t="array" ref="M533">INDEX($H533:$K533,0,MATCH(M$451,$H$451:$K$451,0))*INDEX($J$445:$R$448,MATCH(M$451,$I$445:$I$448,0),MATCH(M$450,$J$444:$R$444,0))</f>
        <v>0</v>
      </c>
      <c r="N533" s="769" cm="1">
        <f t="array" ref="N533">INDEX($H533:$K533,0,MATCH(N$451,$H$451:$K$451,0))*INDEX($J$445:$R$448,MATCH(N$451,$I$445:$I$448,0),MATCH(N$450,$J$444:$R$444,0))</f>
        <v>0</v>
      </c>
      <c r="O533" s="769" cm="1">
        <f t="array" ref="O533">INDEX($H533:$K533,0,MATCH(O$451,$H$451:$K$451,0))*INDEX($J$445:$R$448,MATCH(O$451,$I$445:$I$448,0),MATCH(O$450,$J$444:$R$444,0))</f>
        <v>0</v>
      </c>
      <c r="P533" s="769" cm="1">
        <f t="array" ref="P533">INDEX($H533:$K533,0,MATCH(P$451,$H$451:$K$451,0))*INDEX($J$445:$R$448,MATCH(P$451,$I$445:$I$448,0),MATCH(P$450,$J$444:$R$444,0))</f>
        <v>0</v>
      </c>
      <c r="Q533" s="769" cm="1">
        <f t="array" ref="Q533">INDEX($H533:$K533,0,MATCH(Q$451,$H$451:$K$451,0))*INDEX($J$445:$R$448,MATCH(Q$451,$I$445:$I$448,0),MATCH(Q$450,$J$444:$R$444,0))</f>
        <v>0</v>
      </c>
      <c r="R533" s="769" cm="1">
        <f t="array" ref="R533">INDEX($H533:$K533,0,MATCH(R$451,$H$451:$K$451,0))*INDEX($J$445:$R$448,MATCH(R$451,$I$445:$I$448,0),MATCH(R$450,$J$444:$R$444,0))</f>
        <v>0</v>
      </c>
      <c r="S533" s="769" cm="1">
        <f t="array" ref="S533">INDEX($H533:$K533,0,MATCH(S$451,$H$451:$K$451,0))*INDEX($J$445:$R$448,MATCH(S$451,$I$445:$I$448,0),MATCH(S$450,$J$444:$R$444,0))</f>
        <v>0</v>
      </c>
      <c r="T533" s="769" cm="1">
        <f t="array" ref="T533">INDEX($H533:$K533,0,MATCH(T$451,$H$451:$K$451,0))*INDEX($J$445:$R$448,MATCH(T$451,$I$445:$I$448,0),MATCH(T$450,$J$444:$R$444,0))</f>
        <v>0</v>
      </c>
      <c r="U533" s="769" cm="1">
        <f t="array" ref="U533">INDEX($H533:$K533,0,MATCH(U$451,$H$451:$K$451,0))*INDEX($J$445:$R$448,MATCH(U$451,$I$445:$I$448,0),MATCH(U$450,$J$444:$R$444,0))</f>
        <v>0</v>
      </c>
      <c r="V533" s="769" cm="1">
        <f t="array" ref="V533">INDEX($H533:$K533,0,MATCH(V$451,$H$451:$K$451,0))*INDEX($J$445:$R$448,MATCH(V$451,$I$445:$I$448,0),MATCH(V$450,$J$444:$R$444,0))</f>
        <v>0</v>
      </c>
      <c r="W533" s="769" cm="1">
        <f t="array" ref="W533">INDEX($H533:$K533,0,MATCH(W$451,$H$451:$K$451,0))*INDEX($J$445:$R$448,MATCH(W$451,$I$445:$I$448,0),MATCH(W$450,$J$444:$R$444,0))</f>
        <v>0</v>
      </c>
      <c r="X533" s="769" cm="1">
        <f t="array" ref="X533">INDEX($H533:$K533,0,MATCH(X$451,$H$451:$K$451,0))*INDEX($J$445:$R$448,MATCH(X$451,$I$445:$I$448,0),MATCH(X$450,$J$444:$R$444,0))</f>
        <v>0</v>
      </c>
      <c r="Y533" s="769" cm="1">
        <f t="array" ref="Y533">INDEX($H533:$K533,0,MATCH(Y$451,$H$451:$K$451,0))*INDEX($J$445:$R$448,MATCH(Y$451,$I$445:$I$448,0),MATCH(Y$450,$J$444:$R$444,0))</f>
        <v>0</v>
      </c>
      <c r="Z533" s="769" cm="1">
        <f t="array" ref="Z533">INDEX($H533:$K533,0,MATCH(Z$451,$H$451:$K$451,0))*INDEX($J$445:$R$448,MATCH(Z$451,$I$445:$I$448,0),MATCH(Z$450,$J$444:$R$444,0))</f>
        <v>0</v>
      </c>
      <c r="AA533" s="769" cm="1">
        <f t="array" ref="AA533">INDEX($H533:$K533,0,MATCH(AA$451,$H$451:$K$451,0))*INDEX($J$445:$R$448,MATCH(AA$451,$I$445:$I$448,0),MATCH(AA$450,$J$444:$R$444,0))</f>
        <v>0</v>
      </c>
      <c r="AB533" s="769" cm="1">
        <f t="array" ref="AB533">INDEX($H533:$K533,0,MATCH(AB$451,$H$451:$K$451,0))*INDEX($J$445:$R$448,MATCH(AB$451,$I$445:$I$448,0),MATCH(AB$450,$J$444:$R$444,0))</f>
        <v>0</v>
      </c>
      <c r="AC533" s="769" cm="1">
        <f t="array" ref="AC533">INDEX($H533:$K533,0,MATCH(AC$451,$H$451:$K$451,0))*INDEX($J$445:$R$448,MATCH(AC$451,$I$445:$I$448,0),MATCH(AC$450,$J$444:$R$444,0))</f>
        <v>0</v>
      </c>
      <c r="AD533" s="769" cm="1">
        <f t="array" ref="AD533">INDEX($H533:$K533,0,MATCH(AD$451,$H$451:$K$451,0))*INDEX($J$445:$R$448,MATCH(AD$451,$I$445:$I$448,0),MATCH(AD$450,$J$444:$R$444,0))</f>
        <v>0</v>
      </c>
      <c r="AE533" s="769" cm="1">
        <f t="array" ref="AE533">INDEX($H533:$K533,0,MATCH(AE$451,$H$451:$K$451,0))*INDEX($J$445:$R$448,MATCH(AE$451,$I$445:$I$448,0),MATCH(AE$450,$J$444:$R$444,0))</f>
        <v>0</v>
      </c>
      <c r="AF533" s="769" cm="1">
        <f t="array" ref="AF533">INDEX($H533:$K533,0,MATCH(AF$451,$H$451:$K$451,0))*INDEX($J$445:$R$448,MATCH(AF$451,$I$445:$I$448,0),MATCH(AF$450,$J$444:$R$444,0))</f>
        <v>0</v>
      </c>
      <c r="AG533" s="769" cm="1">
        <f t="array" ref="AG533">INDEX($H533:$K533,0,MATCH(AG$451,$H$451:$K$451,0))*INDEX($J$445:$R$448,MATCH(AG$451,$I$445:$I$448,0),MATCH(AG$450,$J$444:$R$444,0))</f>
        <v>0</v>
      </c>
      <c r="AH533" s="769" cm="1">
        <f t="array" ref="AH533">INDEX($H533:$K533,0,MATCH(AH$451,$H$451:$K$451,0))*INDEX($J$445:$R$448,MATCH(AH$451,$I$445:$I$448,0),MATCH(AH$450,$J$444:$R$444,0))</f>
        <v>0</v>
      </c>
      <c r="AI533" s="769" cm="1">
        <f t="array" ref="AI533">INDEX($H533:$K533,0,MATCH(AI$451,$H$451:$K$451,0))*INDEX($J$445:$R$448,MATCH(AI$451,$I$445:$I$448,0),MATCH(AI$450,$J$444:$R$444,0))</f>
        <v>0</v>
      </c>
      <c r="AJ533" s="769" cm="1">
        <f t="array" ref="AJ533">INDEX($H533:$K533,0,MATCH(AJ$451,$H$451:$K$451,0))*INDEX($J$445:$R$448,MATCH(AJ$451,$I$445:$I$448,0),MATCH(AJ$450,$J$444:$R$444,0))</f>
        <v>0</v>
      </c>
      <c r="AK533" s="769" cm="1">
        <f t="array" ref="AK533">INDEX($H533:$K533,0,MATCH(AK$451,$H$451:$K$451,0))*INDEX($J$445:$R$448,MATCH(AK$451,$I$445:$I$448,0),MATCH(AK$450,$J$444:$R$444,0))</f>
        <v>0</v>
      </c>
      <c r="AL533" s="769" cm="1">
        <f t="array" ref="AL533">INDEX($H533:$K533,0,MATCH(AL$451,$H$451:$K$451,0))*INDEX($J$445:$R$448,MATCH(AL$451,$I$445:$I$448,0),MATCH(AL$450,$J$444:$R$444,0))</f>
        <v>0</v>
      </c>
      <c r="AM533" s="769" cm="1">
        <f t="array" ref="AM533">INDEX($H533:$K533,0,MATCH(AM$451,$H$451:$K$451,0))*INDEX($J$445:$R$448,MATCH(AM$451,$I$445:$I$448,0),MATCH(AM$450,$J$444:$R$444,0))</f>
        <v>0</v>
      </c>
      <c r="AN533" s="769" cm="1">
        <f t="array" ref="AN533">INDEX($H533:$K533,0,MATCH(AN$451,$H$451:$K$451,0))*INDEX($J$445:$R$448,MATCH(AN$451,$I$445:$I$448,0),MATCH(AN$450,$J$444:$R$444,0))</f>
        <v>0</v>
      </c>
      <c r="AO533" s="769" cm="1">
        <f t="array" ref="AO533">INDEX($H533:$K533,0,MATCH(AO$451,$H$451:$K$451,0))*INDEX($J$445:$R$448,MATCH(AO$451,$I$445:$I$448,0),MATCH(AO$450,$J$444:$R$444,0))</f>
        <v>0</v>
      </c>
      <c r="AP533" s="769" cm="1">
        <f t="array" ref="AP533">INDEX($H533:$K533,0,MATCH(AP$451,$H$451:$K$451,0))*INDEX($J$445:$R$448,MATCH(AP$451,$I$445:$I$448,0),MATCH(AP$450,$J$444:$R$444,0))</f>
        <v>0</v>
      </c>
      <c r="AQ533" s="769" cm="1">
        <f t="array" ref="AQ533">INDEX($H533:$K533,0,MATCH(AQ$451,$H$451:$K$451,0))*INDEX($J$445:$R$448,MATCH(AQ$451,$I$445:$I$448,0),MATCH(AQ$450,$J$444:$R$444,0))</f>
        <v>0</v>
      </c>
      <c r="AR533" s="769" cm="1">
        <f t="array" ref="AR533">INDEX($H533:$K533,0,MATCH(AR$451,$H$451:$K$451,0))*INDEX($J$445:$R$448,MATCH(AR$451,$I$445:$I$448,0),MATCH(AR$450,$J$444:$R$444,0))</f>
        <v>0</v>
      </c>
      <c r="AS533" s="769" cm="1">
        <f t="array" ref="AS533">INDEX($H533:$K533,0,MATCH(AS$451,$H$451:$K$451,0))*INDEX($J$445:$R$448,MATCH(AS$451,$I$445:$I$448,0),MATCH(AS$450,$J$444:$R$444,0))</f>
        <v>0</v>
      </c>
      <c r="AT533" s="769" cm="1">
        <f t="array" ref="AT533">INDEX($H533:$K533,0,MATCH(AT$451,$H$451:$K$451,0))*INDEX($J$445:$R$448,MATCH(AT$451,$I$445:$I$448,0),MATCH(AT$450,$J$444:$R$444,0))</f>
        <v>0</v>
      </c>
      <c r="AU533" s="769" cm="1">
        <f t="array" ref="AU533">INDEX($H533:$K533,0,MATCH(AU$451,$H$451:$K$451,0))*INDEX($J$445:$R$448,MATCH(AU$451,$I$445:$I$448,0),MATCH(AU$450,$J$444:$R$444,0))</f>
        <v>0</v>
      </c>
      <c r="AV533" s="189"/>
      <c r="AW533" s="189"/>
      <c r="AX533" s="16"/>
      <c r="AY533" s="8"/>
      <c r="AZ533" s="8"/>
      <c r="BA533" s="8"/>
    </row>
    <row r="534" spans="1:53" ht="14.5" outlineLevel="1" x14ac:dyDescent="0.35">
      <c r="A534" s="6"/>
      <c r="B534" s="7"/>
      <c r="C534" s="17"/>
      <c r="D534" s="17"/>
      <c r="E534" s="17"/>
      <c r="F534" s="26"/>
      <c r="G534" s="26" t="str">
        <f t="shared" si="122"/>
        <v>AAANWa</v>
      </c>
      <c r="H534" s="226">
        <v>0</v>
      </c>
      <c r="I534" s="226">
        <v>0</v>
      </c>
      <c r="J534" s="226">
        <v>0</v>
      </c>
      <c r="K534" s="226">
        <v>0</v>
      </c>
      <c r="L534" s="769" cm="1">
        <f t="array" ref="L534">INDEX($H534:$K534,0,MATCH(L$451,$H$451:$K$451,0))*INDEX($J$445:$R$448,MATCH(L$451,$I$445:$I$448,0),MATCH(L$450,$J$444:$R$444,0))</f>
        <v>0</v>
      </c>
      <c r="M534" s="769" cm="1">
        <f t="array" ref="M534">INDEX($H534:$K534,0,MATCH(M$451,$H$451:$K$451,0))*INDEX($J$445:$R$448,MATCH(M$451,$I$445:$I$448,0),MATCH(M$450,$J$444:$R$444,0))</f>
        <v>0</v>
      </c>
      <c r="N534" s="769" cm="1">
        <f t="array" ref="N534">INDEX($H534:$K534,0,MATCH(N$451,$H$451:$K$451,0))*INDEX($J$445:$R$448,MATCH(N$451,$I$445:$I$448,0),MATCH(N$450,$J$444:$R$444,0))</f>
        <v>0</v>
      </c>
      <c r="O534" s="769" cm="1">
        <f t="array" ref="O534">INDEX($H534:$K534,0,MATCH(O$451,$H$451:$K$451,0))*INDEX($J$445:$R$448,MATCH(O$451,$I$445:$I$448,0),MATCH(O$450,$J$444:$R$444,0))</f>
        <v>0</v>
      </c>
      <c r="P534" s="769" cm="1">
        <f t="array" ref="P534">INDEX($H534:$K534,0,MATCH(P$451,$H$451:$K$451,0))*INDEX($J$445:$R$448,MATCH(P$451,$I$445:$I$448,0),MATCH(P$450,$J$444:$R$444,0))</f>
        <v>0</v>
      </c>
      <c r="Q534" s="769" cm="1">
        <f t="array" ref="Q534">INDEX($H534:$K534,0,MATCH(Q$451,$H$451:$K$451,0))*INDEX($J$445:$R$448,MATCH(Q$451,$I$445:$I$448,0),MATCH(Q$450,$J$444:$R$444,0))</f>
        <v>0</v>
      </c>
      <c r="R534" s="769" cm="1">
        <f t="array" ref="R534">INDEX($H534:$K534,0,MATCH(R$451,$H$451:$K$451,0))*INDEX($J$445:$R$448,MATCH(R$451,$I$445:$I$448,0),MATCH(R$450,$J$444:$R$444,0))</f>
        <v>0</v>
      </c>
      <c r="S534" s="769" cm="1">
        <f t="array" ref="S534">INDEX($H534:$K534,0,MATCH(S$451,$H$451:$K$451,0))*INDEX($J$445:$R$448,MATCH(S$451,$I$445:$I$448,0),MATCH(S$450,$J$444:$R$444,0))</f>
        <v>0</v>
      </c>
      <c r="T534" s="769" cm="1">
        <f t="array" ref="T534">INDEX($H534:$K534,0,MATCH(T$451,$H$451:$K$451,0))*INDEX($J$445:$R$448,MATCH(T$451,$I$445:$I$448,0),MATCH(T$450,$J$444:$R$444,0))</f>
        <v>0</v>
      </c>
      <c r="U534" s="769" cm="1">
        <f t="array" ref="U534">INDEX($H534:$K534,0,MATCH(U$451,$H$451:$K$451,0))*INDEX($J$445:$R$448,MATCH(U$451,$I$445:$I$448,0),MATCH(U$450,$J$444:$R$444,0))</f>
        <v>0</v>
      </c>
      <c r="V534" s="769" cm="1">
        <f t="array" ref="V534">INDEX($H534:$K534,0,MATCH(V$451,$H$451:$K$451,0))*INDEX($J$445:$R$448,MATCH(V$451,$I$445:$I$448,0),MATCH(V$450,$J$444:$R$444,0))</f>
        <v>0</v>
      </c>
      <c r="W534" s="769" cm="1">
        <f t="array" ref="W534">INDEX($H534:$K534,0,MATCH(W$451,$H$451:$K$451,0))*INDEX($J$445:$R$448,MATCH(W$451,$I$445:$I$448,0),MATCH(W$450,$J$444:$R$444,0))</f>
        <v>0</v>
      </c>
      <c r="X534" s="769" cm="1">
        <f t="array" ref="X534">INDEX($H534:$K534,0,MATCH(X$451,$H$451:$K$451,0))*INDEX($J$445:$R$448,MATCH(X$451,$I$445:$I$448,0),MATCH(X$450,$J$444:$R$444,0))</f>
        <v>0</v>
      </c>
      <c r="Y534" s="769" cm="1">
        <f t="array" ref="Y534">INDEX($H534:$K534,0,MATCH(Y$451,$H$451:$K$451,0))*INDEX($J$445:$R$448,MATCH(Y$451,$I$445:$I$448,0),MATCH(Y$450,$J$444:$R$444,0))</f>
        <v>0</v>
      </c>
      <c r="Z534" s="769" cm="1">
        <f t="array" ref="Z534">INDEX($H534:$K534,0,MATCH(Z$451,$H$451:$K$451,0))*INDEX($J$445:$R$448,MATCH(Z$451,$I$445:$I$448,0),MATCH(Z$450,$J$444:$R$444,0))</f>
        <v>0</v>
      </c>
      <c r="AA534" s="769" cm="1">
        <f t="array" ref="AA534">INDEX($H534:$K534,0,MATCH(AA$451,$H$451:$K$451,0))*INDEX($J$445:$R$448,MATCH(AA$451,$I$445:$I$448,0),MATCH(AA$450,$J$444:$R$444,0))</f>
        <v>0</v>
      </c>
      <c r="AB534" s="769" cm="1">
        <f t="array" ref="AB534">INDEX($H534:$K534,0,MATCH(AB$451,$H$451:$K$451,0))*INDEX($J$445:$R$448,MATCH(AB$451,$I$445:$I$448,0),MATCH(AB$450,$J$444:$R$444,0))</f>
        <v>0</v>
      </c>
      <c r="AC534" s="769" cm="1">
        <f t="array" ref="AC534">INDEX($H534:$K534,0,MATCH(AC$451,$H$451:$K$451,0))*INDEX($J$445:$R$448,MATCH(AC$451,$I$445:$I$448,0),MATCH(AC$450,$J$444:$R$444,0))</f>
        <v>0</v>
      </c>
      <c r="AD534" s="769" cm="1">
        <f t="array" ref="AD534">INDEX($H534:$K534,0,MATCH(AD$451,$H$451:$K$451,0))*INDEX($J$445:$R$448,MATCH(AD$451,$I$445:$I$448,0),MATCH(AD$450,$J$444:$R$444,0))</f>
        <v>0</v>
      </c>
      <c r="AE534" s="769" cm="1">
        <f t="array" ref="AE534">INDEX($H534:$K534,0,MATCH(AE$451,$H$451:$K$451,0))*INDEX($J$445:$R$448,MATCH(AE$451,$I$445:$I$448,0),MATCH(AE$450,$J$444:$R$444,0))</f>
        <v>0</v>
      </c>
      <c r="AF534" s="769" cm="1">
        <f t="array" ref="AF534">INDEX($H534:$K534,0,MATCH(AF$451,$H$451:$K$451,0))*INDEX($J$445:$R$448,MATCH(AF$451,$I$445:$I$448,0),MATCH(AF$450,$J$444:$R$444,0))</f>
        <v>0</v>
      </c>
      <c r="AG534" s="769" cm="1">
        <f t="array" ref="AG534">INDEX($H534:$K534,0,MATCH(AG$451,$H$451:$K$451,0))*INDEX($J$445:$R$448,MATCH(AG$451,$I$445:$I$448,0),MATCH(AG$450,$J$444:$R$444,0))</f>
        <v>0</v>
      </c>
      <c r="AH534" s="769" cm="1">
        <f t="array" ref="AH534">INDEX($H534:$K534,0,MATCH(AH$451,$H$451:$K$451,0))*INDEX($J$445:$R$448,MATCH(AH$451,$I$445:$I$448,0),MATCH(AH$450,$J$444:$R$444,0))</f>
        <v>0</v>
      </c>
      <c r="AI534" s="769" cm="1">
        <f t="array" ref="AI534">INDEX($H534:$K534,0,MATCH(AI$451,$H$451:$K$451,0))*INDEX($J$445:$R$448,MATCH(AI$451,$I$445:$I$448,0),MATCH(AI$450,$J$444:$R$444,0))</f>
        <v>0</v>
      </c>
      <c r="AJ534" s="769" cm="1">
        <f t="array" ref="AJ534">INDEX($H534:$K534,0,MATCH(AJ$451,$H$451:$K$451,0))*INDEX($J$445:$R$448,MATCH(AJ$451,$I$445:$I$448,0),MATCH(AJ$450,$J$444:$R$444,0))</f>
        <v>0</v>
      </c>
      <c r="AK534" s="769" cm="1">
        <f t="array" ref="AK534">INDEX($H534:$K534,0,MATCH(AK$451,$H$451:$K$451,0))*INDEX($J$445:$R$448,MATCH(AK$451,$I$445:$I$448,0),MATCH(AK$450,$J$444:$R$444,0))</f>
        <v>0</v>
      </c>
      <c r="AL534" s="769" cm="1">
        <f t="array" ref="AL534">INDEX($H534:$K534,0,MATCH(AL$451,$H$451:$K$451,0))*INDEX($J$445:$R$448,MATCH(AL$451,$I$445:$I$448,0),MATCH(AL$450,$J$444:$R$444,0))</f>
        <v>0</v>
      </c>
      <c r="AM534" s="769" cm="1">
        <f t="array" ref="AM534">INDEX($H534:$K534,0,MATCH(AM$451,$H$451:$K$451,0))*INDEX($J$445:$R$448,MATCH(AM$451,$I$445:$I$448,0),MATCH(AM$450,$J$444:$R$444,0))</f>
        <v>0</v>
      </c>
      <c r="AN534" s="769" cm="1">
        <f t="array" ref="AN534">INDEX($H534:$K534,0,MATCH(AN$451,$H$451:$K$451,0))*INDEX($J$445:$R$448,MATCH(AN$451,$I$445:$I$448,0),MATCH(AN$450,$J$444:$R$444,0))</f>
        <v>0</v>
      </c>
      <c r="AO534" s="769" cm="1">
        <f t="array" ref="AO534">INDEX($H534:$K534,0,MATCH(AO$451,$H$451:$K$451,0))*INDEX($J$445:$R$448,MATCH(AO$451,$I$445:$I$448,0),MATCH(AO$450,$J$444:$R$444,0))</f>
        <v>0</v>
      </c>
      <c r="AP534" s="769" cm="1">
        <f t="array" ref="AP534">INDEX($H534:$K534,0,MATCH(AP$451,$H$451:$K$451,0))*INDEX($J$445:$R$448,MATCH(AP$451,$I$445:$I$448,0),MATCH(AP$450,$J$444:$R$444,0))</f>
        <v>0</v>
      </c>
      <c r="AQ534" s="769" cm="1">
        <f t="array" ref="AQ534">INDEX($H534:$K534,0,MATCH(AQ$451,$H$451:$K$451,0))*INDEX($J$445:$R$448,MATCH(AQ$451,$I$445:$I$448,0),MATCH(AQ$450,$J$444:$R$444,0))</f>
        <v>0</v>
      </c>
      <c r="AR534" s="769" cm="1">
        <f t="array" ref="AR534">INDEX($H534:$K534,0,MATCH(AR$451,$H$451:$K$451,0))*INDEX($J$445:$R$448,MATCH(AR$451,$I$445:$I$448,0),MATCH(AR$450,$J$444:$R$444,0))</f>
        <v>0</v>
      </c>
      <c r="AS534" s="769" cm="1">
        <f t="array" ref="AS534">INDEX($H534:$K534,0,MATCH(AS$451,$H$451:$K$451,0))*INDEX($J$445:$R$448,MATCH(AS$451,$I$445:$I$448,0),MATCH(AS$450,$J$444:$R$444,0))</f>
        <v>0</v>
      </c>
      <c r="AT534" s="769" cm="1">
        <f t="array" ref="AT534">INDEX($H534:$K534,0,MATCH(AT$451,$H$451:$K$451,0))*INDEX($J$445:$R$448,MATCH(AT$451,$I$445:$I$448,0),MATCH(AT$450,$J$444:$R$444,0))</f>
        <v>0</v>
      </c>
      <c r="AU534" s="769" cm="1">
        <f t="array" ref="AU534">INDEX($H534:$K534,0,MATCH(AU$451,$H$451:$K$451,0))*INDEX($J$445:$R$448,MATCH(AU$451,$I$445:$I$448,0),MATCH(AU$450,$J$444:$R$444,0))</f>
        <v>0</v>
      </c>
      <c r="AV534" s="189"/>
      <c r="AW534" s="189"/>
      <c r="AX534" s="16"/>
      <c r="AY534" s="8"/>
      <c r="AZ534" s="8"/>
      <c r="BA534" s="8"/>
    </row>
    <row r="535" spans="1:53" ht="14.5" outlineLevel="1" x14ac:dyDescent="0.35">
      <c r="A535" s="6"/>
      <c r="B535" s="7"/>
      <c r="C535" s="17"/>
      <c r="D535" s="17"/>
      <c r="E535" s="17"/>
      <c r="F535" s="26"/>
      <c r="G535" s="26"/>
      <c r="I535" s="26"/>
      <c r="J535" s="26"/>
      <c r="K535" s="26"/>
      <c r="N535" s="510"/>
      <c r="O535" s="189"/>
      <c r="P535" s="189"/>
      <c r="Q535" s="189"/>
      <c r="R535" s="189"/>
      <c r="S535" s="189"/>
      <c r="T535" s="189"/>
      <c r="U535" s="189"/>
      <c r="V535" s="189"/>
      <c r="W535" s="189"/>
      <c r="X535" s="189"/>
      <c r="Y535" s="189"/>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6"/>
      <c r="AY535" s="8"/>
      <c r="AZ535" s="8"/>
      <c r="BA535" s="8"/>
    </row>
    <row r="536" spans="1:53" ht="14.5" outlineLevel="1" x14ac:dyDescent="0.35">
      <c r="A536" s="6"/>
      <c r="B536" s="7"/>
      <c r="C536" s="17"/>
      <c r="D536" s="17"/>
      <c r="E536" s="17"/>
      <c r="F536" s="26"/>
      <c r="G536" s="26"/>
      <c r="I536" s="26"/>
      <c r="J536" s="26"/>
      <c r="K536" s="26"/>
      <c r="N536" s="510"/>
      <c r="O536" s="189"/>
      <c r="P536" s="189"/>
      <c r="Q536" s="189"/>
      <c r="R536" s="189"/>
      <c r="S536" s="189"/>
      <c r="T536" s="189"/>
      <c r="U536" s="189"/>
      <c r="V536" s="189"/>
      <c r="W536" s="189"/>
      <c r="X536" s="189"/>
      <c r="Y536" s="189"/>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6"/>
      <c r="AY536" s="8"/>
      <c r="AZ536" s="8"/>
      <c r="BA536" s="8"/>
    </row>
    <row r="537" spans="1:53" ht="14.5" outlineLevel="1" x14ac:dyDescent="0.35">
      <c r="A537" s="6"/>
      <c r="B537" s="7"/>
      <c r="C537" s="17"/>
      <c r="D537" s="17"/>
      <c r="E537" s="17"/>
      <c r="F537" s="26"/>
      <c r="G537" s="511" t="s">
        <v>820</v>
      </c>
      <c r="J537" s="767" t="s">
        <v>410</v>
      </c>
      <c r="K537" s="767" t="s">
        <v>809</v>
      </c>
      <c r="L537" s="767" t="s">
        <v>810</v>
      </c>
      <c r="M537" s="767" t="s">
        <v>811</v>
      </c>
      <c r="N537" s="767" t="s">
        <v>812</v>
      </c>
      <c r="O537" s="767" t="s">
        <v>813</v>
      </c>
      <c r="P537" s="767" t="s">
        <v>814</v>
      </c>
      <c r="Q537" s="767" t="s">
        <v>815</v>
      </c>
      <c r="R537" s="767" t="s">
        <v>816</v>
      </c>
      <c r="S537" s="189"/>
      <c r="T537" s="189"/>
      <c r="U537" s="189"/>
      <c r="V537" s="189"/>
      <c r="W537" s="189"/>
      <c r="X537" s="189"/>
      <c r="Y537" s="189"/>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6"/>
      <c r="AY537" s="8"/>
      <c r="AZ537" s="8"/>
      <c r="BA537" s="8"/>
    </row>
    <row r="538" spans="1:53" ht="14.5" outlineLevel="1" x14ac:dyDescent="0.35">
      <c r="A538" s="6"/>
      <c r="B538" s="7"/>
      <c r="C538" s="17"/>
      <c r="D538" s="17"/>
      <c r="E538" s="17"/>
      <c r="F538" s="26"/>
      <c r="G538" s="511"/>
      <c r="I538" t="s">
        <v>1113</v>
      </c>
      <c r="J538" s="768">
        <v>1</v>
      </c>
      <c r="K538" s="768">
        <v>1</v>
      </c>
      <c r="L538" s="768">
        <v>1</v>
      </c>
      <c r="M538" s="768">
        <v>1</v>
      </c>
      <c r="N538" s="768">
        <v>1</v>
      </c>
      <c r="O538" s="768">
        <v>1</v>
      </c>
      <c r="P538" s="768">
        <v>1</v>
      </c>
      <c r="Q538" s="768">
        <v>1</v>
      </c>
      <c r="R538" s="768">
        <v>1</v>
      </c>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6"/>
      <c r="AY538" s="8"/>
      <c r="AZ538" s="8"/>
      <c r="BA538" s="8"/>
    </row>
    <row r="539" spans="1:53" ht="14.5" outlineLevel="1" x14ac:dyDescent="0.35">
      <c r="A539" s="6"/>
      <c r="B539" s="7"/>
      <c r="C539" s="17"/>
      <c r="D539" s="17"/>
      <c r="E539" s="17"/>
      <c r="F539" s="26"/>
      <c r="G539" s="511"/>
      <c r="N539" s="510"/>
      <c r="O539" s="189"/>
      <c r="P539" s="189"/>
      <c r="Q539" s="189"/>
      <c r="R539" s="189"/>
      <c r="S539" s="189"/>
      <c r="T539" s="189"/>
      <c r="U539" s="189"/>
      <c r="V539" s="189"/>
      <c r="W539" s="189"/>
      <c r="X539" s="189"/>
      <c r="Y539" s="189"/>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6"/>
      <c r="AY539" s="8"/>
      <c r="AZ539" s="8"/>
      <c r="BA539" s="8"/>
    </row>
    <row r="540" spans="1:53" ht="14.5" outlineLevel="1" x14ac:dyDescent="0.35">
      <c r="A540" s="6"/>
      <c r="B540" s="7"/>
      <c r="C540" s="17"/>
      <c r="D540" s="17"/>
      <c r="E540" s="17"/>
      <c r="F540" s="26"/>
      <c r="G540" s="26" t="s">
        <v>823</v>
      </c>
      <c r="H540" t="s">
        <v>839</v>
      </c>
      <c r="I540" t="s">
        <v>839</v>
      </c>
      <c r="J540" t="s">
        <v>839</v>
      </c>
      <c r="K540" t="s">
        <v>839</v>
      </c>
      <c r="L540" t="s">
        <v>410</v>
      </c>
      <c r="M540" t="s">
        <v>410</v>
      </c>
      <c r="N540" t="s">
        <v>410</v>
      </c>
      <c r="O540" t="s">
        <v>410</v>
      </c>
      <c r="P540" t="s">
        <v>809</v>
      </c>
      <c r="Q540" t="s">
        <v>809</v>
      </c>
      <c r="R540" t="s">
        <v>809</v>
      </c>
      <c r="S540" t="s">
        <v>809</v>
      </c>
      <c r="T540" t="s">
        <v>810</v>
      </c>
      <c r="U540" t="s">
        <v>810</v>
      </c>
      <c r="V540" t="s">
        <v>810</v>
      </c>
      <c r="W540" t="s">
        <v>810</v>
      </c>
      <c r="X540" t="s">
        <v>811</v>
      </c>
      <c r="Y540" t="s">
        <v>811</v>
      </c>
      <c r="Z540" t="s">
        <v>811</v>
      </c>
      <c r="AA540" t="s">
        <v>811</v>
      </c>
      <c r="AB540" t="s">
        <v>812</v>
      </c>
      <c r="AC540" t="s">
        <v>812</v>
      </c>
      <c r="AD540" t="s">
        <v>812</v>
      </c>
      <c r="AE540" t="s">
        <v>812</v>
      </c>
      <c r="AF540" t="s">
        <v>813</v>
      </c>
      <c r="AG540" t="s">
        <v>813</v>
      </c>
      <c r="AH540" t="s">
        <v>813</v>
      </c>
      <c r="AI540" t="s">
        <v>813</v>
      </c>
      <c r="AJ540" t="s">
        <v>814</v>
      </c>
      <c r="AK540" t="s">
        <v>814</v>
      </c>
      <c r="AL540" t="s">
        <v>814</v>
      </c>
      <c r="AM540" t="s">
        <v>814</v>
      </c>
      <c r="AN540" t="s">
        <v>815</v>
      </c>
      <c r="AO540" t="s">
        <v>815</v>
      </c>
      <c r="AP540" t="s">
        <v>815</v>
      </c>
      <c r="AQ540" t="s">
        <v>815</v>
      </c>
      <c r="AR540" t="s">
        <v>816</v>
      </c>
      <c r="AS540" t="s">
        <v>816</v>
      </c>
      <c r="AT540" t="s">
        <v>816</v>
      </c>
      <c r="AU540" t="s">
        <v>816</v>
      </c>
      <c r="AV540" s="189"/>
      <c r="AW540" s="189"/>
      <c r="AX540" s="16"/>
      <c r="AY540" s="8"/>
      <c r="AZ540" s="8"/>
      <c r="BA540" s="8"/>
    </row>
    <row r="541" spans="1:53" ht="14.5" outlineLevel="1" x14ac:dyDescent="0.35">
      <c r="A541" s="6"/>
      <c r="B541" s="7"/>
      <c r="C541" s="17"/>
      <c r="D541" s="17"/>
      <c r="E541" s="17"/>
      <c r="F541" s="26"/>
      <c r="G541" s="26" t="s">
        <v>63</v>
      </c>
      <c r="H541" t="s">
        <v>1239</v>
      </c>
      <c r="I541" t="s">
        <v>1240</v>
      </c>
      <c r="J541" t="s">
        <v>1241</v>
      </c>
      <c r="K541" t="s">
        <v>1242</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89"/>
      <c r="AW541" s="189"/>
      <c r="AX541" s="16"/>
      <c r="AY541" s="8"/>
      <c r="AZ541" s="8"/>
      <c r="BA541" s="8"/>
    </row>
    <row r="542" spans="1:53" ht="14.5" outlineLevel="1" x14ac:dyDescent="0.35">
      <c r="A542" s="6"/>
      <c r="B542" s="7"/>
      <c r="C542" s="17"/>
      <c r="D542" s="17"/>
      <c r="E542" s="17"/>
      <c r="F542" s="26"/>
      <c r="G542" s="26" t="str">
        <f t="shared" ref="G542:G578" si="124">_xlfn.CONCAT(H178:M178)</f>
        <v>AAAA2A1a</v>
      </c>
      <c r="H542" s="226">
        <v>0</v>
      </c>
      <c r="I542" s="226">
        <v>0</v>
      </c>
      <c r="J542" s="226">
        <v>0</v>
      </c>
      <c r="K542" s="226">
        <v>0</v>
      </c>
      <c r="L542" s="769" cm="1">
        <f t="array" ref="L542">INDEX($H542:$K542,0,MATCH(L$541,$H$541:$K$541,0))*HLOOKUP(L$540,$J$537:$R$538,2)</f>
        <v>0</v>
      </c>
      <c r="M542" s="769" cm="1">
        <f t="array" ref="M542">INDEX($H542:$K542,0,MATCH(M$541,$H$541:$K$541,0))*HLOOKUP(M$540,$J$537:$R$538,2)</f>
        <v>0</v>
      </c>
      <c r="N542" s="769" cm="1">
        <f t="array" ref="N542">INDEX($H542:$K542,0,MATCH(N$541,$H$541:$K$541,0))*HLOOKUP(N$540,$J$537:$R$538,2)</f>
        <v>0</v>
      </c>
      <c r="O542" s="769" cm="1">
        <f t="array" ref="O542">INDEX($H542:$K542,0,MATCH(O$541,$H$541:$K$541,0))*HLOOKUP(O$540,$J$537:$R$538,2)</f>
        <v>0</v>
      </c>
      <c r="P542" s="769" cm="1">
        <f t="array" ref="P542">INDEX($H542:$K542,0,MATCH(P$541,$H$541:$K$541,0))*HLOOKUP(P$540,$J$537:$R$538,2)</f>
        <v>0</v>
      </c>
      <c r="Q542" s="769" cm="1">
        <f t="array" ref="Q542">INDEX($H542:$K542,0,MATCH(Q$541,$H$541:$K$541,0))*HLOOKUP(Q$540,$J$537:$R$538,2)</f>
        <v>0</v>
      </c>
      <c r="R542" s="769" cm="1">
        <f t="array" ref="R542">INDEX($H542:$K542,0,MATCH(R$541,$H$541:$K$541,0))*HLOOKUP(R$540,$J$537:$R$538,2)</f>
        <v>0</v>
      </c>
      <c r="S542" s="769" cm="1">
        <f t="array" ref="S542">INDEX($H542:$K542,0,MATCH(S$541,$H$541:$K$541,0))*HLOOKUP(S$540,$J$537:$R$538,2)</f>
        <v>0</v>
      </c>
      <c r="T542" s="769" cm="1">
        <f t="array" ref="T542">INDEX($H542:$K542,0,MATCH(T$541,$H$541:$K$541,0))*HLOOKUP(T$540,$J$537:$R$538,2)</f>
        <v>0</v>
      </c>
      <c r="U542" s="769" cm="1">
        <f t="array" ref="U542">INDEX($H542:$K542,0,MATCH(U$541,$H$541:$K$541,0))*HLOOKUP(U$540,$J$537:$R$538,2)</f>
        <v>0</v>
      </c>
      <c r="V542" s="769" cm="1">
        <f t="array" ref="V542">INDEX($H542:$K542,0,MATCH(V$541,$H$541:$K$541,0))*HLOOKUP(V$540,$J$537:$R$538,2)</f>
        <v>0</v>
      </c>
      <c r="W542" s="769" cm="1">
        <f t="array" ref="W542">INDEX($H542:$K542,0,MATCH(W$541,$H$541:$K$541,0))*HLOOKUP(W$540,$J$537:$R$538,2)</f>
        <v>0</v>
      </c>
      <c r="X542" s="769" cm="1">
        <f t="array" ref="X542">INDEX($H542:$K542,0,MATCH(X$541,$H$541:$K$541,0))*HLOOKUP(X$540,$J$537:$R$538,2)</f>
        <v>0</v>
      </c>
      <c r="Y542" s="769" cm="1">
        <f t="array" ref="Y542">INDEX($H542:$K542,0,MATCH(Y$541,$H$541:$K$541,0))*HLOOKUP(Y$540,$J$537:$R$538,2)</f>
        <v>0</v>
      </c>
      <c r="Z542" s="769" cm="1">
        <f t="array" ref="Z542">INDEX($H542:$K542,0,MATCH(Z$541,$H$541:$K$541,0))*HLOOKUP(Z$540,$J$537:$R$538,2)</f>
        <v>0</v>
      </c>
      <c r="AA542" s="769" cm="1">
        <f t="array" ref="AA542">INDEX($H542:$K542,0,MATCH(AA$541,$H$541:$K$541,0))*HLOOKUP(AA$540,$J$537:$R$538,2)</f>
        <v>0</v>
      </c>
      <c r="AB542" s="769" cm="1">
        <f t="array" ref="AB542">INDEX($H542:$K542,0,MATCH(AB$541,$H$541:$K$541,0))*HLOOKUP(AB$540,$J$537:$R$538,2)</f>
        <v>0</v>
      </c>
      <c r="AC542" s="769" cm="1">
        <f t="array" ref="AC542">INDEX($H542:$K542,0,MATCH(AC$541,$H$541:$K$541,0))*HLOOKUP(AC$540,$J$537:$R$538,2)</f>
        <v>0</v>
      </c>
      <c r="AD542" s="769" cm="1">
        <f t="array" ref="AD542">INDEX($H542:$K542,0,MATCH(AD$541,$H$541:$K$541,0))*HLOOKUP(AD$540,$J$537:$R$538,2)</f>
        <v>0</v>
      </c>
      <c r="AE542" s="769" cm="1">
        <f t="array" ref="AE542">INDEX($H542:$K542,0,MATCH(AE$541,$H$541:$K$541,0))*HLOOKUP(AE$540,$J$537:$R$538,2)</f>
        <v>0</v>
      </c>
      <c r="AF542" s="769" cm="1">
        <f t="array" ref="AF542">INDEX($H542:$K542,0,MATCH(AF$541,$H$541:$K$541,0))*HLOOKUP(AF$540,$J$537:$R$538,2)</f>
        <v>0</v>
      </c>
      <c r="AG542" s="769" cm="1">
        <f t="array" ref="AG542">INDEX($H542:$K542,0,MATCH(AG$541,$H$541:$K$541,0))*HLOOKUP(AG$540,$J$537:$R$538,2)</f>
        <v>0</v>
      </c>
      <c r="AH542" s="769" cm="1">
        <f t="array" ref="AH542">INDEX($H542:$K542,0,MATCH(AH$541,$H$541:$K$541,0))*HLOOKUP(AH$540,$J$537:$R$538,2)</f>
        <v>0</v>
      </c>
      <c r="AI542" s="769" cm="1">
        <f t="array" ref="AI542">INDEX($H542:$K542,0,MATCH(AI$541,$H$541:$K$541,0))*HLOOKUP(AI$540,$J$537:$R$538,2)</f>
        <v>0</v>
      </c>
      <c r="AJ542" s="769" cm="1">
        <f t="array" ref="AJ542">INDEX($H542:$K542,0,MATCH(AJ$541,$H$541:$K$541,0))*HLOOKUP(AJ$540,$J$537:$R$538,2)</f>
        <v>0</v>
      </c>
      <c r="AK542" s="769" cm="1">
        <f t="array" ref="AK542">INDEX($H542:$K542,0,MATCH(AK$541,$H$541:$K$541,0))*HLOOKUP(AK$540,$J$537:$R$538,2)</f>
        <v>0</v>
      </c>
      <c r="AL542" s="769" cm="1">
        <f t="array" ref="AL542">INDEX($H542:$K542,0,MATCH(AL$541,$H$541:$K$541,0))*HLOOKUP(AL$540,$J$537:$R$538,2)</f>
        <v>0</v>
      </c>
      <c r="AM542" s="769" cm="1">
        <f t="array" ref="AM542">INDEX($H542:$K542,0,MATCH(AM$541,$H$541:$K$541,0))*HLOOKUP(AM$540,$J$537:$R$538,2)</f>
        <v>0</v>
      </c>
      <c r="AN542" s="769" cm="1">
        <f t="array" ref="AN542">INDEX($H542:$K542,0,MATCH(AN$541,$H$541:$K$541,0))*HLOOKUP(AN$540,$J$537:$R$538,2)</f>
        <v>0</v>
      </c>
      <c r="AO542" s="769" cm="1">
        <f t="array" ref="AO542">INDEX($H542:$K542,0,MATCH(AO$541,$H$541:$K$541,0))*HLOOKUP(AO$540,$J$537:$R$538,2)</f>
        <v>0</v>
      </c>
      <c r="AP542" s="769" cm="1">
        <f t="array" ref="AP542">INDEX($H542:$K542,0,MATCH(AP$541,$H$541:$K$541,0))*HLOOKUP(AP$540,$J$537:$R$538,2)</f>
        <v>0</v>
      </c>
      <c r="AQ542" s="769" cm="1">
        <f t="array" ref="AQ542">INDEX($H542:$K542,0,MATCH(AQ$541,$H$541:$K$541,0))*HLOOKUP(AQ$540,$J$537:$R$538,2)</f>
        <v>0</v>
      </c>
      <c r="AR542" s="769" cm="1">
        <f t="array" ref="AR542">INDEX($H542:$K542,0,MATCH(AR$541,$H$541:$K$541,0))*HLOOKUP(AR$540,$J$537:$R$538,2)</f>
        <v>0</v>
      </c>
      <c r="AS542" s="769" cm="1">
        <f t="array" ref="AS542">INDEX($H542:$K542,0,MATCH(AS$541,$H$541:$K$541,0))*HLOOKUP(AS$540,$J$537:$R$538,2)</f>
        <v>0</v>
      </c>
      <c r="AT542" s="769" cm="1">
        <f t="array" ref="AT542">INDEX($H542:$K542,0,MATCH(AT$541,$H$541:$K$541,0))*HLOOKUP(AT$540,$J$537:$R$538,2)</f>
        <v>0</v>
      </c>
      <c r="AU542" s="769" cm="1">
        <f t="array" ref="AU542">INDEX($H542:$K542,0,MATCH(AU$541,$H$541:$K$541,0))*HLOOKUP(AU$540,$J$537:$R$538,2)</f>
        <v>0</v>
      </c>
      <c r="AV542" s="189"/>
      <c r="AW542" s="189"/>
      <c r="AX542" s="16"/>
      <c r="AY542" s="8"/>
      <c r="AZ542" s="8"/>
      <c r="BA542" s="8"/>
    </row>
    <row r="543" spans="1:53" ht="14.5" outlineLevel="1" x14ac:dyDescent="0.35">
      <c r="A543" s="6"/>
      <c r="B543" s="7"/>
      <c r="C543" s="17"/>
      <c r="D543" s="17"/>
      <c r="E543" s="17"/>
      <c r="F543" s="26"/>
      <c r="G543" s="26" t="str">
        <f t="shared" si="124"/>
        <v>GGGGAg1a2</v>
      </c>
      <c r="H543" s="226">
        <v>0</v>
      </c>
      <c r="I543" s="226">
        <v>0</v>
      </c>
      <c r="J543" s="226">
        <v>0</v>
      </c>
      <c r="K543" s="226">
        <v>0</v>
      </c>
      <c r="L543" s="769" cm="1">
        <f t="array" ref="L543">INDEX($H543:$K543,0,MATCH(L$541,$H$541:$K$541,0))*HLOOKUP(L$540,$J$537:$R$538,2)</f>
        <v>0</v>
      </c>
      <c r="M543" s="769" cm="1">
        <f t="array" ref="M543">INDEX($H543:$K543,0,MATCH(M$541,$H$541:$K$541,0))*HLOOKUP(M$540,$J$537:$R$538,2)</f>
        <v>0</v>
      </c>
      <c r="N543" s="769" cm="1">
        <f t="array" ref="N543">INDEX($H543:$K543,0,MATCH(N$541,$H$541:$K$541,0))*HLOOKUP(N$540,$J$537:$R$538,2)</f>
        <v>0</v>
      </c>
      <c r="O543" s="769" cm="1">
        <f t="array" ref="O543">INDEX($H543:$K543,0,MATCH(O$541,$H$541:$K$541,0))*HLOOKUP(O$540,$J$537:$R$538,2)</f>
        <v>0</v>
      </c>
      <c r="P543" s="769" cm="1">
        <f t="array" ref="P543">INDEX($H543:$K543,0,MATCH(P$541,$H$541:$K$541,0))*HLOOKUP(P$540,$J$537:$R$538,2)</f>
        <v>0</v>
      </c>
      <c r="Q543" s="769" cm="1">
        <f t="array" ref="Q543">INDEX($H543:$K543,0,MATCH(Q$541,$H$541:$K$541,0))*HLOOKUP(Q$540,$J$537:$R$538,2)</f>
        <v>0</v>
      </c>
      <c r="R543" s="769" cm="1">
        <f t="array" ref="R543">INDEX($H543:$K543,0,MATCH(R$541,$H$541:$K$541,0))*HLOOKUP(R$540,$J$537:$R$538,2)</f>
        <v>0</v>
      </c>
      <c r="S543" s="769" cm="1">
        <f t="array" ref="S543">INDEX($H543:$K543,0,MATCH(S$541,$H$541:$K$541,0))*HLOOKUP(S$540,$J$537:$R$538,2)</f>
        <v>0</v>
      </c>
      <c r="T543" s="769" cm="1">
        <f t="array" ref="T543">INDEX($H543:$K543,0,MATCH(T$541,$H$541:$K$541,0))*HLOOKUP(T$540,$J$537:$R$538,2)</f>
        <v>0</v>
      </c>
      <c r="U543" s="769" cm="1">
        <f t="array" ref="U543">INDEX($H543:$K543,0,MATCH(U$541,$H$541:$K$541,0))*HLOOKUP(U$540,$J$537:$R$538,2)</f>
        <v>0</v>
      </c>
      <c r="V543" s="769" cm="1">
        <f t="array" ref="V543">INDEX($H543:$K543,0,MATCH(V$541,$H$541:$K$541,0))*HLOOKUP(V$540,$J$537:$R$538,2)</f>
        <v>0</v>
      </c>
      <c r="W543" s="769" cm="1">
        <f t="array" ref="W543">INDEX($H543:$K543,0,MATCH(W$541,$H$541:$K$541,0))*HLOOKUP(W$540,$J$537:$R$538,2)</f>
        <v>0</v>
      </c>
      <c r="X543" s="769" cm="1">
        <f t="array" ref="X543">INDEX($H543:$K543,0,MATCH(X$541,$H$541:$K$541,0))*HLOOKUP(X$540,$J$537:$R$538,2)</f>
        <v>0</v>
      </c>
      <c r="Y543" s="769" cm="1">
        <f t="array" ref="Y543">INDEX($H543:$K543,0,MATCH(Y$541,$H$541:$K$541,0))*HLOOKUP(Y$540,$J$537:$R$538,2)</f>
        <v>0</v>
      </c>
      <c r="Z543" s="769" cm="1">
        <f t="array" ref="Z543">INDEX($H543:$K543,0,MATCH(Z$541,$H$541:$K$541,0))*HLOOKUP(Z$540,$J$537:$R$538,2)</f>
        <v>0</v>
      </c>
      <c r="AA543" s="769" cm="1">
        <f t="array" ref="AA543">INDEX($H543:$K543,0,MATCH(AA$541,$H$541:$K$541,0))*HLOOKUP(AA$540,$J$537:$R$538,2)</f>
        <v>0</v>
      </c>
      <c r="AB543" s="769" cm="1">
        <f t="array" ref="AB543">INDEX($H543:$K543,0,MATCH(AB$541,$H$541:$K$541,0))*HLOOKUP(AB$540,$J$537:$R$538,2)</f>
        <v>0</v>
      </c>
      <c r="AC543" s="769" cm="1">
        <f t="array" ref="AC543">INDEX($H543:$K543,0,MATCH(AC$541,$H$541:$K$541,0))*HLOOKUP(AC$540,$J$537:$R$538,2)</f>
        <v>0</v>
      </c>
      <c r="AD543" s="769" cm="1">
        <f t="array" ref="AD543">INDEX($H543:$K543,0,MATCH(AD$541,$H$541:$K$541,0))*HLOOKUP(AD$540,$J$537:$R$538,2)</f>
        <v>0</v>
      </c>
      <c r="AE543" s="769" cm="1">
        <f t="array" ref="AE543">INDEX($H543:$K543,0,MATCH(AE$541,$H$541:$K$541,0))*HLOOKUP(AE$540,$J$537:$R$538,2)</f>
        <v>0</v>
      </c>
      <c r="AF543" s="769" cm="1">
        <f t="array" ref="AF543">INDEX($H543:$K543,0,MATCH(AF$541,$H$541:$K$541,0))*HLOOKUP(AF$540,$J$537:$R$538,2)</f>
        <v>0</v>
      </c>
      <c r="AG543" s="769" cm="1">
        <f t="array" ref="AG543">INDEX($H543:$K543,0,MATCH(AG$541,$H$541:$K$541,0))*HLOOKUP(AG$540,$J$537:$R$538,2)</f>
        <v>0</v>
      </c>
      <c r="AH543" s="769" cm="1">
        <f t="array" ref="AH543">INDEX($H543:$K543,0,MATCH(AH$541,$H$541:$K$541,0))*HLOOKUP(AH$540,$J$537:$R$538,2)</f>
        <v>0</v>
      </c>
      <c r="AI543" s="769" cm="1">
        <f t="array" ref="AI543">INDEX($H543:$K543,0,MATCH(AI$541,$H$541:$K$541,0))*HLOOKUP(AI$540,$J$537:$R$538,2)</f>
        <v>0</v>
      </c>
      <c r="AJ543" s="769" cm="1">
        <f t="array" ref="AJ543">INDEX($H543:$K543,0,MATCH(AJ$541,$H$541:$K$541,0))*HLOOKUP(AJ$540,$J$537:$R$538,2)</f>
        <v>0</v>
      </c>
      <c r="AK543" s="769" cm="1">
        <f t="array" ref="AK543">INDEX($H543:$K543,0,MATCH(AK$541,$H$541:$K$541,0))*HLOOKUP(AK$540,$J$537:$R$538,2)</f>
        <v>0</v>
      </c>
      <c r="AL543" s="769" cm="1">
        <f t="array" ref="AL543">INDEX($H543:$K543,0,MATCH(AL$541,$H$541:$K$541,0))*HLOOKUP(AL$540,$J$537:$R$538,2)</f>
        <v>0</v>
      </c>
      <c r="AM543" s="769" cm="1">
        <f t="array" ref="AM543">INDEX($H543:$K543,0,MATCH(AM$541,$H$541:$K$541,0))*HLOOKUP(AM$540,$J$537:$R$538,2)</f>
        <v>0</v>
      </c>
      <c r="AN543" s="769" cm="1">
        <f t="array" ref="AN543">INDEX($H543:$K543,0,MATCH(AN$541,$H$541:$K$541,0))*HLOOKUP(AN$540,$J$537:$R$538,2)</f>
        <v>0</v>
      </c>
      <c r="AO543" s="769" cm="1">
        <f t="array" ref="AO543">INDEX($H543:$K543,0,MATCH(AO$541,$H$541:$K$541,0))*HLOOKUP(AO$540,$J$537:$R$538,2)</f>
        <v>0</v>
      </c>
      <c r="AP543" s="769" cm="1">
        <f t="array" ref="AP543">INDEX($H543:$K543,0,MATCH(AP$541,$H$541:$K$541,0))*HLOOKUP(AP$540,$J$537:$R$538,2)</f>
        <v>0</v>
      </c>
      <c r="AQ543" s="769" cm="1">
        <f t="array" ref="AQ543">INDEX($H543:$K543,0,MATCH(AQ$541,$H$541:$K$541,0))*HLOOKUP(AQ$540,$J$537:$R$538,2)</f>
        <v>0</v>
      </c>
      <c r="AR543" s="769" cm="1">
        <f t="array" ref="AR543">INDEX($H543:$K543,0,MATCH(AR$541,$H$541:$K$541,0))*HLOOKUP(AR$540,$J$537:$R$538,2)</f>
        <v>0</v>
      </c>
      <c r="AS543" s="769" cm="1">
        <f t="array" ref="AS543">INDEX($H543:$K543,0,MATCH(AS$541,$H$541:$K$541,0))*HLOOKUP(AS$540,$J$537:$R$538,2)</f>
        <v>0</v>
      </c>
      <c r="AT543" s="769" cm="1">
        <f t="array" ref="AT543">INDEX($H543:$K543,0,MATCH(AT$541,$H$541:$K$541,0))*HLOOKUP(AT$540,$J$537:$R$538,2)</f>
        <v>0</v>
      </c>
      <c r="AU543" s="769" cm="1">
        <f t="array" ref="AU543">INDEX($H543:$K543,0,MATCH(AU$541,$H$541:$K$541,0))*HLOOKUP(AU$540,$J$537:$R$538,2)</f>
        <v>0</v>
      </c>
      <c r="AV543" s="189"/>
      <c r="AW543" s="189"/>
      <c r="AX543" s="16"/>
      <c r="AY543" s="8"/>
      <c r="AZ543" s="8"/>
      <c r="BA543" s="8"/>
    </row>
    <row r="544" spans="1:53" ht="14.5" outlineLevel="1" x14ac:dyDescent="0.35">
      <c r="A544" s="6"/>
      <c r="B544" s="7"/>
      <c r="C544" s="17"/>
      <c r="D544" s="17"/>
      <c r="E544" s="17"/>
      <c r="F544" s="26"/>
      <c r="G544" s="26" t="str">
        <f t="shared" si="124"/>
        <v>GGGGSg1a2</v>
      </c>
      <c r="H544" s="226">
        <v>0</v>
      </c>
      <c r="I544" s="226">
        <v>0</v>
      </c>
      <c r="J544" s="226">
        <v>0</v>
      </c>
      <c r="K544" s="226">
        <v>0</v>
      </c>
      <c r="L544" s="769" cm="1">
        <f t="array" ref="L544">INDEX($H544:$K544,0,MATCH(L$541,$H$541:$K$541,0))*HLOOKUP(L$540,$J$537:$R$538,2)</f>
        <v>0</v>
      </c>
      <c r="M544" s="769" cm="1">
        <f t="array" ref="M544">INDEX($H544:$K544,0,MATCH(M$541,$H$541:$K$541,0))*HLOOKUP(M$540,$J$537:$R$538,2)</f>
        <v>0</v>
      </c>
      <c r="N544" s="769" cm="1">
        <f t="array" ref="N544">INDEX($H544:$K544,0,MATCH(N$541,$H$541:$K$541,0))*HLOOKUP(N$540,$J$537:$R$538,2)</f>
        <v>0</v>
      </c>
      <c r="O544" s="769" cm="1">
        <f t="array" ref="O544">INDEX($H544:$K544,0,MATCH(O$541,$H$541:$K$541,0))*HLOOKUP(O$540,$J$537:$R$538,2)</f>
        <v>0</v>
      </c>
      <c r="P544" s="769" cm="1">
        <f t="array" ref="P544">INDEX($H544:$K544,0,MATCH(P$541,$H$541:$K$541,0))*HLOOKUP(P$540,$J$537:$R$538,2)</f>
        <v>0</v>
      </c>
      <c r="Q544" s="769" cm="1">
        <f t="array" ref="Q544">INDEX($H544:$K544,0,MATCH(Q$541,$H$541:$K$541,0))*HLOOKUP(Q$540,$J$537:$R$538,2)</f>
        <v>0</v>
      </c>
      <c r="R544" s="769" cm="1">
        <f t="array" ref="R544">INDEX($H544:$K544,0,MATCH(R$541,$H$541:$K$541,0))*HLOOKUP(R$540,$J$537:$R$538,2)</f>
        <v>0</v>
      </c>
      <c r="S544" s="769" cm="1">
        <f t="array" ref="S544">INDEX($H544:$K544,0,MATCH(S$541,$H$541:$K$541,0))*HLOOKUP(S$540,$J$537:$R$538,2)</f>
        <v>0</v>
      </c>
      <c r="T544" s="769" cm="1">
        <f t="array" ref="T544">INDEX($H544:$K544,0,MATCH(T$541,$H$541:$K$541,0))*HLOOKUP(T$540,$J$537:$R$538,2)</f>
        <v>0</v>
      </c>
      <c r="U544" s="769" cm="1">
        <f t="array" ref="U544">INDEX($H544:$K544,0,MATCH(U$541,$H$541:$K$541,0))*HLOOKUP(U$540,$J$537:$R$538,2)</f>
        <v>0</v>
      </c>
      <c r="V544" s="769" cm="1">
        <f t="array" ref="V544">INDEX($H544:$K544,0,MATCH(V$541,$H$541:$K$541,0))*HLOOKUP(V$540,$J$537:$R$538,2)</f>
        <v>0</v>
      </c>
      <c r="W544" s="769" cm="1">
        <f t="array" ref="W544">INDEX($H544:$K544,0,MATCH(W$541,$H$541:$K$541,0))*HLOOKUP(W$540,$J$537:$R$538,2)</f>
        <v>0</v>
      </c>
      <c r="X544" s="769" cm="1">
        <f t="array" ref="X544">INDEX($H544:$K544,0,MATCH(X$541,$H$541:$K$541,0))*HLOOKUP(X$540,$J$537:$R$538,2)</f>
        <v>0</v>
      </c>
      <c r="Y544" s="769" cm="1">
        <f t="array" ref="Y544">INDEX($H544:$K544,0,MATCH(Y$541,$H$541:$K$541,0))*HLOOKUP(Y$540,$J$537:$R$538,2)</f>
        <v>0</v>
      </c>
      <c r="Z544" s="769" cm="1">
        <f t="array" ref="Z544">INDEX($H544:$K544,0,MATCH(Z$541,$H$541:$K$541,0))*HLOOKUP(Z$540,$J$537:$R$538,2)</f>
        <v>0</v>
      </c>
      <c r="AA544" s="769" cm="1">
        <f t="array" ref="AA544">INDEX($H544:$K544,0,MATCH(AA$541,$H$541:$K$541,0))*HLOOKUP(AA$540,$J$537:$R$538,2)</f>
        <v>0</v>
      </c>
      <c r="AB544" s="769" cm="1">
        <f t="array" ref="AB544">INDEX($H544:$K544,0,MATCH(AB$541,$H$541:$K$541,0))*HLOOKUP(AB$540,$J$537:$R$538,2)</f>
        <v>0</v>
      </c>
      <c r="AC544" s="769" cm="1">
        <f t="array" ref="AC544">INDEX($H544:$K544,0,MATCH(AC$541,$H$541:$K$541,0))*HLOOKUP(AC$540,$J$537:$R$538,2)</f>
        <v>0</v>
      </c>
      <c r="AD544" s="769" cm="1">
        <f t="array" ref="AD544">INDEX($H544:$K544,0,MATCH(AD$541,$H$541:$K$541,0))*HLOOKUP(AD$540,$J$537:$R$538,2)</f>
        <v>0</v>
      </c>
      <c r="AE544" s="769" cm="1">
        <f t="array" ref="AE544">INDEX($H544:$K544,0,MATCH(AE$541,$H$541:$K$541,0))*HLOOKUP(AE$540,$J$537:$R$538,2)</f>
        <v>0</v>
      </c>
      <c r="AF544" s="769" cm="1">
        <f t="array" ref="AF544">INDEX($H544:$K544,0,MATCH(AF$541,$H$541:$K$541,0))*HLOOKUP(AF$540,$J$537:$R$538,2)</f>
        <v>0</v>
      </c>
      <c r="AG544" s="769" cm="1">
        <f t="array" ref="AG544">INDEX($H544:$K544,0,MATCH(AG$541,$H$541:$K$541,0))*HLOOKUP(AG$540,$J$537:$R$538,2)</f>
        <v>0</v>
      </c>
      <c r="AH544" s="769" cm="1">
        <f t="array" ref="AH544">INDEX($H544:$K544,0,MATCH(AH$541,$H$541:$K$541,0))*HLOOKUP(AH$540,$J$537:$R$538,2)</f>
        <v>0</v>
      </c>
      <c r="AI544" s="769" cm="1">
        <f t="array" ref="AI544">INDEX($H544:$K544,0,MATCH(AI$541,$H$541:$K$541,0))*HLOOKUP(AI$540,$J$537:$R$538,2)</f>
        <v>0</v>
      </c>
      <c r="AJ544" s="769" cm="1">
        <f t="array" ref="AJ544">INDEX($H544:$K544,0,MATCH(AJ$541,$H$541:$K$541,0))*HLOOKUP(AJ$540,$J$537:$R$538,2)</f>
        <v>0</v>
      </c>
      <c r="AK544" s="769" cm="1">
        <f t="array" ref="AK544">INDEX($H544:$K544,0,MATCH(AK$541,$H$541:$K$541,0))*HLOOKUP(AK$540,$J$537:$R$538,2)</f>
        <v>0</v>
      </c>
      <c r="AL544" s="769" cm="1">
        <f t="array" ref="AL544">INDEX($H544:$K544,0,MATCH(AL$541,$H$541:$K$541,0))*HLOOKUP(AL$540,$J$537:$R$538,2)</f>
        <v>0</v>
      </c>
      <c r="AM544" s="769" cm="1">
        <f t="array" ref="AM544">INDEX($H544:$K544,0,MATCH(AM$541,$H$541:$K$541,0))*HLOOKUP(AM$540,$J$537:$R$538,2)</f>
        <v>0</v>
      </c>
      <c r="AN544" s="769" cm="1">
        <f t="array" ref="AN544">INDEX($H544:$K544,0,MATCH(AN$541,$H$541:$K$541,0))*HLOOKUP(AN$540,$J$537:$R$538,2)</f>
        <v>0</v>
      </c>
      <c r="AO544" s="769" cm="1">
        <f t="array" ref="AO544">INDEX($H544:$K544,0,MATCH(AO$541,$H$541:$K$541,0))*HLOOKUP(AO$540,$J$537:$R$538,2)</f>
        <v>0</v>
      </c>
      <c r="AP544" s="769" cm="1">
        <f t="array" ref="AP544">INDEX($H544:$K544,0,MATCH(AP$541,$H$541:$K$541,0))*HLOOKUP(AP$540,$J$537:$R$538,2)</f>
        <v>0</v>
      </c>
      <c r="AQ544" s="769" cm="1">
        <f t="array" ref="AQ544">INDEX($H544:$K544,0,MATCH(AQ$541,$H$541:$K$541,0))*HLOOKUP(AQ$540,$J$537:$R$538,2)</f>
        <v>0</v>
      </c>
      <c r="AR544" s="769" cm="1">
        <f t="array" ref="AR544">INDEX($H544:$K544,0,MATCH(AR$541,$H$541:$K$541,0))*HLOOKUP(AR$540,$J$537:$R$538,2)</f>
        <v>0</v>
      </c>
      <c r="AS544" s="769" cm="1">
        <f t="array" ref="AS544">INDEX($H544:$K544,0,MATCH(AS$541,$H$541:$K$541,0))*HLOOKUP(AS$540,$J$537:$R$538,2)</f>
        <v>0</v>
      </c>
      <c r="AT544" s="769" cm="1">
        <f t="array" ref="AT544">INDEX($H544:$K544,0,MATCH(AT$541,$H$541:$K$541,0))*HLOOKUP(AT$540,$J$537:$R$538,2)</f>
        <v>0</v>
      </c>
      <c r="AU544" s="769" cm="1">
        <f t="array" ref="AU544">INDEX($H544:$K544,0,MATCH(AU$541,$H$541:$K$541,0))*HLOOKUP(AU$540,$J$537:$R$538,2)</f>
        <v>0</v>
      </c>
      <c r="AV544" s="189"/>
      <c r="AW544" s="189"/>
      <c r="AX544" s="16"/>
      <c r="AY544" s="8"/>
      <c r="AZ544" s="8"/>
      <c r="BA544" s="8"/>
    </row>
    <row r="545" spans="1:53" ht="14.5" outlineLevel="1" x14ac:dyDescent="0.35">
      <c r="A545" s="6"/>
      <c r="B545" s="7"/>
      <c r="C545" s="17"/>
      <c r="D545" s="17"/>
      <c r="E545" s="17"/>
      <c r="F545" s="26"/>
      <c r="G545" s="26" t="str">
        <f t="shared" si="124"/>
        <v>GGGAg2Na2</v>
      </c>
      <c r="H545" s="226">
        <v>0</v>
      </c>
      <c r="I545" s="226">
        <v>0</v>
      </c>
      <c r="J545" s="226">
        <v>0</v>
      </c>
      <c r="K545" s="226">
        <v>0</v>
      </c>
      <c r="L545" s="769" cm="1">
        <f t="array" ref="L545">INDEX($H545:$K545,0,MATCH(L$541,$H$541:$K$541,0))*HLOOKUP(L$540,$J$537:$R$538,2)</f>
        <v>0</v>
      </c>
      <c r="M545" s="769" cm="1">
        <f t="array" ref="M545">INDEX($H545:$K545,0,MATCH(M$541,$H$541:$K$541,0))*HLOOKUP(M$540,$J$537:$R$538,2)</f>
        <v>0</v>
      </c>
      <c r="N545" s="769" cm="1">
        <f t="array" ref="N545">INDEX($H545:$K545,0,MATCH(N$541,$H$541:$K$541,0))*HLOOKUP(N$540,$J$537:$R$538,2)</f>
        <v>0</v>
      </c>
      <c r="O545" s="769" cm="1">
        <f t="array" ref="O545">INDEX($H545:$K545,0,MATCH(O$541,$H$541:$K$541,0))*HLOOKUP(O$540,$J$537:$R$538,2)</f>
        <v>0</v>
      </c>
      <c r="P545" s="769" cm="1">
        <f t="array" ref="P545">INDEX($H545:$K545,0,MATCH(P$541,$H$541:$K$541,0))*HLOOKUP(P$540,$J$537:$R$538,2)</f>
        <v>0</v>
      </c>
      <c r="Q545" s="769" cm="1">
        <f t="array" ref="Q545">INDEX($H545:$K545,0,MATCH(Q$541,$H$541:$K$541,0))*HLOOKUP(Q$540,$J$537:$R$538,2)</f>
        <v>0</v>
      </c>
      <c r="R545" s="769" cm="1">
        <f t="array" ref="R545">INDEX($H545:$K545,0,MATCH(R$541,$H$541:$K$541,0))*HLOOKUP(R$540,$J$537:$R$538,2)</f>
        <v>0</v>
      </c>
      <c r="S545" s="769" cm="1">
        <f t="array" ref="S545">INDEX($H545:$K545,0,MATCH(S$541,$H$541:$K$541,0))*HLOOKUP(S$540,$J$537:$R$538,2)</f>
        <v>0</v>
      </c>
      <c r="T545" s="769" cm="1">
        <f t="array" ref="T545">INDEX($H545:$K545,0,MATCH(T$541,$H$541:$K$541,0))*HLOOKUP(T$540,$J$537:$R$538,2)</f>
        <v>0</v>
      </c>
      <c r="U545" s="769" cm="1">
        <f t="array" ref="U545">INDEX($H545:$K545,0,MATCH(U$541,$H$541:$K$541,0))*HLOOKUP(U$540,$J$537:$R$538,2)</f>
        <v>0</v>
      </c>
      <c r="V545" s="769" cm="1">
        <f t="array" ref="V545">INDEX($H545:$K545,0,MATCH(V$541,$H$541:$K$541,0))*HLOOKUP(V$540,$J$537:$R$538,2)</f>
        <v>0</v>
      </c>
      <c r="W545" s="769" cm="1">
        <f t="array" ref="W545">INDEX($H545:$K545,0,MATCH(W$541,$H$541:$K$541,0))*HLOOKUP(W$540,$J$537:$R$538,2)</f>
        <v>0</v>
      </c>
      <c r="X545" s="769" cm="1">
        <f t="array" ref="X545">INDEX($H545:$K545,0,MATCH(X$541,$H$541:$K$541,0))*HLOOKUP(X$540,$J$537:$R$538,2)</f>
        <v>0</v>
      </c>
      <c r="Y545" s="769" cm="1">
        <f t="array" ref="Y545">INDEX($H545:$K545,0,MATCH(Y$541,$H$541:$K$541,0))*HLOOKUP(Y$540,$J$537:$R$538,2)</f>
        <v>0</v>
      </c>
      <c r="Z545" s="769" cm="1">
        <f t="array" ref="Z545">INDEX($H545:$K545,0,MATCH(Z$541,$H$541:$K$541,0))*HLOOKUP(Z$540,$J$537:$R$538,2)</f>
        <v>0</v>
      </c>
      <c r="AA545" s="769" cm="1">
        <f t="array" ref="AA545">INDEX($H545:$K545,0,MATCH(AA$541,$H$541:$K$541,0))*HLOOKUP(AA$540,$J$537:$R$538,2)</f>
        <v>0</v>
      </c>
      <c r="AB545" s="769" cm="1">
        <f t="array" ref="AB545">INDEX($H545:$K545,0,MATCH(AB$541,$H$541:$K$541,0))*HLOOKUP(AB$540,$J$537:$R$538,2)</f>
        <v>0</v>
      </c>
      <c r="AC545" s="769" cm="1">
        <f t="array" ref="AC545">INDEX($H545:$K545,0,MATCH(AC$541,$H$541:$K$541,0))*HLOOKUP(AC$540,$J$537:$R$538,2)</f>
        <v>0</v>
      </c>
      <c r="AD545" s="769" cm="1">
        <f t="array" ref="AD545">INDEX($H545:$K545,0,MATCH(AD$541,$H$541:$K$541,0))*HLOOKUP(AD$540,$J$537:$R$538,2)</f>
        <v>0</v>
      </c>
      <c r="AE545" s="769" cm="1">
        <f t="array" ref="AE545">INDEX($H545:$K545,0,MATCH(AE$541,$H$541:$K$541,0))*HLOOKUP(AE$540,$J$537:$R$538,2)</f>
        <v>0</v>
      </c>
      <c r="AF545" s="769" cm="1">
        <f t="array" ref="AF545">INDEX($H545:$K545,0,MATCH(AF$541,$H$541:$K$541,0))*HLOOKUP(AF$540,$J$537:$R$538,2)</f>
        <v>0</v>
      </c>
      <c r="AG545" s="769" cm="1">
        <f t="array" ref="AG545">INDEX($H545:$K545,0,MATCH(AG$541,$H$541:$K$541,0))*HLOOKUP(AG$540,$J$537:$R$538,2)</f>
        <v>0</v>
      </c>
      <c r="AH545" s="769" cm="1">
        <f t="array" ref="AH545">INDEX($H545:$K545,0,MATCH(AH$541,$H$541:$K$541,0))*HLOOKUP(AH$540,$J$537:$R$538,2)</f>
        <v>0</v>
      </c>
      <c r="AI545" s="769" cm="1">
        <f t="array" ref="AI545">INDEX($H545:$K545,0,MATCH(AI$541,$H$541:$K$541,0))*HLOOKUP(AI$540,$J$537:$R$538,2)</f>
        <v>0</v>
      </c>
      <c r="AJ545" s="769" cm="1">
        <f t="array" ref="AJ545">INDEX($H545:$K545,0,MATCH(AJ$541,$H$541:$K$541,0))*HLOOKUP(AJ$540,$J$537:$R$538,2)</f>
        <v>0</v>
      </c>
      <c r="AK545" s="769" cm="1">
        <f t="array" ref="AK545">INDEX($H545:$K545,0,MATCH(AK$541,$H$541:$K$541,0))*HLOOKUP(AK$540,$J$537:$R$538,2)</f>
        <v>0</v>
      </c>
      <c r="AL545" s="769" cm="1">
        <f t="array" ref="AL545">INDEX($H545:$K545,0,MATCH(AL$541,$H$541:$K$541,0))*HLOOKUP(AL$540,$J$537:$R$538,2)</f>
        <v>0</v>
      </c>
      <c r="AM545" s="769" cm="1">
        <f t="array" ref="AM545">INDEX($H545:$K545,0,MATCH(AM$541,$H$541:$K$541,0))*HLOOKUP(AM$540,$J$537:$R$538,2)</f>
        <v>0</v>
      </c>
      <c r="AN545" s="769" cm="1">
        <f t="array" ref="AN545">INDEX($H545:$K545,0,MATCH(AN$541,$H$541:$K$541,0))*HLOOKUP(AN$540,$J$537:$R$538,2)</f>
        <v>0</v>
      </c>
      <c r="AO545" s="769" cm="1">
        <f t="array" ref="AO545">INDEX($H545:$K545,0,MATCH(AO$541,$H$541:$K$541,0))*HLOOKUP(AO$540,$J$537:$R$538,2)</f>
        <v>0</v>
      </c>
      <c r="AP545" s="769" cm="1">
        <f t="array" ref="AP545">INDEX($H545:$K545,0,MATCH(AP$541,$H$541:$K$541,0))*HLOOKUP(AP$540,$J$537:$R$538,2)</f>
        <v>0</v>
      </c>
      <c r="AQ545" s="769" cm="1">
        <f t="array" ref="AQ545">INDEX($H545:$K545,0,MATCH(AQ$541,$H$541:$K$541,0))*HLOOKUP(AQ$540,$J$537:$R$538,2)</f>
        <v>0</v>
      </c>
      <c r="AR545" s="769" cm="1">
        <f t="array" ref="AR545">INDEX($H545:$K545,0,MATCH(AR$541,$H$541:$K$541,0))*HLOOKUP(AR$540,$J$537:$R$538,2)</f>
        <v>0</v>
      </c>
      <c r="AS545" s="769" cm="1">
        <f t="array" ref="AS545">INDEX($H545:$K545,0,MATCH(AS$541,$H$541:$K$541,0))*HLOOKUP(AS$540,$J$537:$R$538,2)</f>
        <v>0</v>
      </c>
      <c r="AT545" s="769" cm="1">
        <f t="array" ref="AT545">INDEX($H545:$K545,0,MATCH(AT$541,$H$541:$K$541,0))*HLOOKUP(AT$540,$J$537:$R$538,2)</f>
        <v>0</v>
      </c>
      <c r="AU545" s="769" cm="1">
        <f t="array" ref="AU545">INDEX($H545:$K545,0,MATCH(AU$541,$H$541:$K$541,0))*HLOOKUP(AU$540,$J$537:$R$538,2)</f>
        <v>0</v>
      </c>
      <c r="AV545" s="189"/>
      <c r="AW545" s="189"/>
      <c r="AX545" s="16"/>
      <c r="AY545" s="8"/>
      <c r="AZ545" s="8"/>
      <c r="BA545" s="8"/>
    </row>
    <row r="546" spans="1:53" ht="14.5" outlineLevel="1" x14ac:dyDescent="0.35">
      <c r="A546" s="6"/>
      <c r="B546" s="7"/>
      <c r="C546" s="17"/>
      <c r="D546" s="17"/>
      <c r="E546" s="17"/>
      <c r="F546" s="26"/>
      <c r="G546" s="26" t="str">
        <f t="shared" si="124"/>
        <v>GGGAg2Ea2</v>
      </c>
      <c r="H546" s="226">
        <v>0</v>
      </c>
      <c r="I546" s="226">
        <v>0</v>
      </c>
      <c r="J546" s="226">
        <v>0</v>
      </c>
      <c r="K546" s="226">
        <v>0</v>
      </c>
      <c r="L546" s="769" cm="1">
        <f t="array" ref="L546">INDEX($H546:$K546,0,MATCH(L$541,$H$541:$K$541,0))*HLOOKUP(L$540,$J$537:$R$538,2)</f>
        <v>0</v>
      </c>
      <c r="M546" s="769" cm="1">
        <f t="array" ref="M546">INDEX($H546:$K546,0,MATCH(M$541,$H$541:$K$541,0))*HLOOKUP(M$540,$J$537:$R$538,2)</f>
        <v>0</v>
      </c>
      <c r="N546" s="769" cm="1">
        <f t="array" ref="N546">INDEX($H546:$K546,0,MATCH(N$541,$H$541:$K$541,0))*HLOOKUP(N$540,$J$537:$R$538,2)</f>
        <v>0</v>
      </c>
      <c r="O546" s="769" cm="1">
        <f t="array" ref="O546">INDEX($H546:$K546,0,MATCH(O$541,$H$541:$K$541,0))*HLOOKUP(O$540,$J$537:$R$538,2)</f>
        <v>0</v>
      </c>
      <c r="P546" s="769" cm="1">
        <f t="array" ref="P546">INDEX($H546:$K546,0,MATCH(P$541,$H$541:$K$541,0))*HLOOKUP(P$540,$J$537:$R$538,2)</f>
        <v>0</v>
      </c>
      <c r="Q546" s="769" cm="1">
        <f t="array" ref="Q546">INDEX($H546:$K546,0,MATCH(Q$541,$H$541:$K$541,0))*HLOOKUP(Q$540,$J$537:$R$538,2)</f>
        <v>0</v>
      </c>
      <c r="R546" s="769" cm="1">
        <f t="array" ref="R546">INDEX($H546:$K546,0,MATCH(R$541,$H$541:$K$541,0))*HLOOKUP(R$540,$J$537:$R$538,2)</f>
        <v>0</v>
      </c>
      <c r="S546" s="769" cm="1">
        <f t="array" ref="S546">INDEX($H546:$K546,0,MATCH(S$541,$H$541:$K$541,0))*HLOOKUP(S$540,$J$537:$R$538,2)</f>
        <v>0</v>
      </c>
      <c r="T546" s="769" cm="1">
        <f t="array" ref="T546">INDEX($H546:$K546,0,MATCH(T$541,$H$541:$K$541,0))*HLOOKUP(T$540,$J$537:$R$538,2)</f>
        <v>0</v>
      </c>
      <c r="U546" s="769" cm="1">
        <f t="array" ref="U546">INDEX($H546:$K546,0,MATCH(U$541,$H$541:$K$541,0))*HLOOKUP(U$540,$J$537:$R$538,2)</f>
        <v>0</v>
      </c>
      <c r="V546" s="769" cm="1">
        <f t="array" ref="V546">INDEX($H546:$K546,0,MATCH(V$541,$H$541:$K$541,0))*HLOOKUP(V$540,$J$537:$R$538,2)</f>
        <v>0</v>
      </c>
      <c r="W546" s="769" cm="1">
        <f t="array" ref="W546">INDEX($H546:$K546,0,MATCH(W$541,$H$541:$K$541,0))*HLOOKUP(W$540,$J$537:$R$538,2)</f>
        <v>0</v>
      </c>
      <c r="X546" s="769" cm="1">
        <f t="array" ref="X546">INDEX($H546:$K546,0,MATCH(X$541,$H$541:$K$541,0))*HLOOKUP(X$540,$J$537:$R$538,2)</f>
        <v>0</v>
      </c>
      <c r="Y546" s="769" cm="1">
        <f t="array" ref="Y546">INDEX($H546:$K546,0,MATCH(Y$541,$H$541:$K$541,0))*HLOOKUP(Y$540,$J$537:$R$538,2)</f>
        <v>0</v>
      </c>
      <c r="Z546" s="769" cm="1">
        <f t="array" ref="Z546">INDEX($H546:$K546,0,MATCH(Z$541,$H$541:$K$541,0))*HLOOKUP(Z$540,$J$537:$R$538,2)</f>
        <v>0</v>
      </c>
      <c r="AA546" s="769" cm="1">
        <f t="array" ref="AA546">INDEX($H546:$K546,0,MATCH(AA$541,$H$541:$K$541,0))*HLOOKUP(AA$540,$J$537:$R$538,2)</f>
        <v>0</v>
      </c>
      <c r="AB546" s="769" cm="1">
        <f t="array" ref="AB546">INDEX($H546:$K546,0,MATCH(AB$541,$H$541:$K$541,0))*HLOOKUP(AB$540,$J$537:$R$538,2)</f>
        <v>0</v>
      </c>
      <c r="AC546" s="769" cm="1">
        <f t="array" ref="AC546">INDEX($H546:$K546,0,MATCH(AC$541,$H$541:$K$541,0))*HLOOKUP(AC$540,$J$537:$R$538,2)</f>
        <v>0</v>
      </c>
      <c r="AD546" s="769" cm="1">
        <f t="array" ref="AD546">INDEX($H546:$K546,0,MATCH(AD$541,$H$541:$K$541,0))*HLOOKUP(AD$540,$J$537:$R$538,2)</f>
        <v>0</v>
      </c>
      <c r="AE546" s="769" cm="1">
        <f t="array" ref="AE546">INDEX($H546:$K546,0,MATCH(AE$541,$H$541:$K$541,0))*HLOOKUP(AE$540,$J$537:$R$538,2)</f>
        <v>0</v>
      </c>
      <c r="AF546" s="769" cm="1">
        <f t="array" ref="AF546">INDEX($H546:$K546,0,MATCH(AF$541,$H$541:$K$541,0))*HLOOKUP(AF$540,$J$537:$R$538,2)</f>
        <v>0</v>
      </c>
      <c r="AG546" s="769" cm="1">
        <f t="array" ref="AG546">INDEX($H546:$K546,0,MATCH(AG$541,$H$541:$K$541,0))*HLOOKUP(AG$540,$J$537:$R$538,2)</f>
        <v>0</v>
      </c>
      <c r="AH546" s="769" cm="1">
        <f t="array" ref="AH546">INDEX($H546:$K546,0,MATCH(AH$541,$H$541:$K$541,0))*HLOOKUP(AH$540,$J$537:$R$538,2)</f>
        <v>0</v>
      </c>
      <c r="AI546" s="769" cm="1">
        <f t="array" ref="AI546">INDEX($H546:$K546,0,MATCH(AI$541,$H$541:$K$541,0))*HLOOKUP(AI$540,$J$537:$R$538,2)</f>
        <v>0</v>
      </c>
      <c r="AJ546" s="769" cm="1">
        <f t="array" ref="AJ546">INDEX($H546:$K546,0,MATCH(AJ$541,$H$541:$K$541,0))*HLOOKUP(AJ$540,$J$537:$R$538,2)</f>
        <v>0</v>
      </c>
      <c r="AK546" s="769" cm="1">
        <f t="array" ref="AK546">INDEX($H546:$K546,0,MATCH(AK$541,$H$541:$K$541,0))*HLOOKUP(AK$540,$J$537:$R$538,2)</f>
        <v>0</v>
      </c>
      <c r="AL546" s="769" cm="1">
        <f t="array" ref="AL546">INDEX($H546:$K546,0,MATCH(AL$541,$H$541:$K$541,0))*HLOOKUP(AL$540,$J$537:$R$538,2)</f>
        <v>0</v>
      </c>
      <c r="AM546" s="769" cm="1">
        <f t="array" ref="AM546">INDEX($H546:$K546,0,MATCH(AM$541,$H$541:$K$541,0))*HLOOKUP(AM$540,$J$537:$R$538,2)</f>
        <v>0</v>
      </c>
      <c r="AN546" s="769" cm="1">
        <f t="array" ref="AN546">INDEX($H546:$K546,0,MATCH(AN$541,$H$541:$K$541,0))*HLOOKUP(AN$540,$J$537:$R$538,2)</f>
        <v>0</v>
      </c>
      <c r="AO546" s="769" cm="1">
        <f t="array" ref="AO546">INDEX($H546:$K546,0,MATCH(AO$541,$H$541:$K$541,0))*HLOOKUP(AO$540,$J$537:$R$538,2)</f>
        <v>0</v>
      </c>
      <c r="AP546" s="769" cm="1">
        <f t="array" ref="AP546">INDEX($H546:$K546,0,MATCH(AP$541,$H$541:$K$541,0))*HLOOKUP(AP$540,$J$537:$R$538,2)</f>
        <v>0</v>
      </c>
      <c r="AQ546" s="769" cm="1">
        <f t="array" ref="AQ546">INDEX($H546:$K546,0,MATCH(AQ$541,$H$541:$K$541,0))*HLOOKUP(AQ$540,$J$537:$R$538,2)</f>
        <v>0</v>
      </c>
      <c r="AR546" s="769" cm="1">
        <f t="array" ref="AR546">INDEX($H546:$K546,0,MATCH(AR$541,$H$541:$K$541,0))*HLOOKUP(AR$540,$J$537:$R$538,2)</f>
        <v>0</v>
      </c>
      <c r="AS546" s="769" cm="1">
        <f t="array" ref="AS546">INDEX($H546:$K546,0,MATCH(AS$541,$H$541:$K$541,0))*HLOOKUP(AS$540,$J$537:$R$538,2)</f>
        <v>0</v>
      </c>
      <c r="AT546" s="769" cm="1">
        <f t="array" ref="AT546">INDEX($H546:$K546,0,MATCH(AT$541,$H$541:$K$541,0))*HLOOKUP(AT$540,$J$537:$R$538,2)</f>
        <v>0</v>
      </c>
      <c r="AU546" s="769" cm="1">
        <f t="array" ref="AU546">INDEX($H546:$K546,0,MATCH(AU$541,$H$541:$K$541,0))*HLOOKUP(AU$540,$J$537:$R$538,2)</f>
        <v>0</v>
      </c>
      <c r="AV546" s="189"/>
      <c r="AW546" s="189"/>
      <c r="AX546" s="16"/>
      <c r="AY546" s="8"/>
      <c r="AZ546" s="8"/>
      <c r="BA546" s="8"/>
    </row>
    <row r="547" spans="1:53" ht="14.5" outlineLevel="1" x14ac:dyDescent="0.35">
      <c r="A547" s="6"/>
      <c r="B547" s="7"/>
      <c r="C547" s="17"/>
      <c r="D547" s="17"/>
      <c r="E547" s="17"/>
      <c r="F547" s="26"/>
      <c r="G547" s="26" t="str">
        <f t="shared" si="124"/>
        <v>GGGAg2OFa2</v>
      </c>
      <c r="H547" s="226">
        <v>0</v>
      </c>
      <c r="I547" s="226">
        <v>0</v>
      </c>
      <c r="J547" s="226">
        <v>0</v>
      </c>
      <c r="K547" s="226">
        <v>0</v>
      </c>
      <c r="L547" s="769" cm="1">
        <f t="array" ref="L547">INDEX($H547:$K547,0,MATCH(L$541,$H$541:$K$541,0))*HLOOKUP(L$540,$J$537:$R$538,2)</f>
        <v>0</v>
      </c>
      <c r="M547" s="769" cm="1">
        <f t="array" ref="M547">INDEX($H547:$K547,0,MATCH(M$541,$H$541:$K$541,0))*HLOOKUP(M$540,$J$537:$R$538,2)</f>
        <v>0</v>
      </c>
      <c r="N547" s="769" cm="1">
        <f t="array" ref="N547">INDEX($H547:$K547,0,MATCH(N$541,$H$541:$K$541,0))*HLOOKUP(N$540,$J$537:$R$538,2)</f>
        <v>0</v>
      </c>
      <c r="O547" s="769" cm="1">
        <f t="array" ref="O547">INDEX($H547:$K547,0,MATCH(O$541,$H$541:$K$541,0))*HLOOKUP(O$540,$J$537:$R$538,2)</f>
        <v>0</v>
      </c>
      <c r="P547" s="769" cm="1">
        <f t="array" ref="P547">INDEX($H547:$K547,0,MATCH(P$541,$H$541:$K$541,0))*HLOOKUP(P$540,$J$537:$R$538,2)</f>
        <v>0</v>
      </c>
      <c r="Q547" s="769" cm="1">
        <f t="array" ref="Q547">INDEX($H547:$K547,0,MATCH(Q$541,$H$541:$K$541,0))*HLOOKUP(Q$540,$J$537:$R$538,2)</f>
        <v>0</v>
      </c>
      <c r="R547" s="769" cm="1">
        <f t="array" ref="R547">INDEX($H547:$K547,0,MATCH(R$541,$H$541:$K$541,0))*HLOOKUP(R$540,$J$537:$R$538,2)</f>
        <v>0</v>
      </c>
      <c r="S547" s="769" cm="1">
        <f t="array" ref="S547">INDEX($H547:$K547,0,MATCH(S$541,$H$541:$K$541,0))*HLOOKUP(S$540,$J$537:$R$538,2)</f>
        <v>0</v>
      </c>
      <c r="T547" s="769" cm="1">
        <f t="array" ref="T547">INDEX($H547:$K547,0,MATCH(T$541,$H$541:$K$541,0))*HLOOKUP(T$540,$J$537:$R$538,2)</f>
        <v>0</v>
      </c>
      <c r="U547" s="769" cm="1">
        <f t="array" ref="U547">INDEX($H547:$K547,0,MATCH(U$541,$H$541:$K$541,0))*HLOOKUP(U$540,$J$537:$R$538,2)</f>
        <v>0</v>
      </c>
      <c r="V547" s="769" cm="1">
        <f t="array" ref="V547">INDEX($H547:$K547,0,MATCH(V$541,$H$541:$K$541,0))*HLOOKUP(V$540,$J$537:$R$538,2)</f>
        <v>0</v>
      </c>
      <c r="W547" s="769" cm="1">
        <f t="array" ref="W547">INDEX($H547:$K547,0,MATCH(W$541,$H$541:$K$541,0))*HLOOKUP(W$540,$J$537:$R$538,2)</f>
        <v>0</v>
      </c>
      <c r="X547" s="769" cm="1">
        <f t="array" ref="X547">INDEX($H547:$K547,0,MATCH(X$541,$H$541:$K$541,0))*HLOOKUP(X$540,$J$537:$R$538,2)</f>
        <v>0</v>
      </c>
      <c r="Y547" s="769" cm="1">
        <f t="array" ref="Y547">INDEX($H547:$K547,0,MATCH(Y$541,$H$541:$K$541,0))*HLOOKUP(Y$540,$J$537:$R$538,2)</f>
        <v>0</v>
      </c>
      <c r="Z547" s="769" cm="1">
        <f t="array" ref="Z547">INDEX($H547:$K547,0,MATCH(Z$541,$H$541:$K$541,0))*HLOOKUP(Z$540,$J$537:$R$538,2)</f>
        <v>0</v>
      </c>
      <c r="AA547" s="769" cm="1">
        <f t="array" ref="AA547">INDEX($H547:$K547,0,MATCH(AA$541,$H$541:$K$541,0))*HLOOKUP(AA$540,$J$537:$R$538,2)</f>
        <v>0</v>
      </c>
      <c r="AB547" s="769" cm="1">
        <f t="array" ref="AB547">INDEX($H547:$K547,0,MATCH(AB$541,$H$541:$K$541,0))*HLOOKUP(AB$540,$J$537:$R$538,2)</f>
        <v>0</v>
      </c>
      <c r="AC547" s="769" cm="1">
        <f t="array" ref="AC547">INDEX($H547:$K547,0,MATCH(AC$541,$H$541:$K$541,0))*HLOOKUP(AC$540,$J$537:$R$538,2)</f>
        <v>0</v>
      </c>
      <c r="AD547" s="769" cm="1">
        <f t="array" ref="AD547">INDEX($H547:$K547,0,MATCH(AD$541,$H$541:$K$541,0))*HLOOKUP(AD$540,$J$537:$R$538,2)</f>
        <v>0</v>
      </c>
      <c r="AE547" s="769" cm="1">
        <f t="array" ref="AE547">INDEX($H547:$K547,0,MATCH(AE$541,$H$541:$K$541,0))*HLOOKUP(AE$540,$J$537:$R$538,2)</f>
        <v>0</v>
      </c>
      <c r="AF547" s="769" cm="1">
        <f t="array" ref="AF547">INDEX($H547:$K547,0,MATCH(AF$541,$H$541:$K$541,0))*HLOOKUP(AF$540,$J$537:$R$538,2)</f>
        <v>0</v>
      </c>
      <c r="AG547" s="769" cm="1">
        <f t="array" ref="AG547">INDEX($H547:$K547,0,MATCH(AG$541,$H$541:$K$541,0))*HLOOKUP(AG$540,$J$537:$R$538,2)</f>
        <v>0</v>
      </c>
      <c r="AH547" s="769" cm="1">
        <f t="array" ref="AH547">INDEX($H547:$K547,0,MATCH(AH$541,$H$541:$K$541,0))*HLOOKUP(AH$540,$J$537:$R$538,2)</f>
        <v>0</v>
      </c>
      <c r="AI547" s="769" cm="1">
        <f t="array" ref="AI547">INDEX($H547:$K547,0,MATCH(AI$541,$H$541:$K$541,0))*HLOOKUP(AI$540,$J$537:$R$538,2)</f>
        <v>0</v>
      </c>
      <c r="AJ547" s="769" cm="1">
        <f t="array" ref="AJ547">INDEX($H547:$K547,0,MATCH(AJ$541,$H$541:$K$541,0))*HLOOKUP(AJ$540,$J$537:$R$538,2)</f>
        <v>0</v>
      </c>
      <c r="AK547" s="769" cm="1">
        <f t="array" ref="AK547">INDEX($H547:$K547,0,MATCH(AK$541,$H$541:$K$541,0))*HLOOKUP(AK$540,$J$537:$R$538,2)</f>
        <v>0</v>
      </c>
      <c r="AL547" s="769" cm="1">
        <f t="array" ref="AL547">INDEX($H547:$K547,0,MATCH(AL$541,$H$541:$K$541,0))*HLOOKUP(AL$540,$J$537:$R$538,2)</f>
        <v>0</v>
      </c>
      <c r="AM547" s="769" cm="1">
        <f t="array" ref="AM547">INDEX($H547:$K547,0,MATCH(AM$541,$H$541:$K$541,0))*HLOOKUP(AM$540,$J$537:$R$538,2)</f>
        <v>0</v>
      </c>
      <c r="AN547" s="769" cm="1">
        <f t="array" ref="AN547">INDEX($H547:$K547,0,MATCH(AN$541,$H$541:$K$541,0))*HLOOKUP(AN$540,$J$537:$R$538,2)</f>
        <v>0</v>
      </c>
      <c r="AO547" s="769" cm="1">
        <f t="array" ref="AO547">INDEX($H547:$K547,0,MATCH(AO$541,$H$541:$K$541,0))*HLOOKUP(AO$540,$J$537:$R$538,2)</f>
        <v>0</v>
      </c>
      <c r="AP547" s="769" cm="1">
        <f t="array" ref="AP547">INDEX($H547:$K547,0,MATCH(AP$541,$H$541:$K$541,0))*HLOOKUP(AP$540,$J$537:$R$538,2)</f>
        <v>0</v>
      </c>
      <c r="AQ547" s="769" cm="1">
        <f t="array" ref="AQ547">INDEX($H547:$K547,0,MATCH(AQ$541,$H$541:$K$541,0))*HLOOKUP(AQ$540,$J$537:$R$538,2)</f>
        <v>0</v>
      </c>
      <c r="AR547" s="769" cm="1">
        <f t="array" ref="AR547">INDEX($H547:$K547,0,MATCH(AR$541,$H$541:$K$541,0))*HLOOKUP(AR$540,$J$537:$R$538,2)</f>
        <v>0</v>
      </c>
      <c r="AS547" s="769" cm="1">
        <f t="array" ref="AS547">INDEX($H547:$K547,0,MATCH(AS$541,$H$541:$K$541,0))*HLOOKUP(AS$540,$J$537:$R$538,2)</f>
        <v>0</v>
      </c>
      <c r="AT547" s="769" cm="1">
        <f t="array" ref="AT547">INDEX($H547:$K547,0,MATCH(AT$541,$H$541:$K$541,0))*HLOOKUP(AT$540,$J$537:$R$538,2)</f>
        <v>0</v>
      </c>
      <c r="AU547" s="769" cm="1">
        <f t="array" ref="AU547">INDEX($H547:$K547,0,MATCH(AU$541,$H$541:$K$541,0))*HLOOKUP(AU$540,$J$537:$R$538,2)</f>
        <v>0</v>
      </c>
      <c r="AV547" s="189"/>
      <c r="AW547" s="189"/>
      <c r="AX547" s="16"/>
      <c r="AY547" s="8"/>
      <c r="AZ547" s="8"/>
      <c r="BA547" s="8"/>
    </row>
    <row r="548" spans="1:53" ht="14.5" outlineLevel="1" x14ac:dyDescent="0.35">
      <c r="A548" s="6"/>
      <c r="B548" s="7"/>
      <c r="C548" s="17"/>
      <c r="D548" s="17"/>
      <c r="E548" s="17"/>
      <c r="F548" s="26"/>
      <c r="G548" s="26" t="str">
        <f t="shared" si="124"/>
        <v>GGGC1Na2</v>
      </c>
      <c r="H548" s="226">
        <v>0</v>
      </c>
      <c r="I548" s="226">
        <v>0</v>
      </c>
      <c r="J548" s="226">
        <v>0</v>
      </c>
      <c r="K548" s="226">
        <v>0</v>
      </c>
      <c r="L548" s="769" cm="1">
        <f t="array" ref="L548">INDEX($H548:$K548,0,MATCH(L$541,$H$541:$K$541,0))*HLOOKUP(L$540,$J$537:$R$538,2)</f>
        <v>0</v>
      </c>
      <c r="M548" s="769" cm="1">
        <f t="array" ref="M548">INDEX($H548:$K548,0,MATCH(M$541,$H$541:$K$541,0))*HLOOKUP(M$540,$J$537:$R$538,2)</f>
        <v>0</v>
      </c>
      <c r="N548" s="769" cm="1">
        <f t="array" ref="N548">INDEX($H548:$K548,0,MATCH(N$541,$H$541:$K$541,0))*HLOOKUP(N$540,$J$537:$R$538,2)</f>
        <v>0</v>
      </c>
      <c r="O548" s="769" cm="1">
        <f t="array" ref="O548">INDEX($H548:$K548,0,MATCH(O$541,$H$541:$K$541,0))*HLOOKUP(O$540,$J$537:$R$538,2)</f>
        <v>0</v>
      </c>
      <c r="P548" s="769" cm="1">
        <f t="array" ref="P548">INDEX($H548:$K548,0,MATCH(P$541,$H$541:$K$541,0))*HLOOKUP(P$540,$J$537:$R$538,2)</f>
        <v>0</v>
      </c>
      <c r="Q548" s="769" cm="1">
        <f t="array" ref="Q548">INDEX($H548:$K548,0,MATCH(Q$541,$H$541:$K$541,0))*HLOOKUP(Q$540,$J$537:$R$538,2)</f>
        <v>0</v>
      </c>
      <c r="R548" s="769" cm="1">
        <f t="array" ref="R548">INDEX($H548:$K548,0,MATCH(R$541,$H$541:$K$541,0))*HLOOKUP(R$540,$J$537:$R$538,2)</f>
        <v>0</v>
      </c>
      <c r="S548" s="769" cm="1">
        <f t="array" ref="S548">INDEX($H548:$K548,0,MATCH(S$541,$H$541:$K$541,0))*HLOOKUP(S$540,$J$537:$R$538,2)</f>
        <v>0</v>
      </c>
      <c r="T548" s="769" cm="1">
        <f t="array" ref="T548">INDEX($H548:$K548,0,MATCH(T$541,$H$541:$K$541,0))*HLOOKUP(T$540,$J$537:$R$538,2)</f>
        <v>0</v>
      </c>
      <c r="U548" s="769" cm="1">
        <f t="array" ref="U548">INDEX($H548:$K548,0,MATCH(U$541,$H$541:$K$541,0))*HLOOKUP(U$540,$J$537:$R$538,2)</f>
        <v>0</v>
      </c>
      <c r="V548" s="769" cm="1">
        <f t="array" ref="V548">INDEX($H548:$K548,0,MATCH(V$541,$H$541:$K$541,0))*HLOOKUP(V$540,$J$537:$R$538,2)</f>
        <v>0</v>
      </c>
      <c r="W548" s="769" cm="1">
        <f t="array" ref="W548">INDEX($H548:$K548,0,MATCH(W$541,$H$541:$K$541,0))*HLOOKUP(W$540,$J$537:$R$538,2)</f>
        <v>0</v>
      </c>
      <c r="X548" s="769" cm="1">
        <f t="array" ref="X548">INDEX($H548:$K548,0,MATCH(X$541,$H$541:$K$541,0))*HLOOKUP(X$540,$J$537:$R$538,2)</f>
        <v>0</v>
      </c>
      <c r="Y548" s="769" cm="1">
        <f t="array" ref="Y548">INDEX($H548:$K548,0,MATCH(Y$541,$H$541:$K$541,0))*HLOOKUP(Y$540,$J$537:$R$538,2)</f>
        <v>0</v>
      </c>
      <c r="Z548" s="769" cm="1">
        <f t="array" ref="Z548">INDEX($H548:$K548,0,MATCH(Z$541,$H$541:$K$541,0))*HLOOKUP(Z$540,$J$537:$R$538,2)</f>
        <v>0</v>
      </c>
      <c r="AA548" s="769" cm="1">
        <f t="array" ref="AA548">INDEX($H548:$K548,0,MATCH(AA$541,$H$541:$K$541,0))*HLOOKUP(AA$540,$J$537:$R$538,2)</f>
        <v>0</v>
      </c>
      <c r="AB548" s="769" cm="1">
        <f t="array" ref="AB548">INDEX($H548:$K548,0,MATCH(AB$541,$H$541:$K$541,0))*HLOOKUP(AB$540,$J$537:$R$538,2)</f>
        <v>0</v>
      </c>
      <c r="AC548" s="769" cm="1">
        <f t="array" ref="AC548">INDEX($H548:$K548,0,MATCH(AC$541,$H$541:$K$541,0))*HLOOKUP(AC$540,$J$537:$R$538,2)</f>
        <v>0</v>
      </c>
      <c r="AD548" s="769" cm="1">
        <f t="array" ref="AD548">INDEX($H548:$K548,0,MATCH(AD$541,$H$541:$K$541,0))*HLOOKUP(AD$540,$J$537:$R$538,2)</f>
        <v>0</v>
      </c>
      <c r="AE548" s="769" cm="1">
        <f t="array" ref="AE548">INDEX($H548:$K548,0,MATCH(AE$541,$H$541:$K$541,0))*HLOOKUP(AE$540,$J$537:$R$538,2)</f>
        <v>0</v>
      </c>
      <c r="AF548" s="769" cm="1">
        <f t="array" ref="AF548">INDEX($H548:$K548,0,MATCH(AF$541,$H$541:$K$541,0))*HLOOKUP(AF$540,$J$537:$R$538,2)</f>
        <v>0</v>
      </c>
      <c r="AG548" s="769" cm="1">
        <f t="array" ref="AG548">INDEX($H548:$K548,0,MATCH(AG$541,$H$541:$K$541,0))*HLOOKUP(AG$540,$J$537:$R$538,2)</f>
        <v>0</v>
      </c>
      <c r="AH548" s="769" cm="1">
        <f t="array" ref="AH548">INDEX($H548:$K548,0,MATCH(AH$541,$H$541:$K$541,0))*HLOOKUP(AH$540,$J$537:$R$538,2)</f>
        <v>0</v>
      </c>
      <c r="AI548" s="769" cm="1">
        <f t="array" ref="AI548">INDEX($H548:$K548,0,MATCH(AI$541,$H$541:$K$541,0))*HLOOKUP(AI$540,$J$537:$R$538,2)</f>
        <v>0</v>
      </c>
      <c r="AJ548" s="769" cm="1">
        <f t="array" ref="AJ548">INDEX($H548:$K548,0,MATCH(AJ$541,$H$541:$K$541,0))*HLOOKUP(AJ$540,$J$537:$R$538,2)</f>
        <v>0</v>
      </c>
      <c r="AK548" s="769" cm="1">
        <f t="array" ref="AK548">INDEX($H548:$K548,0,MATCH(AK$541,$H$541:$K$541,0))*HLOOKUP(AK$540,$J$537:$R$538,2)</f>
        <v>0</v>
      </c>
      <c r="AL548" s="769" cm="1">
        <f t="array" ref="AL548">INDEX($H548:$K548,0,MATCH(AL$541,$H$541:$K$541,0))*HLOOKUP(AL$540,$J$537:$R$538,2)</f>
        <v>0</v>
      </c>
      <c r="AM548" s="769" cm="1">
        <f t="array" ref="AM548">INDEX($H548:$K548,0,MATCH(AM$541,$H$541:$K$541,0))*HLOOKUP(AM$540,$J$537:$R$538,2)</f>
        <v>0</v>
      </c>
      <c r="AN548" s="769" cm="1">
        <f t="array" ref="AN548">INDEX($H548:$K548,0,MATCH(AN$541,$H$541:$K$541,0))*HLOOKUP(AN$540,$J$537:$R$538,2)</f>
        <v>0</v>
      </c>
      <c r="AO548" s="769" cm="1">
        <f t="array" ref="AO548">INDEX($H548:$K548,0,MATCH(AO$541,$H$541:$K$541,0))*HLOOKUP(AO$540,$J$537:$R$538,2)</f>
        <v>0</v>
      </c>
      <c r="AP548" s="769" cm="1">
        <f t="array" ref="AP548">INDEX($H548:$K548,0,MATCH(AP$541,$H$541:$K$541,0))*HLOOKUP(AP$540,$J$537:$R$538,2)</f>
        <v>0</v>
      </c>
      <c r="AQ548" s="769" cm="1">
        <f t="array" ref="AQ548">INDEX($H548:$K548,0,MATCH(AQ$541,$H$541:$K$541,0))*HLOOKUP(AQ$540,$J$537:$R$538,2)</f>
        <v>0</v>
      </c>
      <c r="AR548" s="769" cm="1">
        <f t="array" ref="AR548">INDEX($H548:$K548,0,MATCH(AR$541,$H$541:$K$541,0))*HLOOKUP(AR$540,$J$537:$R$538,2)</f>
        <v>0</v>
      </c>
      <c r="AS548" s="769" cm="1">
        <f t="array" ref="AS548">INDEX($H548:$K548,0,MATCH(AS$541,$H$541:$K$541,0))*HLOOKUP(AS$540,$J$537:$R$538,2)</f>
        <v>0</v>
      </c>
      <c r="AT548" s="769" cm="1">
        <f t="array" ref="AT548">INDEX($H548:$K548,0,MATCH(AT$541,$H$541:$K$541,0))*HLOOKUP(AT$540,$J$537:$R$538,2)</f>
        <v>0</v>
      </c>
      <c r="AU548" s="769" cm="1">
        <f t="array" ref="AU548">INDEX($H548:$K548,0,MATCH(AU$541,$H$541:$K$541,0))*HLOOKUP(AU$540,$J$537:$R$538,2)</f>
        <v>0</v>
      </c>
      <c r="AV548" s="189"/>
      <c r="AW548" s="189"/>
      <c r="AX548" s="16"/>
      <c r="AY548" s="8"/>
      <c r="AZ548" s="8"/>
      <c r="BA548" s="8"/>
    </row>
    <row r="549" spans="1:53" ht="14.5" outlineLevel="1" x14ac:dyDescent="0.35">
      <c r="A549" s="6"/>
      <c r="B549" s="7"/>
      <c r="C549" s="17"/>
      <c r="D549" s="17"/>
      <c r="E549" s="17"/>
      <c r="F549" s="26"/>
      <c r="G549" s="26" t="str">
        <f t="shared" si="124"/>
        <v>GGGC1Ea2</v>
      </c>
      <c r="H549" s="226">
        <v>0</v>
      </c>
      <c r="I549" s="226">
        <v>0</v>
      </c>
      <c r="J549" s="226">
        <v>0</v>
      </c>
      <c r="K549" s="226">
        <v>0</v>
      </c>
      <c r="L549" s="769" cm="1">
        <f t="array" ref="L549">INDEX($H549:$K549,0,MATCH(L$541,$H$541:$K$541,0))*HLOOKUP(L$540,$J$537:$R$538,2)</f>
        <v>0</v>
      </c>
      <c r="M549" s="769" cm="1">
        <f t="array" ref="M549">INDEX($H549:$K549,0,MATCH(M$541,$H$541:$K$541,0))*HLOOKUP(M$540,$J$537:$R$538,2)</f>
        <v>0</v>
      </c>
      <c r="N549" s="769" cm="1">
        <f t="array" ref="N549">INDEX($H549:$K549,0,MATCH(N$541,$H$541:$K$541,0))*HLOOKUP(N$540,$J$537:$R$538,2)</f>
        <v>0</v>
      </c>
      <c r="O549" s="769" cm="1">
        <f t="array" ref="O549">INDEX($H549:$K549,0,MATCH(O$541,$H$541:$K$541,0))*HLOOKUP(O$540,$J$537:$R$538,2)</f>
        <v>0</v>
      </c>
      <c r="P549" s="769" cm="1">
        <f t="array" ref="P549">INDEX($H549:$K549,0,MATCH(P$541,$H$541:$K$541,0))*HLOOKUP(P$540,$J$537:$R$538,2)</f>
        <v>0</v>
      </c>
      <c r="Q549" s="769" cm="1">
        <f t="array" ref="Q549">INDEX($H549:$K549,0,MATCH(Q$541,$H$541:$K$541,0))*HLOOKUP(Q$540,$J$537:$R$538,2)</f>
        <v>0</v>
      </c>
      <c r="R549" s="769" cm="1">
        <f t="array" ref="R549">INDEX($H549:$K549,0,MATCH(R$541,$H$541:$K$541,0))*HLOOKUP(R$540,$J$537:$R$538,2)</f>
        <v>0</v>
      </c>
      <c r="S549" s="769" cm="1">
        <f t="array" ref="S549">INDEX($H549:$K549,0,MATCH(S$541,$H$541:$K$541,0))*HLOOKUP(S$540,$J$537:$R$538,2)</f>
        <v>0</v>
      </c>
      <c r="T549" s="769" cm="1">
        <f t="array" ref="T549">INDEX($H549:$K549,0,MATCH(T$541,$H$541:$K$541,0))*HLOOKUP(T$540,$J$537:$R$538,2)</f>
        <v>0</v>
      </c>
      <c r="U549" s="769" cm="1">
        <f t="array" ref="U549">INDEX($H549:$K549,0,MATCH(U$541,$H$541:$K$541,0))*HLOOKUP(U$540,$J$537:$R$538,2)</f>
        <v>0</v>
      </c>
      <c r="V549" s="769" cm="1">
        <f t="array" ref="V549">INDEX($H549:$K549,0,MATCH(V$541,$H$541:$K$541,0))*HLOOKUP(V$540,$J$537:$R$538,2)</f>
        <v>0</v>
      </c>
      <c r="W549" s="769" cm="1">
        <f t="array" ref="W549">INDEX($H549:$K549,0,MATCH(W$541,$H$541:$K$541,0))*HLOOKUP(W$540,$J$537:$R$538,2)</f>
        <v>0</v>
      </c>
      <c r="X549" s="769" cm="1">
        <f t="array" ref="X549">INDEX($H549:$K549,0,MATCH(X$541,$H$541:$K$541,0))*HLOOKUP(X$540,$J$537:$R$538,2)</f>
        <v>0</v>
      </c>
      <c r="Y549" s="769" cm="1">
        <f t="array" ref="Y549">INDEX($H549:$K549,0,MATCH(Y$541,$H$541:$K$541,0))*HLOOKUP(Y$540,$J$537:$R$538,2)</f>
        <v>0</v>
      </c>
      <c r="Z549" s="769" cm="1">
        <f t="array" ref="Z549">INDEX($H549:$K549,0,MATCH(Z$541,$H$541:$K$541,0))*HLOOKUP(Z$540,$J$537:$R$538,2)</f>
        <v>0</v>
      </c>
      <c r="AA549" s="769" cm="1">
        <f t="array" ref="AA549">INDEX($H549:$K549,0,MATCH(AA$541,$H$541:$K$541,0))*HLOOKUP(AA$540,$J$537:$R$538,2)</f>
        <v>0</v>
      </c>
      <c r="AB549" s="769" cm="1">
        <f t="array" ref="AB549">INDEX($H549:$K549,0,MATCH(AB$541,$H$541:$K$541,0))*HLOOKUP(AB$540,$J$537:$R$538,2)</f>
        <v>0</v>
      </c>
      <c r="AC549" s="769" cm="1">
        <f t="array" ref="AC549">INDEX($H549:$K549,0,MATCH(AC$541,$H$541:$K$541,0))*HLOOKUP(AC$540,$J$537:$R$538,2)</f>
        <v>0</v>
      </c>
      <c r="AD549" s="769" cm="1">
        <f t="array" ref="AD549">INDEX($H549:$K549,0,MATCH(AD$541,$H$541:$K$541,0))*HLOOKUP(AD$540,$J$537:$R$538,2)</f>
        <v>0</v>
      </c>
      <c r="AE549" s="769" cm="1">
        <f t="array" ref="AE549">INDEX($H549:$K549,0,MATCH(AE$541,$H$541:$K$541,0))*HLOOKUP(AE$540,$J$537:$R$538,2)</f>
        <v>0</v>
      </c>
      <c r="AF549" s="769" cm="1">
        <f t="array" ref="AF549">INDEX($H549:$K549,0,MATCH(AF$541,$H$541:$K$541,0))*HLOOKUP(AF$540,$J$537:$R$538,2)</f>
        <v>0</v>
      </c>
      <c r="AG549" s="769" cm="1">
        <f t="array" ref="AG549">INDEX($H549:$K549,0,MATCH(AG$541,$H$541:$K$541,0))*HLOOKUP(AG$540,$J$537:$R$538,2)</f>
        <v>0</v>
      </c>
      <c r="AH549" s="769" cm="1">
        <f t="array" ref="AH549">INDEX($H549:$K549,0,MATCH(AH$541,$H$541:$K$541,0))*HLOOKUP(AH$540,$J$537:$R$538,2)</f>
        <v>0</v>
      </c>
      <c r="AI549" s="769" cm="1">
        <f t="array" ref="AI549">INDEX($H549:$K549,0,MATCH(AI$541,$H$541:$K$541,0))*HLOOKUP(AI$540,$J$537:$R$538,2)</f>
        <v>0</v>
      </c>
      <c r="AJ549" s="769" cm="1">
        <f t="array" ref="AJ549">INDEX($H549:$K549,0,MATCH(AJ$541,$H$541:$K$541,0))*HLOOKUP(AJ$540,$J$537:$R$538,2)</f>
        <v>0</v>
      </c>
      <c r="AK549" s="769" cm="1">
        <f t="array" ref="AK549">INDEX($H549:$K549,0,MATCH(AK$541,$H$541:$K$541,0))*HLOOKUP(AK$540,$J$537:$R$538,2)</f>
        <v>0</v>
      </c>
      <c r="AL549" s="769" cm="1">
        <f t="array" ref="AL549">INDEX($H549:$K549,0,MATCH(AL$541,$H$541:$K$541,0))*HLOOKUP(AL$540,$J$537:$R$538,2)</f>
        <v>0</v>
      </c>
      <c r="AM549" s="769" cm="1">
        <f t="array" ref="AM549">INDEX($H549:$K549,0,MATCH(AM$541,$H$541:$K$541,0))*HLOOKUP(AM$540,$J$537:$R$538,2)</f>
        <v>0</v>
      </c>
      <c r="AN549" s="769" cm="1">
        <f t="array" ref="AN549">INDEX($H549:$K549,0,MATCH(AN$541,$H$541:$K$541,0))*HLOOKUP(AN$540,$J$537:$R$538,2)</f>
        <v>0</v>
      </c>
      <c r="AO549" s="769" cm="1">
        <f t="array" ref="AO549">INDEX($H549:$K549,0,MATCH(AO$541,$H$541:$K$541,0))*HLOOKUP(AO$540,$J$537:$R$538,2)</f>
        <v>0</v>
      </c>
      <c r="AP549" s="769" cm="1">
        <f t="array" ref="AP549">INDEX($H549:$K549,0,MATCH(AP$541,$H$541:$K$541,0))*HLOOKUP(AP$540,$J$537:$R$538,2)</f>
        <v>0</v>
      </c>
      <c r="AQ549" s="769" cm="1">
        <f t="array" ref="AQ549">INDEX($H549:$K549,0,MATCH(AQ$541,$H$541:$K$541,0))*HLOOKUP(AQ$540,$J$537:$R$538,2)</f>
        <v>0</v>
      </c>
      <c r="AR549" s="769" cm="1">
        <f t="array" ref="AR549">INDEX($H549:$K549,0,MATCH(AR$541,$H$541:$K$541,0))*HLOOKUP(AR$540,$J$537:$R$538,2)</f>
        <v>0</v>
      </c>
      <c r="AS549" s="769" cm="1">
        <f t="array" ref="AS549">INDEX($H549:$K549,0,MATCH(AS$541,$H$541:$K$541,0))*HLOOKUP(AS$540,$J$537:$R$538,2)</f>
        <v>0</v>
      </c>
      <c r="AT549" s="769" cm="1">
        <f t="array" ref="AT549">INDEX($H549:$K549,0,MATCH(AT$541,$H$541:$K$541,0))*HLOOKUP(AT$540,$J$537:$R$538,2)</f>
        <v>0</v>
      </c>
      <c r="AU549" s="769" cm="1">
        <f t="array" ref="AU549">INDEX($H549:$K549,0,MATCH(AU$541,$H$541:$K$541,0))*HLOOKUP(AU$540,$J$537:$R$538,2)</f>
        <v>0</v>
      </c>
      <c r="AV549" s="189"/>
      <c r="AW549" s="189"/>
      <c r="AX549" s="16"/>
      <c r="AY549" s="8"/>
      <c r="AZ549" s="8"/>
      <c r="BA549" s="8"/>
    </row>
    <row r="550" spans="1:53" ht="14.5" outlineLevel="1" x14ac:dyDescent="0.35">
      <c r="A550" s="6"/>
      <c r="B550" s="7"/>
      <c r="C550" s="17"/>
      <c r="D550" s="17"/>
      <c r="E550" s="17"/>
      <c r="F550" s="26"/>
      <c r="G550" s="26" t="str">
        <f t="shared" si="124"/>
        <v>GGGC1Pa2</v>
      </c>
      <c r="H550" s="226">
        <v>0</v>
      </c>
      <c r="I550" s="226">
        <v>0</v>
      </c>
      <c r="J550" s="226">
        <v>0</v>
      </c>
      <c r="K550" s="226">
        <v>0</v>
      </c>
      <c r="L550" s="769" cm="1">
        <f t="array" ref="L550">INDEX($H550:$K550,0,MATCH(L$541,$H$541:$K$541,0))*HLOOKUP(L$540,$J$537:$R$538,2)</f>
        <v>0</v>
      </c>
      <c r="M550" s="769" cm="1">
        <f t="array" ref="M550">INDEX($H550:$K550,0,MATCH(M$541,$H$541:$K$541,0))*HLOOKUP(M$540,$J$537:$R$538,2)</f>
        <v>0</v>
      </c>
      <c r="N550" s="769" cm="1">
        <f t="array" ref="N550">INDEX($H550:$K550,0,MATCH(N$541,$H$541:$K$541,0))*HLOOKUP(N$540,$J$537:$R$538,2)</f>
        <v>0</v>
      </c>
      <c r="O550" s="769" cm="1">
        <f t="array" ref="O550">INDEX($H550:$K550,0,MATCH(O$541,$H$541:$K$541,0))*HLOOKUP(O$540,$J$537:$R$538,2)</f>
        <v>0</v>
      </c>
      <c r="P550" s="769" cm="1">
        <f t="array" ref="P550">INDEX($H550:$K550,0,MATCH(P$541,$H$541:$K$541,0))*HLOOKUP(P$540,$J$537:$R$538,2)</f>
        <v>0</v>
      </c>
      <c r="Q550" s="769" cm="1">
        <f t="array" ref="Q550">INDEX($H550:$K550,0,MATCH(Q$541,$H$541:$K$541,0))*HLOOKUP(Q$540,$J$537:$R$538,2)</f>
        <v>0</v>
      </c>
      <c r="R550" s="769" cm="1">
        <f t="array" ref="R550">INDEX($H550:$K550,0,MATCH(R$541,$H$541:$K$541,0))*HLOOKUP(R$540,$J$537:$R$538,2)</f>
        <v>0</v>
      </c>
      <c r="S550" s="769" cm="1">
        <f t="array" ref="S550">INDEX($H550:$K550,0,MATCH(S$541,$H$541:$K$541,0))*HLOOKUP(S$540,$J$537:$R$538,2)</f>
        <v>0</v>
      </c>
      <c r="T550" s="769" cm="1">
        <f t="array" ref="T550">INDEX($H550:$K550,0,MATCH(T$541,$H$541:$K$541,0))*HLOOKUP(T$540,$J$537:$R$538,2)</f>
        <v>0</v>
      </c>
      <c r="U550" s="769" cm="1">
        <f t="array" ref="U550">INDEX($H550:$K550,0,MATCH(U$541,$H$541:$K$541,0))*HLOOKUP(U$540,$J$537:$R$538,2)</f>
        <v>0</v>
      </c>
      <c r="V550" s="769" cm="1">
        <f t="array" ref="V550">INDEX($H550:$K550,0,MATCH(V$541,$H$541:$K$541,0))*HLOOKUP(V$540,$J$537:$R$538,2)</f>
        <v>0</v>
      </c>
      <c r="W550" s="769" cm="1">
        <f t="array" ref="W550">INDEX($H550:$K550,0,MATCH(W$541,$H$541:$K$541,0))*HLOOKUP(W$540,$J$537:$R$538,2)</f>
        <v>0</v>
      </c>
      <c r="X550" s="769" cm="1">
        <f t="array" ref="X550">INDEX($H550:$K550,0,MATCH(X$541,$H$541:$K$541,0))*HLOOKUP(X$540,$J$537:$R$538,2)</f>
        <v>0</v>
      </c>
      <c r="Y550" s="769" cm="1">
        <f t="array" ref="Y550">INDEX($H550:$K550,0,MATCH(Y$541,$H$541:$K$541,0))*HLOOKUP(Y$540,$J$537:$R$538,2)</f>
        <v>0</v>
      </c>
      <c r="Z550" s="769" cm="1">
        <f t="array" ref="Z550">INDEX($H550:$K550,0,MATCH(Z$541,$H$541:$K$541,0))*HLOOKUP(Z$540,$J$537:$R$538,2)</f>
        <v>0</v>
      </c>
      <c r="AA550" s="769" cm="1">
        <f t="array" ref="AA550">INDEX($H550:$K550,0,MATCH(AA$541,$H$541:$K$541,0))*HLOOKUP(AA$540,$J$537:$R$538,2)</f>
        <v>0</v>
      </c>
      <c r="AB550" s="769" cm="1">
        <f t="array" ref="AB550">INDEX($H550:$K550,0,MATCH(AB$541,$H$541:$K$541,0))*HLOOKUP(AB$540,$J$537:$R$538,2)</f>
        <v>0</v>
      </c>
      <c r="AC550" s="769" cm="1">
        <f t="array" ref="AC550">INDEX($H550:$K550,0,MATCH(AC$541,$H$541:$K$541,0))*HLOOKUP(AC$540,$J$537:$R$538,2)</f>
        <v>0</v>
      </c>
      <c r="AD550" s="769" cm="1">
        <f t="array" ref="AD550">INDEX($H550:$K550,0,MATCH(AD$541,$H$541:$K$541,0))*HLOOKUP(AD$540,$J$537:$R$538,2)</f>
        <v>0</v>
      </c>
      <c r="AE550" s="769" cm="1">
        <f t="array" ref="AE550">INDEX($H550:$K550,0,MATCH(AE$541,$H$541:$K$541,0))*HLOOKUP(AE$540,$J$537:$R$538,2)</f>
        <v>0</v>
      </c>
      <c r="AF550" s="769" cm="1">
        <f t="array" ref="AF550">INDEX($H550:$K550,0,MATCH(AF$541,$H$541:$K$541,0))*HLOOKUP(AF$540,$J$537:$R$538,2)</f>
        <v>0</v>
      </c>
      <c r="AG550" s="769" cm="1">
        <f t="array" ref="AG550">INDEX($H550:$K550,0,MATCH(AG$541,$H$541:$K$541,0))*HLOOKUP(AG$540,$J$537:$R$538,2)</f>
        <v>0</v>
      </c>
      <c r="AH550" s="769" cm="1">
        <f t="array" ref="AH550">INDEX($H550:$K550,0,MATCH(AH$541,$H$541:$K$541,0))*HLOOKUP(AH$540,$J$537:$R$538,2)</f>
        <v>0</v>
      </c>
      <c r="AI550" s="769" cm="1">
        <f t="array" ref="AI550">INDEX($H550:$K550,0,MATCH(AI$541,$H$541:$K$541,0))*HLOOKUP(AI$540,$J$537:$R$538,2)</f>
        <v>0</v>
      </c>
      <c r="AJ550" s="769" cm="1">
        <f t="array" ref="AJ550">INDEX($H550:$K550,0,MATCH(AJ$541,$H$541:$K$541,0))*HLOOKUP(AJ$540,$J$537:$R$538,2)</f>
        <v>0</v>
      </c>
      <c r="AK550" s="769" cm="1">
        <f t="array" ref="AK550">INDEX($H550:$K550,0,MATCH(AK$541,$H$541:$K$541,0))*HLOOKUP(AK$540,$J$537:$R$538,2)</f>
        <v>0</v>
      </c>
      <c r="AL550" s="769" cm="1">
        <f t="array" ref="AL550">INDEX($H550:$K550,0,MATCH(AL$541,$H$541:$K$541,0))*HLOOKUP(AL$540,$J$537:$R$538,2)</f>
        <v>0</v>
      </c>
      <c r="AM550" s="769" cm="1">
        <f t="array" ref="AM550">INDEX($H550:$K550,0,MATCH(AM$541,$H$541:$K$541,0))*HLOOKUP(AM$540,$J$537:$R$538,2)</f>
        <v>0</v>
      </c>
      <c r="AN550" s="769" cm="1">
        <f t="array" ref="AN550">INDEX($H550:$K550,0,MATCH(AN$541,$H$541:$K$541,0))*HLOOKUP(AN$540,$J$537:$R$538,2)</f>
        <v>0</v>
      </c>
      <c r="AO550" s="769" cm="1">
        <f t="array" ref="AO550">INDEX($H550:$K550,0,MATCH(AO$541,$H$541:$K$541,0))*HLOOKUP(AO$540,$J$537:$R$538,2)</f>
        <v>0</v>
      </c>
      <c r="AP550" s="769" cm="1">
        <f t="array" ref="AP550">INDEX($H550:$K550,0,MATCH(AP$541,$H$541:$K$541,0))*HLOOKUP(AP$540,$J$537:$R$538,2)</f>
        <v>0</v>
      </c>
      <c r="AQ550" s="769" cm="1">
        <f t="array" ref="AQ550">INDEX($H550:$K550,0,MATCH(AQ$541,$H$541:$K$541,0))*HLOOKUP(AQ$540,$J$537:$R$538,2)</f>
        <v>0</v>
      </c>
      <c r="AR550" s="769" cm="1">
        <f t="array" ref="AR550">INDEX($H550:$K550,0,MATCH(AR$541,$H$541:$K$541,0))*HLOOKUP(AR$540,$J$537:$R$538,2)</f>
        <v>0</v>
      </c>
      <c r="AS550" s="769" cm="1">
        <f t="array" ref="AS550">INDEX($H550:$K550,0,MATCH(AS$541,$H$541:$K$541,0))*HLOOKUP(AS$540,$J$537:$R$538,2)</f>
        <v>0</v>
      </c>
      <c r="AT550" s="769" cm="1">
        <f t="array" ref="AT550">INDEX($H550:$K550,0,MATCH(AT$541,$H$541:$K$541,0))*HLOOKUP(AT$540,$J$537:$R$538,2)</f>
        <v>0</v>
      </c>
      <c r="AU550" s="769" cm="1">
        <f t="array" ref="AU550">INDEX($H550:$K550,0,MATCH(AU$541,$H$541:$K$541,0))*HLOOKUP(AU$540,$J$537:$R$538,2)</f>
        <v>0</v>
      </c>
      <c r="AV550" s="189"/>
      <c r="AW550" s="189"/>
      <c r="AX550" s="16"/>
      <c r="AY550" s="8"/>
      <c r="AZ550" s="8"/>
      <c r="BA550" s="8"/>
    </row>
    <row r="551" spans="1:53" ht="14.5" outlineLevel="1" x14ac:dyDescent="0.35">
      <c r="A551" s="6"/>
      <c r="B551" s="7"/>
      <c r="C551" s="17"/>
      <c r="D551" s="17"/>
      <c r="E551" s="17"/>
      <c r="F551" s="26"/>
      <c r="G551" s="26" t="str">
        <f t="shared" si="124"/>
        <v>GGGC1OFa2</v>
      </c>
      <c r="H551" s="226">
        <v>0</v>
      </c>
      <c r="I551" s="226">
        <v>0</v>
      </c>
      <c r="J551" s="226">
        <v>0</v>
      </c>
      <c r="K551" s="226">
        <v>0</v>
      </c>
      <c r="L551" s="769" cm="1">
        <f t="array" ref="L551">INDEX($H551:$K551,0,MATCH(L$541,$H$541:$K$541,0))*HLOOKUP(L$540,$J$537:$R$538,2)</f>
        <v>0</v>
      </c>
      <c r="M551" s="769" cm="1">
        <f t="array" ref="M551">INDEX($H551:$K551,0,MATCH(M$541,$H$541:$K$541,0))*HLOOKUP(M$540,$J$537:$R$538,2)</f>
        <v>0</v>
      </c>
      <c r="N551" s="769" cm="1">
        <f t="array" ref="N551">INDEX($H551:$K551,0,MATCH(N$541,$H$541:$K$541,0))*HLOOKUP(N$540,$J$537:$R$538,2)</f>
        <v>0</v>
      </c>
      <c r="O551" s="769" cm="1">
        <f t="array" ref="O551">INDEX($H551:$K551,0,MATCH(O$541,$H$541:$K$541,0))*HLOOKUP(O$540,$J$537:$R$538,2)</f>
        <v>0</v>
      </c>
      <c r="P551" s="769" cm="1">
        <f t="array" ref="P551">INDEX($H551:$K551,0,MATCH(P$541,$H$541:$K$541,0))*HLOOKUP(P$540,$J$537:$R$538,2)</f>
        <v>0</v>
      </c>
      <c r="Q551" s="769" cm="1">
        <f t="array" ref="Q551">INDEX($H551:$K551,0,MATCH(Q$541,$H$541:$K$541,0))*HLOOKUP(Q$540,$J$537:$R$538,2)</f>
        <v>0</v>
      </c>
      <c r="R551" s="769" cm="1">
        <f t="array" ref="R551">INDEX($H551:$K551,0,MATCH(R$541,$H$541:$K$541,0))*HLOOKUP(R$540,$J$537:$R$538,2)</f>
        <v>0</v>
      </c>
      <c r="S551" s="769" cm="1">
        <f t="array" ref="S551">INDEX($H551:$K551,0,MATCH(S$541,$H$541:$K$541,0))*HLOOKUP(S$540,$J$537:$R$538,2)</f>
        <v>0</v>
      </c>
      <c r="T551" s="769" cm="1">
        <f t="array" ref="T551">INDEX($H551:$K551,0,MATCH(T$541,$H$541:$K$541,0))*HLOOKUP(T$540,$J$537:$R$538,2)</f>
        <v>0</v>
      </c>
      <c r="U551" s="769" cm="1">
        <f t="array" ref="U551">INDEX($H551:$K551,0,MATCH(U$541,$H$541:$K$541,0))*HLOOKUP(U$540,$J$537:$R$538,2)</f>
        <v>0</v>
      </c>
      <c r="V551" s="769" cm="1">
        <f t="array" ref="V551">INDEX($H551:$K551,0,MATCH(V$541,$H$541:$K$541,0))*HLOOKUP(V$540,$J$537:$R$538,2)</f>
        <v>0</v>
      </c>
      <c r="W551" s="769" cm="1">
        <f t="array" ref="W551">INDEX($H551:$K551,0,MATCH(W$541,$H$541:$K$541,0))*HLOOKUP(W$540,$J$537:$R$538,2)</f>
        <v>0</v>
      </c>
      <c r="X551" s="769" cm="1">
        <f t="array" ref="X551">INDEX($H551:$K551,0,MATCH(X$541,$H$541:$K$541,0))*HLOOKUP(X$540,$J$537:$R$538,2)</f>
        <v>0</v>
      </c>
      <c r="Y551" s="769" cm="1">
        <f t="array" ref="Y551">INDEX($H551:$K551,0,MATCH(Y$541,$H$541:$K$541,0))*HLOOKUP(Y$540,$J$537:$R$538,2)</f>
        <v>0</v>
      </c>
      <c r="Z551" s="769" cm="1">
        <f t="array" ref="Z551">INDEX($H551:$K551,0,MATCH(Z$541,$H$541:$K$541,0))*HLOOKUP(Z$540,$J$537:$R$538,2)</f>
        <v>0</v>
      </c>
      <c r="AA551" s="769" cm="1">
        <f t="array" ref="AA551">INDEX($H551:$K551,0,MATCH(AA$541,$H$541:$K$541,0))*HLOOKUP(AA$540,$J$537:$R$538,2)</f>
        <v>0</v>
      </c>
      <c r="AB551" s="769" cm="1">
        <f t="array" ref="AB551">INDEX($H551:$K551,0,MATCH(AB$541,$H$541:$K$541,0))*HLOOKUP(AB$540,$J$537:$R$538,2)</f>
        <v>0</v>
      </c>
      <c r="AC551" s="769" cm="1">
        <f t="array" ref="AC551">INDEX($H551:$K551,0,MATCH(AC$541,$H$541:$K$541,0))*HLOOKUP(AC$540,$J$537:$R$538,2)</f>
        <v>0</v>
      </c>
      <c r="AD551" s="769" cm="1">
        <f t="array" ref="AD551">INDEX($H551:$K551,0,MATCH(AD$541,$H$541:$K$541,0))*HLOOKUP(AD$540,$J$537:$R$538,2)</f>
        <v>0</v>
      </c>
      <c r="AE551" s="769" cm="1">
        <f t="array" ref="AE551">INDEX($H551:$K551,0,MATCH(AE$541,$H$541:$K$541,0))*HLOOKUP(AE$540,$J$537:$R$538,2)</f>
        <v>0</v>
      </c>
      <c r="AF551" s="769" cm="1">
        <f t="array" ref="AF551">INDEX($H551:$K551,0,MATCH(AF$541,$H$541:$K$541,0))*HLOOKUP(AF$540,$J$537:$R$538,2)</f>
        <v>0</v>
      </c>
      <c r="AG551" s="769" cm="1">
        <f t="array" ref="AG551">INDEX($H551:$K551,0,MATCH(AG$541,$H$541:$K$541,0))*HLOOKUP(AG$540,$J$537:$R$538,2)</f>
        <v>0</v>
      </c>
      <c r="AH551" s="769" cm="1">
        <f t="array" ref="AH551">INDEX($H551:$K551,0,MATCH(AH$541,$H$541:$K$541,0))*HLOOKUP(AH$540,$J$537:$R$538,2)</f>
        <v>0</v>
      </c>
      <c r="AI551" s="769" cm="1">
        <f t="array" ref="AI551">INDEX($H551:$K551,0,MATCH(AI$541,$H$541:$K$541,0))*HLOOKUP(AI$540,$J$537:$R$538,2)</f>
        <v>0</v>
      </c>
      <c r="AJ551" s="769" cm="1">
        <f t="array" ref="AJ551">INDEX($H551:$K551,0,MATCH(AJ$541,$H$541:$K$541,0))*HLOOKUP(AJ$540,$J$537:$R$538,2)</f>
        <v>0</v>
      </c>
      <c r="AK551" s="769" cm="1">
        <f t="array" ref="AK551">INDEX($H551:$K551,0,MATCH(AK$541,$H$541:$K$541,0))*HLOOKUP(AK$540,$J$537:$R$538,2)</f>
        <v>0</v>
      </c>
      <c r="AL551" s="769" cm="1">
        <f t="array" ref="AL551">INDEX($H551:$K551,0,MATCH(AL$541,$H$541:$K$541,0))*HLOOKUP(AL$540,$J$537:$R$538,2)</f>
        <v>0</v>
      </c>
      <c r="AM551" s="769" cm="1">
        <f t="array" ref="AM551">INDEX($H551:$K551,0,MATCH(AM$541,$H$541:$K$541,0))*HLOOKUP(AM$540,$J$537:$R$538,2)</f>
        <v>0</v>
      </c>
      <c r="AN551" s="769" cm="1">
        <f t="array" ref="AN551">INDEX($H551:$K551,0,MATCH(AN$541,$H$541:$K$541,0))*HLOOKUP(AN$540,$J$537:$R$538,2)</f>
        <v>0</v>
      </c>
      <c r="AO551" s="769" cm="1">
        <f t="array" ref="AO551">INDEX($H551:$K551,0,MATCH(AO$541,$H$541:$K$541,0))*HLOOKUP(AO$540,$J$537:$R$538,2)</f>
        <v>0</v>
      </c>
      <c r="AP551" s="769" cm="1">
        <f t="array" ref="AP551">INDEX($H551:$K551,0,MATCH(AP$541,$H$541:$K$541,0))*HLOOKUP(AP$540,$J$537:$R$538,2)</f>
        <v>0</v>
      </c>
      <c r="AQ551" s="769" cm="1">
        <f t="array" ref="AQ551">INDEX($H551:$K551,0,MATCH(AQ$541,$H$541:$K$541,0))*HLOOKUP(AQ$540,$J$537:$R$538,2)</f>
        <v>0</v>
      </c>
      <c r="AR551" s="769" cm="1">
        <f t="array" ref="AR551">INDEX($H551:$K551,0,MATCH(AR$541,$H$541:$K$541,0))*HLOOKUP(AR$540,$J$537:$R$538,2)</f>
        <v>0</v>
      </c>
      <c r="AS551" s="769" cm="1">
        <f t="array" ref="AS551">INDEX($H551:$K551,0,MATCH(AS$541,$H$541:$K$541,0))*HLOOKUP(AS$540,$J$537:$R$538,2)</f>
        <v>0</v>
      </c>
      <c r="AT551" s="769" cm="1">
        <f t="array" ref="AT551">INDEX($H551:$K551,0,MATCH(AT$541,$H$541:$K$541,0))*HLOOKUP(AT$540,$J$537:$R$538,2)</f>
        <v>0</v>
      </c>
      <c r="AU551" s="769" cm="1">
        <f t="array" ref="AU551">INDEX($H551:$K551,0,MATCH(AU$541,$H$541:$K$541,0))*HLOOKUP(AU$540,$J$537:$R$538,2)</f>
        <v>0</v>
      </c>
      <c r="AV551" s="189"/>
      <c r="AW551" s="189"/>
      <c r="AX551" s="16"/>
      <c r="AY551" s="8"/>
      <c r="AZ551" s="8"/>
      <c r="BA551" s="8"/>
    </row>
    <row r="552" spans="1:53" ht="14.5" outlineLevel="1" x14ac:dyDescent="0.35">
      <c r="A552" s="6"/>
      <c r="B552" s="7"/>
      <c r="C552" s="17"/>
      <c r="D552" s="17"/>
      <c r="E552" s="17"/>
      <c r="F552" s="26"/>
      <c r="G552" s="26" t="str">
        <f t="shared" si="124"/>
        <v>SPSPSPSPSPsp</v>
      </c>
      <c r="H552" s="226">
        <v>0</v>
      </c>
      <c r="I552" s="226">
        <v>0</v>
      </c>
      <c r="J552" s="226">
        <v>0</v>
      </c>
      <c r="K552" s="226">
        <v>0</v>
      </c>
      <c r="L552" s="769" cm="1">
        <f t="array" ref="L552">INDEX($H552:$K552,0,MATCH(L$541,$H$541:$K$541,0))*HLOOKUP(L$540,$J$537:$R$538,2)</f>
        <v>0</v>
      </c>
      <c r="M552" s="769" cm="1">
        <f t="array" ref="M552">INDEX($H552:$K552,0,MATCH(M$541,$H$541:$K$541,0))*HLOOKUP(M$540,$J$537:$R$538,2)</f>
        <v>0</v>
      </c>
      <c r="N552" s="769" cm="1">
        <f t="array" ref="N552">INDEX($H552:$K552,0,MATCH(N$541,$H$541:$K$541,0))*HLOOKUP(N$540,$J$537:$R$538,2)</f>
        <v>0</v>
      </c>
      <c r="O552" s="769" cm="1">
        <f t="array" ref="O552">INDEX($H552:$K552,0,MATCH(O$541,$H$541:$K$541,0))*HLOOKUP(O$540,$J$537:$R$538,2)</f>
        <v>0</v>
      </c>
      <c r="P552" s="769" cm="1">
        <f t="array" ref="P552">INDEX($H552:$K552,0,MATCH(P$541,$H$541:$K$541,0))*HLOOKUP(P$540,$J$537:$R$538,2)</f>
        <v>0</v>
      </c>
      <c r="Q552" s="769" cm="1">
        <f t="array" ref="Q552">INDEX($H552:$K552,0,MATCH(Q$541,$H$541:$K$541,0))*HLOOKUP(Q$540,$J$537:$R$538,2)</f>
        <v>0</v>
      </c>
      <c r="R552" s="769" cm="1">
        <f t="array" ref="R552">INDEX($H552:$K552,0,MATCH(R$541,$H$541:$K$541,0))*HLOOKUP(R$540,$J$537:$R$538,2)</f>
        <v>0</v>
      </c>
      <c r="S552" s="769" cm="1">
        <f t="array" ref="S552">INDEX($H552:$K552,0,MATCH(S$541,$H$541:$K$541,0))*HLOOKUP(S$540,$J$537:$R$538,2)</f>
        <v>0</v>
      </c>
      <c r="T552" s="769" cm="1">
        <f t="array" ref="T552">INDEX($H552:$K552,0,MATCH(T$541,$H$541:$K$541,0))*HLOOKUP(T$540,$J$537:$R$538,2)</f>
        <v>0</v>
      </c>
      <c r="U552" s="769" cm="1">
        <f t="array" ref="U552">INDEX($H552:$K552,0,MATCH(U$541,$H$541:$K$541,0))*HLOOKUP(U$540,$J$537:$R$538,2)</f>
        <v>0</v>
      </c>
      <c r="V552" s="769" cm="1">
        <f t="array" ref="V552">INDEX($H552:$K552,0,MATCH(V$541,$H$541:$K$541,0))*HLOOKUP(V$540,$J$537:$R$538,2)</f>
        <v>0</v>
      </c>
      <c r="W552" s="769" cm="1">
        <f t="array" ref="W552">INDEX($H552:$K552,0,MATCH(W$541,$H$541:$K$541,0))*HLOOKUP(W$540,$J$537:$R$538,2)</f>
        <v>0</v>
      </c>
      <c r="X552" s="769" cm="1">
        <f t="array" ref="X552">INDEX($H552:$K552,0,MATCH(X$541,$H$541:$K$541,0))*HLOOKUP(X$540,$J$537:$R$538,2)</f>
        <v>0</v>
      </c>
      <c r="Y552" s="769" cm="1">
        <f t="array" ref="Y552">INDEX($H552:$K552,0,MATCH(Y$541,$H$541:$K$541,0))*HLOOKUP(Y$540,$J$537:$R$538,2)</f>
        <v>0</v>
      </c>
      <c r="Z552" s="769" cm="1">
        <f t="array" ref="Z552">INDEX($H552:$K552,0,MATCH(Z$541,$H$541:$K$541,0))*HLOOKUP(Z$540,$J$537:$R$538,2)</f>
        <v>0</v>
      </c>
      <c r="AA552" s="769" cm="1">
        <f t="array" ref="AA552">INDEX($H552:$K552,0,MATCH(AA$541,$H$541:$K$541,0))*HLOOKUP(AA$540,$J$537:$R$538,2)</f>
        <v>0</v>
      </c>
      <c r="AB552" s="769" cm="1">
        <f t="array" ref="AB552">INDEX($H552:$K552,0,MATCH(AB$541,$H$541:$K$541,0))*HLOOKUP(AB$540,$J$537:$R$538,2)</f>
        <v>0</v>
      </c>
      <c r="AC552" s="769" cm="1">
        <f t="array" ref="AC552">INDEX($H552:$K552,0,MATCH(AC$541,$H$541:$K$541,0))*HLOOKUP(AC$540,$J$537:$R$538,2)</f>
        <v>0</v>
      </c>
      <c r="AD552" s="769" cm="1">
        <f t="array" ref="AD552">INDEX($H552:$K552,0,MATCH(AD$541,$H$541:$K$541,0))*HLOOKUP(AD$540,$J$537:$R$538,2)</f>
        <v>0</v>
      </c>
      <c r="AE552" s="769" cm="1">
        <f t="array" ref="AE552">INDEX($H552:$K552,0,MATCH(AE$541,$H$541:$K$541,0))*HLOOKUP(AE$540,$J$537:$R$538,2)</f>
        <v>0</v>
      </c>
      <c r="AF552" s="769" cm="1">
        <f t="array" ref="AF552">INDEX($H552:$K552,0,MATCH(AF$541,$H$541:$K$541,0))*HLOOKUP(AF$540,$J$537:$R$538,2)</f>
        <v>0</v>
      </c>
      <c r="AG552" s="769" cm="1">
        <f t="array" ref="AG552">INDEX($H552:$K552,0,MATCH(AG$541,$H$541:$K$541,0))*HLOOKUP(AG$540,$J$537:$R$538,2)</f>
        <v>0</v>
      </c>
      <c r="AH552" s="769" cm="1">
        <f t="array" ref="AH552">INDEX($H552:$K552,0,MATCH(AH$541,$H$541:$K$541,0))*HLOOKUP(AH$540,$J$537:$R$538,2)</f>
        <v>0</v>
      </c>
      <c r="AI552" s="769" cm="1">
        <f t="array" ref="AI552">INDEX($H552:$K552,0,MATCH(AI$541,$H$541:$K$541,0))*HLOOKUP(AI$540,$J$537:$R$538,2)</f>
        <v>0</v>
      </c>
      <c r="AJ552" s="769" cm="1">
        <f t="array" ref="AJ552">INDEX($H552:$K552,0,MATCH(AJ$541,$H$541:$K$541,0))*HLOOKUP(AJ$540,$J$537:$R$538,2)</f>
        <v>0</v>
      </c>
      <c r="AK552" s="769" cm="1">
        <f t="array" ref="AK552">INDEX($H552:$K552,0,MATCH(AK$541,$H$541:$K$541,0))*HLOOKUP(AK$540,$J$537:$R$538,2)</f>
        <v>0</v>
      </c>
      <c r="AL552" s="769" cm="1">
        <f t="array" ref="AL552">INDEX($H552:$K552,0,MATCH(AL$541,$H$541:$K$541,0))*HLOOKUP(AL$540,$J$537:$R$538,2)</f>
        <v>0</v>
      </c>
      <c r="AM552" s="769" cm="1">
        <f t="array" ref="AM552">INDEX($H552:$K552,0,MATCH(AM$541,$H$541:$K$541,0))*HLOOKUP(AM$540,$J$537:$R$538,2)</f>
        <v>0</v>
      </c>
      <c r="AN552" s="769" cm="1">
        <f t="array" ref="AN552">INDEX($H552:$K552,0,MATCH(AN$541,$H$541:$K$541,0))*HLOOKUP(AN$540,$J$537:$R$538,2)</f>
        <v>0</v>
      </c>
      <c r="AO552" s="769" cm="1">
        <f t="array" ref="AO552">INDEX($H552:$K552,0,MATCH(AO$541,$H$541:$K$541,0))*HLOOKUP(AO$540,$J$537:$R$538,2)</f>
        <v>0</v>
      </c>
      <c r="AP552" s="769" cm="1">
        <f t="array" ref="AP552">INDEX($H552:$K552,0,MATCH(AP$541,$H$541:$K$541,0))*HLOOKUP(AP$540,$J$537:$R$538,2)</f>
        <v>0</v>
      </c>
      <c r="AQ552" s="769" cm="1">
        <f t="array" ref="AQ552">INDEX($H552:$K552,0,MATCH(AQ$541,$H$541:$K$541,0))*HLOOKUP(AQ$540,$J$537:$R$538,2)</f>
        <v>0</v>
      </c>
      <c r="AR552" s="769" cm="1">
        <f t="array" ref="AR552">INDEX($H552:$K552,0,MATCH(AR$541,$H$541:$K$541,0))*HLOOKUP(AR$540,$J$537:$R$538,2)</f>
        <v>0</v>
      </c>
      <c r="AS552" s="769" cm="1">
        <f t="array" ref="AS552">INDEX($H552:$K552,0,MATCH(AS$541,$H$541:$K$541,0))*HLOOKUP(AS$540,$J$537:$R$538,2)</f>
        <v>0</v>
      </c>
      <c r="AT552" s="769" cm="1">
        <f t="array" ref="AT552">INDEX($H552:$K552,0,MATCH(AT$541,$H$541:$K$541,0))*HLOOKUP(AT$540,$J$537:$R$538,2)</f>
        <v>0</v>
      </c>
      <c r="AU552" s="769" cm="1">
        <f t="array" ref="AU552">INDEX($H552:$K552,0,MATCH(AU$541,$H$541:$K$541,0))*HLOOKUP(AU$540,$J$537:$R$538,2)</f>
        <v>0</v>
      </c>
      <c r="AV552" s="189"/>
      <c r="AW552" s="189"/>
      <c r="AX552" s="16"/>
      <c r="AY552" s="8"/>
      <c r="AZ552" s="8"/>
      <c r="BA552" s="8"/>
    </row>
    <row r="553" spans="1:53" ht="14.5" outlineLevel="1" x14ac:dyDescent="0.35">
      <c r="A553" s="6"/>
      <c r="B553" s="7"/>
      <c r="C553" s="17"/>
      <c r="D553" s="17"/>
      <c r="E553" s="17"/>
      <c r="F553" s="26"/>
      <c r="G553" s="26" t="str">
        <f t="shared" si="124"/>
        <v>YYWNWl</v>
      </c>
      <c r="H553" s="226">
        <v>0</v>
      </c>
      <c r="I553" s="226">
        <v>0</v>
      </c>
      <c r="J553" s="226">
        <v>0</v>
      </c>
      <c r="K553" s="226">
        <v>0</v>
      </c>
      <c r="L553" s="769" cm="1">
        <f t="array" ref="L553">INDEX($H553:$K553,0,MATCH(L$541,$H$541:$K$541,0))*HLOOKUP(L$540,$J$537:$R$538,2)</f>
        <v>0</v>
      </c>
      <c r="M553" s="769" cm="1">
        <f t="array" ref="M553">INDEX($H553:$K553,0,MATCH(M$541,$H$541:$K$541,0))*HLOOKUP(M$540,$J$537:$R$538,2)</f>
        <v>0</v>
      </c>
      <c r="N553" s="769" cm="1">
        <f t="array" ref="N553">INDEX($H553:$K553,0,MATCH(N$541,$H$541:$K$541,0))*HLOOKUP(N$540,$J$537:$R$538,2)</f>
        <v>0</v>
      </c>
      <c r="O553" s="769" cm="1">
        <f t="array" ref="O553">INDEX($H553:$K553,0,MATCH(O$541,$H$541:$K$541,0))*HLOOKUP(O$540,$J$537:$R$538,2)</f>
        <v>0</v>
      </c>
      <c r="P553" s="769" cm="1">
        <f t="array" ref="P553">INDEX($H553:$K553,0,MATCH(P$541,$H$541:$K$541,0))*HLOOKUP(P$540,$J$537:$R$538,2)</f>
        <v>0</v>
      </c>
      <c r="Q553" s="769" cm="1">
        <f t="array" ref="Q553">INDEX($H553:$K553,0,MATCH(Q$541,$H$541:$K$541,0))*HLOOKUP(Q$540,$J$537:$R$538,2)</f>
        <v>0</v>
      </c>
      <c r="R553" s="769" cm="1">
        <f t="array" ref="R553">INDEX($H553:$K553,0,MATCH(R$541,$H$541:$K$541,0))*HLOOKUP(R$540,$J$537:$R$538,2)</f>
        <v>0</v>
      </c>
      <c r="S553" s="769" cm="1">
        <f t="array" ref="S553">INDEX($H553:$K553,0,MATCH(S$541,$H$541:$K$541,0))*HLOOKUP(S$540,$J$537:$R$538,2)</f>
        <v>0</v>
      </c>
      <c r="T553" s="769" cm="1">
        <f t="array" ref="T553">INDEX($H553:$K553,0,MATCH(T$541,$H$541:$K$541,0))*HLOOKUP(T$540,$J$537:$R$538,2)</f>
        <v>0</v>
      </c>
      <c r="U553" s="769" cm="1">
        <f t="array" ref="U553">INDEX($H553:$K553,0,MATCH(U$541,$H$541:$K$541,0))*HLOOKUP(U$540,$J$537:$R$538,2)</f>
        <v>0</v>
      </c>
      <c r="V553" s="769" cm="1">
        <f t="array" ref="V553">INDEX($H553:$K553,0,MATCH(V$541,$H$541:$K$541,0))*HLOOKUP(V$540,$J$537:$R$538,2)</f>
        <v>0</v>
      </c>
      <c r="W553" s="769" cm="1">
        <f t="array" ref="W553">INDEX($H553:$K553,0,MATCH(W$541,$H$541:$K$541,0))*HLOOKUP(W$540,$J$537:$R$538,2)</f>
        <v>0</v>
      </c>
      <c r="X553" s="769" cm="1">
        <f t="array" ref="X553">INDEX($H553:$K553,0,MATCH(X$541,$H$541:$K$541,0))*HLOOKUP(X$540,$J$537:$R$538,2)</f>
        <v>0</v>
      </c>
      <c r="Y553" s="769" cm="1">
        <f t="array" ref="Y553">INDEX($H553:$K553,0,MATCH(Y$541,$H$541:$K$541,0))*HLOOKUP(Y$540,$J$537:$R$538,2)</f>
        <v>0</v>
      </c>
      <c r="Z553" s="769" cm="1">
        <f t="array" ref="Z553">INDEX($H553:$K553,0,MATCH(Z$541,$H$541:$K$541,0))*HLOOKUP(Z$540,$J$537:$R$538,2)</f>
        <v>0</v>
      </c>
      <c r="AA553" s="769" cm="1">
        <f t="array" ref="AA553">INDEX($H553:$K553,0,MATCH(AA$541,$H$541:$K$541,0))*HLOOKUP(AA$540,$J$537:$R$538,2)</f>
        <v>0</v>
      </c>
      <c r="AB553" s="769" cm="1">
        <f t="array" ref="AB553">INDEX($H553:$K553,0,MATCH(AB$541,$H$541:$K$541,0))*HLOOKUP(AB$540,$J$537:$R$538,2)</f>
        <v>0</v>
      </c>
      <c r="AC553" s="769" cm="1">
        <f t="array" ref="AC553">INDEX($H553:$K553,0,MATCH(AC$541,$H$541:$K$541,0))*HLOOKUP(AC$540,$J$537:$R$538,2)</f>
        <v>0</v>
      </c>
      <c r="AD553" s="769" cm="1">
        <f t="array" ref="AD553">INDEX($H553:$K553,0,MATCH(AD$541,$H$541:$K$541,0))*HLOOKUP(AD$540,$J$537:$R$538,2)</f>
        <v>0</v>
      </c>
      <c r="AE553" s="769" cm="1">
        <f t="array" ref="AE553">INDEX($H553:$K553,0,MATCH(AE$541,$H$541:$K$541,0))*HLOOKUP(AE$540,$J$537:$R$538,2)</f>
        <v>0</v>
      </c>
      <c r="AF553" s="769" cm="1">
        <f t="array" ref="AF553">INDEX($H553:$K553,0,MATCH(AF$541,$H$541:$K$541,0))*HLOOKUP(AF$540,$J$537:$R$538,2)</f>
        <v>0</v>
      </c>
      <c r="AG553" s="769" cm="1">
        <f t="array" ref="AG553">INDEX($H553:$K553,0,MATCH(AG$541,$H$541:$K$541,0))*HLOOKUP(AG$540,$J$537:$R$538,2)</f>
        <v>0</v>
      </c>
      <c r="AH553" s="769" cm="1">
        <f t="array" ref="AH553">INDEX($H553:$K553,0,MATCH(AH$541,$H$541:$K$541,0))*HLOOKUP(AH$540,$J$537:$R$538,2)</f>
        <v>0</v>
      </c>
      <c r="AI553" s="769" cm="1">
        <f t="array" ref="AI553">INDEX($H553:$K553,0,MATCH(AI$541,$H$541:$K$541,0))*HLOOKUP(AI$540,$J$537:$R$538,2)</f>
        <v>0</v>
      </c>
      <c r="AJ553" s="769" cm="1">
        <f t="array" ref="AJ553">INDEX($H553:$K553,0,MATCH(AJ$541,$H$541:$K$541,0))*HLOOKUP(AJ$540,$J$537:$R$538,2)</f>
        <v>0</v>
      </c>
      <c r="AK553" s="769" cm="1">
        <f t="array" ref="AK553">INDEX($H553:$K553,0,MATCH(AK$541,$H$541:$K$541,0))*HLOOKUP(AK$540,$J$537:$R$538,2)</f>
        <v>0</v>
      </c>
      <c r="AL553" s="769" cm="1">
        <f t="array" ref="AL553">INDEX($H553:$K553,0,MATCH(AL$541,$H$541:$K$541,0))*HLOOKUP(AL$540,$J$537:$R$538,2)</f>
        <v>0</v>
      </c>
      <c r="AM553" s="769" cm="1">
        <f t="array" ref="AM553">INDEX($H553:$K553,0,MATCH(AM$541,$H$541:$K$541,0))*HLOOKUP(AM$540,$J$537:$R$538,2)</f>
        <v>0</v>
      </c>
      <c r="AN553" s="769" cm="1">
        <f t="array" ref="AN553">INDEX($H553:$K553,0,MATCH(AN$541,$H$541:$K$541,0))*HLOOKUP(AN$540,$J$537:$R$538,2)</f>
        <v>0</v>
      </c>
      <c r="AO553" s="769" cm="1">
        <f t="array" ref="AO553">INDEX($H553:$K553,0,MATCH(AO$541,$H$541:$K$541,0))*HLOOKUP(AO$540,$J$537:$R$538,2)</f>
        <v>0</v>
      </c>
      <c r="AP553" s="769" cm="1">
        <f t="array" ref="AP553">INDEX($H553:$K553,0,MATCH(AP$541,$H$541:$K$541,0))*HLOOKUP(AP$540,$J$537:$R$538,2)</f>
        <v>0</v>
      </c>
      <c r="AQ553" s="769" cm="1">
        <f t="array" ref="AQ553">INDEX($H553:$K553,0,MATCH(AQ$541,$H$541:$K$541,0))*HLOOKUP(AQ$540,$J$537:$R$538,2)</f>
        <v>0</v>
      </c>
      <c r="AR553" s="769" cm="1">
        <f t="array" ref="AR553">INDEX($H553:$K553,0,MATCH(AR$541,$H$541:$K$541,0))*HLOOKUP(AR$540,$J$537:$R$538,2)</f>
        <v>0</v>
      </c>
      <c r="AS553" s="769" cm="1">
        <f t="array" ref="AS553">INDEX($H553:$K553,0,MATCH(AS$541,$H$541:$K$541,0))*HLOOKUP(AS$540,$J$537:$R$538,2)</f>
        <v>0</v>
      </c>
      <c r="AT553" s="769" cm="1">
        <f t="array" ref="AT553">INDEX($H553:$K553,0,MATCH(AT$541,$H$541:$K$541,0))*HLOOKUP(AT$540,$J$537:$R$538,2)</f>
        <v>0</v>
      </c>
      <c r="AU553" s="769" cm="1">
        <f t="array" ref="AU553">INDEX($H553:$K553,0,MATCH(AU$541,$H$541:$K$541,0))*HLOOKUP(AU$540,$J$537:$R$538,2)</f>
        <v>0</v>
      </c>
      <c r="AV553" s="189"/>
      <c r="AW553" s="189"/>
      <c r="AX553" s="16"/>
      <c r="AY553" s="8"/>
      <c r="AZ553" s="8"/>
      <c r="BA553" s="8"/>
    </row>
    <row r="554" spans="1:53" ht="14.5" outlineLevel="1" x14ac:dyDescent="0.35">
      <c r="A554" s="6"/>
      <c r="B554" s="7"/>
      <c r="C554" s="17"/>
      <c r="D554" s="17"/>
      <c r="E554" s="17"/>
      <c r="F554" s="26"/>
      <c r="G554" s="26" t="str">
        <f t="shared" si="124"/>
        <v>YYLWNw</v>
      </c>
      <c r="H554" s="226">
        <v>78.94736842105263</v>
      </c>
      <c r="I554" s="226">
        <v>65.217391304347828</v>
      </c>
      <c r="J554" s="226">
        <v>65.217391304347828</v>
      </c>
      <c r="K554" s="226">
        <v>0</v>
      </c>
      <c r="L554" s="769" cm="1">
        <f t="array" ref="L554">INDEX($H554:$K554,0,MATCH(L$541,$H$541:$K$541,0))*HLOOKUP(L$540,$J$537:$R$538,2)</f>
        <v>78.94736842105263</v>
      </c>
      <c r="M554" s="769" cm="1">
        <f t="array" ref="M554">INDEX($H554:$K554,0,MATCH(M$541,$H$541:$K$541,0))*HLOOKUP(M$540,$J$537:$R$538,2)</f>
        <v>65.217391304347828</v>
      </c>
      <c r="N554" s="769" cm="1">
        <f t="array" ref="N554">INDEX($H554:$K554,0,MATCH(N$541,$H$541:$K$541,0))*HLOOKUP(N$540,$J$537:$R$538,2)</f>
        <v>65.217391304347828</v>
      </c>
      <c r="O554" s="769" cm="1">
        <f t="array" ref="O554">INDEX($H554:$K554,0,MATCH(O$541,$H$541:$K$541,0))*HLOOKUP(O$540,$J$537:$R$538,2)</f>
        <v>0</v>
      </c>
      <c r="P554" s="769" cm="1">
        <f t="array" ref="P554">INDEX($H554:$K554,0,MATCH(P$541,$H$541:$K$541,0))*HLOOKUP(P$540,$J$537:$R$538,2)</f>
        <v>78.94736842105263</v>
      </c>
      <c r="Q554" s="769" cm="1">
        <f t="array" ref="Q554">INDEX($H554:$K554,0,MATCH(Q$541,$H$541:$K$541,0))*HLOOKUP(Q$540,$J$537:$R$538,2)</f>
        <v>65.217391304347828</v>
      </c>
      <c r="R554" s="769" cm="1">
        <f t="array" ref="R554">INDEX($H554:$K554,0,MATCH(R$541,$H$541:$K$541,0))*HLOOKUP(R$540,$J$537:$R$538,2)</f>
        <v>65.217391304347828</v>
      </c>
      <c r="S554" s="769" cm="1">
        <f t="array" ref="S554">INDEX($H554:$K554,0,MATCH(S$541,$H$541:$K$541,0))*HLOOKUP(S$540,$J$537:$R$538,2)</f>
        <v>0</v>
      </c>
      <c r="T554" s="769" cm="1">
        <f t="array" ref="T554">INDEX($H554:$K554,0,MATCH(T$541,$H$541:$K$541,0))*HLOOKUP(T$540,$J$537:$R$538,2)</f>
        <v>78.94736842105263</v>
      </c>
      <c r="U554" s="769" cm="1">
        <f t="array" ref="U554">INDEX($H554:$K554,0,MATCH(U$541,$H$541:$K$541,0))*HLOOKUP(U$540,$J$537:$R$538,2)</f>
        <v>65.217391304347828</v>
      </c>
      <c r="V554" s="769" cm="1">
        <f t="array" ref="V554">INDEX($H554:$K554,0,MATCH(V$541,$H$541:$K$541,0))*HLOOKUP(V$540,$J$537:$R$538,2)</f>
        <v>65.217391304347828</v>
      </c>
      <c r="W554" s="769" cm="1">
        <f t="array" ref="W554">INDEX($H554:$K554,0,MATCH(W$541,$H$541:$K$541,0))*HLOOKUP(W$540,$J$537:$R$538,2)</f>
        <v>0</v>
      </c>
      <c r="X554" s="769" cm="1">
        <f t="array" ref="X554">INDEX($H554:$K554,0,MATCH(X$541,$H$541:$K$541,0))*HLOOKUP(X$540,$J$537:$R$538,2)</f>
        <v>78.94736842105263</v>
      </c>
      <c r="Y554" s="769" cm="1">
        <f t="array" ref="Y554">INDEX($H554:$K554,0,MATCH(Y$541,$H$541:$K$541,0))*HLOOKUP(Y$540,$J$537:$R$538,2)</f>
        <v>65.217391304347828</v>
      </c>
      <c r="Z554" s="769" cm="1">
        <f t="array" ref="Z554">INDEX($H554:$K554,0,MATCH(Z$541,$H$541:$K$541,0))*HLOOKUP(Z$540,$J$537:$R$538,2)</f>
        <v>65.217391304347828</v>
      </c>
      <c r="AA554" s="769" cm="1">
        <f t="array" ref="AA554">INDEX($H554:$K554,0,MATCH(AA$541,$H$541:$K$541,0))*HLOOKUP(AA$540,$J$537:$R$538,2)</f>
        <v>0</v>
      </c>
      <c r="AB554" s="769" cm="1">
        <f t="array" ref="AB554">INDEX($H554:$K554,0,MATCH(AB$541,$H$541:$K$541,0))*HLOOKUP(AB$540,$J$537:$R$538,2)</f>
        <v>78.94736842105263</v>
      </c>
      <c r="AC554" s="769" cm="1">
        <f t="array" ref="AC554">INDEX($H554:$K554,0,MATCH(AC$541,$H$541:$K$541,0))*HLOOKUP(AC$540,$J$537:$R$538,2)</f>
        <v>65.217391304347828</v>
      </c>
      <c r="AD554" s="769" cm="1">
        <f t="array" ref="AD554">INDEX($H554:$K554,0,MATCH(AD$541,$H$541:$K$541,0))*HLOOKUP(AD$540,$J$537:$R$538,2)</f>
        <v>65.217391304347828</v>
      </c>
      <c r="AE554" s="769" cm="1">
        <f t="array" ref="AE554">INDEX($H554:$K554,0,MATCH(AE$541,$H$541:$K$541,0))*HLOOKUP(AE$540,$J$537:$R$538,2)</f>
        <v>0</v>
      </c>
      <c r="AF554" s="769" cm="1">
        <f t="array" ref="AF554">INDEX($H554:$K554,0,MATCH(AF$541,$H$541:$K$541,0))*HLOOKUP(AF$540,$J$537:$R$538,2)</f>
        <v>78.94736842105263</v>
      </c>
      <c r="AG554" s="769" cm="1">
        <f t="array" ref="AG554">INDEX($H554:$K554,0,MATCH(AG$541,$H$541:$K$541,0))*HLOOKUP(AG$540,$J$537:$R$538,2)</f>
        <v>65.217391304347828</v>
      </c>
      <c r="AH554" s="769" cm="1">
        <f t="array" ref="AH554">INDEX($H554:$K554,0,MATCH(AH$541,$H$541:$K$541,0))*HLOOKUP(AH$540,$J$537:$R$538,2)</f>
        <v>65.217391304347828</v>
      </c>
      <c r="AI554" s="769" cm="1">
        <f t="array" ref="AI554">INDEX($H554:$K554,0,MATCH(AI$541,$H$541:$K$541,0))*HLOOKUP(AI$540,$J$537:$R$538,2)</f>
        <v>0</v>
      </c>
      <c r="AJ554" s="769" cm="1">
        <f t="array" ref="AJ554">INDEX($H554:$K554,0,MATCH(AJ$541,$H$541:$K$541,0))*HLOOKUP(AJ$540,$J$537:$R$538,2)</f>
        <v>78.94736842105263</v>
      </c>
      <c r="AK554" s="769" cm="1">
        <f t="array" ref="AK554">INDEX($H554:$K554,0,MATCH(AK$541,$H$541:$K$541,0))*HLOOKUP(AK$540,$J$537:$R$538,2)</f>
        <v>65.217391304347828</v>
      </c>
      <c r="AL554" s="769" cm="1">
        <f t="array" ref="AL554">INDEX($H554:$K554,0,MATCH(AL$541,$H$541:$K$541,0))*HLOOKUP(AL$540,$J$537:$R$538,2)</f>
        <v>65.217391304347828</v>
      </c>
      <c r="AM554" s="769" cm="1">
        <f t="array" ref="AM554">INDEX($H554:$K554,0,MATCH(AM$541,$H$541:$K$541,0))*HLOOKUP(AM$540,$J$537:$R$538,2)</f>
        <v>0</v>
      </c>
      <c r="AN554" s="769" cm="1">
        <f t="array" ref="AN554">INDEX($H554:$K554,0,MATCH(AN$541,$H$541:$K$541,0))*HLOOKUP(AN$540,$J$537:$R$538,2)</f>
        <v>78.94736842105263</v>
      </c>
      <c r="AO554" s="769" cm="1">
        <f t="array" ref="AO554">INDEX($H554:$K554,0,MATCH(AO$541,$H$541:$K$541,0))*HLOOKUP(AO$540,$J$537:$R$538,2)</f>
        <v>65.217391304347828</v>
      </c>
      <c r="AP554" s="769" cm="1">
        <f t="array" ref="AP554">INDEX($H554:$K554,0,MATCH(AP$541,$H$541:$K$541,0))*HLOOKUP(AP$540,$J$537:$R$538,2)</f>
        <v>65.217391304347828</v>
      </c>
      <c r="AQ554" s="769" cm="1">
        <f t="array" ref="AQ554">INDEX($H554:$K554,0,MATCH(AQ$541,$H$541:$K$541,0))*HLOOKUP(AQ$540,$J$537:$R$538,2)</f>
        <v>0</v>
      </c>
      <c r="AR554" s="769" cm="1">
        <f t="array" ref="AR554">INDEX($H554:$K554,0,MATCH(AR$541,$H$541:$K$541,0))*HLOOKUP(AR$540,$J$537:$R$538,2)</f>
        <v>78.94736842105263</v>
      </c>
      <c r="AS554" s="769" cm="1">
        <f t="array" ref="AS554">INDEX($H554:$K554,0,MATCH(AS$541,$H$541:$K$541,0))*HLOOKUP(AS$540,$J$537:$R$538,2)</f>
        <v>65.217391304347828</v>
      </c>
      <c r="AT554" s="769" cm="1">
        <f t="array" ref="AT554">INDEX($H554:$K554,0,MATCH(AT$541,$H$541:$K$541,0))*HLOOKUP(AT$540,$J$537:$R$538,2)</f>
        <v>65.217391304347828</v>
      </c>
      <c r="AU554" s="769" cm="1">
        <f t="array" ref="AU554">INDEX($H554:$K554,0,MATCH(AU$541,$H$541:$K$541,0))*HLOOKUP(AU$540,$J$537:$R$538,2)</f>
        <v>0</v>
      </c>
      <c r="AV554" s="189"/>
      <c r="AW554" s="189"/>
      <c r="AX554" s="16"/>
      <c r="AY554" s="8"/>
      <c r="AZ554" s="8"/>
      <c r="BA554" s="8"/>
    </row>
    <row r="555" spans="1:53" ht="14.5" outlineLevel="1" x14ac:dyDescent="0.35">
      <c r="A555" s="6"/>
      <c r="B555" s="7"/>
      <c r="C555" s="17"/>
      <c r="D555" s="17"/>
      <c r="E555" s="17"/>
      <c r="F555" s="26"/>
      <c r="G555" s="26" t="str">
        <f t="shared" si="124"/>
        <v>YYLWNwd</v>
      </c>
      <c r="H555" s="226">
        <v>78.94736842105263</v>
      </c>
      <c r="I555" s="226">
        <v>65.217391304347828</v>
      </c>
      <c r="J555" s="226">
        <v>65.217391304347828</v>
      </c>
      <c r="K555" s="226">
        <v>0</v>
      </c>
      <c r="L555" s="769" cm="1">
        <f t="array" ref="L555">INDEX($H555:$K555,0,MATCH(L$541,$H$541:$K$541,0))*HLOOKUP(L$540,$J$537:$R$538,2)</f>
        <v>78.94736842105263</v>
      </c>
      <c r="M555" s="769" cm="1">
        <f t="array" ref="M555">INDEX($H555:$K555,0,MATCH(M$541,$H$541:$K$541,0))*HLOOKUP(M$540,$J$537:$R$538,2)</f>
        <v>65.217391304347828</v>
      </c>
      <c r="N555" s="769" cm="1">
        <f t="array" ref="N555">INDEX($H555:$K555,0,MATCH(N$541,$H$541:$K$541,0))*HLOOKUP(N$540,$J$537:$R$538,2)</f>
        <v>65.217391304347828</v>
      </c>
      <c r="O555" s="769" cm="1">
        <f t="array" ref="O555">INDEX($H555:$K555,0,MATCH(O$541,$H$541:$K$541,0))*HLOOKUP(O$540,$J$537:$R$538,2)</f>
        <v>0</v>
      </c>
      <c r="P555" s="769" cm="1">
        <f t="array" ref="P555">INDEX($H555:$K555,0,MATCH(P$541,$H$541:$K$541,0))*HLOOKUP(P$540,$J$537:$R$538,2)</f>
        <v>78.94736842105263</v>
      </c>
      <c r="Q555" s="769" cm="1">
        <f t="array" ref="Q555">INDEX($H555:$K555,0,MATCH(Q$541,$H$541:$K$541,0))*HLOOKUP(Q$540,$J$537:$R$538,2)</f>
        <v>65.217391304347828</v>
      </c>
      <c r="R555" s="769" cm="1">
        <f t="array" ref="R555">INDEX($H555:$K555,0,MATCH(R$541,$H$541:$K$541,0))*HLOOKUP(R$540,$J$537:$R$538,2)</f>
        <v>65.217391304347828</v>
      </c>
      <c r="S555" s="769" cm="1">
        <f t="array" ref="S555">INDEX($H555:$K555,0,MATCH(S$541,$H$541:$K$541,0))*HLOOKUP(S$540,$J$537:$R$538,2)</f>
        <v>0</v>
      </c>
      <c r="T555" s="769" cm="1">
        <f t="array" ref="T555">INDEX($H555:$K555,0,MATCH(T$541,$H$541:$K$541,0))*HLOOKUP(T$540,$J$537:$R$538,2)</f>
        <v>78.94736842105263</v>
      </c>
      <c r="U555" s="769" cm="1">
        <f t="array" ref="U555">INDEX($H555:$K555,0,MATCH(U$541,$H$541:$K$541,0))*HLOOKUP(U$540,$J$537:$R$538,2)</f>
        <v>65.217391304347828</v>
      </c>
      <c r="V555" s="769" cm="1">
        <f t="array" ref="V555">INDEX($H555:$K555,0,MATCH(V$541,$H$541:$K$541,0))*HLOOKUP(V$540,$J$537:$R$538,2)</f>
        <v>65.217391304347828</v>
      </c>
      <c r="W555" s="769" cm="1">
        <f t="array" ref="W555">INDEX($H555:$K555,0,MATCH(W$541,$H$541:$K$541,0))*HLOOKUP(W$540,$J$537:$R$538,2)</f>
        <v>0</v>
      </c>
      <c r="X555" s="769" cm="1">
        <f t="array" ref="X555">INDEX($H555:$K555,0,MATCH(X$541,$H$541:$K$541,0))*HLOOKUP(X$540,$J$537:$R$538,2)</f>
        <v>78.94736842105263</v>
      </c>
      <c r="Y555" s="769" cm="1">
        <f t="array" ref="Y555">INDEX($H555:$K555,0,MATCH(Y$541,$H$541:$K$541,0))*HLOOKUP(Y$540,$J$537:$R$538,2)</f>
        <v>65.217391304347828</v>
      </c>
      <c r="Z555" s="769" cm="1">
        <f t="array" ref="Z555">INDEX($H555:$K555,0,MATCH(Z$541,$H$541:$K$541,0))*HLOOKUP(Z$540,$J$537:$R$538,2)</f>
        <v>65.217391304347828</v>
      </c>
      <c r="AA555" s="769" cm="1">
        <f t="array" ref="AA555">INDEX($H555:$K555,0,MATCH(AA$541,$H$541:$K$541,0))*HLOOKUP(AA$540,$J$537:$R$538,2)</f>
        <v>0</v>
      </c>
      <c r="AB555" s="769" cm="1">
        <f t="array" ref="AB555">INDEX($H555:$K555,0,MATCH(AB$541,$H$541:$K$541,0))*HLOOKUP(AB$540,$J$537:$R$538,2)</f>
        <v>78.94736842105263</v>
      </c>
      <c r="AC555" s="769" cm="1">
        <f t="array" ref="AC555">INDEX($H555:$K555,0,MATCH(AC$541,$H$541:$K$541,0))*HLOOKUP(AC$540,$J$537:$R$538,2)</f>
        <v>65.217391304347828</v>
      </c>
      <c r="AD555" s="769" cm="1">
        <f t="array" ref="AD555">INDEX($H555:$K555,0,MATCH(AD$541,$H$541:$K$541,0))*HLOOKUP(AD$540,$J$537:$R$538,2)</f>
        <v>65.217391304347828</v>
      </c>
      <c r="AE555" s="769" cm="1">
        <f t="array" ref="AE555">INDEX($H555:$K555,0,MATCH(AE$541,$H$541:$K$541,0))*HLOOKUP(AE$540,$J$537:$R$538,2)</f>
        <v>0</v>
      </c>
      <c r="AF555" s="769" cm="1">
        <f t="array" ref="AF555">INDEX($H555:$K555,0,MATCH(AF$541,$H$541:$K$541,0))*HLOOKUP(AF$540,$J$537:$R$538,2)</f>
        <v>78.94736842105263</v>
      </c>
      <c r="AG555" s="769" cm="1">
        <f t="array" ref="AG555">INDEX($H555:$K555,0,MATCH(AG$541,$H$541:$K$541,0))*HLOOKUP(AG$540,$J$537:$R$538,2)</f>
        <v>65.217391304347828</v>
      </c>
      <c r="AH555" s="769" cm="1">
        <f t="array" ref="AH555">INDEX($H555:$K555,0,MATCH(AH$541,$H$541:$K$541,0))*HLOOKUP(AH$540,$J$537:$R$538,2)</f>
        <v>65.217391304347828</v>
      </c>
      <c r="AI555" s="769" cm="1">
        <f t="array" ref="AI555">INDEX($H555:$K555,0,MATCH(AI$541,$H$541:$K$541,0))*HLOOKUP(AI$540,$J$537:$R$538,2)</f>
        <v>0</v>
      </c>
      <c r="AJ555" s="769" cm="1">
        <f t="array" ref="AJ555">INDEX($H555:$K555,0,MATCH(AJ$541,$H$541:$K$541,0))*HLOOKUP(AJ$540,$J$537:$R$538,2)</f>
        <v>78.94736842105263</v>
      </c>
      <c r="AK555" s="769" cm="1">
        <f t="array" ref="AK555">INDEX($H555:$K555,0,MATCH(AK$541,$H$541:$K$541,0))*HLOOKUP(AK$540,$J$537:$R$538,2)</f>
        <v>65.217391304347828</v>
      </c>
      <c r="AL555" s="769" cm="1">
        <f t="array" ref="AL555">INDEX($H555:$K555,0,MATCH(AL$541,$H$541:$K$541,0))*HLOOKUP(AL$540,$J$537:$R$538,2)</f>
        <v>65.217391304347828</v>
      </c>
      <c r="AM555" s="769" cm="1">
        <f t="array" ref="AM555">INDEX($H555:$K555,0,MATCH(AM$541,$H$541:$K$541,0))*HLOOKUP(AM$540,$J$537:$R$538,2)</f>
        <v>0</v>
      </c>
      <c r="AN555" s="769" cm="1">
        <f t="array" ref="AN555">INDEX($H555:$K555,0,MATCH(AN$541,$H$541:$K$541,0))*HLOOKUP(AN$540,$J$537:$R$538,2)</f>
        <v>78.94736842105263</v>
      </c>
      <c r="AO555" s="769" cm="1">
        <f t="array" ref="AO555">INDEX($H555:$K555,0,MATCH(AO$541,$H$541:$K$541,0))*HLOOKUP(AO$540,$J$537:$R$538,2)</f>
        <v>65.217391304347828</v>
      </c>
      <c r="AP555" s="769" cm="1">
        <f t="array" ref="AP555">INDEX($H555:$K555,0,MATCH(AP$541,$H$541:$K$541,0))*HLOOKUP(AP$540,$J$537:$R$538,2)</f>
        <v>65.217391304347828</v>
      </c>
      <c r="AQ555" s="769" cm="1">
        <f t="array" ref="AQ555">INDEX($H555:$K555,0,MATCH(AQ$541,$H$541:$K$541,0))*HLOOKUP(AQ$540,$J$537:$R$538,2)</f>
        <v>0</v>
      </c>
      <c r="AR555" s="769" cm="1">
        <f t="array" ref="AR555">INDEX($H555:$K555,0,MATCH(AR$541,$H$541:$K$541,0))*HLOOKUP(AR$540,$J$537:$R$538,2)</f>
        <v>78.94736842105263</v>
      </c>
      <c r="AS555" s="769" cm="1">
        <f t="array" ref="AS555">INDEX($H555:$K555,0,MATCH(AS$541,$H$541:$K$541,0))*HLOOKUP(AS$540,$J$537:$R$538,2)</f>
        <v>65.217391304347828</v>
      </c>
      <c r="AT555" s="769" cm="1">
        <f t="array" ref="AT555">INDEX($H555:$K555,0,MATCH(AT$541,$H$541:$K$541,0))*HLOOKUP(AT$540,$J$537:$R$538,2)</f>
        <v>65.217391304347828</v>
      </c>
      <c r="AU555" s="769" cm="1">
        <f t="array" ref="AU555">INDEX($H555:$K555,0,MATCH(AU$541,$H$541:$K$541,0))*HLOOKUP(AU$540,$J$537:$R$538,2)</f>
        <v>0</v>
      </c>
      <c r="AV555" s="189"/>
      <c r="AW555" s="189"/>
      <c r="AX555" s="16"/>
      <c r="AY555" s="8"/>
      <c r="AZ555" s="8"/>
      <c r="BA555" s="8"/>
    </row>
    <row r="556" spans="1:53" ht="14.5" outlineLevel="1" x14ac:dyDescent="0.35">
      <c r="A556" s="6"/>
      <c r="B556" s="7"/>
      <c r="C556" s="17"/>
      <c r="D556" s="17"/>
      <c r="E556" s="17"/>
      <c r="F556" s="26"/>
      <c r="G556" s="26" t="str">
        <f t="shared" si="124"/>
        <v>YYWLWz</v>
      </c>
      <c r="H556" s="226">
        <v>39.473684210526315</v>
      </c>
      <c r="I556" s="934">
        <v>32.608695652173914</v>
      </c>
      <c r="J556" s="934">
        <v>0</v>
      </c>
      <c r="K556" s="934">
        <v>32.608695652173914</v>
      </c>
      <c r="L556" s="769" cm="1">
        <f t="array" ref="L556">INDEX($H556:$K556,0,MATCH(L$541,$H$541:$K$541,0))*HLOOKUP(L$540,$J$537:$R$538,2)</f>
        <v>39.473684210526315</v>
      </c>
      <c r="M556" s="769" cm="1">
        <f t="array" ref="M556">INDEX($H556:$K556,0,MATCH(M$541,$H$541:$K$541,0))*HLOOKUP(M$540,$J$537:$R$538,2)</f>
        <v>32.608695652173914</v>
      </c>
      <c r="N556" s="769" cm="1">
        <f t="array" ref="N556">INDEX($H556:$K556,0,MATCH(N$541,$H$541:$K$541,0))*HLOOKUP(N$540,$J$537:$R$538,2)</f>
        <v>0</v>
      </c>
      <c r="O556" s="769" cm="1">
        <f t="array" ref="O556">INDEX($H556:$K556,0,MATCH(O$541,$H$541:$K$541,0))*HLOOKUP(O$540,$J$537:$R$538,2)</f>
        <v>32.608695652173914</v>
      </c>
      <c r="P556" s="769" cm="1">
        <f t="array" ref="P556">INDEX($H556:$K556,0,MATCH(P$541,$H$541:$K$541,0))*HLOOKUP(P$540,$J$537:$R$538,2)</f>
        <v>39.473684210526315</v>
      </c>
      <c r="Q556" s="769" cm="1">
        <f t="array" ref="Q556">INDEX($H556:$K556,0,MATCH(Q$541,$H$541:$K$541,0))*HLOOKUP(Q$540,$J$537:$R$538,2)</f>
        <v>32.608695652173914</v>
      </c>
      <c r="R556" s="769" cm="1">
        <f t="array" ref="R556">INDEX($H556:$K556,0,MATCH(R$541,$H$541:$K$541,0))*HLOOKUP(R$540,$J$537:$R$538,2)</f>
        <v>0</v>
      </c>
      <c r="S556" s="769" cm="1">
        <f t="array" ref="S556">INDEX($H556:$K556,0,MATCH(S$541,$H$541:$K$541,0))*HLOOKUP(S$540,$J$537:$R$538,2)</f>
        <v>32.608695652173914</v>
      </c>
      <c r="T556" s="769" cm="1">
        <f t="array" ref="T556">INDEX($H556:$K556,0,MATCH(T$541,$H$541:$K$541,0))*HLOOKUP(T$540,$J$537:$R$538,2)</f>
        <v>39.473684210526315</v>
      </c>
      <c r="U556" s="769" cm="1">
        <f t="array" ref="U556">INDEX($H556:$K556,0,MATCH(U$541,$H$541:$K$541,0))*HLOOKUP(U$540,$J$537:$R$538,2)</f>
        <v>32.608695652173914</v>
      </c>
      <c r="V556" s="769" cm="1">
        <f t="array" ref="V556">INDEX($H556:$K556,0,MATCH(V$541,$H$541:$K$541,0))*HLOOKUP(V$540,$J$537:$R$538,2)</f>
        <v>0</v>
      </c>
      <c r="W556" s="769" cm="1">
        <f t="array" ref="W556">INDEX($H556:$K556,0,MATCH(W$541,$H$541:$K$541,0))*HLOOKUP(W$540,$J$537:$R$538,2)</f>
        <v>32.608695652173914</v>
      </c>
      <c r="X556" s="769" cm="1">
        <f t="array" ref="X556">INDEX($H556:$K556,0,MATCH(X$541,$H$541:$K$541,0))*HLOOKUP(X$540,$J$537:$R$538,2)</f>
        <v>39.473684210526315</v>
      </c>
      <c r="Y556" s="769" cm="1">
        <f t="array" ref="Y556">INDEX($H556:$K556,0,MATCH(Y$541,$H$541:$K$541,0))*HLOOKUP(Y$540,$J$537:$R$538,2)</f>
        <v>32.608695652173914</v>
      </c>
      <c r="Z556" s="769" cm="1">
        <f t="array" ref="Z556">INDEX($H556:$K556,0,MATCH(Z$541,$H$541:$K$541,0))*HLOOKUP(Z$540,$J$537:$R$538,2)</f>
        <v>0</v>
      </c>
      <c r="AA556" s="769" cm="1">
        <f t="array" ref="AA556">INDEX($H556:$K556,0,MATCH(AA$541,$H$541:$K$541,0))*HLOOKUP(AA$540,$J$537:$R$538,2)</f>
        <v>32.608695652173914</v>
      </c>
      <c r="AB556" s="769" cm="1">
        <f t="array" ref="AB556">INDEX($H556:$K556,0,MATCH(AB$541,$H$541:$K$541,0))*HLOOKUP(AB$540,$J$537:$R$538,2)</f>
        <v>39.473684210526315</v>
      </c>
      <c r="AC556" s="769" cm="1">
        <f t="array" ref="AC556">INDEX($H556:$K556,0,MATCH(AC$541,$H$541:$K$541,0))*HLOOKUP(AC$540,$J$537:$R$538,2)</f>
        <v>32.608695652173914</v>
      </c>
      <c r="AD556" s="769" cm="1">
        <f t="array" ref="AD556">INDEX($H556:$K556,0,MATCH(AD$541,$H$541:$K$541,0))*HLOOKUP(AD$540,$J$537:$R$538,2)</f>
        <v>0</v>
      </c>
      <c r="AE556" s="769" cm="1">
        <f t="array" ref="AE556">INDEX($H556:$K556,0,MATCH(AE$541,$H$541:$K$541,0))*HLOOKUP(AE$540,$J$537:$R$538,2)</f>
        <v>32.608695652173914</v>
      </c>
      <c r="AF556" s="769" cm="1">
        <f t="array" ref="AF556">INDEX($H556:$K556,0,MATCH(AF$541,$H$541:$K$541,0))*HLOOKUP(AF$540,$J$537:$R$538,2)</f>
        <v>39.473684210526315</v>
      </c>
      <c r="AG556" s="769" cm="1">
        <f t="array" ref="AG556">INDEX($H556:$K556,0,MATCH(AG$541,$H$541:$K$541,0))*HLOOKUP(AG$540,$J$537:$R$538,2)</f>
        <v>32.608695652173914</v>
      </c>
      <c r="AH556" s="769" cm="1">
        <f t="array" ref="AH556">INDEX($H556:$K556,0,MATCH(AH$541,$H$541:$K$541,0))*HLOOKUP(AH$540,$J$537:$R$538,2)</f>
        <v>0</v>
      </c>
      <c r="AI556" s="769" cm="1">
        <f t="array" ref="AI556">INDEX($H556:$K556,0,MATCH(AI$541,$H$541:$K$541,0))*HLOOKUP(AI$540,$J$537:$R$538,2)</f>
        <v>32.608695652173914</v>
      </c>
      <c r="AJ556" s="769" cm="1">
        <f t="array" ref="AJ556">INDEX($H556:$K556,0,MATCH(AJ$541,$H$541:$K$541,0))*HLOOKUP(AJ$540,$J$537:$R$538,2)</f>
        <v>39.473684210526315</v>
      </c>
      <c r="AK556" s="769" cm="1">
        <f t="array" ref="AK556">INDEX($H556:$K556,0,MATCH(AK$541,$H$541:$K$541,0))*HLOOKUP(AK$540,$J$537:$R$538,2)</f>
        <v>32.608695652173914</v>
      </c>
      <c r="AL556" s="769" cm="1">
        <f t="array" ref="AL556">INDEX($H556:$K556,0,MATCH(AL$541,$H$541:$K$541,0))*HLOOKUP(AL$540,$J$537:$R$538,2)</f>
        <v>0</v>
      </c>
      <c r="AM556" s="769" cm="1">
        <f t="array" ref="AM556">INDEX($H556:$K556,0,MATCH(AM$541,$H$541:$K$541,0))*HLOOKUP(AM$540,$J$537:$R$538,2)</f>
        <v>32.608695652173914</v>
      </c>
      <c r="AN556" s="769" cm="1">
        <f t="array" ref="AN556">INDEX($H556:$K556,0,MATCH(AN$541,$H$541:$K$541,0))*HLOOKUP(AN$540,$J$537:$R$538,2)</f>
        <v>39.473684210526315</v>
      </c>
      <c r="AO556" s="769" cm="1">
        <f t="array" ref="AO556">INDEX($H556:$K556,0,MATCH(AO$541,$H$541:$K$541,0))*HLOOKUP(AO$540,$J$537:$R$538,2)</f>
        <v>32.608695652173914</v>
      </c>
      <c r="AP556" s="769" cm="1">
        <f t="array" ref="AP556">INDEX($H556:$K556,0,MATCH(AP$541,$H$541:$K$541,0))*HLOOKUP(AP$540,$J$537:$R$538,2)</f>
        <v>0</v>
      </c>
      <c r="AQ556" s="769" cm="1">
        <f t="array" ref="AQ556">INDEX($H556:$K556,0,MATCH(AQ$541,$H$541:$K$541,0))*HLOOKUP(AQ$540,$J$537:$R$538,2)</f>
        <v>32.608695652173914</v>
      </c>
      <c r="AR556" s="769" cm="1">
        <f t="array" ref="AR556">INDEX($H556:$K556,0,MATCH(AR$541,$H$541:$K$541,0))*HLOOKUP(AR$540,$J$537:$R$538,2)</f>
        <v>39.473684210526315</v>
      </c>
      <c r="AS556" s="769" cm="1">
        <f t="array" ref="AS556">INDEX($H556:$K556,0,MATCH(AS$541,$H$541:$K$541,0))*HLOOKUP(AS$540,$J$537:$R$538,2)</f>
        <v>32.608695652173914</v>
      </c>
      <c r="AT556" s="769" cm="1">
        <f t="array" ref="AT556">INDEX($H556:$K556,0,MATCH(AT$541,$H$541:$K$541,0))*HLOOKUP(AT$540,$J$537:$R$538,2)</f>
        <v>0</v>
      </c>
      <c r="AU556" s="769" cm="1">
        <f t="array" ref="AU556">INDEX($H556:$K556,0,MATCH(AU$541,$H$541:$K$541,0))*HLOOKUP(AU$540,$J$537:$R$538,2)</f>
        <v>32.608695652173914</v>
      </c>
      <c r="AV556" s="189"/>
      <c r="AW556" s="189"/>
      <c r="AX556" s="16"/>
      <c r="AY556" s="8"/>
      <c r="AZ556" s="8"/>
      <c r="BA556" s="8"/>
    </row>
    <row r="557" spans="1:53" ht="14.5" outlineLevel="1" x14ac:dyDescent="0.35">
      <c r="A557" s="6"/>
      <c r="B557" s="7"/>
      <c r="C557" s="17"/>
      <c r="D557" s="17"/>
      <c r="E557" s="17"/>
      <c r="F557" s="26"/>
      <c r="G557" s="26" t="str">
        <f t="shared" si="124"/>
        <v>YYWLWzd</v>
      </c>
      <c r="H557" s="226">
        <v>39.473684210526315</v>
      </c>
      <c r="I557" s="934">
        <v>32.608695652173914</v>
      </c>
      <c r="J557" s="934">
        <v>0</v>
      </c>
      <c r="K557" s="934">
        <v>32.608695652173914</v>
      </c>
      <c r="L557" s="769" cm="1">
        <f t="array" ref="L557">INDEX($H557:$K557,0,MATCH(L$541,$H$541:$K$541,0))*HLOOKUP(L$540,$J$537:$R$538,2)</f>
        <v>39.473684210526315</v>
      </c>
      <c r="M557" s="769" cm="1">
        <f t="array" ref="M557">INDEX($H557:$K557,0,MATCH(M$541,$H$541:$K$541,0))*HLOOKUP(M$540,$J$537:$R$538,2)</f>
        <v>32.608695652173914</v>
      </c>
      <c r="N557" s="769" cm="1">
        <f t="array" ref="N557">INDEX($H557:$K557,0,MATCH(N$541,$H$541:$K$541,0))*HLOOKUP(N$540,$J$537:$R$538,2)</f>
        <v>0</v>
      </c>
      <c r="O557" s="769" cm="1">
        <f t="array" ref="O557">INDEX($H557:$K557,0,MATCH(O$541,$H$541:$K$541,0))*HLOOKUP(O$540,$J$537:$R$538,2)</f>
        <v>32.608695652173914</v>
      </c>
      <c r="P557" s="769" cm="1">
        <f t="array" ref="P557">INDEX($H557:$K557,0,MATCH(P$541,$H$541:$K$541,0))*HLOOKUP(P$540,$J$537:$R$538,2)</f>
        <v>39.473684210526315</v>
      </c>
      <c r="Q557" s="769" cm="1">
        <f t="array" ref="Q557">INDEX($H557:$K557,0,MATCH(Q$541,$H$541:$K$541,0))*HLOOKUP(Q$540,$J$537:$R$538,2)</f>
        <v>32.608695652173914</v>
      </c>
      <c r="R557" s="769" cm="1">
        <f t="array" ref="R557">INDEX($H557:$K557,0,MATCH(R$541,$H$541:$K$541,0))*HLOOKUP(R$540,$J$537:$R$538,2)</f>
        <v>0</v>
      </c>
      <c r="S557" s="769" cm="1">
        <f t="array" ref="S557">INDEX($H557:$K557,0,MATCH(S$541,$H$541:$K$541,0))*HLOOKUP(S$540,$J$537:$R$538,2)</f>
        <v>32.608695652173914</v>
      </c>
      <c r="T557" s="769" cm="1">
        <f t="array" ref="T557">INDEX($H557:$K557,0,MATCH(T$541,$H$541:$K$541,0))*HLOOKUP(T$540,$J$537:$R$538,2)</f>
        <v>39.473684210526315</v>
      </c>
      <c r="U557" s="769" cm="1">
        <f t="array" ref="U557">INDEX($H557:$K557,0,MATCH(U$541,$H$541:$K$541,0))*HLOOKUP(U$540,$J$537:$R$538,2)</f>
        <v>32.608695652173914</v>
      </c>
      <c r="V557" s="769" cm="1">
        <f t="array" ref="V557">INDEX($H557:$K557,0,MATCH(V$541,$H$541:$K$541,0))*HLOOKUP(V$540,$J$537:$R$538,2)</f>
        <v>0</v>
      </c>
      <c r="W557" s="769" cm="1">
        <f t="array" ref="W557">INDEX($H557:$K557,0,MATCH(W$541,$H$541:$K$541,0))*HLOOKUP(W$540,$J$537:$R$538,2)</f>
        <v>32.608695652173914</v>
      </c>
      <c r="X557" s="769" cm="1">
        <f t="array" ref="X557">INDEX($H557:$K557,0,MATCH(X$541,$H$541:$K$541,0))*HLOOKUP(X$540,$J$537:$R$538,2)</f>
        <v>39.473684210526315</v>
      </c>
      <c r="Y557" s="769" cm="1">
        <f t="array" ref="Y557">INDEX($H557:$K557,0,MATCH(Y$541,$H$541:$K$541,0))*HLOOKUP(Y$540,$J$537:$R$538,2)</f>
        <v>32.608695652173914</v>
      </c>
      <c r="Z557" s="769" cm="1">
        <f t="array" ref="Z557">INDEX($H557:$K557,0,MATCH(Z$541,$H$541:$K$541,0))*HLOOKUP(Z$540,$J$537:$R$538,2)</f>
        <v>0</v>
      </c>
      <c r="AA557" s="769" cm="1">
        <f t="array" ref="AA557">INDEX($H557:$K557,0,MATCH(AA$541,$H$541:$K$541,0))*HLOOKUP(AA$540,$J$537:$R$538,2)</f>
        <v>32.608695652173914</v>
      </c>
      <c r="AB557" s="769" cm="1">
        <f t="array" ref="AB557">INDEX($H557:$K557,0,MATCH(AB$541,$H$541:$K$541,0))*HLOOKUP(AB$540,$J$537:$R$538,2)</f>
        <v>39.473684210526315</v>
      </c>
      <c r="AC557" s="769" cm="1">
        <f t="array" ref="AC557">INDEX($H557:$K557,0,MATCH(AC$541,$H$541:$K$541,0))*HLOOKUP(AC$540,$J$537:$R$538,2)</f>
        <v>32.608695652173914</v>
      </c>
      <c r="AD557" s="769" cm="1">
        <f t="array" ref="AD557">INDEX($H557:$K557,0,MATCH(AD$541,$H$541:$K$541,0))*HLOOKUP(AD$540,$J$537:$R$538,2)</f>
        <v>0</v>
      </c>
      <c r="AE557" s="769" cm="1">
        <f t="array" ref="AE557">INDEX($H557:$K557,0,MATCH(AE$541,$H$541:$K$541,0))*HLOOKUP(AE$540,$J$537:$R$538,2)</f>
        <v>32.608695652173914</v>
      </c>
      <c r="AF557" s="769" cm="1">
        <f t="array" ref="AF557">INDEX($H557:$K557,0,MATCH(AF$541,$H$541:$K$541,0))*HLOOKUP(AF$540,$J$537:$R$538,2)</f>
        <v>39.473684210526315</v>
      </c>
      <c r="AG557" s="769" cm="1">
        <f t="array" ref="AG557">INDEX($H557:$K557,0,MATCH(AG$541,$H$541:$K$541,0))*HLOOKUP(AG$540,$J$537:$R$538,2)</f>
        <v>32.608695652173914</v>
      </c>
      <c r="AH557" s="769" cm="1">
        <f t="array" ref="AH557">INDEX($H557:$K557,0,MATCH(AH$541,$H$541:$K$541,0))*HLOOKUP(AH$540,$J$537:$R$538,2)</f>
        <v>0</v>
      </c>
      <c r="AI557" s="769" cm="1">
        <f t="array" ref="AI557">INDEX($H557:$K557,0,MATCH(AI$541,$H$541:$K$541,0))*HLOOKUP(AI$540,$J$537:$R$538,2)</f>
        <v>32.608695652173914</v>
      </c>
      <c r="AJ557" s="769" cm="1">
        <f t="array" ref="AJ557">INDEX($H557:$K557,0,MATCH(AJ$541,$H$541:$K$541,0))*HLOOKUP(AJ$540,$J$537:$R$538,2)</f>
        <v>39.473684210526315</v>
      </c>
      <c r="AK557" s="769" cm="1">
        <f t="array" ref="AK557">INDEX($H557:$K557,0,MATCH(AK$541,$H$541:$K$541,0))*HLOOKUP(AK$540,$J$537:$R$538,2)</f>
        <v>32.608695652173914</v>
      </c>
      <c r="AL557" s="769" cm="1">
        <f t="array" ref="AL557">INDEX($H557:$K557,0,MATCH(AL$541,$H$541:$K$541,0))*HLOOKUP(AL$540,$J$537:$R$538,2)</f>
        <v>0</v>
      </c>
      <c r="AM557" s="769" cm="1">
        <f t="array" ref="AM557">INDEX($H557:$K557,0,MATCH(AM$541,$H$541:$K$541,0))*HLOOKUP(AM$540,$J$537:$R$538,2)</f>
        <v>32.608695652173914</v>
      </c>
      <c r="AN557" s="769" cm="1">
        <f t="array" ref="AN557">INDEX($H557:$K557,0,MATCH(AN$541,$H$541:$K$541,0))*HLOOKUP(AN$540,$J$537:$R$538,2)</f>
        <v>39.473684210526315</v>
      </c>
      <c r="AO557" s="769" cm="1">
        <f t="array" ref="AO557">INDEX($H557:$K557,0,MATCH(AO$541,$H$541:$K$541,0))*HLOOKUP(AO$540,$J$537:$R$538,2)</f>
        <v>32.608695652173914</v>
      </c>
      <c r="AP557" s="769" cm="1">
        <f t="array" ref="AP557">INDEX($H557:$K557,0,MATCH(AP$541,$H$541:$K$541,0))*HLOOKUP(AP$540,$J$537:$R$538,2)</f>
        <v>0</v>
      </c>
      <c r="AQ557" s="769" cm="1">
        <f t="array" ref="AQ557">INDEX($H557:$K557,0,MATCH(AQ$541,$H$541:$K$541,0))*HLOOKUP(AQ$540,$J$537:$R$538,2)</f>
        <v>32.608695652173914</v>
      </c>
      <c r="AR557" s="769" cm="1">
        <f t="array" ref="AR557">INDEX($H557:$K557,0,MATCH(AR$541,$H$541:$K$541,0))*HLOOKUP(AR$540,$J$537:$R$538,2)</f>
        <v>39.473684210526315</v>
      </c>
      <c r="AS557" s="769" cm="1">
        <f t="array" ref="AS557">INDEX($H557:$K557,0,MATCH(AS$541,$H$541:$K$541,0))*HLOOKUP(AS$540,$J$537:$R$538,2)</f>
        <v>32.608695652173914</v>
      </c>
      <c r="AT557" s="769" cm="1">
        <f t="array" ref="AT557">INDEX($H557:$K557,0,MATCH(AT$541,$H$541:$K$541,0))*HLOOKUP(AT$540,$J$537:$R$538,2)</f>
        <v>0</v>
      </c>
      <c r="AU557" s="769" cm="1">
        <f t="array" ref="AU557">INDEX($H557:$K557,0,MATCH(AU$541,$H$541:$K$541,0))*HLOOKUP(AU$540,$J$537:$R$538,2)</f>
        <v>32.608695652173914</v>
      </c>
      <c r="AV557" s="189"/>
      <c r="AW557" s="189"/>
      <c r="AX557" s="16"/>
      <c r="AY557" s="8"/>
      <c r="AZ557" s="8"/>
      <c r="BA557" s="8"/>
    </row>
    <row r="558" spans="1:53" ht="14.5" outlineLevel="1" x14ac:dyDescent="0.35">
      <c r="A558" s="6"/>
      <c r="B558" s="7"/>
      <c r="C558" s="17"/>
      <c r="D558" s="17"/>
      <c r="E558" s="17"/>
      <c r="F558" s="26"/>
      <c r="G558" s="26" t="str">
        <f t="shared" si="124"/>
        <v>YYNWLw</v>
      </c>
      <c r="H558" s="226">
        <v>78.94736842105263</v>
      </c>
      <c r="I558" s="226">
        <v>32.608695652173914</v>
      </c>
      <c r="J558" s="226">
        <v>32.608695652173914</v>
      </c>
      <c r="K558" s="226">
        <v>0</v>
      </c>
      <c r="L558" s="769" cm="1">
        <f t="array" ref="L558">INDEX($H558:$K558,0,MATCH(L$541,$H$541:$K$541,0))*HLOOKUP(L$540,$J$537:$R$538,2)</f>
        <v>78.94736842105263</v>
      </c>
      <c r="M558" s="769" cm="1">
        <f t="array" ref="M558">INDEX($H558:$K558,0,MATCH(M$541,$H$541:$K$541,0))*HLOOKUP(M$540,$J$537:$R$538,2)</f>
        <v>32.608695652173914</v>
      </c>
      <c r="N558" s="769" cm="1">
        <f t="array" ref="N558">INDEX($H558:$K558,0,MATCH(N$541,$H$541:$K$541,0))*HLOOKUP(N$540,$J$537:$R$538,2)</f>
        <v>32.608695652173914</v>
      </c>
      <c r="O558" s="769" cm="1">
        <f t="array" ref="O558">INDEX($H558:$K558,0,MATCH(O$541,$H$541:$K$541,0))*HLOOKUP(O$540,$J$537:$R$538,2)</f>
        <v>0</v>
      </c>
      <c r="P558" s="769" cm="1">
        <f t="array" ref="P558">INDEX($H558:$K558,0,MATCH(P$541,$H$541:$K$541,0))*HLOOKUP(P$540,$J$537:$R$538,2)</f>
        <v>78.94736842105263</v>
      </c>
      <c r="Q558" s="769" cm="1">
        <f t="array" ref="Q558">INDEX($H558:$K558,0,MATCH(Q$541,$H$541:$K$541,0))*HLOOKUP(Q$540,$J$537:$R$538,2)</f>
        <v>32.608695652173914</v>
      </c>
      <c r="R558" s="769" cm="1">
        <f t="array" ref="R558">INDEX($H558:$K558,0,MATCH(R$541,$H$541:$K$541,0))*HLOOKUP(R$540,$J$537:$R$538,2)</f>
        <v>32.608695652173914</v>
      </c>
      <c r="S558" s="769" cm="1">
        <f t="array" ref="S558">INDEX($H558:$K558,0,MATCH(S$541,$H$541:$K$541,0))*HLOOKUP(S$540,$J$537:$R$538,2)</f>
        <v>0</v>
      </c>
      <c r="T558" s="769" cm="1">
        <f t="array" ref="T558">INDEX($H558:$K558,0,MATCH(T$541,$H$541:$K$541,0))*HLOOKUP(T$540,$J$537:$R$538,2)</f>
        <v>78.94736842105263</v>
      </c>
      <c r="U558" s="769" cm="1">
        <f t="array" ref="U558">INDEX($H558:$K558,0,MATCH(U$541,$H$541:$K$541,0))*HLOOKUP(U$540,$J$537:$R$538,2)</f>
        <v>32.608695652173914</v>
      </c>
      <c r="V558" s="769" cm="1">
        <f t="array" ref="V558">INDEX($H558:$K558,0,MATCH(V$541,$H$541:$K$541,0))*HLOOKUP(V$540,$J$537:$R$538,2)</f>
        <v>32.608695652173914</v>
      </c>
      <c r="W558" s="769" cm="1">
        <f t="array" ref="W558">INDEX($H558:$K558,0,MATCH(W$541,$H$541:$K$541,0))*HLOOKUP(W$540,$J$537:$R$538,2)</f>
        <v>0</v>
      </c>
      <c r="X558" s="769" cm="1">
        <f t="array" ref="X558">INDEX($H558:$K558,0,MATCH(X$541,$H$541:$K$541,0))*HLOOKUP(X$540,$J$537:$R$538,2)</f>
        <v>78.94736842105263</v>
      </c>
      <c r="Y558" s="769" cm="1">
        <f t="array" ref="Y558">INDEX($H558:$K558,0,MATCH(Y$541,$H$541:$K$541,0))*HLOOKUP(Y$540,$J$537:$R$538,2)</f>
        <v>32.608695652173914</v>
      </c>
      <c r="Z558" s="769" cm="1">
        <f t="array" ref="Z558">INDEX($H558:$K558,0,MATCH(Z$541,$H$541:$K$541,0))*HLOOKUP(Z$540,$J$537:$R$538,2)</f>
        <v>32.608695652173914</v>
      </c>
      <c r="AA558" s="769" cm="1">
        <f t="array" ref="AA558">INDEX($H558:$K558,0,MATCH(AA$541,$H$541:$K$541,0))*HLOOKUP(AA$540,$J$537:$R$538,2)</f>
        <v>0</v>
      </c>
      <c r="AB558" s="769" cm="1">
        <f t="array" ref="AB558">INDEX($H558:$K558,0,MATCH(AB$541,$H$541:$K$541,0))*HLOOKUP(AB$540,$J$537:$R$538,2)</f>
        <v>78.94736842105263</v>
      </c>
      <c r="AC558" s="769" cm="1">
        <f t="array" ref="AC558">INDEX($H558:$K558,0,MATCH(AC$541,$H$541:$K$541,0))*HLOOKUP(AC$540,$J$537:$R$538,2)</f>
        <v>32.608695652173914</v>
      </c>
      <c r="AD558" s="769" cm="1">
        <f t="array" ref="AD558">INDEX($H558:$K558,0,MATCH(AD$541,$H$541:$K$541,0))*HLOOKUP(AD$540,$J$537:$R$538,2)</f>
        <v>32.608695652173914</v>
      </c>
      <c r="AE558" s="769" cm="1">
        <f t="array" ref="AE558">INDEX($H558:$K558,0,MATCH(AE$541,$H$541:$K$541,0))*HLOOKUP(AE$540,$J$537:$R$538,2)</f>
        <v>0</v>
      </c>
      <c r="AF558" s="769" cm="1">
        <f t="array" ref="AF558">INDEX($H558:$K558,0,MATCH(AF$541,$H$541:$K$541,0))*HLOOKUP(AF$540,$J$537:$R$538,2)</f>
        <v>78.94736842105263</v>
      </c>
      <c r="AG558" s="769" cm="1">
        <f t="array" ref="AG558">INDEX($H558:$K558,0,MATCH(AG$541,$H$541:$K$541,0))*HLOOKUP(AG$540,$J$537:$R$538,2)</f>
        <v>32.608695652173914</v>
      </c>
      <c r="AH558" s="769" cm="1">
        <f t="array" ref="AH558">INDEX($H558:$K558,0,MATCH(AH$541,$H$541:$K$541,0))*HLOOKUP(AH$540,$J$537:$R$538,2)</f>
        <v>32.608695652173914</v>
      </c>
      <c r="AI558" s="769" cm="1">
        <f t="array" ref="AI558">INDEX($H558:$K558,0,MATCH(AI$541,$H$541:$K$541,0))*HLOOKUP(AI$540,$J$537:$R$538,2)</f>
        <v>0</v>
      </c>
      <c r="AJ558" s="769" cm="1">
        <f t="array" ref="AJ558">INDEX($H558:$K558,0,MATCH(AJ$541,$H$541:$K$541,0))*HLOOKUP(AJ$540,$J$537:$R$538,2)</f>
        <v>78.94736842105263</v>
      </c>
      <c r="AK558" s="769" cm="1">
        <f t="array" ref="AK558">INDEX($H558:$K558,0,MATCH(AK$541,$H$541:$K$541,0))*HLOOKUP(AK$540,$J$537:$R$538,2)</f>
        <v>32.608695652173914</v>
      </c>
      <c r="AL558" s="769" cm="1">
        <f t="array" ref="AL558">INDEX($H558:$K558,0,MATCH(AL$541,$H$541:$K$541,0))*HLOOKUP(AL$540,$J$537:$R$538,2)</f>
        <v>32.608695652173914</v>
      </c>
      <c r="AM558" s="769" cm="1">
        <f t="array" ref="AM558">INDEX($H558:$K558,0,MATCH(AM$541,$H$541:$K$541,0))*HLOOKUP(AM$540,$J$537:$R$538,2)</f>
        <v>0</v>
      </c>
      <c r="AN558" s="769" cm="1">
        <f t="array" ref="AN558">INDEX($H558:$K558,0,MATCH(AN$541,$H$541:$K$541,0))*HLOOKUP(AN$540,$J$537:$R$538,2)</f>
        <v>78.94736842105263</v>
      </c>
      <c r="AO558" s="769" cm="1">
        <f t="array" ref="AO558">INDEX($H558:$K558,0,MATCH(AO$541,$H$541:$K$541,0))*HLOOKUP(AO$540,$J$537:$R$538,2)</f>
        <v>32.608695652173914</v>
      </c>
      <c r="AP558" s="769" cm="1">
        <f t="array" ref="AP558">INDEX($H558:$K558,0,MATCH(AP$541,$H$541:$K$541,0))*HLOOKUP(AP$540,$J$537:$R$538,2)</f>
        <v>32.608695652173914</v>
      </c>
      <c r="AQ558" s="769" cm="1">
        <f t="array" ref="AQ558">INDEX($H558:$K558,0,MATCH(AQ$541,$H$541:$K$541,0))*HLOOKUP(AQ$540,$J$537:$R$538,2)</f>
        <v>0</v>
      </c>
      <c r="AR558" s="769" cm="1">
        <f t="array" ref="AR558">INDEX($H558:$K558,0,MATCH(AR$541,$H$541:$K$541,0))*HLOOKUP(AR$540,$J$537:$R$538,2)</f>
        <v>78.94736842105263</v>
      </c>
      <c r="AS558" s="769" cm="1">
        <f t="array" ref="AS558">INDEX($H558:$K558,0,MATCH(AS$541,$H$541:$K$541,0))*HLOOKUP(AS$540,$J$537:$R$538,2)</f>
        <v>32.608695652173914</v>
      </c>
      <c r="AT558" s="769" cm="1">
        <f t="array" ref="AT558">INDEX($H558:$K558,0,MATCH(AT$541,$H$541:$K$541,0))*HLOOKUP(AT$540,$J$537:$R$538,2)</f>
        <v>32.608695652173914</v>
      </c>
      <c r="AU558" s="769" cm="1">
        <f t="array" ref="AU558">INDEX($H558:$K558,0,MATCH(AU$541,$H$541:$K$541,0))*HLOOKUP(AU$540,$J$537:$R$538,2)</f>
        <v>0</v>
      </c>
      <c r="AV558" s="189"/>
      <c r="AW558" s="189"/>
      <c r="AX558" s="16"/>
      <c r="AY558" s="8"/>
      <c r="AZ558" s="8"/>
      <c r="BA558" s="8"/>
    </row>
    <row r="559" spans="1:53" ht="14.5" outlineLevel="1" x14ac:dyDescent="0.35">
      <c r="A559" s="6"/>
      <c r="B559" s="7"/>
      <c r="C559" s="17"/>
      <c r="D559" s="17"/>
      <c r="E559" s="17"/>
      <c r="F559" s="26"/>
      <c r="G559" s="26" t="str">
        <f t="shared" si="124"/>
        <v>YYNWLwd</v>
      </c>
      <c r="H559" s="226">
        <v>78.94736842105263</v>
      </c>
      <c r="I559" s="226">
        <v>32.608695652173914</v>
      </c>
      <c r="J559" s="226">
        <v>32.608695652173914</v>
      </c>
      <c r="K559" s="226">
        <v>0</v>
      </c>
      <c r="L559" s="769" cm="1">
        <f t="array" ref="L559">INDEX($H559:$K559,0,MATCH(L$541,$H$541:$K$541,0))*HLOOKUP(L$540,$J$537:$R$538,2)</f>
        <v>78.94736842105263</v>
      </c>
      <c r="M559" s="769" cm="1">
        <f t="array" ref="M559">INDEX($H559:$K559,0,MATCH(M$541,$H$541:$K$541,0))*HLOOKUP(M$540,$J$537:$R$538,2)</f>
        <v>32.608695652173914</v>
      </c>
      <c r="N559" s="769" cm="1">
        <f t="array" ref="N559">INDEX($H559:$K559,0,MATCH(N$541,$H$541:$K$541,0))*HLOOKUP(N$540,$J$537:$R$538,2)</f>
        <v>32.608695652173914</v>
      </c>
      <c r="O559" s="769" cm="1">
        <f t="array" ref="O559">INDEX($H559:$K559,0,MATCH(O$541,$H$541:$K$541,0))*HLOOKUP(O$540,$J$537:$R$538,2)</f>
        <v>0</v>
      </c>
      <c r="P559" s="769" cm="1">
        <f t="array" ref="P559">INDEX($H559:$K559,0,MATCH(P$541,$H$541:$K$541,0))*HLOOKUP(P$540,$J$537:$R$538,2)</f>
        <v>78.94736842105263</v>
      </c>
      <c r="Q559" s="769" cm="1">
        <f t="array" ref="Q559">INDEX($H559:$K559,0,MATCH(Q$541,$H$541:$K$541,0))*HLOOKUP(Q$540,$J$537:$R$538,2)</f>
        <v>32.608695652173914</v>
      </c>
      <c r="R559" s="769" cm="1">
        <f t="array" ref="R559">INDEX($H559:$K559,0,MATCH(R$541,$H$541:$K$541,0))*HLOOKUP(R$540,$J$537:$R$538,2)</f>
        <v>32.608695652173914</v>
      </c>
      <c r="S559" s="769" cm="1">
        <f t="array" ref="S559">INDEX($H559:$K559,0,MATCH(S$541,$H$541:$K$541,0))*HLOOKUP(S$540,$J$537:$R$538,2)</f>
        <v>0</v>
      </c>
      <c r="T559" s="769" cm="1">
        <f t="array" ref="T559">INDEX($H559:$K559,0,MATCH(T$541,$H$541:$K$541,0))*HLOOKUP(T$540,$J$537:$R$538,2)</f>
        <v>78.94736842105263</v>
      </c>
      <c r="U559" s="769" cm="1">
        <f t="array" ref="U559">INDEX($H559:$K559,0,MATCH(U$541,$H$541:$K$541,0))*HLOOKUP(U$540,$J$537:$R$538,2)</f>
        <v>32.608695652173914</v>
      </c>
      <c r="V559" s="769" cm="1">
        <f t="array" ref="V559">INDEX($H559:$K559,0,MATCH(V$541,$H$541:$K$541,0))*HLOOKUP(V$540,$J$537:$R$538,2)</f>
        <v>32.608695652173914</v>
      </c>
      <c r="W559" s="769" cm="1">
        <f t="array" ref="W559">INDEX($H559:$K559,0,MATCH(W$541,$H$541:$K$541,0))*HLOOKUP(W$540,$J$537:$R$538,2)</f>
        <v>0</v>
      </c>
      <c r="X559" s="769" cm="1">
        <f t="array" ref="X559">INDEX($H559:$K559,0,MATCH(X$541,$H$541:$K$541,0))*HLOOKUP(X$540,$J$537:$R$538,2)</f>
        <v>78.94736842105263</v>
      </c>
      <c r="Y559" s="769" cm="1">
        <f t="array" ref="Y559">INDEX($H559:$K559,0,MATCH(Y$541,$H$541:$K$541,0))*HLOOKUP(Y$540,$J$537:$R$538,2)</f>
        <v>32.608695652173914</v>
      </c>
      <c r="Z559" s="769" cm="1">
        <f t="array" ref="Z559">INDEX($H559:$K559,0,MATCH(Z$541,$H$541:$K$541,0))*HLOOKUP(Z$540,$J$537:$R$538,2)</f>
        <v>32.608695652173914</v>
      </c>
      <c r="AA559" s="769" cm="1">
        <f t="array" ref="AA559">INDEX($H559:$K559,0,MATCH(AA$541,$H$541:$K$541,0))*HLOOKUP(AA$540,$J$537:$R$538,2)</f>
        <v>0</v>
      </c>
      <c r="AB559" s="769" cm="1">
        <f t="array" ref="AB559">INDEX($H559:$K559,0,MATCH(AB$541,$H$541:$K$541,0))*HLOOKUP(AB$540,$J$537:$R$538,2)</f>
        <v>78.94736842105263</v>
      </c>
      <c r="AC559" s="769" cm="1">
        <f t="array" ref="AC559">INDEX($H559:$K559,0,MATCH(AC$541,$H$541:$K$541,0))*HLOOKUP(AC$540,$J$537:$R$538,2)</f>
        <v>32.608695652173914</v>
      </c>
      <c r="AD559" s="769" cm="1">
        <f t="array" ref="AD559">INDEX($H559:$K559,0,MATCH(AD$541,$H$541:$K$541,0))*HLOOKUP(AD$540,$J$537:$R$538,2)</f>
        <v>32.608695652173914</v>
      </c>
      <c r="AE559" s="769" cm="1">
        <f t="array" ref="AE559">INDEX($H559:$K559,0,MATCH(AE$541,$H$541:$K$541,0))*HLOOKUP(AE$540,$J$537:$R$538,2)</f>
        <v>0</v>
      </c>
      <c r="AF559" s="769" cm="1">
        <f t="array" ref="AF559">INDEX($H559:$K559,0,MATCH(AF$541,$H$541:$K$541,0))*HLOOKUP(AF$540,$J$537:$R$538,2)</f>
        <v>78.94736842105263</v>
      </c>
      <c r="AG559" s="769" cm="1">
        <f t="array" ref="AG559">INDEX($H559:$K559,0,MATCH(AG$541,$H$541:$K$541,0))*HLOOKUP(AG$540,$J$537:$R$538,2)</f>
        <v>32.608695652173914</v>
      </c>
      <c r="AH559" s="769" cm="1">
        <f t="array" ref="AH559">INDEX($H559:$K559,0,MATCH(AH$541,$H$541:$K$541,0))*HLOOKUP(AH$540,$J$537:$R$538,2)</f>
        <v>32.608695652173914</v>
      </c>
      <c r="AI559" s="769" cm="1">
        <f t="array" ref="AI559">INDEX($H559:$K559,0,MATCH(AI$541,$H$541:$K$541,0))*HLOOKUP(AI$540,$J$537:$R$538,2)</f>
        <v>0</v>
      </c>
      <c r="AJ559" s="769" cm="1">
        <f t="array" ref="AJ559">INDEX($H559:$K559,0,MATCH(AJ$541,$H$541:$K$541,0))*HLOOKUP(AJ$540,$J$537:$R$538,2)</f>
        <v>78.94736842105263</v>
      </c>
      <c r="AK559" s="769" cm="1">
        <f t="array" ref="AK559">INDEX($H559:$K559,0,MATCH(AK$541,$H$541:$K$541,0))*HLOOKUP(AK$540,$J$537:$R$538,2)</f>
        <v>32.608695652173914</v>
      </c>
      <c r="AL559" s="769" cm="1">
        <f t="array" ref="AL559">INDEX($H559:$K559,0,MATCH(AL$541,$H$541:$K$541,0))*HLOOKUP(AL$540,$J$537:$R$538,2)</f>
        <v>32.608695652173914</v>
      </c>
      <c r="AM559" s="769" cm="1">
        <f t="array" ref="AM559">INDEX($H559:$K559,0,MATCH(AM$541,$H$541:$K$541,0))*HLOOKUP(AM$540,$J$537:$R$538,2)</f>
        <v>0</v>
      </c>
      <c r="AN559" s="769" cm="1">
        <f t="array" ref="AN559">INDEX($H559:$K559,0,MATCH(AN$541,$H$541:$K$541,0))*HLOOKUP(AN$540,$J$537:$R$538,2)</f>
        <v>78.94736842105263</v>
      </c>
      <c r="AO559" s="769" cm="1">
        <f t="array" ref="AO559">INDEX($H559:$K559,0,MATCH(AO$541,$H$541:$K$541,0))*HLOOKUP(AO$540,$J$537:$R$538,2)</f>
        <v>32.608695652173914</v>
      </c>
      <c r="AP559" s="769" cm="1">
        <f t="array" ref="AP559">INDEX($H559:$K559,0,MATCH(AP$541,$H$541:$K$541,0))*HLOOKUP(AP$540,$J$537:$R$538,2)</f>
        <v>32.608695652173914</v>
      </c>
      <c r="AQ559" s="769" cm="1">
        <f t="array" ref="AQ559">INDEX($H559:$K559,0,MATCH(AQ$541,$H$541:$K$541,0))*HLOOKUP(AQ$540,$J$537:$R$538,2)</f>
        <v>0</v>
      </c>
      <c r="AR559" s="769" cm="1">
        <f t="array" ref="AR559">INDEX($H559:$K559,0,MATCH(AR$541,$H$541:$K$541,0))*HLOOKUP(AR$540,$J$537:$R$538,2)</f>
        <v>78.94736842105263</v>
      </c>
      <c r="AS559" s="769" cm="1">
        <f t="array" ref="AS559">INDEX($H559:$K559,0,MATCH(AS$541,$H$541:$K$541,0))*HLOOKUP(AS$540,$J$537:$R$538,2)</f>
        <v>32.608695652173914</v>
      </c>
      <c r="AT559" s="769" cm="1">
        <f t="array" ref="AT559">INDEX($H559:$K559,0,MATCH(AT$541,$H$541:$K$541,0))*HLOOKUP(AT$540,$J$537:$R$538,2)</f>
        <v>32.608695652173914</v>
      </c>
      <c r="AU559" s="769" cm="1">
        <f t="array" ref="AU559">INDEX($H559:$K559,0,MATCH(AU$541,$H$541:$K$541,0))*HLOOKUP(AU$540,$J$537:$R$538,2)</f>
        <v>0</v>
      </c>
      <c r="AV559" s="189"/>
      <c r="AW559" s="189"/>
      <c r="AX559" s="16"/>
      <c r="AY559" s="8"/>
      <c r="AZ559" s="8"/>
      <c r="BA559" s="8"/>
    </row>
    <row r="560" spans="1:53" ht="14.5" outlineLevel="1" x14ac:dyDescent="0.35">
      <c r="A560" s="6"/>
      <c r="B560" s="7"/>
      <c r="C560" s="17"/>
      <c r="D560" s="17"/>
      <c r="E560" s="17"/>
      <c r="F560" s="26"/>
      <c r="G560" s="26" t="str">
        <f t="shared" si="124"/>
        <v>AYAA2A1w</v>
      </c>
      <c r="H560" s="226">
        <v>78.94736842105263</v>
      </c>
      <c r="I560" s="226">
        <v>10.869565217391305</v>
      </c>
      <c r="J560" s="226">
        <v>10.869565217391305</v>
      </c>
      <c r="K560" s="226">
        <v>0</v>
      </c>
      <c r="L560" s="769" cm="1">
        <f t="array" ref="L560">INDEX($H560:$K560,0,MATCH(L$541,$H$541:$K$541,0))*HLOOKUP(L$540,$J$537:$R$538,2)</f>
        <v>78.94736842105263</v>
      </c>
      <c r="M560" s="769" cm="1">
        <f t="array" ref="M560">INDEX($H560:$K560,0,MATCH(M$541,$H$541:$K$541,0))*HLOOKUP(M$540,$J$537:$R$538,2)</f>
        <v>10.869565217391305</v>
      </c>
      <c r="N560" s="769" cm="1">
        <f t="array" ref="N560">INDEX($H560:$K560,0,MATCH(N$541,$H$541:$K$541,0))*HLOOKUP(N$540,$J$537:$R$538,2)</f>
        <v>10.869565217391305</v>
      </c>
      <c r="O560" s="769" cm="1">
        <f t="array" ref="O560">INDEX($H560:$K560,0,MATCH(O$541,$H$541:$K$541,0))*HLOOKUP(O$540,$J$537:$R$538,2)</f>
        <v>0</v>
      </c>
      <c r="P560" s="769" cm="1">
        <f t="array" ref="P560">INDEX($H560:$K560,0,MATCH(P$541,$H$541:$K$541,0))*HLOOKUP(P$540,$J$537:$R$538,2)</f>
        <v>78.94736842105263</v>
      </c>
      <c r="Q560" s="769" cm="1">
        <f t="array" ref="Q560">INDEX($H560:$K560,0,MATCH(Q$541,$H$541:$K$541,0))*HLOOKUP(Q$540,$J$537:$R$538,2)</f>
        <v>10.869565217391305</v>
      </c>
      <c r="R560" s="769" cm="1">
        <f t="array" ref="R560">INDEX($H560:$K560,0,MATCH(R$541,$H$541:$K$541,0))*HLOOKUP(R$540,$J$537:$R$538,2)</f>
        <v>10.869565217391305</v>
      </c>
      <c r="S560" s="769" cm="1">
        <f t="array" ref="S560">INDEX($H560:$K560,0,MATCH(S$541,$H$541:$K$541,0))*HLOOKUP(S$540,$J$537:$R$538,2)</f>
        <v>0</v>
      </c>
      <c r="T560" s="769" cm="1">
        <f t="array" ref="T560">INDEX($H560:$K560,0,MATCH(T$541,$H$541:$K$541,0))*HLOOKUP(T$540,$J$537:$R$538,2)</f>
        <v>78.94736842105263</v>
      </c>
      <c r="U560" s="769" cm="1">
        <f t="array" ref="U560">INDEX($H560:$K560,0,MATCH(U$541,$H$541:$K$541,0))*HLOOKUP(U$540,$J$537:$R$538,2)</f>
        <v>10.869565217391305</v>
      </c>
      <c r="V560" s="769" cm="1">
        <f t="array" ref="V560">INDEX($H560:$K560,0,MATCH(V$541,$H$541:$K$541,0))*HLOOKUP(V$540,$J$537:$R$538,2)</f>
        <v>10.869565217391305</v>
      </c>
      <c r="W560" s="769" cm="1">
        <f t="array" ref="W560">INDEX($H560:$K560,0,MATCH(W$541,$H$541:$K$541,0))*HLOOKUP(W$540,$J$537:$R$538,2)</f>
        <v>0</v>
      </c>
      <c r="X560" s="769" cm="1">
        <f t="array" ref="X560">INDEX($H560:$K560,0,MATCH(X$541,$H$541:$K$541,0))*HLOOKUP(X$540,$J$537:$R$538,2)</f>
        <v>78.94736842105263</v>
      </c>
      <c r="Y560" s="769" cm="1">
        <f t="array" ref="Y560">INDEX($H560:$K560,0,MATCH(Y$541,$H$541:$K$541,0))*HLOOKUP(Y$540,$J$537:$R$538,2)</f>
        <v>10.869565217391305</v>
      </c>
      <c r="Z560" s="769" cm="1">
        <f t="array" ref="Z560">INDEX($H560:$K560,0,MATCH(Z$541,$H$541:$K$541,0))*HLOOKUP(Z$540,$J$537:$R$538,2)</f>
        <v>10.869565217391305</v>
      </c>
      <c r="AA560" s="769" cm="1">
        <f t="array" ref="AA560">INDEX($H560:$K560,0,MATCH(AA$541,$H$541:$K$541,0))*HLOOKUP(AA$540,$J$537:$R$538,2)</f>
        <v>0</v>
      </c>
      <c r="AB560" s="769" cm="1">
        <f t="array" ref="AB560">INDEX($H560:$K560,0,MATCH(AB$541,$H$541:$K$541,0))*HLOOKUP(AB$540,$J$537:$R$538,2)</f>
        <v>78.94736842105263</v>
      </c>
      <c r="AC560" s="769" cm="1">
        <f t="array" ref="AC560">INDEX($H560:$K560,0,MATCH(AC$541,$H$541:$K$541,0))*HLOOKUP(AC$540,$J$537:$R$538,2)</f>
        <v>10.869565217391305</v>
      </c>
      <c r="AD560" s="769" cm="1">
        <f t="array" ref="AD560">INDEX($H560:$K560,0,MATCH(AD$541,$H$541:$K$541,0))*HLOOKUP(AD$540,$J$537:$R$538,2)</f>
        <v>10.869565217391305</v>
      </c>
      <c r="AE560" s="769" cm="1">
        <f t="array" ref="AE560">INDEX($H560:$K560,0,MATCH(AE$541,$H$541:$K$541,0))*HLOOKUP(AE$540,$J$537:$R$538,2)</f>
        <v>0</v>
      </c>
      <c r="AF560" s="769" cm="1">
        <f t="array" ref="AF560">INDEX($H560:$K560,0,MATCH(AF$541,$H$541:$K$541,0))*HLOOKUP(AF$540,$J$537:$R$538,2)</f>
        <v>78.94736842105263</v>
      </c>
      <c r="AG560" s="769" cm="1">
        <f t="array" ref="AG560">INDEX($H560:$K560,0,MATCH(AG$541,$H$541:$K$541,0))*HLOOKUP(AG$540,$J$537:$R$538,2)</f>
        <v>10.869565217391305</v>
      </c>
      <c r="AH560" s="769" cm="1">
        <f t="array" ref="AH560">INDEX($H560:$K560,0,MATCH(AH$541,$H$541:$K$541,0))*HLOOKUP(AH$540,$J$537:$R$538,2)</f>
        <v>10.869565217391305</v>
      </c>
      <c r="AI560" s="769" cm="1">
        <f t="array" ref="AI560">INDEX($H560:$K560,0,MATCH(AI$541,$H$541:$K$541,0))*HLOOKUP(AI$540,$J$537:$R$538,2)</f>
        <v>0</v>
      </c>
      <c r="AJ560" s="769" cm="1">
        <f t="array" ref="AJ560">INDEX($H560:$K560,0,MATCH(AJ$541,$H$541:$K$541,0))*HLOOKUP(AJ$540,$J$537:$R$538,2)</f>
        <v>78.94736842105263</v>
      </c>
      <c r="AK560" s="769" cm="1">
        <f t="array" ref="AK560">INDEX($H560:$K560,0,MATCH(AK$541,$H$541:$K$541,0))*HLOOKUP(AK$540,$J$537:$R$538,2)</f>
        <v>10.869565217391305</v>
      </c>
      <c r="AL560" s="769" cm="1">
        <f t="array" ref="AL560">INDEX($H560:$K560,0,MATCH(AL$541,$H$541:$K$541,0))*HLOOKUP(AL$540,$J$537:$R$538,2)</f>
        <v>10.869565217391305</v>
      </c>
      <c r="AM560" s="769" cm="1">
        <f t="array" ref="AM560">INDEX($H560:$K560,0,MATCH(AM$541,$H$541:$K$541,0))*HLOOKUP(AM$540,$J$537:$R$538,2)</f>
        <v>0</v>
      </c>
      <c r="AN560" s="769" cm="1">
        <f t="array" ref="AN560">INDEX($H560:$K560,0,MATCH(AN$541,$H$541:$K$541,0))*HLOOKUP(AN$540,$J$537:$R$538,2)</f>
        <v>78.94736842105263</v>
      </c>
      <c r="AO560" s="769" cm="1">
        <f t="array" ref="AO560">INDEX($H560:$K560,0,MATCH(AO$541,$H$541:$K$541,0))*HLOOKUP(AO$540,$J$537:$R$538,2)</f>
        <v>10.869565217391305</v>
      </c>
      <c r="AP560" s="769" cm="1">
        <f t="array" ref="AP560">INDEX($H560:$K560,0,MATCH(AP$541,$H$541:$K$541,0))*HLOOKUP(AP$540,$J$537:$R$538,2)</f>
        <v>10.869565217391305</v>
      </c>
      <c r="AQ560" s="769" cm="1">
        <f t="array" ref="AQ560">INDEX($H560:$K560,0,MATCH(AQ$541,$H$541:$K$541,0))*HLOOKUP(AQ$540,$J$537:$R$538,2)</f>
        <v>0</v>
      </c>
      <c r="AR560" s="769" cm="1">
        <f t="array" ref="AR560">INDEX($H560:$K560,0,MATCH(AR$541,$H$541:$K$541,0))*HLOOKUP(AR$540,$J$537:$R$538,2)</f>
        <v>78.94736842105263</v>
      </c>
      <c r="AS560" s="769" cm="1">
        <f t="array" ref="AS560">INDEX($H560:$K560,0,MATCH(AS$541,$H$541:$K$541,0))*HLOOKUP(AS$540,$J$537:$R$538,2)</f>
        <v>10.869565217391305</v>
      </c>
      <c r="AT560" s="769" cm="1">
        <f t="array" ref="AT560">INDEX($H560:$K560,0,MATCH(AT$541,$H$541:$K$541,0))*HLOOKUP(AT$540,$J$537:$R$538,2)</f>
        <v>10.869565217391305</v>
      </c>
      <c r="AU560" s="769" cm="1">
        <f t="array" ref="AU560">INDEX($H560:$K560,0,MATCH(AU$541,$H$541:$K$541,0))*HLOOKUP(AU$540,$J$537:$R$538,2)</f>
        <v>0</v>
      </c>
      <c r="AV560" s="189"/>
      <c r="AW560" s="189"/>
      <c r="AX560" s="16"/>
      <c r="AY560" s="8"/>
      <c r="AZ560" s="8"/>
      <c r="BA560" s="8"/>
    </row>
    <row r="561" spans="1:53" ht="14.5" outlineLevel="1" x14ac:dyDescent="0.35">
      <c r="A561" s="6"/>
      <c r="B561" s="7"/>
      <c r="C561" s="17"/>
      <c r="D561" s="17"/>
      <c r="E561" s="17"/>
      <c r="F561" s="26"/>
      <c r="G561" s="26" t="str">
        <f t="shared" si="124"/>
        <v>AYAA2A1wd</v>
      </c>
      <c r="H561" s="226">
        <v>78.94736842105263</v>
      </c>
      <c r="I561" s="226">
        <v>10.869565217391305</v>
      </c>
      <c r="J561" s="226">
        <v>10.869565217391305</v>
      </c>
      <c r="K561" s="226">
        <v>0</v>
      </c>
      <c r="L561" s="769" cm="1">
        <f t="array" ref="L561">INDEX($H561:$K561,0,MATCH(L$541,$H$541:$K$541,0))*HLOOKUP(L$540,$J$537:$R$538,2)</f>
        <v>78.94736842105263</v>
      </c>
      <c r="M561" s="769" cm="1">
        <f t="array" ref="M561">INDEX($H561:$K561,0,MATCH(M$541,$H$541:$K$541,0))*HLOOKUP(M$540,$J$537:$R$538,2)</f>
        <v>10.869565217391305</v>
      </c>
      <c r="N561" s="769" cm="1">
        <f t="array" ref="N561">INDEX($H561:$K561,0,MATCH(N$541,$H$541:$K$541,0))*HLOOKUP(N$540,$J$537:$R$538,2)</f>
        <v>10.869565217391305</v>
      </c>
      <c r="O561" s="769" cm="1">
        <f t="array" ref="O561">INDEX($H561:$K561,0,MATCH(O$541,$H$541:$K$541,0))*HLOOKUP(O$540,$J$537:$R$538,2)</f>
        <v>0</v>
      </c>
      <c r="P561" s="769" cm="1">
        <f t="array" ref="P561">INDEX($H561:$K561,0,MATCH(P$541,$H$541:$K$541,0))*HLOOKUP(P$540,$J$537:$R$538,2)</f>
        <v>78.94736842105263</v>
      </c>
      <c r="Q561" s="769" cm="1">
        <f t="array" ref="Q561">INDEX($H561:$K561,0,MATCH(Q$541,$H$541:$K$541,0))*HLOOKUP(Q$540,$J$537:$R$538,2)</f>
        <v>10.869565217391305</v>
      </c>
      <c r="R561" s="769" cm="1">
        <f t="array" ref="R561">INDEX($H561:$K561,0,MATCH(R$541,$H$541:$K$541,0))*HLOOKUP(R$540,$J$537:$R$538,2)</f>
        <v>10.869565217391305</v>
      </c>
      <c r="S561" s="769" cm="1">
        <f t="array" ref="S561">INDEX($H561:$K561,0,MATCH(S$541,$H$541:$K$541,0))*HLOOKUP(S$540,$J$537:$R$538,2)</f>
        <v>0</v>
      </c>
      <c r="T561" s="769" cm="1">
        <f t="array" ref="T561">INDEX($H561:$K561,0,MATCH(T$541,$H$541:$K$541,0))*HLOOKUP(T$540,$J$537:$R$538,2)</f>
        <v>78.94736842105263</v>
      </c>
      <c r="U561" s="769" cm="1">
        <f t="array" ref="U561">INDEX($H561:$K561,0,MATCH(U$541,$H$541:$K$541,0))*HLOOKUP(U$540,$J$537:$R$538,2)</f>
        <v>10.869565217391305</v>
      </c>
      <c r="V561" s="769" cm="1">
        <f t="array" ref="V561">INDEX($H561:$K561,0,MATCH(V$541,$H$541:$K$541,0))*HLOOKUP(V$540,$J$537:$R$538,2)</f>
        <v>10.869565217391305</v>
      </c>
      <c r="W561" s="769" cm="1">
        <f t="array" ref="W561">INDEX($H561:$K561,0,MATCH(W$541,$H$541:$K$541,0))*HLOOKUP(W$540,$J$537:$R$538,2)</f>
        <v>0</v>
      </c>
      <c r="X561" s="769" cm="1">
        <f t="array" ref="X561">INDEX($H561:$K561,0,MATCH(X$541,$H$541:$K$541,0))*HLOOKUP(X$540,$J$537:$R$538,2)</f>
        <v>78.94736842105263</v>
      </c>
      <c r="Y561" s="769" cm="1">
        <f t="array" ref="Y561">INDEX($H561:$K561,0,MATCH(Y$541,$H$541:$K$541,0))*HLOOKUP(Y$540,$J$537:$R$538,2)</f>
        <v>10.869565217391305</v>
      </c>
      <c r="Z561" s="769" cm="1">
        <f t="array" ref="Z561">INDEX($H561:$K561,0,MATCH(Z$541,$H$541:$K$541,0))*HLOOKUP(Z$540,$J$537:$R$538,2)</f>
        <v>10.869565217391305</v>
      </c>
      <c r="AA561" s="769" cm="1">
        <f t="array" ref="AA561">INDEX($H561:$K561,0,MATCH(AA$541,$H$541:$K$541,0))*HLOOKUP(AA$540,$J$537:$R$538,2)</f>
        <v>0</v>
      </c>
      <c r="AB561" s="769" cm="1">
        <f t="array" ref="AB561">INDEX($H561:$K561,0,MATCH(AB$541,$H$541:$K$541,0))*HLOOKUP(AB$540,$J$537:$R$538,2)</f>
        <v>78.94736842105263</v>
      </c>
      <c r="AC561" s="769" cm="1">
        <f t="array" ref="AC561">INDEX($H561:$K561,0,MATCH(AC$541,$H$541:$K$541,0))*HLOOKUP(AC$540,$J$537:$R$538,2)</f>
        <v>10.869565217391305</v>
      </c>
      <c r="AD561" s="769" cm="1">
        <f t="array" ref="AD561">INDEX($H561:$K561,0,MATCH(AD$541,$H$541:$K$541,0))*HLOOKUP(AD$540,$J$537:$R$538,2)</f>
        <v>10.869565217391305</v>
      </c>
      <c r="AE561" s="769" cm="1">
        <f t="array" ref="AE561">INDEX($H561:$K561,0,MATCH(AE$541,$H$541:$K$541,0))*HLOOKUP(AE$540,$J$537:$R$538,2)</f>
        <v>0</v>
      </c>
      <c r="AF561" s="769" cm="1">
        <f t="array" ref="AF561">INDEX($H561:$K561,0,MATCH(AF$541,$H$541:$K$541,0))*HLOOKUP(AF$540,$J$537:$R$538,2)</f>
        <v>78.94736842105263</v>
      </c>
      <c r="AG561" s="769" cm="1">
        <f t="array" ref="AG561">INDEX($H561:$K561,0,MATCH(AG$541,$H$541:$K$541,0))*HLOOKUP(AG$540,$J$537:$R$538,2)</f>
        <v>10.869565217391305</v>
      </c>
      <c r="AH561" s="769" cm="1">
        <f t="array" ref="AH561">INDEX($H561:$K561,0,MATCH(AH$541,$H$541:$K$541,0))*HLOOKUP(AH$540,$J$537:$R$538,2)</f>
        <v>10.869565217391305</v>
      </c>
      <c r="AI561" s="769" cm="1">
        <f t="array" ref="AI561">INDEX($H561:$K561,0,MATCH(AI$541,$H$541:$K$541,0))*HLOOKUP(AI$540,$J$537:$R$538,2)</f>
        <v>0</v>
      </c>
      <c r="AJ561" s="769" cm="1">
        <f t="array" ref="AJ561">INDEX($H561:$K561,0,MATCH(AJ$541,$H$541:$K$541,0))*HLOOKUP(AJ$540,$J$537:$R$538,2)</f>
        <v>78.94736842105263</v>
      </c>
      <c r="AK561" s="769" cm="1">
        <f t="array" ref="AK561">INDEX($H561:$K561,0,MATCH(AK$541,$H$541:$K$541,0))*HLOOKUP(AK$540,$J$537:$R$538,2)</f>
        <v>10.869565217391305</v>
      </c>
      <c r="AL561" s="769" cm="1">
        <f t="array" ref="AL561">INDEX($H561:$K561,0,MATCH(AL$541,$H$541:$K$541,0))*HLOOKUP(AL$540,$J$537:$R$538,2)</f>
        <v>10.869565217391305</v>
      </c>
      <c r="AM561" s="769" cm="1">
        <f t="array" ref="AM561">INDEX($H561:$K561,0,MATCH(AM$541,$H$541:$K$541,0))*HLOOKUP(AM$540,$J$537:$R$538,2)</f>
        <v>0</v>
      </c>
      <c r="AN561" s="769" cm="1">
        <f t="array" ref="AN561">INDEX($H561:$K561,0,MATCH(AN$541,$H$541:$K$541,0))*HLOOKUP(AN$540,$J$537:$R$538,2)</f>
        <v>78.94736842105263</v>
      </c>
      <c r="AO561" s="769" cm="1">
        <f t="array" ref="AO561">INDEX($H561:$K561,0,MATCH(AO$541,$H$541:$K$541,0))*HLOOKUP(AO$540,$J$537:$R$538,2)</f>
        <v>10.869565217391305</v>
      </c>
      <c r="AP561" s="769" cm="1">
        <f t="array" ref="AP561">INDEX($H561:$K561,0,MATCH(AP$541,$H$541:$K$541,0))*HLOOKUP(AP$540,$J$537:$R$538,2)</f>
        <v>10.869565217391305</v>
      </c>
      <c r="AQ561" s="769" cm="1">
        <f t="array" ref="AQ561">INDEX($H561:$K561,0,MATCH(AQ$541,$H$541:$K$541,0))*HLOOKUP(AQ$540,$J$537:$R$538,2)</f>
        <v>0</v>
      </c>
      <c r="AR561" s="769" cm="1">
        <f t="array" ref="AR561">INDEX($H561:$K561,0,MATCH(AR$541,$H$541:$K$541,0))*HLOOKUP(AR$540,$J$537:$R$538,2)</f>
        <v>78.94736842105263</v>
      </c>
      <c r="AS561" s="769" cm="1">
        <f t="array" ref="AS561">INDEX($H561:$K561,0,MATCH(AS$541,$H$541:$K$541,0))*HLOOKUP(AS$540,$J$537:$R$538,2)</f>
        <v>10.869565217391305</v>
      </c>
      <c r="AT561" s="769" cm="1">
        <f t="array" ref="AT561">INDEX($H561:$K561,0,MATCH(AT$541,$H$541:$K$541,0))*HLOOKUP(AT$540,$J$537:$R$538,2)</f>
        <v>10.869565217391305</v>
      </c>
      <c r="AU561" s="769" cm="1">
        <f t="array" ref="AU561">INDEX($H561:$K561,0,MATCH(AU$541,$H$541:$K$541,0))*HLOOKUP(AU$540,$J$537:$R$538,2)</f>
        <v>0</v>
      </c>
      <c r="AV561" s="189"/>
      <c r="AW561" s="189"/>
      <c r="AX561" s="16"/>
      <c r="AY561" s="8"/>
      <c r="AZ561" s="8"/>
      <c r="BA561" s="8"/>
    </row>
    <row r="562" spans="1:53" ht="14.5" outlineLevel="1" x14ac:dyDescent="0.35">
      <c r="A562" s="6"/>
      <c r="B562" s="7"/>
      <c r="C562" s="17"/>
      <c r="D562" s="17"/>
      <c r="E562" s="17"/>
      <c r="F562" s="26"/>
      <c r="G562" s="26" t="str">
        <f t="shared" si="124"/>
        <v>AAWA2A1a</v>
      </c>
      <c r="H562" s="226">
        <v>0</v>
      </c>
      <c r="I562" s="226">
        <v>0</v>
      </c>
      <c r="J562" s="226">
        <v>0</v>
      </c>
      <c r="K562" s="226">
        <v>0</v>
      </c>
      <c r="L562" s="769" cm="1">
        <f t="array" ref="L562">INDEX($H562:$K562,0,MATCH(L$541,$H$541:$K$541,0))*HLOOKUP(L$540,$J$537:$R$538,2)</f>
        <v>0</v>
      </c>
      <c r="M562" s="769" cm="1">
        <f t="array" ref="M562">INDEX($H562:$K562,0,MATCH(M$541,$H$541:$K$541,0))*HLOOKUP(M$540,$J$537:$R$538,2)</f>
        <v>0</v>
      </c>
      <c r="N562" s="769" cm="1">
        <f t="array" ref="N562">INDEX($H562:$K562,0,MATCH(N$541,$H$541:$K$541,0))*HLOOKUP(N$540,$J$537:$R$538,2)</f>
        <v>0</v>
      </c>
      <c r="O562" s="769" cm="1">
        <f t="array" ref="O562">INDEX($H562:$K562,0,MATCH(O$541,$H$541:$K$541,0))*HLOOKUP(O$540,$J$537:$R$538,2)</f>
        <v>0</v>
      </c>
      <c r="P562" s="769" cm="1">
        <f t="array" ref="P562">INDEX($H562:$K562,0,MATCH(P$541,$H$541:$K$541,0))*HLOOKUP(P$540,$J$537:$R$538,2)</f>
        <v>0</v>
      </c>
      <c r="Q562" s="769" cm="1">
        <f t="array" ref="Q562">INDEX($H562:$K562,0,MATCH(Q$541,$H$541:$K$541,0))*HLOOKUP(Q$540,$J$537:$R$538,2)</f>
        <v>0</v>
      </c>
      <c r="R562" s="769" cm="1">
        <f t="array" ref="R562">INDEX($H562:$K562,0,MATCH(R$541,$H$541:$K$541,0))*HLOOKUP(R$540,$J$537:$R$538,2)</f>
        <v>0</v>
      </c>
      <c r="S562" s="769" cm="1">
        <f t="array" ref="S562">INDEX($H562:$K562,0,MATCH(S$541,$H$541:$K$541,0))*HLOOKUP(S$540,$J$537:$R$538,2)</f>
        <v>0</v>
      </c>
      <c r="T562" s="769" cm="1">
        <f t="array" ref="T562">INDEX($H562:$K562,0,MATCH(T$541,$H$541:$K$541,0))*HLOOKUP(T$540,$J$537:$R$538,2)</f>
        <v>0</v>
      </c>
      <c r="U562" s="769" cm="1">
        <f t="array" ref="U562">INDEX($H562:$K562,0,MATCH(U$541,$H$541:$K$541,0))*HLOOKUP(U$540,$J$537:$R$538,2)</f>
        <v>0</v>
      </c>
      <c r="V562" s="769" cm="1">
        <f t="array" ref="V562">INDEX($H562:$K562,0,MATCH(V$541,$H$541:$K$541,0))*HLOOKUP(V$540,$J$537:$R$538,2)</f>
        <v>0</v>
      </c>
      <c r="W562" s="769" cm="1">
        <f t="array" ref="W562">INDEX($H562:$K562,0,MATCH(W$541,$H$541:$K$541,0))*HLOOKUP(W$540,$J$537:$R$538,2)</f>
        <v>0</v>
      </c>
      <c r="X562" s="769" cm="1">
        <f t="array" ref="X562">INDEX($H562:$K562,0,MATCH(X$541,$H$541:$K$541,0))*HLOOKUP(X$540,$J$537:$R$538,2)</f>
        <v>0</v>
      </c>
      <c r="Y562" s="769" cm="1">
        <f t="array" ref="Y562">INDEX($H562:$K562,0,MATCH(Y$541,$H$541:$K$541,0))*HLOOKUP(Y$540,$J$537:$R$538,2)</f>
        <v>0</v>
      </c>
      <c r="Z562" s="769" cm="1">
        <f t="array" ref="Z562">INDEX($H562:$K562,0,MATCH(Z$541,$H$541:$K$541,0))*HLOOKUP(Z$540,$J$537:$R$538,2)</f>
        <v>0</v>
      </c>
      <c r="AA562" s="769" cm="1">
        <f t="array" ref="AA562">INDEX($H562:$K562,0,MATCH(AA$541,$H$541:$K$541,0))*HLOOKUP(AA$540,$J$537:$R$538,2)</f>
        <v>0</v>
      </c>
      <c r="AB562" s="769" cm="1">
        <f t="array" ref="AB562">INDEX($H562:$K562,0,MATCH(AB$541,$H$541:$K$541,0))*HLOOKUP(AB$540,$J$537:$R$538,2)</f>
        <v>0</v>
      </c>
      <c r="AC562" s="769" cm="1">
        <f t="array" ref="AC562">INDEX($H562:$K562,0,MATCH(AC$541,$H$541:$K$541,0))*HLOOKUP(AC$540,$J$537:$R$538,2)</f>
        <v>0</v>
      </c>
      <c r="AD562" s="769" cm="1">
        <f t="array" ref="AD562">INDEX($H562:$K562,0,MATCH(AD$541,$H$541:$K$541,0))*HLOOKUP(AD$540,$J$537:$R$538,2)</f>
        <v>0</v>
      </c>
      <c r="AE562" s="769" cm="1">
        <f t="array" ref="AE562">INDEX($H562:$K562,0,MATCH(AE$541,$H$541:$K$541,0))*HLOOKUP(AE$540,$J$537:$R$538,2)</f>
        <v>0</v>
      </c>
      <c r="AF562" s="769" cm="1">
        <f t="array" ref="AF562">INDEX($H562:$K562,0,MATCH(AF$541,$H$541:$K$541,0))*HLOOKUP(AF$540,$J$537:$R$538,2)</f>
        <v>0</v>
      </c>
      <c r="AG562" s="769" cm="1">
        <f t="array" ref="AG562">INDEX($H562:$K562,0,MATCH(AG$541,$H$541:$K$541,0))*HLOOKUP(AG$540,$J$537:$R$538,2)</f>
        <v>0</v>
      </c>
      <c r="AH562" s="769" cm="1">
        <f t="array" ref="AH562">INDEX($H562:$K562,0,MATCH(AH$541,$H$541:$K$541,0))*HLOOKUP(AH$540,$J$537:$R$538,2)</f>
        <v>0</v>
      </c>
      <c r="AI562" s="769" cm="1">
        <f t="array" ref="AI562">INDEX($H562:$K562,0,MATCH(AI$541,$H$541:$K$541,0))*HLOOKUP(AI$540,$J$537:$R$538,2)</f>
        <v>0</v>
      </c>
      <c r="AJ562" s="769" cm="1">
        <f t="array" ref="AJ562">INDEX($H562:$K562,0,MATCH(AJ$541,$H$541:$K$541,0))*HLOOKUP(AJ$540,$J$537:$R$538,2)</f>
        <v>0</v>
      </c>
      <c r="AK562" s="769" cm="1">
        <f t="array" ref="AK562">INDEX($H562:$K562,0,MATCH(AK$541,$H$541:$K$541,0))*HLOOKUP(AK$540,$J$537:$R$538,2)</f>
        <v>0</v>
      </c>
      <c r="AL562" s="769" cm="1">
        <f t="array" ref="AL562">INDEX($H562:$K562,0,MATCH(AL$541,$H$541:$K$541,0))*HLOOKUP(AL$540,$J$537:$R$538,2)</f>
        <v>0</v>
      </c>
      <c r="AM562" s="769" cm="1">
        <f t="array" ref="AM562">INDEX($H562:$K562,0,MATCH(AM$541,$H$541:$K$541,0))*HLOOKUP(AM$540,$J$537:$R$538,2)</f>
        <v>0</v>
      </c>
      <c r="AN562" s="769" cm="1">
        <f t="array" ref="AN562">INDEX($H562:$K562,0,MATCH(AN$541,$H$541:$K$541,0))*HLOOKUP(AN$540,$J$537:$R$538,2)</f>
        <v>0</v>
      </c>
      <c r="AO562" s="769" cm="1">
        <f t="array" ref="AO562">INDEX($H562:$K562,0,MATCH(AO$541,$H$541:$K$541,0))*HLOOKUP(AO$540,$J$537:$R$538,2)</f>
        <v>0</v>
      </c>
      <c r="AP562" s="769" cm="1">
        <f t="array" ref="AP562">INDEX($H562:$K562,0,MATCH(AP$541,$H$541:$K$541,0))*HLOOKUP(AP$540,$J$537:$R$538,2)</f>
        <v>0</v>
      </c>
      <c r="AQ562" s="769" cm="1">
        <f t="array" ref="AQ562">INDEX($H562:$K562,0,MATCH(AQ$541,$H$541:$K$541,0))*HLOOKUP(AQ$540,$J$537:$R$538,2)</f>
        <v>0</v>
      </c>
      <c r="AR562" s="769" cm="1">
        <f t="array" ref="AR562">INDEX($H562:$K562,0,MATCH(AR$541,$H$541:$K$541,0))*HLOOKUP(AR$540,$J$537:$R$538,2)</f>
        <v>0</v>
      </c>
      <c r="AS562" s="769" cm="1">
        <f t="array" ref="AS562">INDEX($H562:$K562,0,MATCH(AS$541,$H$541:$K$541,0))*HLOOKUP(AS$540,$J$537:$R$538,2)</f>
        <v>0</v>
      </c>
      <c r="AT562" s="769" cm="1">
        <f t="array" ref="AT562">INDEX($H562:$K562,0,MATCH(AT$541,$H$541:$K$541,0))*HLOOKUP(AT$540,$J$537:$R$538,2)</f>
        <v>0</v>
      </c>
      <c r="AU562" s="769" cm="1">
        <f t="array" ref="AU562">INDEX($H562:$K562,0,MATCH(AU$541,$H$541:$K$541,0))*HLOOKUP(AU$540,$J$537:$R$538,2)</f>
        <v>0</v>
      </c>
      <c r="AV562" s="189"/>
      <c r="AW562" s="189"/>
      <c r="AX562" s="16"/>
      <c r="AY562" s="8"/>
      <c r="AZ562" s="8"/>
      <c r="BA562" s="8"/>
    </row>
    <row r="563" spans="1:53" ht="14.5" outlineLevel="1" x14ac:dyDescent="0.35">
      <c r="A563" s="6"/>
      <c r="B563" s="7"/>
      <c r="C563" s="17"/>
      <c r="D563" s="17"/>
      <c r="E563" s="17"/>
      <c r="F563" s="26"/>
      <c r="G563" s="26" t="str">
        <f t="shared" si="124"/>
        <v>AAAWA1a</v>
      </c>
      <c r="H563" s="226">
        <v>0</v>
      </c>
      <c r="I563" s="226">
        <v>0</v>
      </c>
      <c r="J563" s="226">
        <v>0</v>
      </c>
      <c r="K563" s="226">
        <v>0</v>
      </c>
      <c r="L563" s="769" cm="1">
        <f t="array" ref="L563">INDEX($H563:$K563,0,MATCH(L$541,$H$541:$K$541,0))*HLOOKUP(L$540,$J$537:$R$538,2)</f>
        <v>0</v>
      </c>
      <c r="M563" s="769" cm="1">
        <f t="array" ref="M563">INDEX($H563:$K563,0,MATCH(M$541,$H$541:$K$541,0))*HLOOKUP(M$540,$J$537:$R$538,2)</f>
        <v>0</v>
      </c>
      <c r="N563" s="769" cm="1">
        <f t="array" ref="N563">INDEX($H563:$K563,0,MATCH(N$541,$H$541:$K$541,0))*HLOOKUP(N$540,$J$537:$R$538,2)</f>
        <v>0</v>
      </c>
      <c r="O563" s="769" cm="1">
        <f t="array" ref="O563">INDEX($H563:$K563,0,MATCH(O$541,$H$541:$K$541,0))*HLOOKUP(O$540,$J$537:$R$538,2)</f>
        <v>0</v>
      </c>
      <c r="P563" s="769" cm="1">
        <f t="array" ref="P563">INDEX($H563:$K563,0,MATCH(P$541,$H$541:$K$541,0))*HLOOKUP(P$540,$J$537:$R$538,2)</f>
        <v>0</v>
      </c>
      <c r="Q563" s="769" cm="1">
        <f t="array" ref="Q563">INDEX($H563:$K563,0,MATCH(Q$541,$H$541:$K$541,0))*HLOOKUP(Q$540,$J$537:$R$538,2)</f>
        <v>0</v>
      </c>
      <c r="R563" s="769" cm="1">
        <f t="array" ref="R563">INDEX($H563:$K563,0,MATCH(R$541,$H$541:$K$541,0))*HLOOKUP(R$540,$J$537:$R$538,2)</f>
        <v>0</v>
      </c>
      <c r="S563" s="769" cm="1">
        <f t="array" ref="S563">INDEX($H563:$K563,0,MATCH(S$541,$H$541:$K$541,0))*HLOOKUP(S$540,$J$537:$R$538,2)</f>
        <v>0</v>
      </c>
      <c r="T563" s="769" cm="1">
        <f t="array" ref="T563">INDEX($H563:$K563,0,MATCH(T$541,$H$541:$K$541,0))*HLOOKUP(T$540,$J$537:$R$538,2)</f>
        <v>0</v>
      </c>
      <c r="U563" s="769" cm="1">
        <f t="array" ref="U563">INDEX($H563:$K563,0,MATCH(U$541,$H$541:$K$541,0))*HLOOKUP(U$540,$J$537:$R$538,2)</f>
        <v>0</v>
      </c>
      <c r="V563" s="769" cm="1">
        <f t="array" ref="V563">INDEX($H563:$K563,0,MATCH(V$541,$H$541:$K$541,0))*HLOOKUP(V$540,$J$537:$R$538,2)</f>
        <v>0</v>
      </c>
      <c r="W563" s="769" cm="1">
        <f t="array" ref="W563">INDEX($H563:$K563,0,MATCH(W$541,$H$541:$K$541,0))*HLOOKUP(W$540,$J$537:$R$538,2)</f>
        <v>0</v>
      </c>
      <c r="X563" s="769" cm="1">
        <f t="array" ref="X563">INDEX($H563:$K563,0,MATCH(X$541,$H$541:$K$541,0))*HLOOKUP(X$540,$J$537:$R$538,2)</f>
        <v>0</v>
      </c>
      <c r="Y563" s="769" cm="1">
        <f t="array" ref="Y563">INDEX($H563:$K563,0,MATCH(Y$541,$H$541:$K$541,0))*HLOOKUP(Y$540,$J$537:$R$538,2)</f>
        <v>0</v>
      </c>
      <c r="Z563" s="769" cm="1">
        <f t="array" ref="Z563">INDEX($H563:$K563,0,MATCH(Z$541,$H$541:$K$541,0))*HLOOKUP(Z$540,$J$537:$R$538,2)</f>
        <v>0</v>
      </c>
      <c r="AA563" s="769" cm="1">
        <f t="array" ref="AA563">INDEX($H563:$K563,0,MATCH(AA$541,$H$541:$K$541,0))*HLOOKUP(AA$540,$J$537:$R$538,2)</f>
        <v>0</v>
      </c>
      <c r="AB563" s="769" cm="1">
        <f t="array" ref="AB563">INDEX($H563:$K563,0,MATCH(AB$541,$H$541:$K$541,0))*HLOOKUP(AB$540,$J$537:$R$538,2)</f>
        <v>0</v>
      </c>
      <c r="AC563" s="769" cm="1">
        <f t="array" ref="AC563">INDEX($H563:$K563,0,MATCH(AC$541,$H$541:$K$541,0))*HLOOKUP(AC$540,$J$537:$R$538,2)</f>
        <v>0</v>
      </c>
      <c r="AD563" s="769" cm="1">
        <f t="array" ref="AD563">INDEX($H563:$K563,0,MATCH(AD$541,$H$541:$K$541,0))*HLOOKUP(AD$540,$J$537:$R$538,2)</f>
        <v>0</v>
      </c>
      <c r="AE563" s="769" cm="1">
        <f t="array" ref="AE563">INDEX($H563:$K563,0,MATCH(AE$541,$H$541:$K$541,0))*HLOOKUP(AE$540,$J$537:$R$538,2)</f>
        <v>0</v>
      </c>
      <c r="AF563" s="769" cm="1">
        <f t="array" ref="AF563">INDEX($H563:$K563,0,MATCH(AF$541,$H$541:$K$541,0))*HLOOKUP(AF$540,$J$537:$R$538,2)</f>
        <v>0</v>
      </c>
      <c r="AG563" s="769" cm="1">
        <f t="array" ref="AG563">INDEX($H563:$K563,0,MATCH(AG$541,$H$541:$K$541,0))*HLOOKUP(AG$540,$J$537:$R$538,2)</f>
        <v>0</v>
      </c>
      <c r="AH563" s="769" cm="1">
        <f t="array" ref="AH563">INDEX($H563:$K563,0,MATCH(AH$541,$H$541:$K$541,0))*HLOOKUP(AH$540,$J$537:$R$538,2)</f>
        <v>0</v>
      </c>
      <c r="AI563" s="769" cm="1">
        <f t="array" ref="AI563">INDEX($H563:$K563,0,MATCH(AI$541,$H$541:$K$541,0))*HLOOKUP(AI$540,$J$537:$R$538,2)</f>
        <v>0</v>
      </c>
      <c r="AJ563" s="769" cm="1">
        <f t="array" ref="AJ563">INDEX($H563:$K563,0,MATCH(AJ$541,$H$541:$K$541,0))*HLOOKUP(AJ$540,$J$537:$R$538,2)</f>
        <v>0</v>
      </c>
      <c r="AK563" s="769" cm="1">
        <f t="array" ref="AK563">INDEX($H563:$K563,0,MATCH(AK$541,$H$541:$K$541,0))*HLOOKUP(AK$540,$J$537:$R$538,2)</f>
        <v>0</v>
      </c>
      <c r="AL563" s="769" cm="1">
        <f t="array" ref="AL563">INDEX($H563:$K563,0,MATCH(AL$541,$H$541:$K$541,0))*HLOOKUP(AL$540,$J$537:$R$538,2)</f>
        <v>0</v>
      </c>
      <c r="AM563" s="769" cm="1">
        <f t="array" ref="AM563">INDEX($H563:$K563,0,MATCH(AM$541,$H$541:$K$541,0))*HLOOKUP(AM$540,$J$537:$R$538,2)</f>
        <v>0</v>
      </c>
      <c r="AN563" s="769" cm="1">
        <f t="array" ref="AN563">INDEX($H563:$K563,0,MATCH(AN$541,$H$541:$K$541,0))*HLOOKUP(AN$540,$J$537:$R$538,2)</f>
        <v>0</v>
      </c>
      <c r="AO563" s="769" cm="1">
        <f t="array" ref="AO563">INDEX($H563:$K563,0,MATCH(AO$541,$H$541:$K$541,0))*HLOOKUP(AO$540,$J$537:$R$538,2)</f>
        <v>0</v>
      </c>
      <c r="AP563" s="769" cm="1">
        <f t="array" ref="AP563">INDEX($H563:$K563,0,MATCH(AP$541,$H$541:$K$541,0))*HLOOKUP(AP$540,$J$537:$R$538,2)</f>
        <v>0</v>
      </c>
      <c r="AQ563" s="769" cm="1">
        <f t="array" ref="AQ563">INDEX($H563:$K563,0,MATCH(AQ$541,$H$541:$K$541,0))*HLOOKUP(AQ$540,$J$537:$R$538,2)</f>
        <v>0</v>
      </c>
      <c r="AR563" s="769" cm="1">
        <f t="array" ref="AR563">INDEX($H563:$K563,0,MATCH(AR$541,$H$541:$K$541,0))*HLOOKUP(AR$540,$J$537:$R$538,2)</f>
        <v>0</v>
      </c>
      <c r="AS563" s="769" cm="1">
        <f t="array" ref="AS563">INDEX($H563:$K563,0,MATCH(AS$541,$H$541:$K$541,0))*HLOOKUP(AS$540,$J$537:$R$538,2)</f>
        <v>0</v>
      </c>
      <c r="AT563" s="769" cm="1">
        <f t="array" ref="AT563">INDEX($H563:$K563,0,MATCH(AT$541,$H$541:$K$541,0))*HLOOKUP(AT$540,$J$537:$R$538,2)</f>
        <v>0</v>
      </c>
      <c r="AU563" s="769" cm="1">
        <f t="array" ref="AU563">INDEX($H563:$K563,0,MATCH(AU$541,$H$541:$K$541,0))*HLOOKUP(AU$540,$J$537:$R$538,2)</f>
        <v>0</v>
      </c>
      <c r="AV563" s="189"/>
      <c r="AW563" s="189"/>
      <c r="AX563" s="16"/>
      <c r="AY563" s="8"/>
      <c r="AZ563" s="8"/>
      <c r="BA563" s="8"/>
    </row>
    <row r="564" spans="1:53" ht="14.5" outlineLevel="1" x14ac:dyDescent="0.35">
      <c r="A564" s="6"/>
      <c r="B564" s="7"/>
      <c r="C564" s="17"/>
      <c r="D564" s="17"/>
      <c r="E564" s="17"/>
      <c r="F564" s="26"/>
      <c r="G564" s="26" t="str">
        <f t="shared" si="124"/>
        <v>YAAA2Wa</v>
      </c>
      <c r="H564" s="226">
        <v>0</v>
      </c>
      <c r="I564" s="226">
        <v>0</v>
      </c>
      <c r="J564" s="226">
        <v>0</v>
      </c>
      <c r="K564" s="226">
        <v>0</v>
      </c>
      <c r="L564" s="769" cm="1">
        <f t="array" ref="L564">INDEX($H564:$K564,0,MATCH(L$541,$H$541:$K$541,0))*HLOOKUP(L$540,$J$537:$R$538,2)</f>
        <v>0</v>
      </c>
      <c r="M564" s="769" cm="1">
        <f t="array" ref="M564">INDEX($H564:$K564,0,MATCH(M$541,$H$541:$K$541,0))*HLOOKUP(M$540,$J$537:$R$538,2)</f>
        <v>0</v>
      </c>
      <c r="N564" s="769" cm="1">
        <f t="array" ref="N564">INDEX($H564:$K564,0,MATCH(N$541,$H$541:$K$541,0))*HLOOKUP(N$540,$J$537:$R$538,2)</f>
        <v>0</v>
      </c>
      <c r="O564" s="769" cm="1">
        <f t="array" ref="O564">INDEX($H564:$K564,0,MATCH(O$541,$H$541:$K$541,0))*HLOOKUP(O$540,$J$537:$R$538,2)</f>
        <v>0</v>
      </c>
      <c r="P564" s="769" cm="1">
        <f t="array" ref="P564">INDEX($H564:$K564,0,MATCH(P$541,$H$541:$K$541,0))*HLOOKUP(P$540,$J$537:$R$538,2)</f>
        <v>0</v>
      </c>
      <c r="Q564" s="769" cm="1">
        <f t="array" ref="Q564">INDEX($H564:$K564,0,MATCH(Q$541,$H$541:$K$541,0))*HLOOKUP(Q$540,$J$537:$R$538,2)</f>
        <v>0</v>
      </c>
      <c r="R564" s="769" cm="1">
        <f t="array" ref="R564">INDEX($H564:$K564,0,MATCH(R$541,$H$541:$K$541,0))*HLOOKUP(R$540,$J$537:$R$538,2)</f>
        <v>0</v>
      </c>
      <c r="S564" s="769" cm="1">
        <f t="array" ref="S564">INDEX($H564:$K564,0,MATCH(S$541,$H$541:$K$541,0))*HLOOKUP(S$540,$J$537:$R$538,2)</f>
        <v>0</v>
      </c>
      <c r="T564" s="769" cm="1">
        <f t="array" ref="T564">INDEX($H564:$K564,0,MATCH(T$541,$H$541:$K$541,0))*HLOOKUP(T$540,$J$537:$R$538,2)</f>
        <v>0</v>
      </c>
      <c r="U564" s="769" cm="1">
        <f t="array" ref="U564">INDEX($H564:$K564,0,MATCH(U$541,$H$541:$K$541,0))*HLOOKUP(U$540,$J$537:$R$538,2)</f>
        <v>0</v>
      </c>
      <c r="V564" s="769" cm="1">
        <f t="array" ref="V564">INDEX($H564:$K564,0,MATCH(V$541,$H$541:$K$541,0))*HLOOKUP(V$540,$J$537:$R$538,2)</f>
        <v>0</v>
      </c>
      <c r="W564" s="769" cm="1">
        <f t="array" ref="W564">INDEX($H564:$K564,0,MATCH(W$541,$H$541:$K$541,0))*HLOOKUP(W$540,$J$537:$R$538,2)</f>
        <v>0</v>
      </c>
      <c r="X564" s="769" cm="1">
        <f t="array" ref="X564">INDEX($H564:$K564,0,MATCH(X$541,$H$541:$K$541,0))*HLOOKUP(X$540,$J$537:$R$538,2)</f>
        <v>0</v>
      </c>
      <c r="Y564" s="769" cm="1">
        <f t="array" ref="Y564">INDEX($H564:$K564,0,MATCH(Y$541,$H$541:$K$541,0))*HLOOKUP(Y$540,$J$537:$R$538,2)</f>
        <v>0</v>
      </c>
      <c r="Z564" s="769" cm="1">
        <f t="array" ref="Z564">INDEX($H564:$K564,0,MATCH(Z$541,$H$541:$K$541,0))*HLOOKUP(Z$540,$J$537:$R$538,2)</f>
        <v>0</v>
      </c>
      <c r="AA564" s="769" cm="1">
        <f t="array" ref="AA564">INDEX($H564:$K564,0,MATCH(AA$541,$H$541:$K$541,0))*HLOOKUP(AA$540,$J$537:$R$538,2)</f>
        <v>0</v>
      </c>
      <c r="AB564" s="769" cm="1">
        <f t="array" ref="AB564">INDEX($H564:$K564,0,MATCH(AB$541,$H$541:$K$541,0))*HLOOKUP(AB$540,$J$537:$R$538,2)</f>
        <v>0</v>
      </c>
      <c r="AC564" s="769" cm="1">
        <f t="array" ref="AC564">INDEX($H564:$K564,0,MATCH(AC$541,$H$541:$K$541,0))*HLOOKUP(AC$540,$J$537:$R$538,2)</f>
        <v>0</v>
      </c>
      <c r="AD564" s="769" cm="1">
        <f t="array" ref="AD564">INDEX($H564:$K564,0,MATCH(AD$541,$H$541:$K$541,0))*HLOOKUP(AD$540,$J$537:$R$538,2)</f>
        <v>0</v>
      </c>
      <c r="AE564" s="769" cm="1">
        <f t="array" ref="AE564">INDEX($H564:$K564,0,MATCH(AE$541,$H$541:$K$541,0))*HLOOKUP(AE$540,$J$537:$R$538,2)</f>
        <v>0</v>
      </c>
      <c r="AF564" s="769" cm="1">
        <f t="array" ref="AF564">INDEX($H564:$K564,0,MATCH(AF$541,$H$541:$K$541,0))*HLOOKUP(AF$540,$J$537:$R$538,2)</f>
        <v>0</v>
      </c>
      <c r="AG564" s="769" cm="1">
        <f t="array" ref="AG564">INDEX($H564:$K564,0,MATCH(AG$541,$H$541:$K$541,0))*HLOOKUP(AG$540,$J$537:$R$538,2)</f>
        <v>0</v>
      </c>
      <c r="AH564" s="769" cm="1">
        <f t="array" ref="AH564">INDEX($H564:$K564,0,MATCH(AH$541,$H$541:$K$541,0))*HLOOKUP(AH$540,$J$537:$R$538,2)</f>
        <v>0</v>
      </c>
      <c r="AI564" s="769" cm="1">
        <f t="array" ref="AI564">INDEX($H564:$K564,0,MATCH(AI$541,$H$541:$K$541,0))*HLOOKUP(AI$540,$J$537:$R$538,2)</f>
        <v>0</v>
      </c>
      <c r="AJ564" s="769" cm="1">
        <f t="array" ref="AJ564">INDEX($H564:$K564,0,MATCH(AJ$541,$H$541:$K$541,0))*HLOOKUP(AJ$540,$J$537:$R$538,2)</f>
        <v>0</v>
      </c>
      <c r="AK564" s="769" cm="1">
        <f t="array" ref="AK564">INDEX($H564:$K564,0,MATCH(AK$541,$H$541:$K$541,0))*HLOOKUP(AK$540,$J$537:$R$538,2)</f>
        <v>0</v>
      </c>
      <c r="AL564" s="769" cm="1">
        <f t="array" ref="AL564">INDEX($H564:$K564,0,MATCH(AL$541,$H$541:$K$541,0))*HLOOKUP(AL$540,$J$537:$R$538,2)</f>
        <v>0</v>
      </c>
      <c r="AM564" s="769" cm="1">
        <f t="array" ref="AM564">INDEX($H564:$K564,0,MATCH(AM$541,$H$541:$K$541,0))*HLOOKUP(AM$540,$J$537:$R$538,2)</f>
        <v>0</v>
      </c>
      <c r="AN564" s="769" cm="1">
        <f t="array" ref="AN564">INDEX($H564:$K564,0,MATCH(AN$541,$H$541:$K$541,0))*HLOOKUP(AN$540,$J$537:$R$538,2)</f>
        <v>0</v>
      </c>
      <c r="AO564" s="769" cm="1">
        <f t="array" ref="AO564">INDEX($H564:$K564,0,MATCH(AO$541,$H$541:$K$541,0))*HLOOKUP(AO$540,$J$537:$R$538,2)</f>
        <v>0</v>
      </c>
      <c r="AP564" s="769" cm="1">
        <f t="array" ref="AP564">INDEX($H564:$K564,0,MATCH(AP$541,$H$541:$K$541,0))*HLOOKUP(AP$540,$J$537:$R$538,2)</f>
        <v>0</v>
      </c>
      <c r="AQ564" s="769" cm="1">
        <f t="array" ref="AQ564">INDEX($H564:$K564,0,MATCH(AQ$541,$H$541:$K$541,0))*HLOOKUP(AQ$540,$J$537:$R$538,2)</f>
        <v>0</v>
      </c>
      <c r="AR564" s="769" cm="1">
        <f t="array" ref="AR564">INDEX($H564:$K564,0,MATCH(AR$541,$H$541:$K$541,0))*HLOOKUP(AR$540,$J$537:$R$538,2)</f>
        <v>0</v>
      </c>
      <c r="AS564" s="769" cm="1">
        <f t="array" ref="AS564">INDEX($H564:$K564,0,MATCH(AS$541,$H$541:$K$541,0))*HLOOKUP(AS$540,$J$537:$R$538,2)</f>
        <v>0</v>
      </c>
      <c r="AT564" s="769" cm="1">
        <f t="array" ref="AT564">INDEX($H564:$K564,0,MATCH(AT$541,$H$541:$K$541,0))*HLOOKUP(AT$540,$J$537:$R$538,2)</f>
        <v>0</v>
      </c>
      <c r="AU564" s="769" cm="1">
        <f t="array" ref="AU564">INDEX($H564:$K564,0,MATCH(AU$541,$H$541:$K$541,0))*HLOOKUP(AU$540,$J$537:$R$538,2)</f>
        <v>0</v>
      </c>
      <c r="AV564" s="189"/>
      <c r="AW564" s="189"/>
      <c r="AX564" s="16"/>
      <c r="AY564" s="8"/>
      <c r="AZ564" s="8"/>
      <c r="BA564" s="8"/>
    </row>
    <row r="565" spans="1:53" ht="14.5" outlineLevel="1" x14ac:dyDescent="0.35">
      <c r="A565" s="6"/>
      <c r="B565" s="7"/>
      <c r="C565" s="17"/>
      <c r="D565" s="17"/>
      <c r="E565" s="17"/>
      <c r="F565" s="26"/>
      <c r="G565" s="26" t="str">
        <f t="shared" si="124"/>
        <v>AYAA2A1o</v>
      </c>
      <c r="H565" s="226">
        <v>78.94736842105263</v>
      </c>
      <c r="I565" s="226">
        <v>10.869565217391305</v>
      </c>
      <c r="J565" s="226">
        <v>10.869565217391305</v>
      </c>
      <c r="K565" s="226">
        <v>0</v>
      </c>
      <c r="L565" s="769" cm="1">
        <f t="array" ref="L565">INDEX($H565:$K565,0,MATCH(L$541,$H$541:$K$541,0))*HLOOKUP(L$540,$J$537:$R$538,2)</f>
        <v>78.94736842105263</v>
      </c>
      <c r="M565" s="769" cm="1">
        <f t="array" ref="M565">INDEX($H565:$K565,0,MATCH(M$541,$H$541:$K$541,0))*HLOOKUP(M$540,$J$537:$R$538,2)</f>
        <v>10.869565217391305</v>
      </c>
      <c r="N565" s="769" cm="1">
        <f t="array" ref="N565">INDEX($H565:$K565,0,MATCH(N$541,$H$541:$K$541,0))*HLOOKUP(N$540,$J$537:$R$538,2)</f>
        <v>10.869565217391305</v>
      </c>
      <c r="O565" s="769" cm="1">
        <f t="array" ref="O565">INDEX($H565:$K565,0,MATCH(O$541,$H$541:$K$541,0))*HLOOKUP(O$540,$J$537:$R$538,2)</f>
        <v>0</v>
      </c>
      <c r="P565" s="769" cm="1">
        <f t="array" ref="P565">INDEX($H565:$K565,0,MATCH(P$541,$H$541:$K$541,0))*HLOOKUP(P$540,$J$537:$R$538,2)</f>
        <v>78.94736842105263</v>
      </c>
      <c r="Q565" s="769" cm="1">
        <f t="array" ref="Q565">INDEX($H565:$K565,0,MATCH(Q$541,$H$541:$K$541,0))*HLOOKUP(Q$540,$J$537:$R$538,2)</f>
        <v>10.869565217391305</v>
      </c>
      <c r="R565" s="769" cm="1">
        <f t="array" ref="R565">INDEX($H565:$K565,0,MATCH(R$541,$H$541:$K$541,0))*HLOOKUP(R$540,$J$537:$R$538,2)</f>
        <v>10.869565217391305</v>
      </c>
      <c r="S565" s="769" cm="1">
        <f t="array" ref="S565">INDEX($H565:$K565,0,MATCH(S$541,$H$541:$K$541,0))*HLOOKUP(S$540,$J$537:$R$538,2)</f>
        <v>0</v>
      </c>
      <c r="T565" s="769" cm="1">
        <f t="array" ref="T565">INDEX($H565:$K565,0,MATCH(T$541,$H$541:$K$541,0))*HLOOKUP(T$540,$J$537:$R$538,2)</f>
        <v>78.94736842105263</v>
      </c>
      <c r="U565" s="769" cm="1">
        <f t="array" ref="U565">INDEX($H565:$K565,0,MATCH(U$541,$H$541:$K$541,0))*HLOOKUP(U$540,$J$537:$R$538,2)</f>
        <v>10.869565217391305</v>
      </c>
      <c r="V565" s="769" cm="1">
        <f t="array" ref="V565">INDEX($H565:$K565,0,MATCH(V$541,$H$541:$K$541,0))*HLOOKUP(V$540,$J$537:$R$538,2)</f>
        <v>10.869565217391305</v>
      </c>
      <c r="W565" s="769" cm="1">
        <f t="array" ref="W565">INDEX($H565:$K565,0,MATCH(W$541,$H$541:$K$541,0))*HLOOKUP(W$540,$J$537:$R$538,2)</f>
        <v>0</v>
      </c>
      <c r="X565" s="769" cm="1">
        <f t="array" ref="X565">INDEX($H565:$K565,0,MATCH(X$541,$H$541:$K$541,0))*HLOOKUP(X$540,$J$537:$R$538,2)</f>
        <v>78.94736842105263</v>
      </c>
      <c r="Y565" s="769" cm="1">
        <f t="array" ref="Y565">INDEX($H565:$K565,0,MATCH(Y$541,$H$541:$K$541,0))*HLOOKUP(Y$540,$J$537:$R$538,2)</f>
        <v>10.869565217391305</v>
      </c>
      <c r="Z565" s="769" cm="1">
        <f t="array" ref="Z565">INDEX($H565:$K565,0,MATCH(Z$541,$H$541:$K$541,0))*HLOOKUP(Z$540,$J$537:$R$538,2)</f>
        <v>10.869565217391305</v>
      </c>
      <c r="AA565" s="769" cm="1">
        <f t="array" ref="AA565">INDEX($H565:$K565,0,MATCH(AA$541,$H$541:$K$541,0))*HLOOKUP(AA$540,$J$537:$R$538,2)</f>
        <v>0</v>
      </c>
      <c r="AB565" s="769" cm="1">
        <f t="array" ref="AB565">INDEX($H565:$K565,0,MATCH(AB$541,$H$541:$K$541,0))*HLOOKUP(AB$540,$J$537:$R$538,2)</f>
        <v>78.94736842105263</v>
      </c>
      <c r="AC565" s="769" cm="1">
        <f t="array" ref="AC565">INDEX($H565:$K565,0,MATCH(AC$541,$H$541:$K$541,0))*HLOOKUP(AC$540,$J$537:$R$538,2)</f>
        <v>10.869565217391305</v>
      </c>
      <c r="AD565" s="769" cm="1">
        <f t="array" ref="AD565">INDEX($H565:$K565,0,MATCH(AD$541,$H$541:$K$541,0))*HLOOKUP(AD$540,$J$537:$R$538,2)</f>
        <v>10.869565217391305</v>
      </c>
      <c r="AE565" s="769" cm="1">
        <f t="array" ref="AE565">INDEX($H565:$K565,0,MATCH(AE$541,$H$541:$K$541,0))*HLOOKUP(AE$540,$J$537:$R$538,2)</f>
        <v>0</v>
      </c>
      <c r="AF565" s="769" cm="1">
        <f t="array" ref="AF565">INDEX($H565:$K565,0,MATCH(AF$541,$H$541:$K$541,0))*HLOOKUP(AF$540,$J$537:$R$538,2)</f>
        <v>78.94736842105263</v>
      </c>
      <c r="AG565" s="769" cm="1">
        <f t="array" ref="AG565">INDEX($H565:$K565,0,MATCH(AG$541,$H$541:$K$541,0))*HLOOKUP(AG$540,$J$537:$R$538,2)</f>
        <v>10.869565217391305</v>
      </c>
      <c r="AH565" s="769" cm="1">
        <f t="array" ref="AH565">INDEX($H565:$K565,0,MATCH(AH$541,$H$541:$K$541,0))*HLOOKUP(AH$540,$J$537:$R$538,2)</f>
        <v>10.869565217391305</v>
      </c>
      <c r="AI565" s="769" cm="1">
        <f t="array" ref="AI565">INDEX($H565:$K565,0,MATCH(AI$541,$H$541:$K$541,0))*HLOOKUP(AI$540,$J$537:$R$538,2)</f>
        <v>0</v>
      </c>
      <c r="AJ565" s="769" cm="1">
        <f t="array" ref="AJ565">INDEX($H565:$K565,0,MATCH(AJ$541,$H$541:$K$541,0))*HLOOKUP(AJ$540,$J$537:$R$538,2)</f>
        <v>78.94736842105263</v>
      </c>
      <c r="AK565" s="769" cm="1">
        <f t="array" ref="AK565">INDEX($H565:$K565,0,MATCH(AK$541,$H$541:$K$541,0))*HLOOKUP(AK$540,$J$537:$R$538,2)</f>
        <v>10.869565217391305</v>
      </c>
      <c r="AL565" s="769" cm="1">
        <f t="array" ref="AL565">INDEX($H565:$K565,0,MATCH(AL$541,$H$541:$K$541,0))*HLOOKUP(AL$540,$J$537:$R$538,2)</f>
        <v>10.869565217391305</v>
      </c>
      <c r="AM565" s="769" cm="1">
        <f t="array" ref="AM565">INDEX($H565:$K565,0,MATCH(AM$541,$H$541:$K$541,0))*HLOOKUP(AM$540,$J$537:$R$538,2)</f>
        <v>0</v>
      </c>
      <c r="AN565" s="769" cm="1">
        <f t="array" ref="AN565">INDEX($H565:$K565,0,MATCH(AN$541,$H$541:$K$541,0))*HLOOKUP(AN$540,$J$537:$R$538,2)</f>
        <v>78.94736842105263</v>
      </c>
      <c r="AO565" s="769" cm="1">
        <f t="array" ref="AO565">INDEX($H565:$K565,0,MATCH(AO$541,$H$541:$K$541,0))*HLOOKUP(AO$540,$J$537:$R$538,2)</f>
        <v>10.869565217391305</v>
      </c>
      <c r="AP565" s="769" cm="1">
        <f t="array" ref="AP565">INDEX($H565:$K565,0,MATCH(AP$541,$H$541:$K$541,0))*HLOOKUP(AP$540,$J$537:$R$538,2)</f>
        <v>10.869565217391305</v>
      </c>
      <c r="AQ565" s="769" cm="1">
        <f t="array" ref="AQ565">INDEX($H565:$K565,0,MATCH(AQ$541,$H$541:$K$541,0))*HLOOKUP(AQ$540,$J$537:$R$538,2)</f>
        <v>0</v>
      </c>
      <c r="AR565" s="769" cm="1">
        <f t="array" ref="AR565">INDEX($H565:$K565,0,MATCH(AR$541,$H$541:$K$541,0))*HLOOKUP(AR$540,$J$537:$R$538,2)</f>
        <v>78.94736842105263</v>
      </c>
      <c r="AS565" s="769" cm="1">
        <f t="array" ref="AS565">INDEX($H565:$K565,0,MATCH(AS$541,$H$541:$K$541,0))*HLOOKUP(AS$540,$J$537:$R$538,2)</f>
        <v>10.869565217391305</v>
      </c>
      <c r="AT565" s="769" cm="1">
        <f t="array" ref="AT565">INDEX($H565:$K565,0,MATCH(AT$541,$H$541:$K$541,0))*HLOOKUP(AT$540,$J$537:$R$538,2)</f>
        <v>10.869565217391305</v>
      </c>
      <c r="AU565" s="769" cm="1">
        <f t="array" ref="AU565">INDEX($H565:$K565,0,MATCH(AU$541,$H$541:$K$541,0))*HLOOKUP(AU$540,$J$537:$R$538,2)</f>
        <v>0</v>
      </c>
      <c r="AV565" s="189"/>
      <c r="AW565" s="189"/>
      <c r="AX565" s="16"/>
      <c r="AY565" s="8"/>
      <c r="AZ565" s="8"/>
      <c r="BA565" s="8"/>
    </row>
    <row r="566" spans="1:53" ht="14.5" outlineLevel="1" x14ac:dyDescent="0.35">
      <c r="A566" s="6"/>
      <c r="B566" s="7"/>
      <c r="C566" s="17"/>
      <c r="D566" s="17"/>
      <c r="E566" s="17"/>
      <c r="F566" s="26"/>
      <c r="G566" s="26" t="str">
        <f t="shared" si="124"/>
        <v>AYAA2A1od</v>
      </c>
      <c r="H566" s="226">
        <v>78.94736842105263</v>
      </c>
      <c r="I566" s="226">
        <v>10.869565217391305</v>
      </c>
      <c r="J566" s="226">
        <v>10.869565217391305</v>
      </c>
      <c r="K566" s="226">
        <v>0</v>
      </c>
      <c r="L566" s="769" cm="1">
        <f t="array" ref="L566">INDEX($H566:$K566,0,MATCH(L$541,$H$541:$K$541,0))*HLOOKUP(L$540,$J$537:$R$538,2)</f>
        <v>78.94736842105263</v>
      </c>
      <c r="M566" s="769" cm="1">
        <f t="array" ref="M566">INDEX($H566:$K566,0,MATCH(M$541,$H$541:$K$541,0))*HLOOKUP(M$540,$J$537:$R$538,2)</f>
        <v>10.869565217391305</v>
      </c>
      <c r="N566" s="769" cm="1">
        <f t="array" ref="N566">INDEX($H566:$K566,0,MATCH(N$541,$H$541:$K$541,0))*HLOOKUP(N$540,$J$537:$R$538,2)</f>
        <v>10.869565217391305</v>
      </c>
      <c r="O566" s="769" cm="1">
        <f t="array" ref="O566">INDEX($H566:$K566,0,MATCH(O$541,$H$541:$K$541,0))*HLOOKUP(O$540,$J$537:$R$538,2)</f>
        <v>0</v>
      </c>
      <c r="P566" s="769" cm="1">
        <f t="array" ref="P566">INDEX($H566:$K566,0,MATCH(P$541,$H$541:$K$541,0))*HLOOKUP(P$540,$J$537:$R$538,2)</f>
        <v>78.94736842105263</v>
      </c>
      <c r="Q566" s="769" cm="1">
        <f t="array" ref="Q566">INDEX($H566:$K566,0,MATCH(Q$541,$H$541:$K$541,0))*HLOOKUP(Q$540,$J$537:$R$538,2)</f>
        <v>10.869565217391305</v>
      </c>
      <c r="R566" s="769" cm="1">
        <f t="array" ref="R566">INDEX($H566:$K566,0,MATCH(R$541,$H$541:$K$541,0))*HLOOKUP(R$540,$J$537:$R$538,2)</f>
        <v>10.869565217391305</v>
      </c>
      <c r="S566" s="769" cm="1">
        <f t="array" ref="S566">INDEX($H566:$K566,0,MATCH(S$541,$H$541:$K$541,0))*HLOOKUP(S$540,$J$537:$R$538,2)</f>
        <v>0</v>
      </c>
      <c r="T566" s="769" cm="1">
        <f t="array" ref="T566">INDEX($H566:$K566,0,MATCH(T$541,$H$541:$K$541,0))*HLOOKUP(T$540,$J$537:$R$538,2)</f>
        <v>78.94736842105263</v>
      </c>
      <c r="U566" s="769" cm="1">
        <f t="array" ref="U566">INDEX($H566:$K566,0,MATCH(U$541,$H$541:$K$541,0))*HLOOKUP(U$540,$J$537:$R$538,2)</f>
        <v>10.869565217391305</v>
      </c>
      <c r="V566" s="769" cm="1">
        <f t="array" ref="V566">INDEX($H566:$K566,0,MATCH(V$541,$H$541:$K$541,0))*HLOOKUP(V$540,$J$537:$R$538,2)</f>
        <v>10.869565217391305</v>
      </c>
      <c r="W566" s="769" cm="1">
        <f t="array" ref="W566">INDEX($H566:$K566,0,MATCH(W$541,$H$541:$K$541,0))*HLOOKUP(W$540,$J$537:$R$538,2)</f>
        <v>0</v>
      </c>
      <c r="X566" s="769" cm="1">
        <f t="array" ref="X566">INDEX($H566:$K566,0,MATCH(X$541,$H$541:$K$541,0))*HLOOKUP(X$540,$J$537:$R$538,2)</f>
        <v>78.94736842105263</v>
      </c>
      <c r="Y566" s="769" cm="1">
        <f t="array" ref="Y566">INDEX($H566:$K566,0,MATCH(Y$541,$H$541:$K$541,0))*HLOOKUP(Y$540,$J$537:$R$538,2)</f>
        <v>10.869565217391305</v>
      </c>
      <c r="Z566" s="769" cm="1">
        <f t="array" ref="Z566">INDEX($H566:$K566,0,MATCH(Z$541,$H$541:$K$541,0))*HLOOKUP(Z$540,$J$537:$R$538,2)</f>
        <v>10.869565217391305</v>
      </c>
      <c r="AA566" s="769" cm="1">
        <f t="array" ref="AA566">INDEX($H566:$K566,0,MATCH(AA$541,$H$541:$K$541,0))*HLOOKUP(AA$540,$J$537:$R$538,2)</f>
        <v>0</v>
      </c>
      <c r="AB566" s="769" cm="1">
        <f t="array" ref="AB566">INDEX($H566:$K566,0,MATCH(AB$541,$H$541:$K$541,0))*HLOOKUP(AB$540,$J$537:$R$538,2)</f>
        <v>78.94736842105263</v>
      </c>
      <c r="AC566" s="769" cm="1">
        <f t="array" ref="AC566">INDEX($H566:$K566,0,MATCH(AC$541,$H$541:$K$541,0))*HLOOKUP(AC$540,$J$537:$R$538,2)</f>
        <v>10.869565217391305</v>
      </c>
      <c r="AD566" s="769" cm="1">
        <f t="array" ref="AD566">INDEX($H566:$K566,0,MATCH(AD$541,$H$541:$K$541,0))*HLOOKUP(AD$540,$J$537:$R$538,2)</f>
        <v>10.869565217391305</v>
      </c>
      <c r="AE566" s="769" cm="1">
        <f t="array" ref="AE566">INDEX($H566:$K566,0,MATCH(AE$541,$H$541:$K$541,0))*HLOOKUP(AE$540,$J$537:$R$538,2)</f>
        <v>0</v>
      </c>
      <c r="AF566" s="769" cm="1">
        <f t="array" ref="AF566">INDEX($H566:$K566,0,MATCH(AF$541,$H$541:$K$541,0))*HLOOKUP(AF$540,$J$537:$R$538,2)</f>
        <v>78.94736842105263</v>
      </c>
      <c r="AG566" s="769" cm="1">
        <f t="array" ref="AG566">INDEX($H566:$K566,0,MATCH(AG$541,$H$541:$K$541,0))*HLOOKUP(AG$540,$J$537:$R$538,2)</f>
        <v>10.869565217391305</v>
      </c>
      <c r="AH566" s="769" cm="1">
        <f t="array" ref="AH566">INDEX($H566:$K566,0,MATCH(AH$541,$H$541:$K$541,0))*HLOOKUP(AH$540,$J$537:$R$538,2)</f>
        <v>10.869565217391305</v>
      </c>
      <c r="AI566" s="769" cm="1">
        <f t="array" ref="AI566">INDEX($H566:$K566,0,MATCH(AI$541,$H$541:$K$541,0))*HLOOKUP(AI$540,$J$537:$R$538,2)</f>
        <v>0</v>
      </c>
      <c r="AJ566" s="769" cm="1">
        <f t="array" ref="AJ566">INDEX($H566:$K566,0,MATCH(AJ$541,$H$541:$K$541,0))*HLOOKUP(AJ$540,$J$537:$R$538,2)</f>
        <v>78.94736842105263</v>
      </c>
      <c r="AK566" s="769" cm="1">
        <f t="array" ref="AK566">INDEX($H566:$K566,0,MATCH(AK$541,$H$541:$K$541,0))*HLOOKUP(AK$540,$J$537:$R$538,2)</f>
        <v>10.869565217391305</v>
      </c>
      <c r="AL566" s="769" cm="1">
        <f t="array" ref="AL566">INDEX($H566:$K566,0,MATCH(AL$541,$H$541:$K$541,0))*HLOOKUP(AL$540,$J$537:$R$538,2)</f>
        <v>10.869565217391305</v>
      </c>
      <c r="AM566" s="769" cm="1">
        <f t="array" ref="AM566">INDEX($H566:$K566,0,MATCH(AM$541,$H$541:$K$541,0))*HLOOKUP(AM$540,$J$537:$R$538,2)</f>
        <v>0</v>
      </c>
      <c r="AN566" s="769" cm="1">
        <f t="array" ref="AN566">INDEX($H566:$K566,0,MATCH(AN$541,$H$541:$K$541,0))*HLOOKUP(AN$540,$J$537:$R$538,2)</f>
        <v>78.94736842105263</v>
      </c>
      <c r="AO566" s="769" cm="1">
        <f t="array" ref="AO566">INDEX($H566:$K566,0,MATCH(AO$541,$H$541:$K$541,0))*HLOOKUP(AO$540,$J$537:$R$538,2)</f>
        <v>10.869565217391305</v>
      </c>
      <c r="AP566" s="769" cm="1">
        <f t="array" ref="AP566">INDEX($H566:$K566,0,MATCH(AP$541,$H$541:$K$541,0))*HLOOKUP(AP$540,$J$537:$R$538,2)</f>
        <v>10.869565217391305</v>
      </c>
      <c r="AQ566" s="769" cm="1">
        <f t="array" ref="AQ566">INDEX($H566:$K566,0,MATCH(AQ$541,$H$541:$K$541,0))*HLOOKUP(AQ$540,$J$537:$R$538,2)</f>
        <v>0</v>
      </c>
      <c r="AR566" s="769" cm="1">
        <f t="array" ref="AR566">INDEX($H566:$K566,0,MATCH(AR$541,$H$541:$K$541,0))*HLOOKUP(AR$540,$J$537:$R$538,2)</f>
        <v>78.94736842105263</v>
      </c>
      <c r="AS566" s="769" cm="1">
        <f t="array" ref="AS566">INDEX($H566:$K566,0,MATCH(AS$541,$H$541:$K$541,0))*HLOOKUP(AS$540,$J$537:$R$538,2)</f>
        <v>10.869565217391305</v>
      </c>
      <c r="AT566" s="769" cm="1">
        <f t="array" ref="AT566">INDEX($H566:$K566,0,MATCH(AT$541,$H$541:$K$541,0))*HLOOKUP(AT$540,$J$537:$R$538,2)</f>
        <v>10.869565217391305</v>
      </c>
      <c r="AU566" s="769" cm="1">
        <f t="array" ref="AU566">INDEX($H566:$K566,0,MATCH(AU$541,$H$541:$K$541,0))*HLOOKUP(AU$540,$J$537:$R$538,2)</f>
        <v>0</v>
      </c>
      <c r="AV566" s="189"/>
      <c r="AW566" s="189"/>
      <c r="AX566" s="16"/>
      <c r="AY566" s="8"/>
      <c r="AZ566" s="8"/>
      <c r="BA566" s="8"/>
    </row>
    <row r="567" spans="1:53" ht="14.5" outlineLevel="1" x14ac:dyDescent="0.35">
      <c r="A567" s="6"/>
      <c r="B567" s="7"/>
      <c r="C567" s="17"/>
      <c r="D567" s="17"/>
      <c r="E567" s="17"/>
      <c r="F567" s="26"/>
      <c r="G567" s="26" t="str">
        <f t="shared" si="124"/>
        <v>AAOA2A1a</v>
      </c>
      <c r="H567" s="226">
        <v>0</v>
      </c>
      <c r="I567" s="226">
        <v>0</v>
      </c>
      <c r="J567" s="226">
        <v>0</v>
      </c>
      <c r="K567" s="226">
        <v>0</v>
      </c>
      <c r="L567" s="769" cm="1">
        <f t="array" ref="L567">INDEX($H567:$K567,0,MATCH(L$541,$H$541:$K$541,0))*HLOOKUP(L$540,$J$537:$R$538,2)</f>
        <v>0</v>
      </c>
      <c r="M567" s="769" cm="1">
        <f t="array" ref="M567">INDEX($H567:$K567,0,MATCH(M$541,$H$541:$K$541,0))*HLOOKUP(M$540,$J$537:$R$538,2)</f>
        <v>0</v>
      </c>
      <c r="N567" s="769" cm="1">
        <f t="array" ref="N567">INDEX($H567:$K567,0,MATCH(N$541,$H$541:$K$541,0))*HLOOKUP(N$540,$J$537:$R$538,2)</f>
        <v>0</v>
      </c>
      <c r="O567" s="769" cm="1">
        <f t="array" ref="O567">INDEX($H567:$K567,0,MATCH(O$541,$H$541:$K$541,0))*HLOOKUP(O$540,$J$537:$R$538,2)</f>
        <v>0</v>
      </c>
      <c r="P567" s="769" cm="1">
        <f t="array" ref="P567">INDEX($H567:$K567,0,MATCH(P$541,$H$541:$K$541,0))*HLOOKUP(P$540,$J$537:$R$538,2)</f>
        <v>0</v>
      </c>
      <c r="Q567" s="769" cm="1">
        <f t="array" ref="Q567">INDEX($H567:$K567,0,MATCH(Q$541,$H$541:$K$541,0))*HLOOKUP(Q$540,$J$537:$R$538,2)</f>
        <v>0</v>
      </c>
      <c r="R567" s="769" cm="1">
        <f t="array" ref="R567">INDEX($H567:$K567,0,MATCH(R$541,$H$541:$K$541,0))*HLOOKUP(R$540,$J$537:$R$538,2)</f>
        <v>0</v>
      </c>
      <c r="S567" s="769" cm="1">
        <f t="array" ref="S567">INDEX($H567:$K567,0,MATCH(S$541,$H$541:$K$541,0))*HLOOKUP(S$540,$J$537:$R$538,2)</f>
        <v>0</v>
      </c>
      <c r="T567" s="769" cm="1">
        <f t="array" ref="T567">INDEX($H567:$K567,0,MATCH(T$541,$H$541:$K$541,0))*HLOOKUP(T$540,$J$537:$R$538,2)</f>
        <v>0</v>
      </c>
      <c r="U567" s="769" cm="1">
        <f t="array" ref="U567">INDEX($H567:$K567,0,MATCH(U$541,$H$541:$K$541,0))*HLOOKUP(U$540,$J$537:$R$538,2)</f>
        <v>0</v>
      </c>
      <c r="V567" s="769" cm="1">
        <f t="array" ref="V567">INDEX($H567:$K567,0,MATCH(V$541,$H$541:$K$541,0))*HLOOKUP(V$540,$J$537:$R$538,2)</f>
        <v>0</v>
      </c>
      <c r="W567" s="769" cm="1">
        <f t="array" ref="W567">INDEX($H567:$K567,0,MATCH(W$541,$H$541:$K$541,0))*HLOOKUP(W$540,$J$537:$R$538,2)</f>
        <v>0</v>
      </c>
      <c r="X567" s="769" cm="1">
        <f t="array" ref="X567">INDEX($H567:$K567,0,MATCH(X$541,$H$541:$K$541,0))*HLOOKUP(X$540,$J$537:$R$538,2)</f>
        <v>0</v>
      </c>
      <c r="Y567" s="769" cm="1">
        <f t="array" ref="Y567">INDEX($H567:$K567,0,MATCH(Y$541,$H$541:$K$541,0))*HLOOKUP(Y$540,$J$537:$R$538,2)</f>
        <v>0</v>
      </c>
      <c r="Z567" s="769" cm="1">
        <f t="array" ref="Z567">INDEX($H567:$K567,0,MATCH(Z$541,$H$541:$K$541,0))*HLOOKUP(Z$540,$J$537:$R$538,2)</f>
        <v>0</v>
      </c>
      <c r="AA567" s="769" cm="1">
        <f t="array" ref="AA567">INDEX($H567:$K567,0,MATCH(AA$541,$H$541:$K$541,0))*HLOOKUP(AA$540,$J$537:$R$538,2)</f>
        <v>0</v>
      </c>
      <c r="AB567" s="769" cm="1">
        <f t="array" ref="AB567">INDEX($H567:$K567,0,MATCH(AB$541,$H$541:$K$541,0))*HLOOKUP(AB$540,$J$537:$R$538,2)</f>
        <v>0</v>
      </c>
      <c r="AC567" s="769" cm="1">
        <f t="array" ref="AC567">INDEX($H567:$K567,0,MATCH(AC$541,$H$541:$K$541,0))*HLOOKUP(AC$540,$J$537:$R$538,2)</f>
        <v>0</v>
      </c>
      <c r="AD567" s="769" cm="1">
        <f t="array" ref="AD567">INDEX($H567:$K567,0,MATCH(AD$541,$H$541:$K$541,0))*HLOOKUP(AD$540,$J$537:$R$538,2)</f>
        <v>0</v>
      </c>
      <c r="AE567" s="769" cm="1">
        <f t="array" ref="AE567">INDEX($H567:$K567,0,MATCH(AE$541,$H$541:$K$541,0))*HLOOKUP(AE$540,$J$537:$R$538,2)</f>
        <v>0</v>
      </c>
      <c r="AF567" s="769" cm="1">
        <f t="array" ref="AF567">INDEX($H567:$K567,0,MATCH(AF$541,$H$541:$K$541,0))*HLOOKUP(AF$540,$J$537:$R$538,2)</f>
        <v>0</v>
      </c>
      <c r="AG567" s="769" cm="1">
        <f t="array" ref="AG567">INDEX($H567:$K567,0,MATCH(AG$541,$H$541:$K$541,0))*HLOOKUP(AG$540,$J$537:$R$538,2)</f>
        <v>0</v>
      </c>
      <c r="AH567" s="769" cm="1">
        <f t="array" ref="AH567">INDEX($H567:$K567,0,MATCH(AH$541,$H$541:$K$541,0))*HLOOKUP(AH$540,$J$537:$R$538,2)</f>
        <v>0</v>
      </c>
      <c r="AI567" s="769" cm="1">
        <f t="array" ref="AI567">INDEX($H567:$K567,0,MATCH(AI$541,$H$541:$K$541,0))*HLOOKUP(AI$540,$J$537:$R$538,2)</f>
        <v>0</v>
      </c>
      <c r="AJ567" s="769" cm="1">
        <f t="array" ref="AJ567">INDEX($H567:$K567,0,MATCH(AJ$541,$H$541:$K$541,0))*HLOOKUP(AJ$540,$J$537:$R$538,2)</f>
        <v>0</v>
      </c>
      <c r="AK567" s="769" cm="1">
        <f t="array" ref="AK567">INDEX($H567:$K567,0,MATCH(AK$541,$H$541:$K$541,0))*HLOOKUP(AK$540,$J$537:$R$538,2)</f>
        <v>0</v>
      </c>
      <c r="AL567" s="769" cm="1">
        <f t="array" ref="AL567">INDEX($H567:$K567,0,MATCH(AL$541,$H$541:$K$541,0))*HLOOKUP(AL$540,$J$537:$R$538,2)</f>
        <v>0</v>
      </c>
      <c r="AM567" s="769" cm="1">
        <f t="array" ref="AM567">INDEX($H567:$K567,0,MATCH(AM$541,$H$541:$K$541,0))*HLOOKUP(AM$540,$J$537:$R$538,2)</f>
        <v>0</v>
      </c>
      <c r="AN567" s="769" cm="1">
        <f t="array" ref="AN567">INDEX($H567:$K567,0,MATCH(AN$541,$H$541:$K$541,0))*HLOOKUP(AN$540,$J$537:$R$538,2)</f>
        <v>0</v>
      </c>
      <c r="AO567" s="769" cm="1">
        <f t="array" ref="AO567">INDEX($H567:$K567,0,MATCH(AO$541,$H$541:$K$541,0))*HLOOKUP(AO$540,$J$537:$R$538,2)</f>
        <v>0</v>
      </c>
      <c r="AP567" s="769" cm="1">
        <f t="array" ref="AP567">INDEX($H567:$K567,0,MATCH(AP$541,$H$541:$K$541,0))*HLOOKUP(AP$540,$J$537:$R$538,2)</f>
        <v>0</v>
      </c>
      <c r="AQ567" s="769" cm="1">
        <f t="array" ref="AQ567">INDEX($H567:$K567,0,MATCH(AQ$541,$H$541:$K$541,0))*HLOOKUP(AQ$540,$J$537:$R$538,2)</f>
        <v>0</v>
      </c>
      <c r="AR567" s="769" cm="1">
        <f t="array" ref="AR567">INDEX($H567:$K567,0,MATCH(AR$541,$H$541:$K$541,0))*HLOOKUP(AR$540,$J$537:$R$538,2)</f>
        <v>0</v>
      </c>
      <c r="AS567" s="769" cm="1">
        <f t="array" ref="AS567">INDEX($H567:$K567,0,MATCH(AS$541,$H$541:$K$541,0))*HLOOKUP(AS$540,$J$537:$R$538,2)</f>
        <v>0</v>
      </c>
      <c r="AT567" s="769" cm="1">
        <f t="array" ref="AT567">INDEX($H567:$K567,0,MATCH(AT$541,$H$541:$K$541,0))*HLOOKUP(AT$540,$J$537:$R$538,2)</f>
        <v>0</v>
      </c>
      <c r="AU567" s="769" cm="1">
        <f t="array" ref="AU567">INDEX($H567:$K567,0,MATCH(AU$541,$H$541:$K$541,0))*HLOOKUP(AU$540,$J$537:$R$538,2)</f>
        <v>0</v>
      </c>
      <c r="AV567" s="189"/>
      <c r="AW567" s="189"/>
      <c r="AX567" s="16"/>
      <c r="AY567" s="8"/>
      <c r="AZ567" s="8"/>
      <c r="BA567" s="8"/>
    </row>
    <row r="568" spans="1:53" ht="14.5" outlineLevel="1" x14ac:dyDescent="0.35">
      <c r="A568" s="6"/>
      <c r="B568" s="7"/>
      <c r="C568" s="17"/>
      <c r="D568" s="17"/>
      <c r="E568" s="17"/>
      <c r="F568" s="26"/>
      <c r="G568" s="26" t="str">
        <f t="shared" si="124"/>
        <v>AAAOA1a</v>
      </c>
      <c r="H568" s="226">
        <v>0</v>
      </c>
      <c r="I568" s="226">
        <v>0</v>
      </c>
      <c r="J568" s="226">
        <v>0</v>
      </c>
      <c r="K568" s="226">
        <v>0</v>
      </c>
      <c r="L568" s="769" cm="1">
        <f t="array" ref="L568">INDEX($H568:$K568,0,MATCH(L$541,$H$541:$K$541,0))*HLOOKUP(L$540,$J$537:$R$538,2)</f>
        <v>0</v>
      </c>
      <c r="M568" s="769" cm="1">
        <f t="array" ref="M568">INDEX($H568:$K568,0,MATCH(M$541,$H$541:$K$541,0))*HLOOKUP(M$540,$J$537:$R$538,2)</f>
        <v>0</v>
      </c>
      <c r="N568" s="769" cm="1">
        <f t="array" ref="N568">INDEX($H568:$K568,0,MATCH(N$541,$H$541:$K$541,0))*HLOOKUP(N$540,$J$537:$R$538,2)</f>
        <v>0</v>
      </c>
      <c r="O568" s="769" cm="1">
        <f t="array" ref="O568">INDEX($H568:$K568,0,MATCH(O$541,$H$541:$K$541,0))*HLOOKUP(O$540,$J$537:$R$538,2)</f>
        <v>0</v>
      </c>
      <c r="P568" s="769" cm="1">
        <f t="array" ref="P568">INDEX($H568:$K568,0,MATCH(P$541,$H$541:$K$541,0))*HLOOKUP(P$540,$J$537:$R$538,2)</f>
        <v>0</v>
      </c>
      <c r="Q568" s="769" cm="1">
        <f t="array" ref="Q568">INDEX($H568:$K568,0,MATCH(Q$541,$H$541:$K$541,0))*HLOOKUP(Q$540,$J$537:$R$538,2)</f>
        <v>0</v>
      </c>
      <c r="R568" s="769" cm="1">
        <f t="array" ref="R568">INDEX($H568:$K568,0,MATCH(R$541,$H$541:$K$541,0))*HLOOKUP(R$540,$J$537:$R$538,2)</f>
        <v>0</v>
      </c>
      <c r="S568" s="769" cm="1">
        <f t="array" ref="S568">INDEX($H568:$K568,0,MATCH(S$541,$H$541:$K$541,0))*HLOOKUP(S$540,$J$537:$R$538,2)</f>
        <v>0</v>
      </c>
      <c r="T568" s="769" cm="1">
        <f t="array" ref="T568">INDEX($H568:$K568,0,MATCH(T$541,$H$541:$K$541,0))*HLOOKUP(T$540,$J$537:$R$538,2)</f>
        <v>0</v>
      </c>
      <c r="U568" s="769" cm="1">
        <f t="array" ref="U568">INDEX($H568:$K568,0,MATCH(U$541,$H$541:$K$541,0))*HLOOKUP(U$540,$J$537:$R$538,2)</f>
        <v>0</v>
      </c>
      <c r="V568" s="769" cm="1">
        <f t="array" ref="V568">INDEX($H568:$K568,0,MATCH(V$541,$H$541:$K$541,0))*HLOOKUP(V$540,$J$537:$R$538,2)</f>
        <v>0</v>
      </c>
      <c r="W568" s="769" cm="1">
        <f t="array" ref="W568">INDEX($H568:$K568,0,MATCH(W$541,$H$541:$K$541,0))*HLOOKUP(W$540,$J$537:$R$538,2)</f>
        <v>0</v>
      </c>
      <c r="X568" s="769" cm="1">
        <f t="array" ref="X568">INDEX($H568:$K568,0,MATCH(X$541,$H$541:$K$541,0))*HLOOKUP(X$540,$J$537:$R$538,2)</f>
        <v>0</v>
      </c>
      <c r="Y568" s="769" cm="1">
        <f t="array" ref="Y568">INDEX($H568:$K568,0,MATCH(Y$541,$H$541:$K$541,0))*HLOOKUP(Y$540,$J$537:$R$538,2)</f>
        <v>0</v>
      </c>
      <c r="Z568" s="769" cm="1">
        <f t="array" ref="Z568">INDEX($H568:$K568,0,MATCH(Z$541,$H$541:$K$541,0))*HLOOKUP(Z$540,$J$537:$R$538,2)</f>
        <v>0</v>
      </c>
      <c r="AA568" s="769" cm="1">
        <f t="array" ref="AA568">INDEX($H568:$K568,0,MATCH(AA$541,$H$541:$K$541,0))*HLOOKUP(AA$540,$J$537:$R$538,2)</f>
        <v>0</v>
      </c>
      <c r="AB568" s="769" cm="1">
        <f t="array" ref="AB568">INDEX($H568:$K568,0,MATCH(AB$541,$H$541:$K$541,0))*HLOOKUP(AB$540,$J$537:$R$538,2)</f>
        <v>0</v>
      </c>
      <c r="AC568" s="769" cm="1">
        <f t="array" ref="AC568">INDEX($H568:$K568,0,MATCH(AC$541,$H$541:$K$541,0))*HLOOKUP(AC$540,$J$537:$R$538,2)</f>
        <v>0</v>
      </c>
      <c r="AD568" s="769" cm="1">
        <f t="array" ref="AD568">INDEX($H568:$K568,0,MATCH(AD$541,$H$541:$K$541,0))*HLOOKUP(AD$540,$J$537:$R$538,2)</f>
        <v>0</v>
      </c>
      <c r="AE568" s="769" cm="1">
        <f t="array" ref="AE568">INDEX($H568:$K568,0,MATCH(AE$541,$H$541:$K$541,0))*HLOOKUP(AE$540,$J$537:$R$538,2)</f>
        <v>0</v>
      </c>
      <c r="AF568" s="769" cm="1">
        <f t="array" ref="AF568">INDEX($H568:$K568,0,MATCH(AF$541,$H$541:$K$541,0))*HLOOKUP(AF$540,$J$537:$R$538,2)</f>
        <v>0</v>
      </c>
      <c r="AG568" s="769" cm="1">
        <f t="array" ref="AG568">INDEX($H568:$K568,0,MATCH(AG$541,$H$541:$K$541,0))*HLOOKUP(AG$540,$J$537:$R$538,2)</f>
        <v>0</v>
      </c>
      <c r="AH568" s="769" cm="1">
        <f t="array" ref="AH568">INDEX($H568:$K568,0,MATCH(AH$541,$H$541:$K$541,0))*HLOOKUP(AH$540,$J$537:$R$538,2)</f>
        <v>0</v>
      </c>
      <c r="AI568" s="769" cm="1">
        <f t="array" ref="AI568">INDEX($H568:$K568,0,MATCH(AI$541,$H$541:$K$541,0))*HLOOKUP(AI$540,$J$537:$R$538,2)</f>
        <v>0</v>
      </c>
      <c r="AJ568" s="769" cm="1">
        <f t="array" ref="AJ568">INDEX($H568:$K568,0,MATCH(AJ$541,$H$541:$K$541,0))*HLOOKUP(AJ$540,$J$537:$R$538,2)</f>
        <v>0</v>
      </c>
      <c r="AK568" s="769" cm="1">
        <f t="array" ref="AK568">INDEX($H568:$K568,0,MATCH(AK$541,$H$541:$K$541,0))*HLOOKUP(AK$540,$J$537:$R$538,2)</f>
        <v>0</v>
      </c>
      <c r="AL568" s="769" cm="1">
        <f t="array" ref="AL568">INDEX($H568:$K568,0,MATCH(AL$541,$H$541:$K$541,0))*HLOOKUP(AL$540,$J$537:$R$538,2)</f>
        <v>0</v>
      </c>
      <c r="AM568" s="769" cm="1">
        <f t="array" ref="AM568">INDEX($H568:$K568,0,MATCH(AM$541,$H$541:$K$541,0))*HLOOKUP(AM$540,$J$537:$R$538,2)</f>
        <v>0</v>
      </c>
      <c r="AN568" s="769" cm="1">
        <f t="array" ref="AN568">INDEX($H568:$K568,0,MATCH(AN$541,$H$541:$K$541,0))*HLOOKUP(AN$540,$J$537:$R$538,2)</f>
        <v>0</v>
      </c>
      <c r="AO568" s="769" cm="1">
        <f t="array" ref="AO568">INDEX($H568:$K568,0,MATCH(AO$541,$H$541:$K$541,0))*HLOOKUP(AO$540,$J$537:$R$538,2)</f>
        <v>0</v>
      </c>
      <c r="AP568" s="769" cm="1">
        <f t="array" ref="AP568">INDEX($H568:$K568,0,MATCH(AP$541,$H$541:$K$541,0))*HLOOKUP(AP$540,$J$537:$R$538,2)</f>
        <v>0</v>
      </c>
      <c r="AQ568" s="769" cm="1">
        <f t="array" ref="AQ568">INDEX($H568:$K568,0,MATCH(AQ$541,$H$541:$K$541,0))*HLOOKUP(AQ$540,$J$537:$R$538,2)</f>
        <v>0</v>
      </c>
      <c r="AR568" s="769" cm="1">
        <f t="array" ref="AR568">INDEX($H568:$K568,0,MATCH(AR$541,$H$541:$K$541,0))*HLOOKUP(AR$540,$J$537:$R$538,2)</f>
        <v>0</v>
      </c>
      <c r="AS568" s="769" cm="1">
        <f t="array" ref="AS568">INDEX($H568:$K568,0,MATCH(AS$541,$H$541:$K$541,0))*HLOOKUP(AS$540,$J$537:$R$538,2)</f>
        <v>0</v>
      </c>
      <c r="AT568" s="769" cm="1">
        <f t="array" ref="AT568">INDEX($H568:$K568,0,MATCH(AT$541,$H$541:$K$541,0))*HLOOKUP(AT$540,$J$537:$R$538,2)</f>
        <v>0</v>
      </c>
      <c r="AU568" s="769" cm="1">
        <f t="array" ref="AU568">INDEX($H568:$K568,0,MATCH(AU$541,$H$541:$K$541,0))*HLOOKUP(AU$540,$J$537:$R$538,2)</f>
        <v>0</v>
      </c>
      <c r="AV568" s="189"/>
      <c r="AW568" s="189"/>
      <c r="AX568" s="16"/>
      <c r="AY568" s="8"/>
      <c r="AZ568" s="8"/>
      <c r="BA568" s="8"/>
    </row>
    <row r="569" spans="1:53" ht="14.5" outlineLevel="1" x14ac:dyDescent="0.35">
      <c r="A569" s="6"/>
      <c r="B569" s="7"/>
      <c r="C569" s="17"/>
      <c r="D569" s="17"/>
      <c r="E569" s="17"/>
      <c r="F569" s="26"/>
      <c r="G569" s="26" t="str">
        <f t="shared" si="124"/>
        <v>YAAA2Oa</v>
      </c>
      <c r="H569" s="226">
        <v>0</v>
      </c>
      <c r="I569" s="226">
        <v>0</v>
      </c>
      <c r="J569" s="226">
        <v>0</v>
      </c>
      <c r="K569" s="226">
        <v>0</v>
      </c>
      <c r="L569" s="769" cm="1">
        <f t="array" ref="L569">INDEX($H569:$K569,0,MATCH(L$541,$H$541:$K$541,0))*HLOOKUP(L$540,$J$537:$R$538,2)</f>
        <v>0</v>
      </c>
      <c r="M569" s="769" cm="1">
        <f t="array" ref="M569">INDEX($H569:$K569,0,MATCH(M$541,$H$541:$K$541,0))*HLOOKUP(M$540,$J$537:$R$538,2)</f>
        <v>0</v>
      </c>
      <c r="N569" s="769" cm="1">
        <f t="array" ref="N569">INDEX($H569:$K569,0,MATCH(N$541,$H$541:$K$541,0))*HLOOKUP(N$540,$J$537:$R$538,2)</f>
        <v>0</v>
      </c>
      <c r="O569" s="769" cm="1">
        <f t="array" ref="O569">INDEX($H569:$K569,0,MATCH(O$541,$H$541:$K$541,0))*HLOOKUP(O$540,$J$537:$R$538,2)</f>
        <v>0</v>
      </c>
      <c r="P569" s="769" cm="1">
        <f t="array" ref="P569">INDEX($H569:$K569,0,MATCH(P$541,$H$541:$K$541,0))*HLOOKUP(P$540,$J$537:$R$538,2)</f>
        <v>0</v>
      </c>
      <c r="Q569" s="769" cm="1">
        <f t="array" ref="Q569">INDEX($H569:$K569,0,MATCH(Q$541,$H$541:$K$541,0))*HLOOKUP(Q$540,$J$537:$R$538,2)</f>
        <v>0</v>
      </c>
      <c r="R569" s="769" cm="1">
        <f t="array" ref="R569">INDEX($H569:$K569,0,MATCH(R$541,$H$541:$K$541,0))*HLOOKUP(R$540,$J$537:$R$538,2)</f>
        <v>0</v>
      </c>
      <c r="S569" s="769" cm="1">
        <f t="array" ref="S569">INDEX($H569:$K569,0,MATCH(S$541,$H$541:$K$541,0))*HLOOKUP(S$540,$J$537:$R$538,2)</f>
        <v>0</v>
      </c>
      <c r="T569" s="769" cm="1">
        <f t="array" ref="T569">INDEX($H569:$K569,0,MATCH(T$541,$H$541:$K$541,0))*HLOOKUP(T$540,$J$537:$R$538,2)</f>
        <v>0</v>
      </c>
      <c r="U569" s="769" cm="1">
        <f t="array" ref="U569">INDEX($H569:$K569,0,MATCH(U$541,$H$541:$K$541,0))*HLOOKUP(U$540,$J$537:$R$538,2)</f>
        <v>0</v>
      </c>
      <c r="V569" s="769" cm="1">
        <f t="array" ref="V569">INDEX($H569:$K569,0,MATCH(V$541,$H$541:$K$541,0))*HLOOKUP(V$540,$J$537:$R$538,2)</f>
        <v>0</v>
      </c>
      <c r="W569" s="769" cm="1">
        <f t="array" ref="W569">INDEX($H569:$K569,0,MATCH(W$541,$H$541:$K$541,0))*HLOOKUP(W$540,$J$537:$R$538,2)</f>
        <v>0</v>
      </c>
      <c r="X569" s="769" cm="1">
        <f t="array" ref="X569">INDEX($H569:$K569,0,MATCH(X$541,$H$541:$K$541,0))*HLOOKUP(X$540,$J$537:$R$538,2)</f>
        <v>0</v>
      </c>
      <c r="Y569" s="769" cm="1">
        <f t="array" ref="Y569">INDEX($H569:$K569,0,MATCH(Y$541,$H$541:$K$541,0))*HLOOKUP(Y$540,$J$537:$R$538,2)</f>
        <v>0</v>
      </c>
      <c r="Z569" s="769" cm="1">
        <f t="array" ref="Z569">INDEX($H569:$K569,0,MATCH(Z$541,$H$541:$K$541,0))*HLOOKUP(Z$540,$J$537:$R$538,2)</f>
        <v>0</v>
      </c>
      <c r="AA569" s="769" cm="1">
        <f t="array" ref="AA569">INDEX($H569:$K569,0,MATCH(AA$541,$H$541:$K$541,0))*HLOOKUP(AA$540,$J$537:$R$538,2)</f>
        <v>0</v>
      </c>
      <c r="AB569" s="769" cm="1">
        <f t="array" ref="AB569">INDEX($H569:$K569,0,MATCH(AB$541,$H$541:$K$541,0))*HLOOKUP(AB$540,$J$537:$R$538,2)</f>
        <v>0</v>
      </c>
      <c r="AC569" s="769" cm="1">
        <f t="array" ref="AC569">INDEX($H569:$K569,0,MATCH(AC$541,$H$541:$K$541,0))*HLOOKUP(AC$540,$J$537:$R$538,2)</f>
        <v>0</v>
      </c>
      <c r="AD569" s="769" cm="1">
        <f t="array" ref="AD569">INDEX($H569:$K569,0,MATCH(AD$541,$H$541:$K$541,0))*HLOOKUP(AD$540,$J$537:$R$538,2)</f>
        <v>0</v>
      </c>
      <c r="AE569" s="769" cm="1">
        <f t="array" ref="AE569">INDEX($H569:$K569,0,MATCH(AE$541,$H$541:$K$541,0))*HLOOKUP(AE$540,$J$537:$R$538,2)</f>
        <v>0</v>
      </c>
      <c r="AF569" s="769" cm="1">
        <f t="array" ref="AF569">INDEX($H569:$K569,0,MATCH(AF$541,$H$541:$K$541,0))*HLOOKUP(AF$540,$J$537:$R$538,2)</f>
        <v>0</v>
      </c>
      <c r="AG569" s="769" cm="1">
        <f t="array" ref="AG569">INDEX($H569:$K569,0,MATCH(AG$541,$H$541:$K$541,0))*HLOOKUP(AG$540,$J$537:$R$538,2)</f>
        <v>0</v>
      </c>
      <c r="AH569" s="769" cm="1">
        <f t="array" ref="AH569">INDEX($H569:$K569,0,MATCH(AH$541,$H$541:$K$541,0))*HLOOKUP(AH$540,$J$537:$R$538,2)</f>
        <v>0</v>
      </c>
      <c r="AI569" s="769" cm="1">
        <f t="array" ref="AI569">INDEX($H569:$K569,0,MATCH(AI$541,$H$541:$K$541,0))*HLOOKUP(AI$540,$J$537:$R$538,2)</f>
        <v>0</v>
      </c>
      <c r="AJ569" s="769" cm="1">
        <f t="array" ref="AJ569">INDEX($H569:$K569,0,MATCH(AJ$541,$H$541:$K$541,0))*HLOOKUP(AJ$540,$J$537:$R$538,2)</f>
        <v>0</v>
      </c>
      <c r="AK569" s="769" cm="1">
        <f t="array" ref="AK569">INDEX($H569:$K569,0,MATCH(AK$541,$H$541:$K$541,0))*HLOOKUP(AK$540,$J$537:$R$538,2)</f>
        <v>0</v>
      </c>
      <c r="AL569" s="769" cm="1">
        <f t="array" ref="AL569">INDEX($H569:$K569,0,MATCH(AL$541,$H$541:$K$541,0))*HLOOKUP(AL$540,$J$537:$R$538,2)</f>
        <v>0</v>
      </c>
      <c r="AM569" s="769" cm="1">
        <f t="array" ref="AM569">INDEX($H569:$K569,0,MATCH(AM$541,$H$541:$K$541,0))*HLOOKUP(AM$540,$J$537:$R$538,2)</f>
        <v>0</v>
      </c>
      <c r="AN569" s="769" cm="1">
        <f t="array" ref="AN569">INDEX($H569:$K569,0,MATCH(AN$541,$H$541:$K$541,0))*HLOOKUP(AN$540,$J$537:$R$538,2)</f>
        <v>0</v>
      </c>
      <c r="AO569" s="769" cm="1">
        <f t="array" ref="AO569">INDEX($H569:$K569,0,MATCH(AO$541,$H$541:$K$541,0))*HLOOKUP(AO$540,$J$537:$R$538,2)</f>
        <v>0</v>
      </c>
      <c r="AP569" s="769" cm="1">
        <f t="array" ref="AP569">INDEX($H569:$K569,0,MATCH(AP$541,$H$541:$K$541,0))*HLOOKUP(AP$540,$J$537:$R$538,2)</f>
        <v>0</v>
      </c>
      <c r="AQ569" s="769" cm="1">
        <f t="array" ref="AQ569">INDEX($H569:$K569,0,MATCH(AQ$541,$H$541:$K$541,0))*HLOOKUP(AQ$540,$J$537:$R$538,2)</f>
        <v>0</v>
      </c>
      <c r="AR569" s="769" cm="1">
        <f t="array" ref="AR569">INDEX($H569:$K569,0,MATCH(AR$541,$H$541:$K$541,0))*HLOOKUP(AR$540,$J$537:$R$538,2)</f>
        <v>0</v>
      </c>
      <c r="AS569" s="769" cm="1">
        <f t="array" ref="AS569">INDEX($H569:$K569,0,MATCH(AS$541,$H$541:$K$541,0))*HLOOKUP(AS$540,$J$537:$R$538,2)</f>
        <v>0</v>
      </c>
      <c r="AT569" s="769" cm="1">
        <f t="array" ref="AT569">INDEX($H569:$K569,0,MATCH(AT$541,$H$541:$K$541,0))*HLOOKUP(AT$540,$J$537:$R$538,2)</f>
        <v>0</v>
      </c>
      <c r="AU569" s="769" cm="1">
        <f t="array" ref="AU569">INDEX($H569:$K569,0,MATCH(AU$541,$H$541:$K$541,0))*HLOOKUP(AU$540,$J$537:$R$538,2)</f>
        <v>0</v>
      </c>
      <c r="AV569" s="189"/>
      <c r="AW569" s="189"/>
      <c r="AX569" s="16"/>
      <c r="AY569" s="8"/>
      <c r="AZ569" s="8"/>
      <c r="BA569" s="8"/>
    </row>
    <row r="570" spans="1:53" ht="14.5" outlineLevel="1" x14ac:dyDescent="0.35">
      <c r="A570" s="6"/>
      <c r="B570" s="7"/>
      <c r="C570" s="17"/>
      <c r="D570" s="17"/>
      <c r="E570" s="17"/>
      <c r="F570" s="26"/>
      <c r="G570" s="26" t="str">
        <f t="shared" si="124"/>
        <v>AYAWA1w</v>
      </c>
      <c r="H570" s="226">
        <v>78.94736842105263</v>
      </c>
      <c r="I570" s="226">
        <v>32.608695652173914</v>
      </c>
      <c r="J570" s="226">
        <v>32.608695652173914</v>
      </c>
      <c r="K570" s="226">
        <v>0</v>
      </c>
      <c r="L570" s="769" cm="1">
        <f t="array" ref="L570">INDEX($H570:$K570,0,MATCH(L$541,$H$541:$K$541,0))*HLOOKUP(L$540,$J$537:$R$538,2)</f>
        <v>78.94736842105263</v>
      </c>
      <c r="M570" s="769" cm="1">
        <f t="array" ref="M570">INDEX($H570:$K570,0,MATCH(M$541,$H$541:$K$541,0))*HLOOKUP(M$540,$J$537:$R$538,2)</f>
        <v>32.608695652173914</v>
      </c>
      <c r="N570" s="769" cm="1">
        <f t="array" ref="N570">INDEX($H570:$K570,0,MATCH(N$541,$H$541:$K$541,0))*HLOOKUP(N$540,$J$537:$R$538,2)</f>
        <v>32.608695652173914</v>
      </c>
      <c r="O570" s="769" cm="1">
        <f t="array" ref="O570">INDEX($H570:$K570,0,MATCH(O$541,$H$541:$K$541,0))*HLOOKUP(O$540,$J$537:$R$538,2)</f>
        <v>0</v>
      </c>
      <c r="P570" s="769" cm="1">
        <f t="array" ref="P570">INDEX($H570:$K570,0,MATCH(P$541,$H$541:$K$541,0))*HLOOKUP(P$540,$J$537:$R$538,2)</f>
        <v>78.94736842105263</v>
      </c>
      <c r="Q570" s="769" cm="1">
        <f t="array" ref="Q570">INDEX($H570:$K570,0,MATCH(Q$541,$H$541:$K$541,0))*HLOOKUP(Q$540,$J$537:$R$538,2)</f>
        <v>32.608695652173914</v>
      </c>
      <c r="R570" s="769" cm="1">
        <f t="array" ref="R570">INDEX($H570:$K570,0,MATCH(R$541,$H$541:$K$541,0))*HLOOKUP(R$540,$J$537:$R$538,2)</f>
        <v>32.608695652173914</v>
      </c>
      <c r="S570" s="769" cm="1">
        <f t="array" ref="S570">INDEX($H570:$K570,0,MATCH(S$541,$H$541:$K$541,0))*HLOOKUP(S$540,$J$537:$R$538,2)</f>
        <v>0</v>
      </c>
      <c r="T570" s="769" cm="1">
        <f t="array" ref="T570">INDEX($H570:$K570,0,MATCH(T$541,$H$541:$K$541,0))*HLOOKUP(T$540,$J$537:$R$538,2)</f>
        <v>78.94736842105263</v>
      </c>
      <c r="U570" s="769" cm="1">
        <f t="array" ref="U570">INDEX($H570:$K570,0,MATCH(U$541,$H$541:$K$541,0))*HLOOKUP(U$540,$J$537:$R$538,2)</f>
        <v>32.608695652173914</v>
      </c>
      <c r="V570" s="769" cm="1">
        <f t="array" ref="V570">INDEX($H570:$K570,0,MATCH(V$541,$H$541:$K$541,0))*HLOOKUP(V$540,$J$537:$R$538,2)</f>
        <v>32.608695652173914</v>
      </c>
      <c r="W570" s="769" cm="1">
        <f t="array" ref="W570">INDEX($H570:$K570,0,MATCH(W$541,$H$541:$K$541,0))*HLOOKUP(W$540,$J$537:$R$538,2)</f>
        <v>0</v>
      </c>
      <c r="X570" s="769" cm="1">
        <f t="array" ref="X570">INDEX($H570:$K570,0,MATCH(X$541,$H$541:$K$541,0))*HLOOKUP(X$540,$J$537:$R$538,2)</f>
        <v>78.94736842105263</v>
      </c>
      <c r="Y570" s="769" cm="1">
        <f t="array" ref="Y570">INDEX($H570:$K570,0,MATCH(Y$541,$H$541:$K$541,0))*HLOOKUP(Y$540,$J$537:$R$538,2)</f>
        <v>32.608695652173914</v>
      </c>
      <c r="Z570" s="769" cm="1">
        <f t="array" ref="Z570">INDEX($H570:$K570,0,MATCH(Z$541,$H$541:$K$541,0))*HLOOKUP(Z$540,$J$537:$R$538,2)</f>
        <v>32.608695652173914</v>
      </c>
      <c r="AA570" s="769" cm="1">
        <f t="array" ref="AA570">INDEX($H570:$K570,0,MATCH(AA$541,$H$541:$K$541,0))*HLOOKUP(AA$540,$J$537:$R$538,2)</f>
        <v>0</v>
      </c>
      <c r="AB570" s="769" cm="1">
        <f t="array" ref="AB570">INDEX($H570:$K570,0,MATCH(AB$541,$H$541:$K$541,0))*HLOOKUP(AB$540,$J$537:$R$538,2)</f>
        <v>78.94736842105263</v>
      </c>
      <c r="AC570" s="769" cm="1">
        <f t="array" ref="AC570">INDEX($H570:$K570,0,MATCH(AC$541,$H$541:$K$541,0))*HLOOKUP(AC$540,$J$537:$R$538,2)</f>
        <v>32.608695652173914</v>
      </c>
      <c r="AD570" s="769" cm="1">
        <f t="array" ref="AD570">INDEX($H570:$K570,0,MATCH(AD$541,$H$541:$K$541,0))*HLOOKUP(AD$540,$J$537:$R$538,2)</f>
        <v>32.608695652173914</v>
      </c>
      <c r="AE570" s="769" cm="1">
        <f t="array" ref="AE570">INDEX($H570:$K570,0,MATCH(AE$541,$H$541:$K$541,0))*HLOOKUP(AE$540,$J$537:$R$538,2)</f>
        <v>0</v>
      </c>
      <c r="AF570" s="769" cm="1">
        <f t="array" ref="AF570">INDEX($H570:$K570,0,MATCH(AF$541,$H$541:$K$541,0))*HLOOKUP(AF$540,$J$537:$R$538,2)</f>
        <v>78.94736842105263</v>
      </c>
      <c r="AG570" s="769" cm="1">
        <f t="array" ref="AG570">INDEX($H570:$K570,0,MATCH(AG$541,$H$541:$K$541,0))*HLOOKUP(AG$540,$J$537:$R$538,2)</f>
        <v>32.608695652173914</v>
      </c>
      <c r="AH570" s="769" cm="1">
        <f t="array" ref="AH570">INDEX($H570:$K570,0,MATCH(AH$541,$H$541:$K$541,0))*HLOOKUP(AH$540,$J$537:$R$538,2)</f>
        <v>32.608695652173914</v>
      </c>
      <c r="AI570" s="769" cm="1">
        <f t="array" ref="AI570">INDEX($H570:$K570,0,MATCH(AI$541,$H$541:$K$541,0))*HLOOKUP(AI$540,$J$537:$R$538,2)</f>
        <v>0</v>
      </c>
      <c r="AJ570" s="769" cm="1">
        <f t="array" ref="AJ570">INDEX($H570:$K570,0,MATCH(AJ$541,$H$541:$K$541,0))*HLOOKUP(AJ$540,$J$537:$R$538,2)</f>
        <v>78.94736842105263</v>
      </c>
      <c r="AK570" s="769" cm="1">
        <f t="array" ref="AK570">INDEX($H570:$K570,0,MATCH(AK$541,$H$541:$K$541,0))*HLOOKUP(AK$540,$J$537:$R$538,2)</f>
        <v>32.608695652173914</v>
      </c>
      <c r="AL570" s="769" cm="1">
        <f t="array" ref="AL570">INDEX($H570:$K570,0,MATCH(AL$541,$H$541:$K$541,0))*HLOOKUP(AL$540,$J$537:$R$538,2)</f>
        <v>32.608695652173914</v>
      </c>
      <c r="AM570" s="769" cm="1">
        <f t="array" ref="AM570">INDEX($H570:$K570,0,MATCH(AM$541,$H$541:$K$541,0))*HLOOKUP(AM$540,$J$537:$R$538,2)</f>
        <v>0</v>
      </c>
      <c r="AN570" s="769" cm="1">
        <f t="array" ref="AN570">INDEX($H570:$K570,0,MATCH(AN$541,$H$541:$K$541,0))*HLOOKUP(AN$540,$J$537:$R$538,2)</f>
        <v>78.94736842105263</v>
      </c>
      <c r="AO570" s="769" cm="1">
        <f t="array" ref="AO570">INDEX($H570:$K570,0,MATCH(AO$541,$H$541:$K$541,0))*HLOOKUP(AO$540,$J$537:$R$538,2)</f>
        <v>32.608695652173914</v>
      </c>
      <c r="AP570" s="769" cm="1">
        <f t="array" ref="AP570">INDEX($H570:$K570,0,MATCH(AP$541,$H$541:$K$541,0))*HLOOKUP(AP$540,$J$537:$R$538,2)</f>
        <v>32.608695652173914</v>
      </c>
      <c r="AQ570" s="769" cm="1">
        <f t="array" ref="AQ570">INDEX($H570:$K570,0,MATCH(AQ$541,$H$541:$K$541,0))*HLOOKUP(AQ$540,$J$537:$R$538,2)</f>
        <v>0</v>
      </c>
      <c r="AR570" s="769" cm="1">
        <f t="array" ref="AR570">INDEX($H570:$K570,0,MATCH(AR$541,$H$541:$K$541,0))*HLOOKUP(AR$540,$J$537:$R$538,2)</f>
        <v>78.94736842105263</v>
      </c>
      <c r="AS570" s="769" cm="1">
        <f t="array" ref="AS570">INDEX($H570:$K570,0,MATCH(AS$541,$H$541:$K$541,0))*HLOOKUP(AS$540,$J$537:$R$538,2)</f>
        <v>32.608695652173914</v>
      </c>
      <c r="AT570" s="769" cm="1">
        <f t="array" ref="AT570">INDEX($H570:$K570,0,MATCH(AT$541,$H$541:$K$541,0))*HLOOKUP(AT$540,$J$537:$R$538,2)</f>
        <v>32.608695652173914</v>
      </c>
      <c r="AU570" s="769" cm="1">
        <f t="array" ref="AU570">INDEX($H570:$K570,0,MATCH(AU$541,$H$541:$K$541,0))*HLOOKUP(AU$540,$J$537:$R$538,2)</f>
        <v>0</v>
      </c>
      <c r="AV570" s="189"/>
      <c r="AW570" s="189"/>
      <c r="AX570" s="16"/>
      <c r="AY570" s="8"/>
      <c r="AZ570" s="8"/>
      <c r="BA570" s="8"/>
    </row>
    <row r="571" spans="1:53" ht="14.5" outlineLevel="1" x14ac:dyDescent="0.35">
      <c r="A571" s="6"/>
      <c r="B571" s="7"/>
      <c r="C571" s="17"/>
      <c r="D571" s="17"/>
      <c r="E571" s="17"/>
      <c r="F571" s="26"/>
      <c r="G571" s="26" t="str">
        <f t="shared" si="124"/>
        <v>AYAWA1wd</v>
      </c>
      <c r="H571" s="226">
        <v>78.94736842105263</v>
      </c>
      <c r="I571" s="226">
        <v>32.608695652173914</v>
      </c>
      <c r="J571" s="226">
        <v>32.608695652173914</v>
      </c>
      <c r="K571" s="226">
        <v>0</v>
      </c>
      <c r="L571" s="769" cm="1">
        <f t="array" ref="L571">INDEX($H571:$K571,0,MATCH(L$541,$H$541:$K$541,0))*HLOOKUP(L$540,$J$537:$R$538,2)</f>
        <v>78.94736842105263</v>
      </c>
      <c r="M571" s="769" cm="1">
        <f t="array" ref="M571">INDEX($H571:$K571,0,MATCH(M$541,$H$541:$K$541,0))*HLOOKUP(M$540,$J$537:$R$538,2)</f>
        <v>32.608695652173914</v>
      </c>
      <c r="N571" s="769" cm="1">
        <f t="array" ref="N571">INDEX($H571:$K571,0,MATCH(N$541,$H$541:$K$541,0))*HLOOKUP(N$540,$J$537:$R$538,2)</f>
        <v>32.608695652173914</v>
      </c>
      <c r="O571" s="769" cm="1">
        <f t="array" ref="O571">INDEX($H571:$K571,0,MATCH(O$541,$H$541:$K$541,0))*HLOOKUP(O$540,$J$537:$R$538,2)</f>
        <v>0</v>
      </c>
      <c r="P571" s="769" cm="1">
        <f t="array" ref="P571">INDEX($H571:$K571,0,MATCH(P$541,$H$541:$K$541,0))*HLOOKUP(P$540,$J$537:$R$538,2)</f>
        <v>78.94736842105263</v>
      </c>
      <c r="Q571" s="769" cm="1">
        <f t="array" ref="Q571">INDEX($H571:$K571,0,MATCH(Q$541,$H$541:$K$541,0))*HLOOKUP(Q$540,$J$537:$R$538,2)</f>
        <v>32.608695652173914</v>
      </c>
      <c r="R571" s="769" cm="1">
        <f t="array" ref="R571">INDEX($H571:$K571,0,MATCH(R$541,$H$541:$K$541,0))*HLOOKUP(R$540,$J$537:$R$538,2)</f>
        <v>32.608695652173914</v>
      </c>
      <c r="S571" s="769" cm="1">
        <f t="array" ref="S571">INDEX($H571:$K571,0,MATCH(S$541,$H$541:$K$541,0))*HLOOKUP(S$540,$J$537:$R$538,2)</f>
        <v>0</v>
      </c>
      <c r="T571" s="769" cm="1">
        <f t="array" ref="T571">INDEX($H571:$K571,0,MATCH(T$541,$H$541:$K$541,0))*HLOOKUP(T$540,$J$537:$R$538,2)</f>
        <v>78.94736842105263</v>
      </c>
      <c r="U571" s="769" cm="1">
        <f t="array" ref="U571">INDEX($H571:$K571,0,MATCH(U$541,$H$541:$K$541,0))*HLOOKUP(U$540,$J$537:$R$538,2)</f>
        <v>32.608695652173914</v>
      </c>
      <c r="V571" s="769" cm="1">
        <f t="array" ref="V571">INDEX($H571:$K571,0,MATCH(V$541,$H$541:$K$541,0))*HLOOKUP(V$540,$J$537:$R$538,2)</f>
        <v>32.608695652173914</v>
      </c>
      <c r="W571" s="769" cm="1">
        <f t="array" ref="W571">INDEX($H571:$K571,0,MATCH(W$541,$H$541:$K$541,0))*HLOOKUP(W$540,$J$537:$R$538,2)</f>
        <v>0</v>
      </c>
      <c r="X571" s="769" cm="1">
        <f t="array" ref="X571">INDEX($H571:$K571,0,MATCH(X$541,$H$541:$K$541,0))*HLOOKUP(X$540,$J$537:$R$538,2)</f>
        <v>78.94736842105263</v>
      </c>
      <c r="Y571" s="769" cm="1">
        <f t="array" ref="Y571">INDEX($H571:$K571,0,MATCH(Y$541,$H$541:$K$541,0))*HLOOKUP(Y$540,$J$537:$R$538,2)</f>
        <v>32.608695652173914</v>
      </c>
      <c r="Z571" s="769" cm="1">
        <f t="array" ref="Z571">INDEX($H571:$K571,0,MATCH(Z$541,$H$541:$K$541,0))*HLOOKUP(Z$540,$J$537:$R$538,2)</f>
        <v>32.608695652173914</v>
      </c>
      <c r="AA571" s="769" cm="1">
        <f t="array" ref="AA571">INDEX($H571:$K571,0,MATCH(AA$541,$H$541:$K$541,0))*HLOOKUP(AA$540,$J$537:$R$538,2)</f>
        <v>0</v>
      </c>
      <c r="AB571" s="769" cm="1">
        <f t="array" ref="AB571">INDEX($H571:$K571,0,MATCH(AB$541,$H$541:$K$541,0))*HLOOKUP(AB$540,$J$537:$R$538,2)</f>
        <v>78.94736842105263</v>
      </c>
      <c r="AC571" s="769" cm="1">
        <f t="array" ref="AC571">INDEX($H571:$K571,0,MATCH(AC$541,$H$541:$K$541,0))*HLOOKUP(AC$540,$J$537:$R$538,2)</f>
        <v>32.608695652173914</v>
      </c>
      <c r="AD571" s="769" cm="1">
        <f t="array" ref="AD571">INDEX($H571:$K571,0,MATCH(AD$541,$H$541:$K$541,0))*HLOOKUP(AD$540,$J$537:$R$538,2)</f>
        <v>32.608695652173914</v>
      </c>
      <c r="AE571" s="769" cm="1">
        <f t="array" ref="AE571">INDEX($H571:$K571,0,MATCH(AE$541,$H$541:$K$541,0))*HLOOKUP(AE$540,$J$537:$R$538,2)</f>
        <v>0</v>
      </c>
      <c r="AF571" s="769" cm="1">
        <f t="array" ref="AF571">INDEX($H571:$K571,0,MATCH(AF$541,$H$541:$K$541,0))*HLOOKUP(AF$540,$J$537:$R$538,2)</f>
        <v>78.94736842105263</v>
      </c>
      <c r="AG571" s="769" cm="1">
        <f t="array" ref="AG571">INDEX($H571:$K571,0,MATCH(AG$541,$H$541:$K$541,0))*HLOOKUP(AG$540,$J$537:$R$538,2)</f>
        <v>32.608695652173914</v>
      </c>
      <c r="AH571" s="769" cm="1">
        <f t="array" ref="AH571">INDEX($H571:$K571,0,MATCH(AH$541,$H$541:$K$541,0))*HLOOKUP(AH$540,$J$537:$R$538,2)</f>
        <v>32.608695652173914</v>
      </c>
      <c r="AI571" s="769" cm="1">
        <f t="array" ref="AI571">INDEX($H571:$K571,0,MATCH(AI$541,$H$541:$K$541,0))*HLOOKUP(AI$540,$J$537:$R$538,2)</f>
        <v>0</v>
      </c>
      <c r="AJ571" s="769" cm="1">
        <f t="array" ref="AJ571">INDEX($H571:$K571,0,MATCH(AJ$541,$H$541:$K$541,0))*HLOOKUP(AJ$540,$J$537:$R$538,2)</f>
        <v>78.94736842105263</v>
      </c>
      <c r="AK571" s="769" cm="1">
        <f t="array" ref="AK571">INDEX($H571:$K571,0,MATCH(AK$541,$H$541:$K$541,0))*HLOOKUP(AK$540,$J$537:$R$538,2)</f>
        <v>32.608695652173914</v>
      </c>
      <c r="AL571" s="769" cm="1">
        <f t="array" ref="AL571">INDEX($H571:$K571,0,MATCH(AL$541,$H$541:$K$541,0))*HLOOKUP(AL$540,$J$537:$R$538,2)</f>
        <v>32.608695652173914</v>
      </c>
      <c r="AM571" s="769" cm="1">
        <f t="array" ref="AM571">INDEX($H571:$K571,0,MATCH(AM$541,$H$541:$K$541,0))*HLOOKUP(AM$540,$J$537:$R$538,2)</f>
        <v>0</v>
      </c>
      <c r="AN571" s="769" cm="1">
        <f t="array" ref="AN571">INDEX($H571:$K571,0,MATCH(AN$541,$H$541:$K$541,0))*HLOOKUP(AN$540,$J$537:$R$538,2)</f>
        <v>78.94736842105263</v>
      </c>
      <c r="AO571" s="769" cm="1">
        <f t="array" ref="AO571">INDEX($H571:$K571,0,MATCH(AO$541,$H$541:$K$541,0))*HLOOKUP(AO$540,$J$537:$R$538,2)</f>
        <v>32.608695652173914</v>
      </c>
      <c r="AP571" s="769" cm="1">
        <f t="array" ref="AP571">INDEX($H571:$K571,0,MATCH(AP$541,$H$541:$K$541,0))*HLOOKUP(AP$540,$J$537:$R$538,2)</f>
        <v>32.608695652173914</v>
      </c>
      <c r="AQ571" s="769" cm="1">
        <f t="array" ref="AQ571">INDEX($H571:$K571,0,MATCH(AQ$541,$H$541:$K$541,0))*HLOOKUP(AQ$540,$J$537:$R$538,2)</f>
        <v>0</v>
      </c>
      <c r="AR571" s="769" cm="1">
        <f t="array" ref="AR571">INDEX($H571:$K571,0,MATCH(AR$541,$H$541:$K$541,0))*HLOOKUP(AR$540,$J$537:$R$538,2)</f>
        <v>78.94736842105263</v>
      </c>
      <c r="AS571" s="769" cm="1">
        <f t="array" ref="AS571">INDEX($H571:$K571,0,MATCH(AS$541,$H$541:$K$541,0))*HLOOKUP(AS$540,$J$537:$R$538,2)</f>
        <v>32.608695652173914</v>
      </c>
      <c r="AT571" s="769" cm="1">
        <f t="array" ref="AT571">INDEX($H571:$K571,0,MATCH(AT$541,$H$541:$K$541,0))*HLOOKUP(AT$540,$J$537:$R$538,2)</f>
        <v>32.608695652173914</v>
      </c>
      <c r="AU571" s="769" cm="1">
        <f t="array" ref="AU571">INDEX($H571:$K571,0,MATCH(AU$541,$H$541:$K$541,0))*HLOOKUP(AU$540,$J$537:$R$538,2)</f>
        <v>0</v>
      </c>
      <c r="AV571" s="189"/>
      <c r="AW571" s="189"/>
      <c r="AX571" s="16"/>
      <c r="AY571" s="8"/>
      <c r="AZ571" s="8"/>
      <c r="BA571" s="8"/>
    </row>
    <row r="572" spans="1:53" ht="14.5" outlineLevel="1" x14ac:dyDescent="0.35">
      <c r="A572" s="6"/>
      <c r="B572" s="7"/>
      <c r="C572" s="17"/>
      <c r="D572" s="17"/>
      <c r="E572" s="17"/>
      <c r="F572" s="26"/>
      <c r="G572" s="26" t="str">
        <f t="shared" si="124"/>
        <v>YAWA2Wa</v>
      </c>
      <c r="H572" s="226">
        <v>0</v>
      </c>
      <c r="I572" s="226">
        <v>0</v>
      </c>
      <c r="J572" s="226">
        <v>0</v>
      </c>
      <c r="K572" s="226">
        <v>0</v>
      </c>
      <c r="L572" s="769" cm="1">
        <f t="array" ref="L572">INDEX($H572:$K572,0,MATCH(L$541,$H$541:$K$541,0))*HLOOKUP(L$540,$J$537:$R$538,2)</f>
        <v>0</v>
      </c>
      <c r="M572" s="769" cm="1">
        <f t="array" ref="M572">INDEX($H572:$K572,0,MATCH(M$541,$H$541:$K$541,0))*HLOOKUP(M$540,$J$537:$R$538,2)</f>
        <v>0</v>
      </c>
      <c r="N572" s="769" cm="1">
        <f t="array" ref="N572">INDEX($H572:$K572,0,MATCH(N$541,$H$541:$K$541,0))*HLOOKUP(N$540,$J$537:$R$538,2)</f>
        <v>0</v>
      </c>
      <c r="O572" s="769" cm="1">
        <f t="array" ref="O572">INDEX($H572:$K572,0,MATCH(O$541,$H$541:$K$541,0))*HLOOKUP(O$540,$J$537:$R$538,2)</f>
        <v>0</v>
      </c>
      <c r="P572" s="769" cm="1">
        <f t="array" ref="P572">INDEX($H572:$K572,0,MATCH(P$541,$H$541:$K$541,0))*HLOOKUP(P$540,$J$537:$R$538,2)</f>
        <v>0</v>
      </c>
      <c r="Q572" s="769" cm="1">
        <f t="array" ref="Q572">INDEX($H572:$K572,0,MATCH(Q$541,$H$541:$K$541,0))*HLOOKUP(Q$540,$J$537:$R$538,2)</f>
        <v>0</v>
      </c>
      <c r="R572" s="769" cm="1">
        <f t="array" ref="R572">INDEX($H572:$K572,0,MATCH(R$541,$H$541:$K$541,0))*HLOOKUP(R$540,$J$537:$R$538,2)</f>
        <v>0</v>
      </c>
      <c r="S572" s="769" cm="1">
        <f t="array" ref="S572">INDEX($H572:$K572,0,MATCH(S$541,$H$541:$K$541,0))*HLOOKUP(S$540,$J$537:$R$538,2)</f>
        <v>0</v>
      </c>
      <c r="T572" s="769" cm="1">
        <f t="array" ref="T572">INDEX($H572:$K572,0,MATCH(T$541,$H$541:$K$541,0))*HLOOKUP(T$540,$J$537:$R$538,2)</f>
        <v>0</v>
      </c>
      <c r="U572" s="769" cm="1">
        <f t="array" ref="U572">INDEX($H572:$K572,0,MATCH(U$541,$H$541:$K$541,0))*HLOOKUP(U$540,$J$537:$R$538,2)</f>
        <v>0</v>
      </c>
      <c r="V572" s="769" cm="1">
        <f t="array" ref="V572">INDEX($H572:$K572,0,MATCH(V$541,$H$541:$K$541,0))*HLOOKUP(V$540,$J$537:$R$538,2)</f>
        <v>0</v>
      </c>
      <c r="W572" s="769" cm="1">
        <f t="array" ref="W572">INDEX($H572:$K572,0,MATCH(W$541,$H$541:$K$541,0))*HLOOKUP(W$540,$J$537:$R$538,2)</f>
        <v>0</v>
      </c>
      <c r="X572" s="769" cm="1">
        <f t="array" ref="X572">INDEX($H572:$K572,0,MATCH(X$541,$H$541:$K$541,0))*HLOOKUP(X$540,$J$537:$R$538,2)</f>
        <v>0</v>
      </c>
      <c r="Y572" s="769" cm="1">
        <f t="array" ref="Y572">INDEX($H572:$K572,0,MATCH(Y$541,$H$541:$K$541,0))*HLOOKUP(Y$540,$J$537:$R$538,2)</f>
        <v>0</v>
      </c>
      <c r="Z572" s="769" cm="1">
        <f t="array" ref="Z572">INDEX($H572:$K572,0,MATCH(Z$541,$H$541:$K$541,0))*HLOOKUP(Z$540,$J$537:$R$538,2)</f>
        <v>0</v>
      </c>
      <c r="AA572" s="769" cm="1">
        <f t="array" ref="AA572">INDEX($H572:$K572,0,MATCH(AA$541,$H$541:$K$541,0))*HLOOKUP(AA$540,$J$537:$R$538,2)</f>
        <v>0</v>
      </c>
      <c r="AB572" s="769" cm="1">
        <f t="array" ref="AB572">INDEX($H572:$K572,0,MATCH(AB$541,$H$541:$K$541,0))*HLOOKUP(AB$540,$J$537:$R$538,2)</f>
        <v>0</v>
      </c>
      <c r="AC572" s="769" cm="1">
        <f t="array" ref="AC572">INDEX($H572:$K572,0,MATCH(AC$541,$H$541:$K$541,0))*HLOOKUP(AC$540,$J$537:$R$538,2)</f>
        <v>0</v>
      </c>
      <c r="AD572" s="769" cm="1">
        <f t="array" ref="AD572">INDEX($H572:$K572,0,MATCH(AD$541,$H$541:$K$541,0))*HLOOKUP(AD$540,$J$537:$R$538,2)</f>
        <v>0</v>
      </c>
      <c r="AE572" s="769" cm="1">
        <f t="array" ref="AE572">INDEX($H572:$K572,0,MATCH(AE$541,$H$541:$K$541,0))*HLOOKUP(AE$540,$J$537:$R$538,2)</f>
        <v>0</v>
      </c>
      <c r="AF572" s="769" cm="1">
        <f t="array" ref="AF572">INDEX($H572:$K572,0,MATCH(AF$541,$H$541:$K$541,0))*HLOOKUP(AF$540,$J$537:$R$538,2)</f>
        <v>0</v>
      </c>
      <c r="AG572" s="769" cm="1">
        <f t="array" ref="AG572">INDEX($H572:$K572,0,MATCH(AG$541,$H$541:$K$541,0))*HLOOKUP(AG$540,$J$537:$R$538,2)</f>
        <v>0</v>
      </c>
      <c r="AH572" s="769" cm="1">
        <f t="array" ref="AH572">INDEX($H572:$K572,0,MATCH(AH$541,$H$541:$K$541,0))*HLOOKUP(AH$540,$J$537:$R$538,2)</f>
        <v>0</v>
      </c>
      <c r="AI572" s="769" cm="1">
        <f t="array" ref="AI572">INDEX($H572:$K572,0,MATCH(AI$541,$H$541:$K$541,0))*HLOOKUP(AI$540,$J$537:$R$538,2)</f>
        <v>0</v>
      </c>
      <c r="AJ572" s="769" cm="1">
        <f t="array" ref="AJ572">INDEX($H572:$K572,0,MATCH(AJ$541,$H$541:$K$541,0))*HLOOKUP(AJ$540,$J$537:$R$538,2)</f>
        <v>0</v>
      </c>
      <c r="AK572" s="769" cm="1">
        <f t="array" ref="AK572">INDEX($H572:$K572,0,MATCH(AK$541,$H$541:$K$541,0))*HLOOKUP(AK$540,$J$537:$R$538,2)</f>
        <v>0</v>
      </c>
      <c r="AL572" s="769" cm="1">
        <f t="array" ref="AL572">INDEX($H572:$K572,0,MATCH(AL$541,$H$541:$K$541,0))*HLOOKUP(AL$540,$J$537:$R$538,2)</f>
        <v>0</v>
      </c>
      <c r="AM572" s="769" cm="1">
        <f t="array" ref="AM572">INDEX($H572:$K572,0,MATCH(AM$541,$H$541:$K$541,0))*HLOOKUP(AM$540,$J$537:$R$538,2)</f>
        <v>0</v>
      </c>
      <c r="AN572" s="769" cm="1">
        <f t="array" ref="AN572">INDEX($H572:$K572,0,MATCH(AN$541,$H$541:$K$541,0))*HLOOKUP(AN$540,$J$537:$R$538,2)</f>
        <v>0</v>
      </c>
      <c r="AO572" s="769" cm="1">
        <f t="array" ref="AO572">INDEX($H572:$K572,0,MATCH(AO$541,$H$541:$K$541,0))*HLOOKUP(AO$540,$J$537:$R$538,2)</f>
        <v>0</v>
      </c>
      <c r="AP572" s="769" cm="1">
        <f t="array" ref="AP572">INDEX($H572:$K572,0,MATCH(AP$541,$H$541:$K$541,0))*HLOOKUP(AP$540,$J$537:$R$538,2)</f>
        <v>0</v>
      </c>
      <c r="AQ572" s="769" cm="1">
        <f t="array" ref="AQ572">INDEX($H572:$K572,0,MATCH(AQ$541,$H$541:$K$541,0))*HLOOKUP(AQ$540,$J$537:$R$538,2)</f>
        <v>0</v>
      </c>
      <c r="AR572" s="769" cm="1">
        <f t="array" ref="AR572">INDEX($H572:$K572,0,MATCH(AR$541,$H$541:$K$541,0))*HLOOKUP(AR$540,$J$537:$R$538,2)</f>
        <v>0</v>
      </c>
      <c r="AS572" s="769" cm="1">
        <f t="array" ref="AS572">INDEX($H572:$K572,0,MATCH(AS$541,$H$541:$K$541,0))*HLOOKUP(AS$540,$J$537:$R$538,2)</f>
        <v>0</v>
      </c>
      <c r="AT572" s="769" cm="1">
        <f t="array" ref="AT572">INDEX($H572:$K572,0,MATCH(AT$541,$H$541:$K$541,0))*HLOOKUP(AT$540,$J$537:$R$538,2)</f>
        <v>0</v>
      </c>
      <c r="AU572" s="769" cm="1">
        <f t="array" ref="AU572">INDEX($H572:$K572,0,MATCH(AU$541,$H$541:$K$541,0))*HLOOKUP(AU$540,$J$537:$R$538,2)</f>
        <v>0</v>
      </c>
      <c r="AV572" s="189"/>
      <c r="AW572" s="189"/>
      <c r="AX572" s="16"/>
      <c r="AY572" s="8"/>
      <c r="AZ572" s="8"/>
      <c r="BA572" s="8"/>
    </row>
    <row r="573" spans="1:53" ht="14.5" outlineLevel="1" x14ac:dyDescent="0.35">
      <c r="A573" s="6"/>
      <c r="B573" s="7"/>
      <c r="C573" s="17"/>
      <c r="D573" s="17"/>
      <c r="E573" s="17"/>
      <c r="F573" s="26"/>
      <c r="G573" s="26" t="str">
        <f t="shared" si="124"/>
        <v>AYAOA1o</v>
      </c>
      <c r="H573" s="226">
        <v>78.94736842105263</v>
      </c>
      <c r="I573" s="226">
        <v>0</v>
      </c>
      <c r="J573" s="226">
        <v>0</v>
      </c>
      <c r="K573" s="226">
        <v>0</v>
      </c>
      <c r="L573" s="769" cm="1">
        <f t="array" ref="L573">INDEX($H573:$K573,0,MATCH(L$541,$H$541:$K$541,0))*HLOOKUP(L$540,$J$537:$R$538,2)</f>
        <v>78.94736842105263</v>
      </c>
      <c r="M573" s="769" cm="1">
        <f t="array" ref="M573">INDEX($H573:$K573,0,MATCH(M$541,$H$541:$K$541,0))*HLOOKUP(M$540,$J$537:$R$538,2)</f>
        <v>0</v>
      </c>
      <c r="N573" s="769" cm="1">
        <f t="array" ref="N573">INDEX($H573:$K573,0,MATCH(N$541,$H$541:$K$541,0))*HLOOKUP(N$540,$J$537:$R$538,2)</f>
        <v>0</v>
      </c>
      <c r="O573" s="769" cm="1">
        <f t="array" ref="O573">INDEX($H573:$K573,0,MATCH(O$541,$H$541:$K$541,0))*HLOOKUP(O$540,$J$537:$R$538,2)</f>
        <v>0</v>
      </c>
      <c r="P573" s="769" cm="1">
        <f t="array" ref="P573">INDEX($H573:$K573,0,MATCH(P$541,$H$541:$K$541,0))*HLOOKUP(P$540,$J$537:$R$538,2)</f>
        <v>78.94736842105263</v>
      </c>
      <c r="Q573" s="769" cm="1">
        <f t="array" ref="Q573">INDEX($H573:$K573,0,MATCH(Q$541,$H$541:$K$541,0))*HLOOKUP(Q$540,$J$537:$R$538,2)</f>
        <v>0</v>
      </c>
      <c r="R573" s="769" cm="1">
        <f t="array" ref="R573">INDEX($H573:$K573,0,MATCH(R$541,$H$541:$K$541,0))*HLOOKUP(R$540,$J$537:$R$538,2)</f>
        <v>0</v>
      </c>
      <c r="S573" s="769" cm="1">
        <f t="array" ref="S573">INDEX($H573:$K573,0,MATCH(S$541,$H$541:$K$541,0))*HLOOKUP(S$540,$J$537:$R$538,2)</f>
        <v>0</v>
      </c>
      <c r="T573" s="769" cm="1">
        <f t="array" ref="T573">INDEX($H573:$K573,0,MATCH(T$541,$H$541:$K$541,0))*HLOOKUP(T$540,$J$537:$R$538,2)</f>
        <v>78.94736842105263</v>
      </c>
      <c r="U573" s="769" cm="1">
        <f t="array" ref="U573">INDEX($H573:$K573,0,MATCH(U$541,$H$541:$K$541,0))*HLOOKUP(U$540,$J$537:$R$538,2)</f>
        <v>0</v>
      </c>
      <c r="V573" s="769" cm="1">
        <f t="array" ref="V573">INDEX($H573:$K573,0,MATCH(V$541,$H$541:$K$541,0))*HLOOKUP(V$540,$J$537:$R$538,2)</f>
        <v>0</v>
      </c>
      <c r="W573" s="769" cm="1">
        <f t="array" ref="W573">INDEX($H573:$K573,0,MATCH(W$541,$H$541:$K$541,0))*HLOOKUP(W$540,$J$537:$R$538,2)</f>
        <v>0</v>
      </c>
      <c r="X573" s="769" cm="1">
        <f t="array" ref="X573">INDEX($H573:$K573,0,MATCH(X$541,$H$541:$K$541,0))*HLOOKUP(X$540,$J$537:$R$538,2)</f>
        <v>78.94736842105263</v>
      </c>
      <c r="Y573" s="769" cm="1">
        <f t="array" ref="Y573">INDEX($H573:$K573,0,MATCH(Y$541,$H$541:$K$541,0))*HLOOKUP(Y$540,$J$537:$R$538,2)</f>
        <v>0</v>
      </c>
      <c r="Z573" s="769" cm="1">
        <f t="array" ref="Z573">INDEX($H573:$K573,0,MATCH(Z$541,$H$541:$K$541,0))*HLOOKUP(Z$540,$J$537:$R$538,2)</f>
        <v>0</v>
      </c>
      <c r="AA573" s="769" cm="1">
        <f t="array" ref="AA573">INDEX($H573:$K573,0,MATCH(AA$541,$H$541:$K$541,0))*HLOOKUP(AA$540,$J$537:$R$538,2)</f>
        <v>0</v>
      </c>
      <c r="AB573" s="769" cm="1">
        <f t="array" ref="AB573">INDEX($H573:$K573,0,MATCH(AB$541,$H$541:$K$541,0))*HLOOKUP(AB$540,$J$537:$R$538,2)</f>
        <v>78.94736842105263</v>
      </c>
      <c r="AC573" s="769" cm="1">
        <f t="array" ref="AC573">INDEX($H573:$K573,0,MATCH(AC$541,$H$541:$K$541,0))*HLOOKUP(AC$540,$J$537:$R$538,2)</f>
        <v>0</v>
      </c>
      <c r="AD573" s="769" cm="1">
        <f t="array" ref="AD573">INDEX($H573:$K573,0,MATCH(AD$541,$H$541:$K$541,0))*HLOOKUP(AD$540,$J$537:$R$538,2)</f>
        <v>0</v>
      </c>
      <c r="AE573" s="769" cm="1">
        <f t="array" ref="AE573">INDEX($H573:$K573,0,MATCH(AE$541,$H$541:$K$541,0))*HLOOKUP(AE$540,$J$537:$R$538,2)</f>
        <v>0</v>
      </c>
      <c r="AF573" s="769" cm="1">
        <f t="array" ref="AF573">INDEX($H573:$K573,0,MATCH(AF$541,$H$541:$K$541,0))*HLOOKUP(AF$540,$J$537:$R$538,2)</f>
        <v>78.94736842105263</v>
      </c>
      <c r="AG573" s="769" cm="1">
        <f t="array" ref="AG573">INDEX($H573:$K573,0,MATCH(AG$541,$H$541:$K$541,0))*HLOOKUP(AG$540,$J$537:$R$538,2)</f>
        <v>0</v>
      </c>
      <c r="AH573" s="769" cm="1">
        <f t="array" ref="AH573">INDEX($H573:$K573,0,MATCH(AH$541,$H$541:$K$541,0))*HLOOKUP(AH$540,$J$537:$R$538,2)</f>
        <v>0</v>
      </c>
      <c r="AI573" s="769" cm="1">
        <f t="array" ref="AI573">INDEX($H573:$K573,0,MATCH(AI$541,$H$541:$K$541,0))*HLOOKUP(AI$540,$J$537:$R$538,2)</f>
        <v>0</v>
      </c>
      <c r="AJ573" s="769" cm="1">
        <f t="array" ref="AJ573">INDEX($H573:$K573,0,MATCH(AJ$541,$H$541:$K$541,0))*HLOOKUP(AJ$540,$J$537:$R$538,2)</f>
        <v>78.94736842105263</v>
      </c>
      <c r="AK573" s="769" cm="1">
        <f t="array" ref="AK573">INDEX($H573:$K573,0,MATCH(AK$541,$H$541:$K$541,0))*HLOOKUP(AK$540,$J$537:$R$538,2)</f>
        <v>0</v>
      </c>
      <c r="AL573" s="769" cm="1">
        <f t="array" ref="AL573">INDEX($H573:$K573,0,MATCH(AL$541,$H$541:$K$541,0))*HLOOKUP(AL$540,$J$537:$R$538,2)</f>
        <v>0</v>
      </c>
      <c r="AM573" s="769" cm="1">
        <f t="array" ref="AM573">INDEX($H573:$K573,0,MATCH(AM$541,$H$541:$K$541,0))*HLOOKUP(AM$540,$J$537:$R$538,2)</f>
        <v>0</v>
      </c>
      <c r="AN573" s="769" cm="1">
        <f t="array" ref="AN573">INDEX($H573:$K573,0,MATCH(AN$541,$H$541:$K$541,0))*HLOOKUP(AN$540,$J$537:$R$538,2)</f>
        <v>78.94736842105263</v>
      </c>
      <c r="AO573" s="769" cm="1">
        <f t="array" ref="AO573">INDEX($H573:$K573,0,MATCH(AO$541,$H$541:$K$541,0))*HLOOKUP(AO$540,$J$537:$R$538,2)</f>
        <v>0</v>
      </c>
      <c r="AP573" s="769" cm="1">
        <f t="array" ref="AP573">INDEX($H573:$K573,0,MATCH(AP$541,$H$541:$K$541,0))*HLOOKUP(AP$540,$J$537:$R$538,2)</f>
        <v>0</v>
      </c>
      <c r="AQ573" s="769" cm="1">
        <f t="array" ref="AQ573">INDEX($H573:$K573,0,MATCH(AQ$541,$H$541:$K$541,0))*HLOOKUP(AQ$540,$J$537:$R$538,2)</f>
        <v>0</v>
      </c>
      <c r="AR573" s="769" cm="1">
        <f t="array" ref="AR573">INDEX($H573:$K573,0,MATCH(AR$541,$H$541:$K$541,0))*HLOOKUP(AR$540,$J$537:$R$538,2)</f>
        <v>78.94736842105263</v>
      </c>
      <c r="AS573" s="769" cm="1">
        <f t="array" ref="AS573">INDEX($H573:$K573,0,MATCH(AS$541,$H$541:$K$541,0))*HLOOKUP(AS$540,$J$537:$R$538,2)</f>
        <v>0</v>
      </c>
      <c r="AT573" s="769" cm="1">
        <f t="array" ref="AT573">INDEX($H573:$K573,0,MATCH(AT$541,$H$541:$K$541,0))*HLOOKUP(AT$540,$J$537:$R$538,2)</f>
        <v>0</v>
      </c>
      <c r="AU573" s="769" cm="1">
        <f t="array" ref="AU573">INDEX($H573:$K573,0,MATCH(AU$541,$H$541:$K$541,0))*HLOOKUP(AU$540,$J$537:$R$538,2)</f>
        <v>0</v>
      </c>
      <c r="AV573" s="189"/>
      <c r="AW573" s="189"/>
      <c r="AX573" s="16"/>
      <c r="AY573" s="8"/>
      <c r="AZ573" s="8"/>
      <c r="BA573" s="8"/>
    </row>
    <row r="574" spans="1:53" ht="14.5" outlineLevel="1" x14ac:dyDescent="0.35">
      <c r="A574" s="6"/>
      <c r="B574" s="7"/>
      <c r="C574" s="17"/>
      <c r="D574" s="17"/>
      <c r="E574" s="17"/>
      <c r="F574" s="26"/>
      <c r="G574" s="26" t="str">
        <f t="shared" si="124"/>
        <v>AYAOA1od</v>
      </c>
      <c r="H574" s="226">
        <v>78.94736842105263</v>
      </c>
      <c r="I574" s="226">
        <v>0</v>
      </c>
      <c r="J574" s="226">
        <v>0</v>
      </c>
      <c r="K574" s="226">
        <v>0</v>
      </c>
      <c r="L574" s="769" cm="1">
        <f t="array" ref="L574">INDEX($H574:$K574,0,MATCH(L$541,$H$541:$K$541,0))*HLOOKUP(L$540,$J$537:$R$538,2)</f>
        <v>78.94736842105263</v>
      </c>
      <c r="M574" s="769" cm="1">
        <f t="array" ref="M574">INDEX($H574:$K574,0,MATCH(M$541,$H$541:$K$541,0))*HLOOKUP(M$540,$J$537:$R$538,2)</f>
        <v>0</v>
      </c>
      <c r="N574" s="769" cm="1">
        <f t="array" ref="N574">INDEX($H574:$K574,0,MATCH(N$541,$H$541:$K$541,0))*HLOOKUP(N$540,$J$537:$R$538,2)</f>
        <v>0</v>
      </c>
      <c r="O574" s="769" cm="1">
        <f t="array" ref="O574">INDEX($H574:$K574,0,MATCH(O$541,$H$541:$K$541,0))*HLOOKUP(O$540,$J$537:$R$538,2)</f>
        <v>0</v>
      </c>
      <c r="P574" s="769" cm="1">
        <f t="array" ref="P574">INDEX($H574:$K574,0,MATCH(P$541,$H$541:$K$541,0))*HLOOKUP(P$540,$J$537:$R$538,2)</f>
        <v>78.94736842105263</v>
      </c>
      <c r="Q574" s="769" cm="1">
        <f t="array" ref="Q574">INDEX($H574:$K574,0,MATCH(Q$541,$H$541:$K$541,0))*HLOOKUP(Q$540,$J$537:$R$538,2)</f>
        <v>0</v>
      </c>
      <c r="R574" s="769" cm="1">
        <f t="array" ref="R574">INDEX($H574:$K574,0,MATCH(R$541,$H$541:$K$541,0))*HLOOKUP(R$540,$J$537:$R$538,2)</f>
        <v>0</v>
      </c>
      <c r="S574" s="769" cm="1">
        <f t="array" ref="S574">INDEX($H574:$K574,0,MATCH(S$541,$H$541:$K$541,0))*HLOOKUP(S$540,$J$537:$R$538,2)</f>
        <v>0</v>
      </c>
      <c r="T574" s="769" cm="1">
        <f t="array" ref="T574">INDEX($H574:$K574,0,MATCH(T$541,$H$541:$K$541,0))*HLOOKUP(T$540,$J$537:$R$538,2)</f>
        <v>78.94736842105263</v>
      </c>
      <c r="U574" s="769" cm="1">
        <f t="array" ref="U574">INDEX($H574:$K574,0,MATCH(U$541,$H$541:$K$541,0))*HLOOKUP(U$540,$J$537:$R$538,2)</f>
        <v>0</v>
      </c>
      <c r="V574" s="769" cm="1">
        <f t="array" ref="V574">INDEX($H574:$K574,0,MATCH(V$541,$H$541:$K$541,0))*HLOOKUP(V$540,$J$537:$R$538,2)</f>
        <v>0</v>
      </c>
      <c r="W574" s="769" cm="1">
        <f t="array" ref="W574">INDEX($H574:$K574,0,MATCH(W$541,$H$541:$K$541,0))*HLOOKUP(W$540,$J$537:$R$538,2)</f>
        <v>0</v>
      </c>
      <c r="X574" s="769" cm="1">
        <f t="array" ref="X574">INDEX($H574:$K574,0,MATCH(X$541,$H$541:$K$541,0))*HLOOKUP(X$540,$J$537:$R$538,2)</f>
        <v>78.94736842105263</v>
      </c>
      <c r="Y574" s="769" cm="1">
        <f t="array" ref="Y574">INDEX($H574:$K574,0,MATCH(Y$541,$H$541:$K$541,0))*HLOOKUP(Y$540,$J$537:$R$538,2)</f>
        <v>0</v>
      </c>
      <c r="Z574" s="769" cm="1">
        <f t="array" ref="Z574">INDEX($H574:$K574,0,MATCH(Z$541,$H$541:$K$541,0))*HLOOKUP(Z$540,$J$537:$R$538,2)</f>
        <v>0</v>
      </c>
      <c r="AA574" s="769" cm="1">
        <f t="array" ref="AA574">INDEX($H574:$K574,0,MATCH(AA$541,$H$541:$K$541,0))*HLOOKUP(AA$540,$J$537:$R$538,2)</f>
        <v>0</v>
      </c>
      <c r="AB574" s="769" cm="1">
        <f t="array" ref="AB574">INDEX($H574:$K574,0,MATCH(AB$541,$H$541:$K$541,0))*HLOOKUP(AB$540,$J$537:$R$538,2)</f>
        <v>78.94736842105263</v>
      </c>
      <c r="AC574" s="769" cm="1">
        <f t="array" ref="AC574">INDEX($H574:$K574,0,MATCH(AC$541,$H$541:$K$541,0))*HLOOKUP(AC$540,$J$537:$R$538,2)</f>
        <v>0</v>
      </c>
      <c r="AD574" s="769" cm="1">
        <f t="array" ref="AD574">INDEX($H574:$K574,0,MATCH(AD$541,$H$541:$K$541,0))*HLOOKUP(AD$540,$J$537:$R$538,2)</f>
        <v>0</v>
      </c>
      <c r="AE574" s="769" cm="1">
        <f t="array" ref="AE574">INDEX($H574:$K574,0,MATCH(AE$541,$H$541:$K$541,0))*HLOOKUP(AE$540,$J$537:$R$538,2)</f>
        <v>0</v>
      </c>
      <c r="AF574" s="769" cm="1">
        <f t="array" ref="AF574">INDEX($H574:$K574,0,MATCH(AF$541,$H$541:$K$541,0))*HLOOKUP(AF$540,$J$537:$R$538,2)</f>
        <v>78.94736842105263</v>
      </c>
      <c r="AG574" s="769" cm="1">
        <f t="array" ref="AG574">INDEX($H574:$K574,0,MATCH(AG$541,$H$541:$K$541,0))*HLOOKUP(AG$540,$J$537:$R$538,2)</f>
        <v>0</v>
      </c>
      <c r="AH574" s="769" cm="1">
        <f t="array" ref="AH574">INDEX($H574:$K574,0,MATCH(AH$541,$H$541:$K$541,0))*HLOOKUP(AH$540,$J$537:$R$538,2)</f>
        <v>0</v>
      </c>
      <c r="AI574" s="769" cm="1">
        <f t="array" ref="AI574">INDEX($H574:$K574,0,MATCH(AI$541,$H$541:$K$541,0))*HLOOKUP(AI$540,$J$537:$R$538,2)</f>
        <v>0</v>
      </c>
      <c r="AJ574" s="769" cm="1">
        <f t="array" ref="AJ574">INDEX($H574:$K574,0,MATCH(AJ$541,$H$541:$K$541,0))*HLOOKUP(AJ$540,$J$537:$R$538,2)</f>
        <v>78.94736842105263</v>
      </c>
      <c r="AK574" s="769" cm="1">
        <f t="array" ref="AK574">INDEX($H574:$K574,0,MATCH(AK$541,$H$541:$K$541,0))*HLOOKUP(AK$540,$J$537:$R$538,2)</f>
        <v>0</v>
      </c>
      <c r="AL574" s="769" cm="1">
        <f t="array" ref="AL574">INDEX($H574:$K574,0,MATCH(AL$541,$H$541:$K$541,0))*HLOOKUP(AL$540,$J$537:$R$538,2)</f>
        <v>0</v>
      </c>
      <c r="AM574" s="769" cm="1">
        <f t="array" ref="AM574">INDEX($H574:$K574,0,MATCH(AM$541,$H$541:$K$541,0))*HLOOKUP(AM$540,$J$537:$R$538,2)</f>
        <v>0</v>
      </c>
      <c r="AN574" s="769" cm="1">
        <f t="array" ref="AN574">INDEX($H574:$K574,0,MATCH(AN$541,$H$541:$K$541,0))*HLOOKUP(AN$540,$J$537:$R$538,2)</f>
        <v>78.94736842105263</v>
      </c>
      <c r="AO574" s="769" cm="1">
        <f t="array" ref="AO574">INDEX($H574:$K574,0,MATCH(AO$541,$H$541:$K$541,0))*HLOOKUP(AO$540,$J$537:$R$538,2)</f>
        <v>0</v>
      </c>
      <c r="AP574" s="769" cm="1">
        <f t="array" ref="AP574">INDEX($H574:$K574,0,MATCH(AP$541,$H$541:$K$541,0))*HLOOKUP(AP$540,$J$537:$R$538,2)</f>
        <v>0</v>
      </c>
      <c r="AQ574" s="769" cm="1">
        <f t="array" ref="AQ574">INDEX($H574:$K574,0,MATCH(AQ$541,$H$541:$K$541,0))*HLOOKUP(AQ$540,$J$537:$R$538,2)</f>
        <v>0</v>
      </c>
      <c r="AR574" s="769" cm="1">
        <f t="array" ref="AR574">INDEX($H574:$K574,0,MATCH(AR$541,$H$541:$K$541,0))*HLOOKUP(AR$540,$J$537:$R$538,2)</f>
        <v>78.94736842105263</v>
      </c>
      <c r="AS574" s="769" cm="1">
        <f t="array" ref="AS574">INDEX($H574:$K574,0,MATCH(AS$541,$H$541:$K$541,0))*HLOOKUP(AS$540,$J$537:$R$538,2)</f>
        <v>0</v>
      </c>
      <c r="AT574" s="769" cm="1">
        <f t="array" ref="AT574">INDEX($H574:$K574,0,MATCH(AT$541,$H$541:$K$541,0))*HLOOKUP(AT$540,$J$537:$R$538,2)</f>
        <v>0</v>
      </c>
      <c r="AU574" s="769" cm="1">
        <f t="array" ref="AU574">INDEX($H574:$K574,0,MATCH(AU$541,$H$541:$K$541,0))*HLOOKUP(AU$540,$J$537:$R$538,2)</f>
        <v>0</v>
      </c>
      <c r="AV574" s="189"/>
      <c r="AW574" s="189"/>
      <c r="AX574" s="16"/>
      <c r="AY574" s="8"/>
      <c r="AZ574" s="8"/>
      <c r="BA574" s="8"/>
    </row>
    <row r="575" spans="1:53" ht="14.5" outlineLevel="1" x14ac:dyDescent="0.35">
      <c r="A575" s="6"/>
      <c r="B575" s="7"/>
      <c r="C575" s="17"/>
      <c r="D575" s="17"/>
      <c r="E575" s="17"/>
      <c r="F575" s="26"/>
      <c r="G575" s="26" t="str">
        <f t="shared" si="124"/>
        <v>YAOA2Oa</v>
      </c>
      <c r="H575" s="226">
        <v>0</v>
      </c>
      <c r="I575" s="226">
        <v>0</v>
      </c>
      <c r="J575" s="226">
        <v>0</v>
      </c>
      <c r="K575" s="226">
        <v>0</v>
      </c>
      <c r="L575" s="769" cm="1">
        <f t="array" ref="L575">INDEX($H575:$K575,0,MATCH(L$541,$H$541:$K$541,0))*HLOOKUP(L$540,$J$537:$R$538,2)</f>
        <v>0</v>
      </c>
      <c r="M575" s="769" cm="1">
        <f t="array" ref="M575">INDEX($H575:$K575,0,MATCH(M$541,$H$541:$K$541,0))*HLOOKUP(M$540,$J$537:$R$538,2)</f>
        <v>0</v>
      </c>
      <c r="N575" s="769" cm="1">
        <f t="array" ref="N575">INDEX($H575:$K575,0,MATCH(N$541,$H$541:$K$541,0))*HLOOKUP(N$540,$J$537:$R$538,2)</f>
        <v>0</v>
      </c>
      <c r="O575" s="769" cm="1">
        <f t="array" ref="O575">INDEX($H575:$K575,0,MATCH(O$541,$H$541:$K$541,0))*HLOOKUP(O$540,$J$537:$R$538,2)</f>
        <v>0</v>
      </c>
      <c r="P575" s="769" cm="1">
        <f t="array" ref="P575">INDEX($H575:$K575,0,MATCH(P$541,$H$541:$K$541,0))*HLOOKUP(P$540,$J$537:$R$538,2)</f>
        <v>0</v>
      </c>
      <c r="Q575" s="769" cm="1">
        <f t="array" ref="Q575">INDEX($H575:$K575,0,MATCH(Q$541,$H$541:$K$541,0))*HLOOKUP(Q$540,$J$537:$R$538,2)</f>
        <v>0</v>
      </c>
      <c r="R575" s="769" cm="1">
        <f t="array" ref="R575">INDEX($H575:$K575,0,MATCH(R$541,$H$541:$K$541,0))*HLOOKUP(R$540,$J$537:$R$538,2)</f>
        <v>0</v>
      </c>
      <c r="S575" s="769" cm="1">
        <f t="array" ref="S575">INDEX($H575:$K575,0,MATCH(S$541,$H$541:$K$541,0))*HLOOKUP(S$540,$J$537:$R$538,2)</f>
        <v>0</v>
      </c>
      <c r="T575" s="769" cm="1">
        <f t="array" ref="T575">INDEX($H575:$K575,0,MATCH(T$541,$H$541:$K$541,0))*HLOOKUP(T$540,$J$537:$R$538,2)</f>
        <v>0</v>
      </c>
      <c r="U575" s="769" cm="1">
        <f t="array" ref="U575">INDEX($H575:$K575,0,MATCH(U$541,$H$541:$K$541,0))*HLOOKUP(U$540,$J$537:$R$538,2)</f>
        <v>0</v>
      </c>
      <c r="V575" s="769" cm="1">
        <f t="array" ref="V575">INDEX($H575:$K575,0,MATCH(V$541,$H$541:$K$541,0))*HLOOKUP(V$540,$J$537:$R$538,2)</f>
        <v>0</v>
      </c>
      <c r="W575" s="769" cm="1">
        <f t="array" ref="W575">INDEX($H575:$K575,0,MATCH(W$541,$H$541:$K$541,0))*HLOOKUP(W$540,$J$537:$R$538,2)</f>
        <v>0</v>
      </c>
      <c r="X575" s="769" cm="1">
        <f t="array" ref="X575">INDEX($H575:$K575,0,MATCH(X$541,$H$541:$K$541,0))*HLOOKUP(X$540,$J$537:$R$538,2)</f>
        <v>0</v>
      </c>
      <c r="Y575" s="769" cm="1">
        <f t="array" ref="Y575">INDEX($H575:$K575,0,MATCH(Y$541,$H$541:$K$541,0))*HLOOKUP(Y$540,$J$537:$R$538,2)</f>
        <v>0</v>
      </c>
      <c r="Z575" s="769" cm="1">
        <f t="array" ref="Z575">INDEX($H575:$K575,0,MATCH(Z$541,$H$541:$K$541,0))*HLOOKUP(Z$540,$J$537:$R$538,2)</f>
        <v>0</v>
      </c>
      <c r="AA575" s="769" cm="1">
        <f t="array" ref="AA575">INDEX($H575:$K575,0,MATCH(AA$541,$H$541:$K$541,0))*HLOOKUP(AA$540,$J$537:$R$538,2)</f>
        <v>0</v>
      </c>
      <c r="AB575" s="769" cm="1">
        <f t="array" ref="AB575">INDEX($H575:$K575,0,MATCH(AB$541,$H$541:$K$541,0))*HLOOKUP(AB$540,$J$537:$R$538,2)</f>
        <v>0</v>
      </c>
      <c r="AC575" s="769" cm="1">
        <f t="array" ref="AC575">INDEX($H575:$K575,0,MATCH(AC$541,$H$541:$K$541,0))*HLOOKUP(AC$540,$J$537:$R$538,2)</f>
        <v>0</v>
      </c>
      <c r="AD575" s="769" cm="1">
        <f t="array" ref="AD575">INDEX($H575:$K575,0,MATCH(AD$541,$H$541:$K$541,0))*HLOOKUP(AD$540,$J$537:$R$538,2)</f>
        <v>0</v>
      </c>
      <c r="AE575" s="769" cm="1">
        <f t="array" ref="AE575">INDEX($H575:$K575,0,MATCH(AE$541,$H$541:$K$541,0))*HLOOKUP(AE$540,$J$537:$R$538,2)</f>
        <v>0</v>
      </c>
      <c r="AF575" s="769" cm="1">
        <f t="array" ref="AF575">INDEX($H575:$K575,0,MATCH(AF$541,$H$541:$K$541,0))*HLOOKUP(AF$540,$J$537:$R$538,2)</f>
        <v>0</v>
      </c>
      <c r="AG575" s="769" cm="1">
        <f t="array" ref="AG575">INDEX($H575:$K575,0,MATCH(AG$541,$H$541:$K$541,0))*HLOOKUP(AG$540,$J$537:$R$538,2)</f>
        <v>0</v>
      </c>
      <c r="AH575" s="769" cm="1">
        <f t="array" ref="AH575">INDEX($H575:$K575,0,MATCH(AH$541,$H$541:$K$541,0))*HLOOKUP(AH$540,$J$537:$R$538,2)</f>
        <v>0</v>
      </c>
      <c r="AI575" s="769" cm="1">
        <f t="array" ref="AI575">INDEX($H575:$K575,0,MATCH(AI$541,$H$541:$K$541,0))*HLOOKUP(AI$540,$J$537:$R$538,2)</f>
        <v>0</v>
      </c>
      <c r="AJ575" s="769" cm="1">
        <f t="array" ref="AJ575">INDEX($H575:$K575,0,MATCH(AJ$541,$H$541:$K$541,0))*HLOOKUP(AJ$540,$J$537:$R$538,2)</f>
        <v>0</v>
      </c>
      <c r="AK575" s="769" cm="1">
        <f t="array" ref="AK575">INDEX($H575:$K575,0,MATCH(AK$541,$H$541:$K$541,0))*HLOOKUP(AK$540,$J$537:$R$538,2)</f>
        <v>0</v>
      </c>
      <c r="AL575" s="769" cm="1">
        <f t="array" ref="AL575">INDEX($H575:$K575,0,MATCH(AL$541,$H$541:$K$541,0))*HLOOKUP(AL$540,$J$537:$R$538,2)</f>
        <v>0</v>
      </c>
      <c r="AM575" s="769" cm="1">
        <f t="array" ref="AM575">INDEX($H575:$K575,0,MATCH(AM$541,$H$541:$K$541,0))*HLOOKUP(AM$540,$J$537:$R$538,2)</f>
        <v>0</v>
      </c>
      <c r="AN575" s="769" cm="1">
        <f t="array" ref="AN575">INDEX($H575:$K575,0,MATCH(AN$541,$H$541:$K$541,0))*HLOOKUP(AN$540,$J$537:$R$538,2)</f>
        <v>0</v>
      </c>
      <c r="AO575" s="769" cm="1">
        <f t="array" ref="AO575">INDEX($H575:$K575,0,MATCH(AO$541,$H$541:$K$541,0))*HLOOKUP(AO$540,$J$537:$R$538,2)</f>
        <v>0</v>
      </c>
      <c r="AP575" s="769" cm="1">
        <f t="array" ref="AP575">INDEX($H575:$K575,0,MATCH(AP$541,$H$541:$K$541,0))*HLOOKUP(AP$540,$J$537:$R$538,2)</f>
        <v>0</v>
      </c>
      <c r="AQ575" s="769" cm="1">
        <f t="array" ref="AQ575">INDEX($H575:$K575,0,MATCH(AQ$541,$H$541:$K$541,0))*HLOOKUP(AQ$540,$J$537:$R$538,2)</f>
        <v>0</v>
      </c>
      <c r="AR575" s="769" cm="1">
        <f t="array" ref="AR575">INDEX($H575:$K575,0,MATCH(AR$541,$H$541:$K$541,0))*HLOOKUP(AR$540,$J$537:$R$538,2)</f>
        <v>0</v>
      </c>
      <c r="AS575" s="769" cm="1">
        <f t="array" ref="AS575">INDEX($H575:$K575,0,MATCH(AS$541,$H$541:$K$541,0))*HLOOKUP(AS$540,$J$537:$R$538,2)</f>
        <v>0</v>
      </c>
      <c r="AT575" s="769" cm="1">
        <f t="array" ref="AT575">INDEX($H575:$K575,0,MATCH(AT$541,$H$541:$K$541,0))*HLOOKUP(AT$540,$J$537:$R$538,2)</f>
        <v>0</v>
      </c>
      <c r="AU575" s="769" cm="1">
        <f t="array" ref="AU575">INDEX($H575:$K575,0,MATCH(AU$541,$H$541:$K$541,0))*HLOOKUP(AU$540,$J$537:$R$538,2)</f>
        <v>0</v>
      </c>
      <c r="AV575" s="189"/>
      <c r="AW575" s="189"/>
      <c r="AX575" s="16"/>
      <c r="AY575" s="8"/>
      <c r="AZ575" s="8"/>
      <c r="BA575" s="8"/>
    </row>
    <row r="576" spans="1:53" ht="14.5" outlineLevel="1" x14ac:dyDescent="0.35">
      <c r="A576" s="6"/>
      <c r="B576" s="7"/>
      <c r="C576" s="17"/>
      <c r="D576" s="17"/>
      <c r="E576" s="17"/>
      <c r="F576" s="26"/>
      <c r="G576" s="26" t="str">
        <f t="shared" si="124"/>
        <v>YYWWWw</v>
      </c>
      <c r="H576" s="226">
        <v>78.94736842105263</v>
      </c>
      <c r="I576" s="226">
        <v>10.869565217391305</v>
      </c>
      <c r="J576" s="226">
        <v>10.869565217391305</v>
      </c>
      <c r="K576" s="226">
        <v>0</v>
      </c>
      <c r="L576" s="769" cm="1">
        <f t="array" ref="L576">INDEX($H576:$K576,0,MATCH(L$541,$H$541:$K$541,0))*HLOOKUP(L$540,$J$537:$R$538,2)</f>
        <v>78.94736842105263</v>
      </c>
      <c r="M576" s="769" cm="1">
        <f t="array" ref="M576">INDEX($H576:$K576,0,MATCH(M$541,$H$541:$K$541,0))*HLOOKUP(M$540,$J$537:$R$538,2)</f>
        <v>10.869565217391305</v>
      </c>
      <c r="N576" s="769" cm="1">
        <f t="array" ref="N576">INDEX($H576:$K576,0,MATCH(N$541,$H$541:$K$541,0))*HLOOKUP(N$540,$J$537:$R$538,2)</f>
        <v>10.869565217391305</v>
      </c>
      <c r="O576" s="769" cm="1">
        <f t="array" ref="O576">INDEX($H576:$K576,0,MATCH(O$541,$H$541:$K$541,0))*HLOOKUP(O$540,$J$537:$R$538,2)</f>
        <v>0</v>
      </c>
      <c r="P576" s="769" cm="1">
        <f t="array" ref="P576">INDEX($H576:$K576,0,MATCH(P$541,$H$541:$K$541,0))*HLOOKUP(P$540,$J$537:$R$538,2)</f>
        <v>78.94736842105263</v>
      </c>
      <c r="Q576" s="769" cm="1">
        <f t="array" ref="Q576">INDEX($H576:$K576,0,MATCH(Q$541,$H$541:$K$541,0))*HLOOKUP(Q$540,$J$537:$R$538,2)</f>
        <v>10.869565217391305</v>
      </c>
      <c r="R576" s="769" cm="1">
        <f t="array" ref="R576">INDEX($H576:$K576,0,MATCH(R$541,$H$541:$K$541,0))*HLOOKUP(R$540,$J$537:$R$538,2)</f>
        <v>10.869565217391305</v>
      </c>
      <c r="S576" s="769" cm="1">
        <f t="array" ref="S576">INDEX($H576:$K576,0,MATCH(S$541,$H$541:$K$541,0))*HLOOKUP(S$540,$J$537:$R$538,2)</f>
        <v>0</v>
      </c>
      <c r="T576" s="769" cm="1">
        <f t="array" ref="T576">INDEX($H576:$K576,0,MATCH(T$541,$H$541:$K$541,0))*HLOOKUP(T$540,$J$537:$R$538,2)</f>
        <v>78.94736842105263</v>
      </c>
      <c r="U576" s="769" cm="1">
        <f t="array" ref="U576">INDEX($H576:$K576,0,MATCH(U$541,$H$541:$K$541,0))*HLOOKUP(U$540,$J$537:$R$538,2)</f>
        <v>10.869565217391305</v>
      </c>
      <c r="V576" s="769" cm="1">
        <f t="array" ref="V576">INDEX($H576:$K576,0,MATCH(V$541,$H$541:$K$541,0))*HLOOKUP(V$540,$J$537:$R$538,2)</f>
        <v>10.869565217391305</v>
      </c>
      <c r="W576" s="769" cm="1">
        <f t="array" ref="W576">INDEX($H576:$K576,0,MATCH(W$541,$H$541:$K$541,0))*HLOOKUP(W$540,$J$537:$R$538,2)</f>
        <v>0</v>
      </c>
      <c r="X576" s="769" cm="1">
        <f t="array" ref="X576">INDEX($H576:$K576,0,MATCH(X$541,$H$541:$K$541,0))*HLOOKUP(X$540,$J$537:$R$538,2)</f>
        <v>78.94736842105263</v>
      </c>
      <c r="Y576" s="769" cm="1">
        <f t="array" ref="Y576">INDEX($H576:$K576,0,MATCH(Y$541,$H$541:$K$541,0))*HLOOKUP(Y$540,$J$537:$R$538,2)</f>
        <v>10.869565217391305</v>
      </c>
      <c r="Z576" s="769" cm="1">
        <f t="array" ref="Z576">INDEX($H576:$K576,0,MATCH(Z$541,$H$541:$K$541,0))*HLOOKUP(Z$540,$J$537:$R$538,2)</f>
        <v>10.869565217391305</v>
      </c>
      <c r="AA576" s="769" cm="1">
        <f t="array" ref="AA576">INDEX($H576:$K576,0,MATCH(AA$541,$H$541:$K$541,0))*HLOOKUP(AA$540,$J$537:$R$538,2)</f>
        <v>0</v>
      </c>
      <c r="AB576" s="769" cm="1">
        <f t="array" ref="AB576">INDEX($H576:$K576,0,MATCH(AB$541,$H$541:$K$541,0))*HLOOKUP(AB$540,$J$537:$R$538,2)</f>
        <v>78.94736842105263</v>
      </c>
      <c r="AC576" s="769" cm="1">
        <f t="array" ref="AC576">INDEX($H576:$K576,0,MATCH(AC$541,$H$541:$K$541,0))*HLOOKUP(AC$540,$J$537:$R$538,2)</f>
        <v>10.869565217391305</v>
      </c>
      <c r="AD576" s="769" cm="1">
        <f t="array" ref="AD576">INDEX($H576:$K576,0,MATCH(AD$541,$H$541:$K$541,0))*HLOOKUP(AD$540,$J$537:$R$538,2)</f>
        <v>10.869565217391305</v>
      </c>
      <c r="AE576" s="769" cm="1">
        <f t="array" ref="AE576">INDEX($H576:$K576,0,MATCH(AE$541,$H$541:$K$541,0))*HLOOKUP(AE$540,$J$537:$R$538,2)</f>
        <v>0</v>
      </c>
      <c r="AF576" s="769" cm="1">
        <f t="array" ref="AF576">INDEX($H576:$K576,0,MATCH(AF$541,$H$541:$K$541,0))*HLOOKUP(AF$540,$J$537:$R$538,2)</f>
        <v>78.94736842105263</v>
      </c>
      <c r="AG576" s="769" cm="1">
        <f t="array" ref="AG576">INDEX($H576:$K576,0,MATCH(AG$541,$H$541:$K$541,0))*HLOOKUP(AG$540,$J$537:$R$538,2)</f>
        <v>10.869565217391305</v>
      </c>
      <c r="AH576" s="769" cm="1">
        <f t="array" ref="AH576">INDEX($H576:$K576,0,MATCH(AH$541,$H$541:$K$541,0))*HLOOKUP(AH$540,$J$537:$R$538,2)</f>
        <v>10.869565217391305</v>
      </c>
      <c r="AI576" s="769" cm="1">
        <f t="array" ref="AI576">INDEX($H576:$K576,0,MATCH(AI$541,$H$541:$K$541,0))*HLOOKUP(AI$540,$J$537:$R$538,2)</f>
        <v>0</v>
      </c>
      <c r="AJ576" s="769" cm="1">
        <f t="array" ref="AJ576">INDEX($H576:$K576,0,MATCH(AJ$541,$H$541:$K$541,0))*HLOOKUP(AJ$540,$J$537:$R$538,2)</f>
        <v>78.94736842105263</v>
      </c>
      <c r="AK576" s="769" cm="1">
        <f t="array" ref="AK576">INDEX($H576:$K576,0,MATCH(AK$541,$H$541:$K$541,0))*HLOOKUP(AK$540,$J$537:$R$538,2)</f>
        <v>10.869565217391305</v>
      </c>
      <c r="AL576" s="769" cm="1">
        <f t="array" ref="AL576">INDEX($H576:$K576,0,MATCH(AL$541,$H$541:$K$541,0))*HLOOKUP(AL$540,$J$537:$R$538,2)</f>
        <v>10.869565217391305</v>
      </c>
      <c r="AM576" s="769" cm="1">
        <f t="array" ref="AM576">INDEX($H576:$K576,0,MATCH(AM$541,$H$541:$K$541,0))*HLOOKUP(AM$540,$J$537:$R$538,2)</f>
        <v>0</v>
      </c>
      <c r="AN576" s="769" cm="1">
        <f t="array" ref="AN576">INDEX($H576:$K576,0,MATCH(AN$541,$H$541:$K$541,0))*HLOOKUP(AN$540,$J$537:$R$538,2)</f>
        <v>78.94736842105263</v>
      </c>
      <c r="AO576" s="769" cm="1">
        <f t="array" ref="AO576">INDEX($H576:$K576,0,MATCH(AO$541,$H$541:$K$541,0))*HLOOKUP(AO$540,$J$537:$R$538,2)</f>
        <v>10.869565217391305</v>
      </c>
      <c r="AP576" s="769" cm="1">
        <f t="array" ref="AP576">INDEX($H576:$K576,0,MATCH(AP$541,$H$541:$K$541,0))*HLOOKUP(AP$540,$J$537:$R$538,2)</f>
        <v>10.869565217391305</v>
      </c>
      <c r="AQ576" s="769" cm="1">
        <f t="array" ref="AQ576">INDEX($H576:$K576,0,MATCH(AQ$541,$H$541:$K$541,0))*HLOOKUP(AQ$540,$J$537:$R$538,2)</f>
        <v>0</v>
      </c>
      <c r="AR576" s="769" cm="1">
        <f t="array" ref="AR576">INDEX($H576:$K576,0,MATCH(AR$541,$H$541:$K$541,0))*HLOOKUP(AR$540,$J$537:$R$538,2)</f>
        <v>78.94736842105263</v>
      </c>
      <c r="AS576" s="769" cm="1">
        <f t="array" ref="AS576">INDEX($H576:$K576,0,MATCH(AS$541,$H$541:$K$541,0))*HLOOKUP(AS$540,$J$537:$R$538,2)</f>
        <v>10.869565217391305</v>
      </c>
      <c r="AT576" s="769" cm="1">
        <f t="array" ref="AT576">INDEX($H576:$K576,0,MATCH(AT$541,$H$541:$K$541,0))*HLOOKUP(AT$540,$J$537:$R$538,2)</f>
        <v>10.869565217391305</v>
      </c>
      <c r="AU576" s="769" cm="1">
        <f t="array" ref="AU576">INDEX($H576:$K576,0,MATCH(AU$541,$H$541:$K$541,0))*HLOOKUP(AU$540,$J$537:$R$538,2)</f>
        <v>0</v>
      </c>
      <c r="AV576" s="189"/>
      <c r="AW576" s="189"/>
      <c r="AX576" s="16"/>
      <c r="AY576" s="8"/>
      <c r="AZ576" s="8"/>
      <c r="BA576" s="8"/>
    </row>
    <row r="577" spans="1:53" ht="14.5" outlineLevel="1" x14ac:dyDescent="0.35">
      <c r="A577" s="6"/>
      <c r="B577" s="7"/>
      <c r="C577" s="17"/>
      <c r="D577" s="17"/>
      <c r="E577" s="17"/>
      <c r="F577" s="26"/>
      <c r="G577" s="26" t="str">
        <f t="shared" si="124"/>
        <v>YYWWWwd</v>
      </c>
      <c r="H577" s="226">
        <v>78.94736842105263</v>
      </c>
      <c r="I577" s="226">
        <v>10.869565217391305</v>
      </c>
      <c r="J577" s="226">
        <v>10.869565217391305</v>
      </c>
      <c r="K577" s="226">
        <v>0</v>
      </c>
      <c r="L577" s="769" cm="1">
        <f t="array" ref="L577">INDEX($H577:$K577,0,MATCH(L$541,$H$541:$K$541,0))*HLOOKUP(L$540,$J$537:$R$538,2)</f>
        <v>78.94736842105263</v>
      </c>
      <c r="M577" s="769" cm="1">
        <f t="array" ref="M577">INDEX($H577:$K577,0,MATCH(M$541,$H$541:$K$541,0))*HLOOKUP(M$540,$J$537:$R$538,2)</f>
        <v>10.869565217391305</v>
      </c>
      <c r="N577" s="769" cm="1">
        <f t="array" ref="N577">INDEX($H577:$K577,0,MATCH(N$541,$H$541:$K$541,0))*HLOOKUP(N$540,$J$537:$R$538,2)</f>
        <v>10.869565217391305</v>
      </c>
      <c r="O577" s="769" cm="1">
        <f t="array" ref="O577">INDEX($H577:$K577,0,MATCH(O$541,$H$541:$K$541,0))*HLOOKUP(O$540,$J$537:$R$538,2)</f>
        <v>0</v>
      </c>
      <c r="P577" s="769" cm="1">
        <f t="array" ref="P577">INDEX($H577:$K577,0,MATCH(P$541,$H$541:$K$541,0))*HLOOKUP(P$540,$J$537:$R$538,2)</f>
        <v>78.94736842105263</v>
      </c>
      <c r="Q577" s="769" cm="1">
        <f t="array" ref="Q577">INDEX($H577:$K577,0,MATCH(Q$541,$H$541:$K$541,0))*HLOOKUP(Q$540,$J$537:$R$538,2)</f>
        <v>10.869565217391305</v>
      </c>
      <c r="R577" s="769" cm="1">
        <f t="array" ref="R577">INDEX($H577:$K577,0,MATCH(R$541,$H$541:$K$541,0))*HLOOKUP(R$540,$J$537:$R$538,2)</f>
        <v>10.869565217391305</v>
      </c>
      <c r="S577" s="769" cm="1">
        <f t="array" ref="S577">INDEX($H577:$K577,0,MATCH(S$541,$H$541:$K$541,0))*HLOOKUP(S$540,$J$537:$R$538,2)</f>
        <v>0</v>
      </c>
      <c r="T577" s="769" cm="1">
        <f t="array" ref="T577">INDEX($H577:$K577,0,MATCH(T$541,$H$541:$K$541,0))*HLOOKUP(T$540,$J$537:$R$538,2)</f>
        <v>78.94736842105263</v>
      </c>
      <c r="U577" s="769" cm="1">
        <f t="array" ref="U577">INDEX($H577:$K577,0,MATCH(U$541,$H$541:$K$541,0))*HLOOKUP(U$540,$J$537:$R$538,2)</f>
        <v>10.869565217391305</v>
      </c>
      <c r="V577" s="769" cm="1">
        <f t="array" ref="V577">INDEX($H577:$K577,0,MATCH(V$541,$H$541:$K$541,0))*HLOOKUP(V$540,$J$537:$R$538,2)</f>
        <v>10.869565217391305</v>
      </c>
      <c r="W577" s="769" cm="1">
        <f t="array" ref="W577">INDEX($H577:$K577,0,MATCH(W$541,$H$541:$K$541,0))*HLOOKUP(W$540,$J$537:$R$538,2)</f>
        <v>0</v>
      </c>
      <c r="X577" s="769" cm="1">
        <f t="array" ref="X577">INDEX($H577:$K577,0,MATCH(X$541,$H$541:$K$541,0))*HLOOKUP(X$540,$J$537:$R$538,2)</f>
        <v>78.94736842105263</v>
      </c>
      <c r="Y577" s="769" cm="1">
        <f t="array" ref="Y577">INDEX($H577:$K577,0,MATCH(Y$541,$H$541:$K$541,0))*HLOOKUP(Y$540,$J$537:$R$538,2)</f>
        <v>10.869565217391305</v>
      </c>
      <c r="Z577" s="769" cm="1">
        <f t="array" ref="Z577">INDEX($H577:$K577,0,MATCH(Z$541,$H$541:$K$541,0))*HLOOKUP(Z$540,$J$537:$R$538,2)</f>
        <v>10.869565217391305</v>
      </c>
      <c r="AA577" s="769" cm="1">
        <f t="array" ref="AA577">INDEX($H577:$K577,0,MATCH(AA$541,$H$541:$K$541,0))*HLOOKUP(AA$540,$J$537:$R$538,2)</f>
        <v>0</v>
      </c>
      <c r="AB577" s="769" cm="1">
        <f t="array" ref="AB577">INDEX($H577:$K577,0,MATCH(AB$541,$H$541:$K$541,0))*HLOOKUP(AB$540,$J$537:$R$538,2)</f>
        <v>78.94736842105263</v>
      </c>
      <c r="AC577" s="769" cm="1">
        <f t="array" ref="AC577">INDEX($H577:$K577,0,MATCH(AC$541,$H$541:$K$541,0))*HLOOKUP(AC$540,$J$537:$R$538,2)</f>
        <v>10.869565217391305</v>
      </c>
      <c r="AD577" s="769" cm="1">
        <f t="array" ref="AD577">INDEX($H577:$K577,0,MATCH(AD$541,$H$541:$K$541,0))*HLOOKUP(AD$540,$J$537:$R$538,2)</f>
        <v>10.869565217391305</v>
      </c>
      <c r="AE577" s="769" cm="1">
        <f t="array" ref="AE577">INDEX($H577:$K577,0,MATCH(AE$541,$H$541:$K$541,0))*HLOOKUP(AE$540,$J$537:$R$538,2)</f>
        <v>0</v>
      </c>
      <c r="AF577" s="769" cm="1">
        <f t="array" ref="AF577">INDEX($H577:$K577,0,MATCH(AF$541,$H$541:$K$541,0))*HLOOKUP(AF$540,$J$537:$R$538,2)</f>
        <v>78.94736842105263</v>
      </c>
      <c r="AG577" s="769" cm="1">
        <f t="array" ref="AG577">INDEX($H577:$K577,0,MATCH(AG$541,$H$541:$K$541,0))*HLOOKUP(AG$540,$J$537:$R$538,2)</f>
        <v>10.869565217391305</v>
      </c>
      <c r="AH577" s="769" cm="1">
        <f t="array" ref="AH577">INDEX($H577:$K577,0,MATCH(AH$541,$H$541:$K$541,0))*HLOOKUP(AH$540,$J$537:$R$538,2)</f>
        <v>10.869565217391305</v>
      </c>
      <c r="AI577" s="769" cm="1">
        <f t="array" ref="AI577">INDEX($H577:$K577,0,MATCH(AI$541,$H$541:$K$541,0))*HLOOKUP(AI$540,$J$537:$R$538,2)</f>
        <v>0</v>
      </c>
      <c r="AJ577" s="769" cm="1">
        <f t="array" ref="AJ577">INDEX($H577:$K577,0,MATCH(AJ$541,$H$541:$K$541,0))*HLOOKUP(AJ$540,$J$537:$R$538,2)</f>
        <v>78.94736842105263</v>
      </c>
      <c r="AK577" s="769" cm="1">
        <f t="array" ref="AK577">INDEX($H577:$K577,0,MATCH(AK$541,$H$541:$K$541,0))*HLOOKUP(AK$540,$J$537:$R$538,2)</f>
        <v>10.869565217391305</v>
      </c>
      <c r="AL577" s="769" cm="1">
        <f t="array" ref="AL577">INDEX($H577:$K577,0,MATCH(AL$541,$H$541:$K$541,0))*HLOOKUP(AL$540,$J$537:$R$538,2)</f>
        <v>10.869565217391305</v>
      </c>
      <c r="AM577" s="769" cm="1">
        <f t="array" ref="AM577">INDEX($H577:$K577,0,MATCH(AM$541,$H$541:$K$541,0))*HLOOKUP(AM$540,$J$537:$R$538,2)</f>
        <v>0</v>
      </c>
      <c r="AN577" s="769" cm="1">
        <f t="array" ref="AN577">INDEX($H577:$K577,0,MATCH(AN$541,$H$541:$K$541,0))*HLOOKUP(AN$540,$J$537:$R$538,2)</f>
        <v>78.94736842105263</v>
      </c>
      <c r="AO577" s="769" cm="1">
        <f t="array" ref="AO577">INDEX($H577:$K577,0,MATCH(AO$541,$H$541:$K$541,0))*HLOOKUP(AO$540,$J$537:$R$538,2)</f>
        <v>10.869565217391305</v>
      </c>
      <c r="AP577" s="769" cm="1">
        <f t="array" ref="AP577">INDEX($H577:$K577,0,MATCH(AP$541,$H$541:$K$541,0))*HLOOKUP(AP$540,$J$537:$R$538,2)</f>
        <v>10.869565217391305</v>
      </c>
      <c r="AQ577" s="769" cm="1">
        <f t="array" ref="AQ577">INDEX($H577:$K577,0,MATCH(AQ$541,$H$541:$K$541,0))*HLOOKUP(AQ$540,$J$537:$R$538,2)</f>
        <v>0</v>
      </c>
      <c r="AR577" s="769" cm="1">
        <f t="array" ref="AR577">INDEX($H577:$K577,0,MATCH(AR$541,$H$541:$K$541,0))*HLOOKUP(AR$540,$J$537:$R$538,2)</f>
        <v>78.94736842105263</v>
      </c>
      <c r="AS577" s="769" cm="1">
        <f t="array" ref="AS577">INDEX($H577:$K577,0,MATCH(AS$541,$H$541:$K$541,0))*HLOOKUP(AS$540,$J$537:$R$538,2)</f>
        <v>10.869565217391305</v>
      </c>
      <c r="AT577" s="769" cm="1">
        <f t="array" ref="AT577">INDEX($H577:$K577,0,MATCH(AT$541,$H$541:$K$541,0))*HLOOKUP(AT$540,$J$537:$R$538,2)</f>
        <v>10.869565217391305</v>
      </c>
      <c r="AU577" s="769" cm="1">
        <f t="array" ref="AU577">INDEX($H577:$K577,0,MATCH(AU$541,$H$541:$K$541,0))*HLOOKUP(AU$540,$J$537:$R$538,2)</f>
        <v>0</v>
      </c>
      <c r="AV577" s="189"/>
      <c r="AW577" s="189"/>
      <c r="AX577" s="16"/>
      <c r="AY577" s="8"/>
      <c r="AZ577" s="8"/>
      <c r="BA577" s="8"/>
    </row>
    <row r="578" spans="1:53" ht="14.5" outlineLevel="1" x14ac:dyDescent="0.35">
      <c r="A578" s="6"/>
      <c r="B578" s="7"/>
      <c r="C578" s="17"/>
      <c r="D578" s="17"/>
      <c r="E578" s="17"/>
      <c r="F578" s="26"/>
      <c r="G578" s="26" t="str">
        <f t="shared" si="124"/>
        <v>YYLWBl</v>
      </c>
      <c r="H578" s="226">
        <v>0</v>
      </c>
      <c r="I578" s="226">
        <v>0</v>
      </c>
      <c r="J578" s="226">
        <v>0</v>
      </c>
      <c r="K578" s="226">
        <v>0</v>
      </c>
      <c r="L578" s="769" cm="1">
        <f t="array" ref="L578">INDEX($H578:$K578,0,MATCH(L$541,$H$541:$K$541,0))*HLOOKUP(L$540,$J$537:$R$538,2)</f>
        <v>0</v>
      </c>
      <c r="M578" s="769" cm="1">
        <f t="array" ref="M578">INDEX($H578:$K578,0,MATCH(M$541,$H$541:$K$541,0))*HLOOKUP(M$540,$J$537:$R$538,2)</f>
        <v>0</v>
      </c>
      <c r="N578" s="769" cm="1">
        <f t="array" ref="N578">INDEX($H578:$K578,0,MATCH(N$541,$H$541:$K$541,0))*HLOOKUP(N$540,$J$537:$R$538,2)</f>
        <v>0</v>
      </c>
      <c r="O578" s="769" cm="1">
        <f t="array" ref="O578">INDEX($H578:$K578,0,MATCH(O$541,$H$541:$K$541,0))*HLOOKUP(O$540,$J$537:$R$538,2)</f>
        <v>0</v>
      </c>
      <c r="P578" s="769" cm="1">
        <f t="array" ref="P578">INDEX($H578:$K578,0,MATCH(P$541,$H$541:$K$541,0))*HLOOKUP(P$540,$J$537:$R$538,2)</f>
        <v>0</v>
      </c>
      <c r="Q578" s="769" cm="1">
        <f t="array" ref="Q578">INDEX($H578:$K578,0,MATCH(Q$541,$H$541:$K$541,0))*HLOOKUP(Q$540,$J$537:$R$538,2)</f>
        <v>0</v>
      </c>
      <c r="R578" s="769" cm="1">
        <f t="array" ref="R578">INDEX($H578:$K578,0,MATCH(R$541,$H$541:$K$541,0))*HLOOKUP(R$540,$J$537:$R$538,2)</f>
        <v>0</v>
      </c>
      <c r="S578" s="769" cm="1">
        <f t="array" ref="S578">INDEX($H578:$K578,0,MATCH(S$541,$H$541:$K$541,0))*HLOOKUP(S$540,$J$537:$R$538,2)</f>
        <v>0</v>
      </c>
      <c r="T578" s="769" cm="1">
        <f t="array" ref="T578">INDEX($H578:$K578,0,MATCH(T$541,$H$541:$K$541,0))*HLOOKUP(T$540,$J$537:$R$538,2)</f>
        <v>0</v>
      </c>
      <c r="U578" s="769" cm="1">
        <f t="array" ref="U578">INDEX($H578:$K578,0,MATCH(U$541,$H$541:$K$541,0))*HLOOKUP(U$540,$J$537:$R$538,2)</f>
        <v>0</v>
      </c>
      <c r="V578" s="769" cm="1">
        <f t="array" ref="V578">INDEX($H578:$K578,0,MATCH(V$541,$H$541:$K$541,0))*HLOOKUP(V$540,$J$537:$R$538,2)</f>
        <v>0</v>
      </c>
      <c r="W578" s="769" cm="1">
        <f t="array" ref="W578">INDEX($H578:$K578,0,MATCH(W$541,$H$541:$K$541,0))*HLOOKUP(W$540,$J$537:$R$538,2)</f>
        <v>0</v>
      </c>
      <c r="X578" s="769" cm="1">
        <f t="array" ref="X578">INDEX($H578:$K578,0,MATCH(X$541,$H$541:$K$541,0))*HLOOKUP(X$540,$J$537:$R$538,2)</f>
        <v>0</v>
      </c>
      <c r="Y578" s="769" cm="1">
        <f t="array" ref="Y578">INDEX($H578:$K578,0,MATCH(Y$541,$H$541:$K$541,0))*HLOOKUP(Y$540,$J$537:$R$538,2)</f>
        <v>0</v>
      </c>
      <c r="Z578" s="769" cm="1">
        <f t="array" ref="Z578">INDEX($H578:$K578,0,MATCH(Z$541,$H$541:$K$541,0))*HLOOKUP(Z$540,$J$537:$R$538,2)</f>
        <v>0</v>
      </c>
      <c r="AA578" s="769" cm="1">
        <f t="array" ref="AA578">INDEX($H578:$K578,0,MATCH(AA$541,$H$541:$K$541,0))*HLOOKUP(AA$540,$J$537:$R$538,2)</f>
        <v>0</v>
      </c>
      <c r="AB578" s="769" cm="1">
        <f t="array" ref="AB578">INDEX($H578:$K578,0,MATCH(AB$541,$H$541:$K$541,0))*HLOOKUP(AB$540,$J$537:$R$538,2)</f>
        <v>0</v>
      </c>
      <c r="AC578" s="769" cm="1">
        <f t="array" ref="AC578">INDEX($H578:$K578,0,MATCH(AC$541,$H$541:$K$541,0))*HLOOKUP(AC$540,$J$537:$R$538,2)</f>
        <v>0</v>
      </c>
      <c r="AD578" s="769" cm="1">
        <f t="array" ref="AD578">INDEX($H578:$K578,0,MATCH(AD$541,$H$541:$K$541,0))*HLOOKUP(AD$540,$J$537:$R$538,2)</f>
        <v>0</v>
      </c>
      <c r="AE578" s="769" cm="1">
        <f t="array" ref="AE578">INDEX($H578:$K578,0,MATCH(AE$541,$H$541:$K$541,0))*HLOOKUP(AE$540,$J$537:$R$538,2)</f>
        <v>0</v>
      </c>
      <c r="AF578" s="769" cm="1">
        <f t="array" ref="AF578">INDEX($H578:$K578,0,MATCH(AF$541,$H$541:$K$541,0))*HLOOKUP(AF$540,$J$537:$R$538,2)</f>
        <v>0</v>
      </c>
      <c r="AG578" s="769" cm="1">
        <f t="array" ref="AG578">INDEX($H578:$K578,0,MATCH(AG$541,$H$541:$K$541,0))*HLOOKUP(AG$540,$J$537:$R$538,2)</f>
        <v>0</v>
      </c>
      <c r="AH578" s="769" cm="1">
        <f t="array" ref="AH578">INDEX($H578:$K578,0,MATCH(AH$541,$H$541:$K$541,0))*HLOOKUP(AH$540,$J$537:$R$538,2)</f>
        <v>0</v>
      </c>
      <c r="AI578" s="769" cm="1">
        <f t="array" ref="AI578">INDEX($H578:$K578,0,MATCH(AI$541,$H$541:$K$541,0))*HLOOKUP(AI$540,$J$537:$R$538,2)</f>
        <v>0</v>
      </c>
      <c r="AJ578" s="769" cm="1">
        <f t="array" ref="AJ578">INDEX($H578:$K578,0,MATCH(AJ$541,$H$541:$K$541,0))*HLOOKUP(AJ$540,$J$537:$R$538,2)</f>
        <v>0</v>
      </c>
      <c r="AK578" s="769" cm="1">
        <f t="array" ref="AK578">INDEX($H578:$K578,0,MATCH(AK$541,$H$541:$K$541,0))*HLOOKUP(AK$540,$J$537:$R$538,2)</f>
        <v>0</v>
      </c>
      <c r="AL578" s="769" cm="1">
        <f t="array" ref="AL578">INDEX($H578:$K578,0,MATCH(AL$541,$H$541:$K$541,0))*HLOOKUP(AL$540,$J$537:$R$538,2)</f>
        <v>0</v>
      </c>
      <c r="AM578" s="769" cm="1">
        <f t="array" ref="AM578">INDEX($H578:$K578,0,MATCH(AM$541,$H$541:$K$541,0))*HLOOKUP(AM$540,$J$537:$R$538,2)</f>
        <v>0</v>
      </c>
      <c r="AN578" s="769" cm="1">
        <f t="array" ref="AN578">INDEX($H578:$K578,0,MATCH(AN$541,$H$541:$K$541,0))*HLOOKUP(AN$540,$J$537:$R$538,2)</f>
        <v>0</v>
      </c>
      <c r="AO578" s="769" cm="1">
        <f t="array" ref="AO578">INDEX($H578:$K578,0,MATCH(AO$541,$H$541:$K$541,0))*HLOOKUP(AO$540,$J$537:$R$538,2)</f>
        <v>0</v>
      </c>
      <c r="AP578" s="769" cm="1">
        <f t="array" ref="AP578">INDEX($H578:$K578,0,MATCH(AP$541,$H$541:$K$541,0))*HLOOKUP(AP$540,$J$537:$R$538,2)</f>
        <v>0</v>
      </c>
      <c r="AQ578" s="769" cm="1">
        <f t="array" ref="AQ578">INDEX($H578:$K578,0,MATCH(AQ$541,$H$541:$K$541,0))*HLOOKUP(AQ$540,$J$537:$R$538,2)</f>
        <v>0</v>
      </c>
      <c r="AR578" s="769" cm="1">
        <f t="array" ref="AR578">INDEX($H578:$K578,0,MATCH(AR$541,$H$541:$K$541,0))*HLOOKUP(AR$540,$J$537:$R$538,2)</f>
        <v>0</v>
      </c>
      <c r="AS578" s="769" cm="1">
        <f t="array" ref="AS578">INDEX($H578:$K578,0,MATCH(AS$541,$H$541:$K$541,0))*HLOOKUP(AS$540,$J$537:$R$538,2)</f>
        <v>0</v>
      </c>
      <c r="AT578" s="769" cm="1">
        <f t="array" ref="AT578">INDEX($H578:$K578,0,MATCH(AT$541,$H$541:$K$541,0))*HLOOKUP(AT$540,$J$537:$R$538,2)</f>
        <v>0</v>
      </c>
      <c r="AU578" s="769" cm="1">
        <f t="array" ref="AU578">INDEX($H578:$K578,0,MATCH(AU$541,$H$541:$K$541,0))*HLOOKUP(AU$540,$J$537:$R$538,2)</f>
        <v>0</v>
      </c>
      <c r="AV578" s="189"/>
      <c r="AW578" s="189"/>
      <c r="AX578" s="16"/>
      <c r="AY578" s="8"/>
      <c r="AZ578" s="8"/>
      <c r="BA578" s="8"/>
    </row>
    <row r="579" spans="1:53" ht="14.5" outlineLevel="1" x14ac:dyDescent="0.35">
      <c r="A579" s="6"/>
      <c r="B579" s="7"/>
      <c r="C579" s="17"/>
      <c r="D579" s="17"/>
      <c r="E579" s="17"/>
      <c r="F579" s="26"/>
      <c r="G579" s="26" t="str">
        <f t="shared" ref="G579:G580" si="125">_xlfn.CONCAT(H215:M215)</f>
        <v>YYBLWb</v>
      </c>
      <c r="H579" s="226">
        <v>78.94736842105263</v>
      </c>
      <c r="I579" s="226">
        <v>10.869565217391305</v>
      </c>
      <c r="J579" s="226">
        <v>10.869565217391305</v>
      </c>
      <c r="K579" s="226">
        <v>0</v>
      </c>
      <c r="L579" s="769" cm="1">
        <f t="array" ref="L579">INDEX($H579:$K579,0,MATCH(L$541,$H$541:$K$541,0))*HLOOKUP(L$540,$J$537:$R$538,2)</f>
        <v>78.94736842105263</v>
      </c>
      <c r="M579" s="769" cm="1">
        <f t="array" ref="M579">INDEX($H579:$K579,0,MATCH(M$541,$H$541:$K$541,0))*HLOOKUP(M$540,$J$537:$R$538,2)</f>
        <v>10.869565217391305</v>
      </c>
      <c r="N579" s="769" cm="1">
        <f t="array" ref="N579">INDEX($H579:$K579,0,MATCH(N$541,$H$541:$K$541,0))*HLOOKUP(N$540,$J$537:$R$538,2)</f>
        <v>10.869565217391305</v>
      </c>
      <c r="O579" s="769" cm="1">
        <f t="array" ref="O579">INDEX($H579:$K579,0,MATCH(O$541,$H$541:$K$541,0))*HLOOKUP(O$540,$J$537:$R$538,2)</f>
        <v>0</v>
      </c>
      <c r="P579" s="769" cm="1">
        <f t="array" ref="P579">INDEX($H579:$K579,0,MATCH(P$541,$H$541:$K$541,0))*HLOOKUP(P$540,$J$537:$R$538,2)</f>
        <v>78.94736842105263</v>
      </c>
      <c r="Q579" s="769" cm="1">
        <f t="array" ref="Q579">INDEX($H579:$K579,0,MATCH(Q$541,$H$541:$K$541,0))*HLOOKUP(Q$540,$J$537:$R$538,2)</f>
        <v>10.869565217391305</v>
      </c>
      <c r="R579" s="769" cm="1">
        <f t="array" ref="R579">INDEX($H579:$K579,0,MATCH(R$541,$H$541:$K$541,0))*HLOOKUP(R$540,$J$537:$R$538,2)</f>
        <v>10.869565217391305</v>
      </c>
      <c r="S579" s="769" cm="1">
        <f t="array" ref="S579">INDEX($H579:$K579,0,MATCH(S$541,$H$541:$K$541,0))*HLOOKUP(S$540,$J$537:$R$538,2)</f>
        <v>0</v>
      </c>
      <c r="T579" s="769" cm="1">
        <f t="array" ref="T579">INDEX($H579:$K579,0,MATCH(T$541,$H$541:$K$541,0))*HLOOKUP(T$540,$J$537:$R$538,2)</f>
        <v>78.94736842105263</v>
      </c>
      <c r="U579" s="769" cm="1">
        <f t="array" ref="U579">INDEX($H579:$K579,0,MATCH(U$541,$H$541:$K$541,0))*HLOOKUP(U$540,$J$537:$R$538,2)</f>
        <v>10.869565217391305</v>
      </c>
      <c r="V579" s="769" cm="1">
        <f t="array" ref="V579">INDEX($H579:$K579,0,MATCH(V$541,$H$541:$K$541,0))*HLOOKUP(V$540,$J$537:$R$538,2)</f>
        <v>10.869565217391305</v>
      </c>
      <c r="W579" s="769" cm="1">
        <f t="array" ref="W579">INDEX($H579:$K579,0,MATCH(W$541,$H$541:$K$541,0))*HLOOKUP(W$540,$J$537:$R$538,2)</f>
        <v>0</v>
      </c>
      <c r="X579" s="769" cm="1">
        <f t="array" ref="X579">INDEX($H579:$K579,0,MATCH(X$541,$H$541:$K$541,0))*HLOOKUP(X$540,$J$537:$R$538,2)</f>
        <v>78.94736842105263</v>
      </c>
      <c r="Y579" s="769" cm="1">
        <f t="array" ref="Y579">INDEX($H579:$K579,0,MATCH(Y$541,$H$541:$K$541,0))*HLOOKUP(Y$540,$J$537:$R$538,2)</f>
        <v>10.869565217391305</v>
      </c>
      <c r="Z579" s="769" cm="1">
        <f t="array" ref="Z579">INDEX($H579:$K579,0,MATCH(Z$541,$H$541:$K$541,0))*HLOOKUP(Z$540,$J$537:$R$538,2)</f>
        <v>10.869565217391305</v>
      </c>
      <c r="AA579" s="769" cm="1">
        <f t="array" ref="AA579">INDEX($H579:$K579,0,MATCH(AA$541,$H$541:$K$541,0))*HLOOKUP(AA$540,$J$537:$R$538,2)</f>
        <v>0</v>
      </c>
      <c r="AB579" s="769" cm="1">
        <f t="array" ref="AB579">INDEX($H579:$K579,0,MATCH(AB$541,$H$541:$K$541,0))*HLOOKUP(AB$540,$J$537:$R$538,2)</f>
        <v>78.94736842105263</v>
      </c>
      <c r="AC579" s="769" cm="1">
        <f t="array" ref="AC579">INDEX($H579:$K579,0,MATCH(AC$541,$H$541:$K$541,0))*HLOOKUP(AC$540,$J$537:$R$538,2)</f>
        <v>10.869565217391305</v>
      </c>
      <c r="AD579" s="769" cm="1">
        <f t="array" ref="AD579">INDEX($H579:$K579,0,MATCH(AD$541,$H$541:$K$541,0))*HLOOKUP(AD$540,$J$537:$R$538,2)</f>
        <v>10.869565217391305</v>
      </c>
      <c r="AE579" s="769" cm="1">
        <f t="array" ref="AE579">INDEX($H579:$K579,0,MATCH(AE$541,$H$541:$K$541,0))*HLOOKUP(AE$540,$J$537:$R$538,2)</f>
        <v>0</v>
      </c>
      <c r="AF579" s="769" cm="1">
        <f t="array" ref="AF579">INDEX($H579:$K579,0,MATCH(AF$541,$H$541:$K$541,0))*HLOOKUP(AF$540,$J$537:$R$538,2)</f>
        <v>78.94736842105263</v>
      </c>
      <c r="AG579" s="769" cm="1">
        <f t="array" ref="AG579">INDEX($H579:$K579,0,MATCH(AG$541,$H$541:$K$541,0))*HLOOKUP(AG$540,$J$537:$R$538,2)</f>
        <v>10.869565217391305</v>
      </c>
      <c r="AH579" s="769" cm="1">
        <f t="array" ref="AH579">INDEX($H579:$K579,0,MATCH(AH$541,$H$541:$K$541,0))*HLOOKUP(AH$540,$J$537:$R$538,2)</f>
        <v>10.869565217391305</v>
      </c>
      <c r="AI579" s="769" cm="1">
        <f t="array" ref="AI579">INDEX($H579:$K579,0,MATCH(AI$541,$H$541:$K$541,0))*HLOOKUP(AI$540,$J$537:$R$538,2)</f>
        <v>0</v>
      </c>
      <c r="AJ579" s="769" cm="1">
        <f t="array" ref="AJ579">INDEX($H579:$K579,0,MATCH(AJ$541,$H$541:$K$541,0))*HLOOKUP(AJ$540,$J$537:$R$538,2)</f>
        <v>78.94736842105263</v>
      </c>
      <c r="AK579" s="769" cm="1">
        <f t="array" ref="AK579">INDEX($H579:$K579,0,MATCH(AK$541,$H$541:$K$541,0))*HLOOKUP(AK$540,$J$537:$R$538,2)</f>
        <v>10.869565217391305</v>
      </c>
      <c r="AL579" s="769" cm="1">
        <f t="array" ref="AL579">INDEX($H579:$K579,0,MATCH(AL$541,$H$541:$K$541,0))*HLOOKUP(AL$540,$J$537:$R$538,2)</f>
        <v>10.869565217391305</v>
      </c>
      <c r="AM579" s="769" cm="1">
        <f t="array" ref="AM579">INDEX($H579:$K579,0,MATCH(AM$541,$H$541:$K$541,0))*HLOOKUP(AM$540,$J$537:$R$538,2)</f>
        <v>0</v>
      </c>
      <c r="AN579" s="769" cm="1">
        <f t="array" ref="AN579">INDEX($H579:$K579,0,MATCH(AN$541,$H$541:$K$541,0))*HLOOKUP(AN$540,$J$537:$R$538,2)</f>
        <v>78.94736842105263</v>
      </c>
      <c r="AO579" s="769" cm="1">
        <f t="array" ref="AO579">INDEX($H579:$K579,0,MATCH(AO$541,$H$541:$K$541,0))*HLOOKUP(AO$540,$J$537:$R$538,2)</f>
        <v>10.869565217391305</v>
      </c>
      <c r="AP579" s="769" cm="1">
        <f t="array" ref="AP579">INDEX($H579:$K579,0,MATCH(AP$541,$H$541:$K$541,0))*HLOOKUP(AP$540,$J$537:$R$538,2)</f>
        <v>10.869565217391305</v>
      </c>
      <c r="AQ579" s="769" cm="1">
        <f t="array" ref="AQ579">INDEX($H579:$K579,0,MATCH(AQ$541,$H$541:$K$541,0))*HLOOKUP(AQ$540,$J$537:$R$538,2)</f>
        <v>0</v>
      </c>
      <c r="AR579" s="769" cm="1">
        <f t="array" ref="AR579">INDEX($H579:$K579,0,MATCH(AR$541,$H$541:$K$541,0))*HLOOKUP(AR$540,$J$537:$R$538,2)</f>
        <v>78.94736842105263</v>
      </c>
      <c r="AS579" s="769" cm="1">
        <f t="array" ref="AS579">INDEX($H579:$K579,0,MATCH(AS$541,$H$541:$K$541,0))*HLOOKUP(AS$540,$J$537:$R$538,2)</f>
        <v>10.869565217391305</v>
      </c>
      <c r="AT579" s="769" cm="1">
        <f t="array" ref="AT579">INDEX($H579:$K579,0,MATCH(AT$541,$H$541:$K$541,0))*HLOOKUP(AT$540,$J$537:$R$538,2)</f>
        <v>10.869565217391305</v>
      </c>
      <c r="AU579" s="769" cm="1">
        <f t="array" ref="AU579">INDEX($H579:$K579,0,MATCH(AU$541,$H$541:$K$541,0))*HLOOKUP(AU$540,$J$537:$R$538,2)</f>
        <v>0</v>
      </c>
      <c r="AV579" s="189"/>
      <c r="AW579" s="189"/>
      <c r="AX579" s="16"/>
      <c r="AY579" s="8"/>
      <c r="AZ579" s="8"/>
      <c r="BA579" s="8"/>
    </row>
    <row r="580" spans="1:53" ht="14.5" outlineLevel="1" x14ac:dyDescent="0.35">
      <c r="A580" s="6"/>
      <c r="B580" s="7"/>
      <c r="C580" s="17"/>
      <c r="D580" s="17"/>
      <c r="E580" s="17"/>
      <c r="F580" s="26"/>
      <c r="G580" s="26" t="str">
        <f t="shared" si="125"/>
        <v>YYBLWbd</v>
      </c>
      <c r="H580" s="226">
        <v>78.94736842105263</v>
      </c>
      <c r="I580" s="226">
        <v>10.869565217391305</v>
      </c>
      <c r="J580" s="226">
        <v>10.869565217391305</v>
      </c>
      <c r="K580" s="226">
        <v>0</v>
      </c>
      <c r="L580" s="769" cm="1">
        <f t="array" ref="L580">INDEX($H580:$K580,0,MATCH(L$541,$H$541:$K$541,0))*HLOOKUP(L$540,$J$537:$R$538,2)</f>
        <v>78.94736842105263</v>
      </c>
      <c r="M580" s="769" cm="1">
        <f t="array" ref="M580">INDEX($H580:$K580,0,MATCH(M$541,$H$541:$K$541,0))*HLOOKUP(M$540,$J$537:$R$538,2)</f>
        <v>10.869565217391305</v>
      </c>
      <c r="N580" s="769" cm="1">
        <f t="array" ref="N580">INDEX($H580:$K580,0,MATCH(N$541,$H$541:$K$541,0))*HLOOKUP(N$540,$J$537:$R$538,2)</f>
        <v>10.869565217391305</v>
      </c>
      <c r="O580" s="769" cm="1">
        <f t="array" ref="O580">INDEX($H580:$K580,0,MATCH(O$541,$H$541:$K$541,0))*HLOOKUP(O$540,$J$537:$R$538,2)</f>
        <v>0</v>
      </c>
      <c r="P580" s="769" cm="1">
        <f t="array" ref="P580">INDEX($H580:$K580,0,MATCH(P$541,$H$541:$K$541,0))*HLOOKUP(P$540,$J$537:$R$538,2)</f>
        <v>78.94736842105263</v>
      </c>
      <c r="Q580" s="769" cm="1">
        <f t="array" ref="Q580">INDEX($H580:$K580,0,MATCH(Q$541,$H$541:$K$541,0))*HLOOKUP(Q$540,$J$537:$R$538,2)</f>
        <v>10.869565217391305</v>
      </c>
      <c r="R580" s="769" cm="1">
        <f t="array" ref="R580">INDEX($H580:$K580,0,MATCH(R$541,$H$541:$K$541,0))*HLOOKUP(R$540,$J$537:$R$538,2)</f>
        <v>10.869565217391305</v>
      </c>
      <c r="S580" s="769" cm="1">
        <f t="array" ref="S580">INDEX($H580:$K580,0,MATCH(S$541,$H$541:$K$541,0))*HLOOKUP(S$540,$J$537:$R$538,2)</f>
        <v>0</v>
      </c>
      <c r="T580" s="769" cm="1">
        <f t="array" ref="T580">INDEX($H580:$K580,0,MATCH(T$541,$H$541:$K$541,0))*HLOOKUP(T$540,$J$537:$R$538,2)</f>
        <v>78.94736842105263</v>
      </c>
      <c r="U580" s="769" cm="1">
        <f t="array" ref="U580">INDEX($H580:$K580,0,MATCH(U$541,$H$541:$K$541,0))*HLOOKUP(U$540,$J$537:$R$538,2)</f>
        <v>10.869565217391305</v>
      </c>
      <c r="V580" s="769" cm="1">
        <f t="array" ref="V580">INDEX($H580:$K580,0,MATCH(V$541,$H$541:$K$541,0))*HLOOKUP(V$540,$J$537:$R$538,2)</f>
        <v>10.869565217391305</v>
      </c>
      <c r="W580" s="769" cm="1">
        <f t="array" ref="W580">INDEX($H580:$K580,0,MATCH(W$541,$H$541:$K$541,0))*HLOOKUP(W$540,$J$537:$R$538,2)</f>
        <v>0</v>
      </c>
      <c r="X580" s="769" cm="1">
        <f t="array" ref="X580">INDEX($H580:$K580,0,MATCH(X$541,$H$541:$K$541,0))*HLOOKUP(X$540,$J$537:$R$538,2)</f>
        <v>78.94736842105263</v>
      </c>
      <c r="Y580" s="769" cm="1">
        <f t="array" ref="Y580">INDEX($H580:$K580,0,MATCH(Y$541,$H$541:$K$541,0))*HLOOKUP(Y$540,$J$537:$R$538,2)</f>
        <v>10.869565217391305</v>
      </c>
      <c r="Z580" s="769" cm="1">
        <f t="array" ref="Z580">INDEX($H580:$K580,0,MATCH(Z$541,$H$541:$K$541,0))*HLOOKUP(Z$540,$J$537:$R$538,2)</f>
        <v>10.869565217391305</v>
      </c>
      <c r="AA580" s="769" cm="1">
        <f t="array" ref="AA580">INDEX($H580:$K580,0,MATCH(AA$541,$H$541:$K$541,0))*HLOOKUP(AA$540,$J$537:$R$538,2)</f>
        <v>0</v>
      </c>
      <c r="AB580" s="769" cm="1">
        <f t="array" ref="AB580">INDEX($H580:$K580,0,MATCH(AB$541,$H$541:$K$541,0))*HLOOKUP(AB$540,$J$537:$R$538,2)</f>
        <v>78.94736842105263</v>
      </c>
      <c r="AC580" s="769" cm="1">
        <f t="array" ref="AC580">INDEX($H580:$K580,0,MATCH(AC$541,$H$541:$K$541,0))*HLOOKUP(AC$540,$J$537:$R$538,2)</f>
        <v>10.869565217391305</v>
      </c>
      <c r="AD580" s="769" cm="1">
        <f t="array" ref="AD580">INDEX($H580:$K580,0,MATCH(AD$541,$H$541:$K$541,0))*HLOOKUP(AD$540,$J$537:$R$538,2)</f>
        <v>10.869565217391305</v>
      </c>
      <c r="AE580" s="769" cm="1">
        <f t="array" ref="AE580">INDEX($H580:$K580,0,MATCH(AE$541,$H$541:$K$541,0))*HLOOKUP(AE$540,$J$537:$R$538,2)</f>
        <v>0</v>
      </c>
      <c r="AF580" s="769" cm="1">
        <f t="array" ref="AF580">INDEX($H580:$K580,0,MATCH(AF$541,$H$541:$K$541,0))*HLOOKUP(AF$540,$J$537:$R$538,2)</f>
        <v>78.94736842105263</v>
      </c>
      <c r="AG580" s="769" cm="1">
        <f t="array" ref="AG580">INDEX($H580:$K580,0,MATCH(AG$541,$H$541:$K$541,0))*HLOOKUP(AG$540,$J$537:$R$538,2)</f>
        <v>10.869565217391305</v>
      </c>
      <c r="AH580" s="769" cm="1">
        <f t="array" ref="AH580">INDEX($H580:$K580,0,MATCH(AH$541,$H$541:$K$541,0))*HLOOKUP(AH$540,$J$537:$R$538,2)</f>
        <v>10.869565217391305</v>
      </c>
      <c r="AI580" s="769" cm="1">
        <f t="array" ref="AI580">INDEX($H580:$K580,0,MATCH(AI$541,$H$541:$K$541,0))*HLOOKUP(AI$540,$J$537:$R$538,2)</f>
        <v>0</v>
      </c>
      <c r="AJ580" s="769" cm="1">
        <f t="array" ref="AJ580">INDEX($H580:$K580,0,MATCH(AJ$541,$H$541:$K$541,0))*HLOOKUP(AJ$540,$J$537:$R$538,2)</f>
        <v>78.94736842105263</v>
      </c>
      <c r="AK580" s="769" cm="1">
        <f t="array" ref="AK580">INDEX($H580:$K580,0,MATCH(AK$541,$H$541:$K$541,0))*HLOOKUP(AK$540,$J$537:$R$538,2)</f>
        <v>10.869565217391305</v>
      </c>
      <c r="AL580" s="769" cm="1">
        <f t="array" ref="AL580">INDEX($H580:$K580,0,MATCH(AL$541,$H$541:$K$541,0))*HLOOKUP(AL$540,$J$537:$R$538,2)</f>
        <v>10.869565217391305</v>
      </c>
      <c r="AM580" s="769" cm="1">
        <f t="array" ref="AM580">INDEX($H580:$K580,0,MATCH(AM$541,$H$541:$K$541,0))*HLOOKUP(AM$540,$J$537:$R$538,2)</f>
        <v>0</v>
      </c>
      <c r="AN580" s="769" cm="1">
        <f t="array" ref="AN580">INDEX($H580:$K580,0,MATCH(AN$541,$H$541:$K$541,0))*HLOOKUP(AN$540,$J$537:$R$538,2)</f>
        <v>78.94736842105263</v>
      </c>
      <c r="AO580" s="769" cm="1">
        <f t="array" ref="AO580">INDEX($H580:$K580,0,MATCH(AO$541,$H$541:$K$541,0))*HLOOKUP(AO$540,$J$537:$R$538,2)</f>
        <v>10.869565217391305</v>
      </c>
      <c r="AP580" s="769" cm="1">
        <f t="array" ref="AP580">INDEX($H580:$K580,0,MATCH(AP$541,$H$541:$K$541,0))*HLOOKUP(AP$540,$J$537:$R$538,2)</f>
        <v>10.869565217391305</v>
      </c>
      <c r="AQ580" s="769" cm="1">
        <f t="array" ref="AQ580">INDEX($H580:$K580,0,MATCH(AQ$541,$H$541:$K$541,0))*HLOOKUP(AQ$540,$J$537:$R$538,2)</f>
        <v>0</v>
      </c>
      <c r="AR580" s="769" cm="1">
        <f t="array" ref="AR580">INDEX($H580:$K580,0,MATCH(AR$541,$H$541:$K$541,0))*HLOOKUP(AR$540,$J$537:$R$538,2)</f>
        <v>78.94736842105263</v>
      </c>
      <c r="AS580" s="769" cm="1">
        <f t="array" ref="AS580">INDEX($H580:$K580,0,MATCH(AS$541,$H$541:$K$541,0))*HLOOKUP(AS$540,$J$537:$R$538,2)</f>
        <v>10.869565217391305</v>
      </c>
      <c r="AT580" s="769" cm="1">
        <f t="array" ref="AT580">INDEX($H580:$K580,0,MATCH(AT$541,$H$541:$K$541,0))*HLOOKUP(AT$540,$J$537:$R$538,2)</f>
        <v>10.869565217391305</v>
      </c>
      <c r="AU580" s="769" cm="1">
        <f t="array" ref="AU580">INDEX($H580:$K580,0,MATCH(AU$541,$H$541:$K$541,0))*HLOOKUP(AU$540,$J$537:$R$538,2)</f>
        <v>0</v>
      </c>
      <c r="AV580" s="189"/>
      <c r="AW580" s="189"/>
      <c r="AX580" s="16"/>
      <c r="AY580" s="8"/>
      <c r="AZ580" s="8"/>
      <c r="BA580" s="8"/>
    </row>
    <row r="581" spans="1:53" ht="14.5" outlineLevel="1" x14ac:dyDescent="0.35">
      <c r="A581" s="6"/>
      <c r="B581" s="7"/>
      <c r="C581" s="17"/>
      <c r="D581" s="17"/>
      <c r="E581" s="17"/>
      <c r="F581" s="26"/>
      <c r="G581" s="26" t="str">
        <f t="shared" ref="G581:G624" si="126">_xlfn.CONCAT(H217:M217)</f>
        <v>YYWBLw</v>
      </c>
      <c r="H581" s="226">
        <v>78.94736842105263</v>
      </c>
      <c r="I581" s="226">
        <v>21.739130434782609</v>
      </c>
      <c r="J581" s="226">
        <v>21.739130434782609</v>
      </c>
      <c r="K581" s="226">
        <v>0</v>
      </c>
      <c r="L581" s="769" cm="1">
        <f t="array" ref="L581">INDEX($H581:$K581,0,MATCH(L$541,$H$541:$K$541,0))*HLOOKUP(L$540,$J$537:$R$538,2)</f>
        <v>78.94736842105263</v>
      </c>
      <c r="M581" s="769" cm="1">
        <f t="array" ref="M581">INDEX($H581:$K581,0,MATCH(M$541,$H$541:$K$541,0))*HLOOKUP(M$540,$J$537:$R$538,2)</f>
        <v>21.739130434782609</v>
      </c>
      <c r="N581" s="769" cm="1">
        <f t="array" ref="N581">INDEX($H581:$K581,0,MATCH(N$541,$H$541:$K$541,0))*HLOOKUP(N$540,$J$537:$R$538,2)</f>
        <v>21.739130434782609</v>
      </c>
      <c r="O581" s="769" cm="1">
        <f t="array" ref="O581">INDEX($H581:$K581,0,MATCH(O$541,$H$541:$K$541,0))*HLOOKUP(O$540,$J$537:$R$538,2)</f>
        <v>0</v>
      </c>
      <c r="P581" s="769" cm="1">
        <f t="array" ref="P581">INDEX($H581:$K581,0,MATCH(P$541,$H$541:$K$541,0))*HLOOKUP(P$540,$J$537:$R$538,2)</f>
        <v>78.94736842105263</v>
      </c>
      <c r="Q581" s="769" cm="1">
        <f t="array" ref="Q581">INDEX($H581:$K581,0,MATCH(Q$541,$H$541:$K$541,0))*HLOOKUP(Q$540,$J$537:$R$538,2)</f>
        <v>21.739130434782609</v>
      </c>
      <c r="R581" s="769" cm="1">
        <f t="array" ref="R581">INDEX($H581:$K581,0,MATCH(R$541,$H$541:$K$541,0))*HLOOKUP(R$540,$J$537:$R$538,2)</f>
        <v>21.739130434782609</v>
      </c>
      <c r="S581" s="769" cm="1">
        <f t="array" ref="S581">INDEX($H581:$K581,0,MATCH(S$541,$H$541:$K$541,0))*HLOOKUP(S$540,$J$537:$R$538,2)</f>
        <v>0</v>
      </c>
      <c r="T581" s="769" cm="1">
        <f t="array" ref="T581">INDEX($H581:$K581,0,MATCH(T$541,$H$541:$K$541,0))*HLOOKUP(T$540,$J$537:$R$538,2)</f>
        <v>78.94736842105263</v>
      </c>
      <c r="U581" s="769" cm="1">
        <f t="array" ref="U581">INDEX($H581:$K581,0,MATCH(U$541,$H$541:$K$541,0))*HLOOKUP(U$540,$J$537:$R$538,2)</f>
        <v>21.739130434782609</v>
      </c>
      <c r="V581" s="769" cm="1">
        <f t="array" ref="V581">INDEX($H581:$K581,0,MATCH(V$541,$H$541:$K$541,0))*HLOOKUP(V$540,$J$537:$R$538,2)</f>
        <v>21.739130434782609</v>
      </c>
      <c r="W581" s="769" cm="1">
        <f t="array" ref="W581">INDEX($H581:$K581,0,MATCH(W$541,$H$541:$K$541,0))*HLOOKUP(W$540,$J$537:$R$538,2)</f>
        <v>0</v>
      </c>
      <c r="X581" s="769" cm="1">
        <f t="array" ref="X581">INDEX($H581:$K581,0,MATCH(X$541,$H$541:$K$541,0))*HLOOKUP(X$540,$J$537:$R$538,2)</f>
        <v>78.94736842105263</v>
      </c>
      <c r="Y581" s="769" cm="1">
        <f t="array" ref="Y581">INDEX($H581:$K581,0,MATCH(Y$541,$H$541:$K$541,0))*HLOOKUP(Y$540,$J$537:$R$538,2)</f>
        <v>21.739130434782609</v>
      </c>
      <c r="Z581" s="769" cm="1">
        <f t="array" ref="Z581">INDEX($H581:$K581,0,MATCH(Z$541,$H$541:$K$541,0))*HLOOKUP(Z$540,$J$537:$R$538,2)</f>
        <v>21.739130434782609</v>
      </c>
      <c r="AA581" s="769" cm="1">
        <f t="array" ref="AA581">INDEX($H581:$K581,0,MATCH(AA$541,$H$541:$K$541,0))*HLOOKUP(AA$540,$J$537:$R$538,2)</f>
        <v>0</v>
      </c>
      <c r="AB581" s="769" cm="1">
        <f t="array" ref="AB581">INDEX($H581:$K581,0,MATCH(AB$541,$H$541:$K$541,0))*HLOOKUP(AB$540,$J$537:$R$538,2)</f>
        <v>78.94736842105263</v>
      </c>
      <c r="AC581" s="769" cm="1">
        <f t="array" ref="AC581">INDEX($H581:$K581,0,MATCH(AC$541,$H$541:$K$541,0))*HLOOKUP(AC$540,$J$537:$R$538,2)</f>
        <v>21.739130434782609</v>
      </c>
      <c r="AD581" s="769" cm="1">
        <f t="array" ref="AD581">INDEX($H581:$K581,0,MATCH(AD$541,$H$541:$K$541,0))*HLOOKUP(AD$540,$J$537:$R$538,2)</f>
        <v>21.739130434782609</v>
      </c>
      <c r="AE581" s="769" cm="1">
        <f t="array" ref="AE581">INDEX($H581:$K581,0,MATCH(AE$541,$H$541:$K$541,0))*HLOOKUP(AE$540,$J$537:$R$538,2)</f>
        <v>0</v>
      </c>
      <c r="AF581" s="769" cm="1">
        <f t="array" ref="AF581">INDEX($H581:$K581,0,MATCH(AF$541,$H$541:$K$541,0))*HLOOKUP(AF$540,$J$537:$R$538,2)</f>
        <v>78.94736842105263</v>
      </c>
      <c r="AG581" s="769" cm="1">
        <f t="array" ref="AG581">INDEX($H581:$K581,0,MATCH(AG$541,$H$541:$K$541,0))*HLOOKUP(AG$540,$J$537:$R$538,2)</f>
        <v>21.739130434782609</v>
      </c>
      <c r="AH581" s="769" cm="1">
        <f t="array" ref="AH581">INDEX($H581:$K581,0,MATCH(AH$541,$H$541:$K$541,0))*HLOOKUP(AH$540,$J$537:$R$538,2)</f>
        <v>21.739130434782609</v>
      </c>
      <c r="AI581" s="769" cm="1">
        <f t="array" ref="AI581">INDEX($H581:$K581,0,MATCH(AI$541,$H$541:$K$541,0))*HLOOKUP(AI$540,$J$537:$R$538,2)</f>
        <v>0</v>
      </c>
      <c r="AJ581" s="769" cm="1">
        <f t="array" ref="AJ581">INDEX($H581:$K581,0,MATCH(AJ$541,$H$541:$K$541,0))*HLOOKUP(AJ$540,$J$537:$R$538,2)</f>
        <v>78.94736842105263</v>
      </c>
      <c r="AK581" s="769" cm="1">
        <f t="array" ref="AK581">INDEX($H581:$K581,0,MATCH(AK$541,$H$541:$K$541,0))*HLOOKUP(AK$540,$J$537:$R$538,2)</f>
        <v>21.739130434782609</v>
      </c>
      <c r="AL581" s="769" cm="1">
        <f t="array" ref="AL581">INDEX($H581:$K581,0,MATCH(AL$541,$H$541:$K$541,0))*HLOOKUP(AL$540,$J$537:$R$538,2)</f>
        <v>21.739130434782609</v>
      </c>
      <c r="AM581" s="769" cm="1">
        <f t="array" ref="AM581">INDEX($H581:$K581,0,MATCH(AM$541,$H$541:$K$541,0))*HLOOKUP(AM$540,$J$537:$R$538,2)</f>
        <v>0</v>
      </c>
      <c r="AN581" s="769" cm="1">
        <f t="array" ref="AN581">INDEX($H581:$K581,0,MATCH(AN$541,$H$541:$K$541,0))*HLOOKUP(AN$540,$J$537:$R$538,2)</f>
        <v>78.94736842105263</v>
      </c>
      <c r="AO581" s="769" cm="1">
        <f t="array" ref="AO581">INDEX($H581:$K581,0,MATCH(AO$541,$H$541:$K$541,0))*HLOOKUP(AO$540,$J$537:$R$538,2)</f>
        <v>21.739130434782609</v>
      </c>
      <c r="AP581" s="769" cm="1">
        <f t="array" ref="AP581">INDEX($H581:$K581,0,MATCH(AP$541,$H$541:$K$541,0))*HLOOKUP(AP$540,$J$537:$R$538,2)</f>
        <v>21.739130434782609</v>
      </c>
      <c r="AQ581" s="769" cm="1">
        <f t="array" ref="AQ581">INDEX($H581:$K581,0,MATCH(AQ$541,$H$541:$K$541,0))*HLOOKUP(AQ$540,$J$537:$R$538,2)</f>
        <v>0</v>
      </c>
      <c r="AR581" s="769" cm="1">
        <f t="array" ref="AR581">INDEX($H581:$K581,0,MATCH(AR$541,$H$541:$K$541,0))*HLOOKUP(AR$540,$J$537:$R$538,2)</f>
        <v>78.94736842105263</v>
      </c>
      <c r="AS581" s="769" cm="1">
        <f t="array" ref="AS581">INDEX($H581:$K581,0,MATCH(AS$541,$H$541:$K$541,0))*HLOOKUP(AS$540,$J$537:$R$538,2)</f>
        <v>21.739130434782609</v>
      </c>
      <c r="AT581" s="769" cm="1">
        <f t="array" ref="AT581">INDEX($H581:$K581,0,MATCH(AT$541,$H$541:$K$541,0))*HLOOKUP(AT$540,$J$537:$R$538,2)</f>
        <v>21.739130434782609</v>
      </c>
      <c r="AU581" s="769" cm="1">
        <f t="array" ref="AU581">INDEX($H581:$K581,0,MATCH(AU$541,$H$541:$K$541,0))*HLOOKUP(AU$540,$J$537:$R$538,2)</f>
        <v>0</v>
      </c>
      <c r="AV581" s="189"/>
      <c r="AW581" s="189"/>
      <c r="AX581" s="16"/>
      <c r="AY581" s="8"/>
      <c r="AZ581" s="8"/>
      <c r="BA581" s="8"/>
    </row>
    <row r="582" spans="1:53" ht="14.5" outlineLevel="1" x14ac:dyDescent="0.35">
      <c r="A582" s="6"/>
      <c r="B582" s="7"/>
      <c r="C582" s="17"/>
      <c r="D582" s="17"/>
      <c r="E582" s="17"/>
      <c r="F582" s="26"/>
      <c r="G582" s="26" t="str">
        <f t="shared" si="126"/>
        <v>YYWBLwd</v>
      </c>
      <c r="H582" s="226">
        <v>78.94736842105263</v>
      </c>
      <c r="I582" s="226">
        <v>21.739130434782609</v>
      </c>
      <c r="J582" s="226">
        <v>21.739130434782609</v>
      </c>
      <c r="K582" s="226">
        <v>0</v>
      </c>
      <c r="L582" s="769" cm="1">
        <f t="array" ref="L582">INDEX($H582:$K582,0,MATCH(L$541,$H$541:$K$541,0))*HLOOKUP(L$540,$J$537:$R$538,2)</f>
        <v>78.94736842105263</v>
      </c>
      <c r="M582" s="769" cm="1">
        <f t="array" ref="M582">INDEX($H582:$K582,0,MATCH(M$541,$H$541:$K$541,0))*HLOOKUP(M$540,$J$537:$R$538,2)</f>
        <v>21.739130434782609</v>
      </c>
      <c r="N582" s="769" cm="1">
        <f t="array" ref="N582">INDEX($H582:$K582,0,MATCH(N$541,$H$541:$K$541,0))*HLOOKUP(N$540,$J$537:$R$538,2)</f>
        <v>21.739130434782609</v>
      </c>
      <c r="O582" s="769" cm="1">
        <f t="array" ref="O582">INDEX($H582:$K582,0,MATCH(O$541,$H$541:$K$541,0))*HLOOKUP(O$540,$J$537:$R$538,2)</f>
        <v>0</v>
      </c>
      <c r="P582" s="769" cm="1">
        <f t="array" ref="P582">INDEX($H582:$K582,0,MATCH(P$541,$H$541:$K$541,0))*HLOOKUP(P$540,$J$537:$R$538,2)</f>
        <v>78.94736842105263</v>
      </c>
      <c r="Q582" s="769" cm="1">
        <f t="array" ref="Q582">INDEX($H582:$K582,0,MATCH(Q$541,$H$541:$K$541,0))*HLOOKUP(Q$540,$J$537:$R$538,2)</f>
        <v>21.739130434782609</v>
      </c>
      <c r="R582" s="769" cm="1">
        <f t="array" ref="R582">INDEX($H582:$K582,0,MATCH(R$541,$H$541:$K$541,0))*HLOOKUP(R$540,$J$537:$R$538,2)</f>
        <v>21.739130434782609</v>
      </c>
      <c r="S582" s="769" cm="1">
        <f t="array" ref="S582">INDEX($H582:$K582,0,MATCH(S$541,$H$541:$K$541,0))*HLOOKUP(S$540,$J$537:$R$538,2)</f>
        <v>0</v>
      </c>
      <c r="T582" s="769" cm="1">
        <f t="array" ref="T582">INDEX($H582:$K582,0,MATCH(T$541,$H$541:$K$541,0))*HLOOKUP(T$540,$J$537:$R$538,2)</f>
        <v>78.94736842105263</v>
      </c>
      <c r="U582" s="769" cm="1">
        <f t="array" ref="U582">INDEX($H582:$K582,0,MATCH(U$541,$H$541:$K$541,0))*HLOOKUP(U$540,$J$537:$R$538,2)</f>
        <v>21.739130434782609</v>
      </c>
      <c r="V582" s="769" cm="1">
        <f t="array" ref="V582">INDEX($H582:$K582,0,MATCH(V$541,$H$541:$K$541,0))*HLOOKUP(V$540,$J$537:$R$538,2)</f>
        <v>21.739130434782609</v>
      </c>
      <c r="W582" s="769" cm="1">
        <f t="array" ref="W582">INDEX($H582:$K582,0,MATCH(W$541,$H$541:$K$541,0))*HLOOKUP(W$540,$J$537:$R$538,2)</f>
        <v>0</v>
      </c>
      <c r="X582" s="769" cm="1">
        <f t="array" ref="X582">INDEX($H582:$K582,0,MATCH(X$541,$H$541:$K$541,0))*HLOOKUP(X$540,$J$537:$R$538,2)</f>
        <v>78.94736842105263</v>
      </c>
      <c r="Y582" s="769" cm="1">
        <f t="array" ref="Y582">INDEX($H582:$K582,0,MATCH(Y$541,$H$541:$K$541,0))*HLOOKUP(Y$540,$J$537:$R$538,2)</f>
        <v>21.739130434782609</v>
      </c>
      <c r="Z582" s="769" cm="1">
        <f t="array" ref="Z582">INDEX($H582:$K582,0,MATCH(Z$541,$H$541:$K$541,0))*HLOOKUP(Z$540,$J$537:$R$538,2)</f>
        <v>21.739130434782609</v>
      </c>
      <c r="AA582" s="769" cm="1">
        <f t="array" ref="AA582">INDEX($H582:$K582,0,MATCH(AA$541,$H$541:$K$541,0))*HLOOKUP(AA$540,$J$537:$R$538,2)</f>
        <v>0</v>
      </c>
      <c r="AB582" s="769" cm="1">
        <f t="array" ref="AB582">INDEX($H582:$K582,0,MATCH(AB$541,$H$541:$K$541,0))*HLOOKUP(AB$540,$J$537:$R$538,2)</f>
        <v>78.94736842105263</v>
      </c>
      <c r="AC582" s="769" cm="1">
        <f t="array" ref="AC582">INDEX($H582:$K582,0,MATCH(AC$541,$H$541:$K$541,0))*HLOOKUP(AC$540,$J$537:$R$538,2)</f>
        <v>21.739130434782609</v>
      </c>
      <c r="AD582" s="769" cm="1">
        <f t="array" ref="AD582">INDEX($H582:$K582,0,MATCH(AD$541,$H$541:$K$541,0))*HLOOKUP(AD$540,$J$537:$R$538,2)</f>
        <v>21.739130434782609</v>
      </c>
      <c r="AE582" s="769" cm="1">
        <f t="array" ref="AE582">INDEX($H582:$K582,0,MATCH(AE$541,$H$541:$K$541,0))*HLOOKUP(AE$540,$J$537:$R$538,2)</f>
        <v>0</v>
      </c>
      <c r="AF582" s="769" cm="1">
        <f t="array" ref="AF582">INDEX($H582:$K582,0,MATCH(AF$541,$H$541:$K$541,0))*HLOOKUP(AF$540,$J$537:$R$538,2)</f>
        <v>78.94736842105263</v>
      </c>
      <c r="AG582" s="769" cm="1">
        <f t="array" ref="AG582">INDEX($H582:$K582,0,MATCH(AG$541,$H$541:$K$541,0))*HLOOKUP(AG$540,$J$537:$R$538,2)</f>
        <v>21.739130434782609</v>
      </c>
      <c r="AH582" s="769" cm="1">
        <f t="array" ref="AH582">INDEX($H582:$K582,0,MATCH(AH$541,$H$541:$K$541,0))*HLOOKUP(AH$540,$J$537:$R$538,2)</f>
        <v>21.739130434782609</v>
      </c>
      <c r="AI582" s="769" cm="1">
        <f t="array" ref="AI582">INDEX($H582:$K582,0,MATCH(AI$541,$H$541:$K$541,0))*HLOOKUP(AI$540,$J$537:$R$538,2)</f>
        <v>0</v>
      </c>
      <c r="AJ582" s="769" cm="1">
        <f t="array" ref="AJ582">INDEX($H582:$K582,0,MATCH(AJ$541,$H$541:$K$541,0))*HLOOKUP(AJ$540,$J$537:$R$538,2)</f>
        <v>78.94736842105263</v>
      </c>
      <c r="AK582" s="769" cm="1">
        <f t="array" ref="AK582">INDEX($H582:$K582,0,MATCH(AK$541,$H$541:$K$541,0))*HLOOKUP(AK$540,$J$537:$R$538,2)</f>
        <v>21.739130434782609</v>
      </c>
      <c r="AL582" s="769" cm="1">
        <f t="array" ref="AL582">INDEX($H582:$K582,0,MATCH(AL$541,$H$541:$K$541,0))*HLOOKUP(AL$540,$J$537:$R$538,2)</f>
        <v>21.739130434782609</v>
      </c>
      <c r="AM582" s="769" cm="1">
        <f t="array" ref="AM582">INDEX($H582:$K582,0,MATCH(AM$541,$H$541:$K$541,0))*HLOOKUP(AM$540,$J$537:$R$538,2)</f>
        <v>0</v>
      </c>
      <c r="AN582" s="769" cm="1">
        <f t="array" ref="AN582">INDEX($H582:$K582,0,MATCH(AN$541,$H$541:$K$541,0))*HLOOKUP(AN$540,$J$537:$R$538,2)</f>
        <v>78.94736842105263</v>
      </c>
      <c r="AO582" s="769" cm="1">
        <f t="array" ref="AO582">INDEX($H582:$K582,0,MATCH(AO$541,$H$541:$K$541,0))*HLOOKUP(AO$540,$J$537:$R$538,2)</f>
        <v>21.739130434782609</v>
      </c>
      <c r="AP582" s="769" cm="1">
        <f t="array" ref="AP582">INDEX($H582:$K582,0,MATCH(AP$541,$H$541:$K$541,0))*HLOOKUP(AP$540,$J$537:$R$538,2)</f>
        <v>21.739130434782609</v>
      </c>
      <c r="AQ582" s="769" cm="1">
        <f t="array" ref="AQ582">INDEX($H582:$K582,0,MATCH(AQ$541,$H$541:$K$541,0))*HLOOKUP(AQ$540,$J$537:$R$538,2)</f>
        <v>0</v>
      </c>
      <c r="AR582" s="769" cm="1">
        <f t="array" ref="AR582">INDEX($H582:$K582,0,MATCH(AR$541,$H$541:$K$541,0))*HLOOKUP(AR$540,$J$537:$R$538,2)</f>
        <v>78.94736842105263</v>
      </c>
      <c r="AS582" s="769" cm="1">
        <f t="array" ref="AS582">INDEX($H582:$K582,0,MATCH(AS$541,$H$541:$K$541,0))*HLOOKUP(AS$540,$J$537:$R$538,2)</f>
        <v>21.739130434782609</v>
      </c>
      <c r="AT582" s="769" cm="1">
        <f t="array" ref="AT582">INDEX($H582:$K582,0,MATCH(AT$541,$H$541:$K$541,0))*HLOOKUP(AT$540,$J$537:$R$538,2)</f>
        <v>21.739130434782609</v>
      </c>
      <c r="AU582" s="769" cm="1">
        <f t="array" ref="AU582">INDEX($H582:$K582,0,MATCH(AU$541,$H$541:$K$541,0))*HLOOKUP(AU$540,$J$537:$R$538,2)</f>
        <v>0</v>
      </c>
      <c r="AV582" s="189"/>
      <c r="AW582" s="189"/>
      <c r="AX582" s="16"/>
      <c r="AY582" s="8"/>
      <c r="AZ582" s="8"/>
      <c r="BA582" s="8"/>
    </row>
    <row r="583" spans="1:53" ht="14.5" outlineLevel="1" x14ac:dyDescent="0.35">
      <c r="A583" s="6"/>
      <c r="B583" s="7"/>
      <c r="C583" s="17"/>
      <c r="D583" s="17"/>
      <c r="E583" s="17"/>
      <c r="F583" s="26"/>
      <c r="G583" s="26" t="str">
        <f t="shared" si="126"/>
        <v>YYNWBl</v>
      </c>
      <c r="H583" s="226">
        <v>0</v>
      </c>
      <c r="I583" s="226">
        <v>0</v>
      </c>
      <c r="J583" s="226">
        <v>0</v>
      </c>
      <c r="K583" s="226">
        <v>0</v>
      </c>
      <c r="L583" s="769" cm="1">
        <f t="array" ref="L583">INDEX($H583:$K583,0,MATCH(L$541,$H$541:$K$541,0))*HLOOKUP(L$540,$J$537:$R$538,2)</f>
        <v>0</v>
      </c>
      <c r="M583" s="769" cm="1">
        <f t="array" ref="M583">INDEX($H583:$K583,0,MATCH(M$541,$H$541:$K$541,0))*HLOOKUP(M$540,$J$537:$R$538,2)</f>
        <v>0</v>
      </c>
      <c r="N583" s="769" cm="1">
        <f t="array" ref="N583">INDEX($H583:$K583,0,MATCH(N$541,$H$541:$K$541,0))*HLOOKUP(N$540,$J$537:$R$538,2)</f>
        <v>0</v>
      </c>
      <c r="O583" s="769" cm="1">
        <f t="array" ref="O583">INDEX($H583:$K583,0,MATCH(O$541,$H$541:$K$541,0))*HLOOKUP(O$540,$J$537:$R$538,2)</f>
        <v>0</v>
      </c>
      <c r="P583" s="769" cm="1">
        <f t="array" ref="P583">INDEX($H583:$K583,0,MATCH(P$541,$H$541:$K$541,0))*HLOOKUP(P$540,$J$537:$R$538,2)</f>
        <v>0</v>
      </c>
      <c r="Q583" s="769" cm="1">
        <f t="array" ref="Q583">INDEX($H583:$K583,0,MATCH(Q$541,$H$541:$K$541,0))*HLOOKUP(Q$540,$J$537:$R$538,2)</f>
        <v>0</v>
      </c>
      <c r="R583" s="769" cm="1">
        <f t="array" ref="R583">INDEX($H583:$K583,0,MATCH(R$541,$H$541:$K$541,0))*HLOOKUP(R$540,$J$537:$R$538,2)</f>
        <v>0</v>
      </c>
      <c r="S583" s="769" cm="1">
        <f t="array" ref="S583">INDEX($H583:$K583,0,MATCH(S$541,$H$541:$K$541,0))*HLOOKUP(S$540,$J$537:$R$538,2)</f>
        <v>0</v>
      </c>
      <c r="T583" s="769" cm="1">
        <f t="array" ref="T583">INDEX($H583:$K583,0,MATCH(T$541,$H$541:$K$541,0))*HLOOKUP(T$540,$J$537:$R$538,2)</f>
        <v>0</v>
      </c>
      <c r="U583" s="769" cm="1">
        <f t="array" ref="U583">INDEX($H583:$K583,0,MATCH(U$541,$H$541:$K$541,0))*HLOOKUP(U$540,$J$537:$R$538,2)</f>
        <v>0</v>
      </c>
      <c r="V583" s="769" cm="1">
        <f t="array" ref="V583">INDEX($H583:$K583,0,MATCH(V$541,$H$541:$K$541,0))*HLOOKUP(V$540,$J$537:$R$538,2)</f>
        <v>0</v>
      </c>
      <c r="W583" s="769" cm="1">
        <f t="array" ref="W583">INDEX($H583:$K583,0,MATCH(W$541,$H$541:$K$541,0))*HLOOKUP(W$540,$J$537:$R$538,2)</f>
        <v>0</v>
      </c>
      <c r="X583" s="769" cm="1">
        <f t="array" ref="X583">INDEX($H583:$K583,0,MATCH(X$541,$H$541:$K$541,0))*HLOOKUP(X$540,$J$537:$R$538,2)</f>
        <v>0</v>
      </c>
      <c r="Y583" s="769" cm="1">
        <f t="array" ref="Y583">INDEX($H583:$K583,0,MATCH(Y$541,$H$541:$K$541,0))*HLOOKUP(Y$540,$J$537:$R$538,2)</f>
        <v>0</v>
      </c>
      <c r="Z583" s="769" cm="1">
        <f t="array" ref="Z583">INDEX($H583:$K583,0,MATCH(Z$541,$H$541:$K$541,0))*HLOOKUP(Z$540,$J$537:$R$538,2)</f>
        <v>0</v>
      </c>
      <c r="AA583" s="769" cm="1">
        <f t="array" ref="AA583">INDEX($H583:$K583,0,MATCH(AA$541,$H$541:$K$541,0))*HLOOKUP(AA$540,$J$537:$R$538,2)</f>
        <v>0</v>
      </c>
      <c r="AB583" s="769" cm="1">
        <f t="array" ref="AB583">INDEX($H583:$K583,0,MATCH(AB$541,$H$541:$K$541,0))*HLOOKUP(AB$540,$J$537:$R$538,2)</f>
        <v>0</v>
      </c>
      <c r="AC583" s="769" cm="1">
        <f t="array" ref="AC583">INDEX($H583:$K583,0,MATCH(AC$541,$H$541:$K$541,0))*HLOOKUP(AC$540,$J$537:$R$538,2)</f>
        <v>0</v>
      </c>
      <c r="AD583" s="769" cm="1">
        <f t="array" ref="AD583">INDEX($H583:$K583,0,MATCH(AD$541,$H$541:$K$541,0))*HLOOKUP(AD$540,$J$537:$R$538,2)</f>
        <v>0</v>
      </c>
      <c r="AE583" s="769" cm="1">
        <f t="array" ref="AE583">INDEX($H583:$K583,0,MATCH(AE$541,$H$541:$K$541,0))*HLOOKUP(AE$540,$J$537:$R$538,2)</f>
        <v>0</v>
      </c>
      <c r="AF583" s="769" cm="1">
        <f t="array" ref="AF583">INDEX($H583:$K583,0,MATCH(AF$541,$H$541:$K$541,0))*HLOOKUP(AF$540,$J$537:$R$538,2)</f>
        <v>0</v>
      </c>
      <c r="AG583" s="769" cm="1">
        <f t="array" ref="AG583">INDEX($H583:$K583,0,MATCH(AG$541,$H$541:$K$541,0))*HLOOKUP(AG$540,$J$537:$R$538,2)</f>
        <v>0</v>
      </c>
      <c r="AH583" s="769" cm="1">
        <f t="array" ref="AH583">INDEX($H583:$K583,0,MATCH(AH$541,$H$541:$K$541,0))*HLOOKUP(AH$540,$J$537:$R$538,2)</f>
        <v>0</v>
      </c>
      <c r="AI583" s="769" cm="1">
        <f t="array" ref="AI583">INDEX($H583:$K583,0,MATCH(AI$541,$H$541:$K$541,0))*HLOOKUP(AI$540,$J$537:$R$538,2)</f>
        <v>0</v>
      </c>
      <c r="AJ583" s="769" cm="1">
        <f t="array" ref="AJ583">INDEX($H583:$K583,0,MATCH(AJ$541,$H$541:$K$541,0))*HLOOKUP(AJ$540,$J$537:$R$538,2)</f>
        <v>0</v>
      </c>
      <c r="AK583" s="769" cm="1">
        <f t="array" ref="AK583">INDEX($H583:$K583,0,MATCH(AK$541,$H$541:$K$541,0))*HLOOKUP(AK$540,$J$537:$R$538,2)</f>
        <v>0</v>
      </c>
      <c r="AL583" s="769" cm="1">
        <f t="array" ref="AL583">INDEX($H583:$K583,0,MATCH(AL$541,$H$541:$K$541,0))*HLOOKUP(AL$540,$J$537:$R$538,2)</f>
        <v>0</v>
      </c>
      <c r="AM583" s="769" cm="1">
        <f t="array" ref="AM583">INDEX($H583:$K583,0,MATCH(AM$541,$H$541:$K$541,0))*HLOOKUP(AM$540,$J$537:$R$538,2)</f>
        <v>0</v>
      </c>
      <c r="AN583" s="769" cm="1">
        <f t="array" ref="AN583">INDEX($H583:$K583,0,MATCH(AN$541,$H$541:$K$541,0))*HLOOKUP(AN$540,$J$537:$R$538,2)</f>
        <v>0</v>
      </c>
      <c r="AO583" s="769" cm="1">
        <f t="array" ref="AO583">INDEX($H583:$K583,0,MATCH(AO$541,$H$541:$K$541,0))*HLOOKUP(AO$540,$J$537:$R$538,2)</f>
        <v>0</v>
      </c>
      <c r="AP583" s="769" cm="1">
        <f t="array" ref="AP583">INDEX($H583:$K583,0,MATCH(AP$541,$H$541:$K$541,0))*HLOOKUP(AP$540,$J$537:$R$538,2)</f>
        <v>0</v>
      </c>
      <c r="AQ583" s="769" cm="1">
        <f t="array" ref="AQ583">INDEX($H583:$K583,0,MATCH(AQ$541,$H$541:$K$541,0))*HLOOKUP(AQ$540,$J$537:$R$538,2)</f>
        <v>0</v>
      </c>
      <c r="AR583" s="769" cm="1">
        <f t="array" ref="AR583">INDEX($H583:$K583,0,MATCH(AR$541,$H$541:$K$541,0))*HLOOKUP(AR$540,$J$537:$R$538,2)</f>
        <v>0</v>
      </c>
      <c r="AS583" s="769" cm="1">
        <f t="array" ref="AS583">INDEX($H583:$K583,0,MATCH(AS$541,$H$541:$K$541,0))*HLOOKUP(AS$540,$J$537:$R$538,2)</f>
        <v>0</v>
      </c>
      <c r="AT583" s="769" cm="1">
        <f t="array" ref="AT583">INDEX($H583:$K583,0,MATCH(AT$541,$H$541:$K$541,0))*HLOOKUP(AT$540,$J$537:$R$538,2)</f>
        <v>0</v>
      </c>
      <c r="AU583" s="769" cm="1">
        <f t="array" ref="AU583">INDEX($H583:$K583,0,MATCH(AU$541,$H$541:$K$541,0))*HLOOKUP(AU$540,$J$537:$R$538,2)</f>
        <v>0</v>
      </c>
      <c r="AV583" s="189"/>
      <c r="AW583" s="189"/>
      <c r="AX583" s="16"/>
      <c r="AY583" s="8"/>
      <c r="AZ583" s="8"/>
      <c r="BA583" s="8"/>
    </row>
    <row r="584" spans="1:53" ht="14.5" outlineLevel="1" x14ac:dyDescent="0.35">
      <c r="A584" s="6"/>
      <c r="B584" s="7"/>
      <c r="C584" s="17"/>
      <c r="D584" s="17"/>
      <c r="E584" s="17"/>
      <c r="F584" s="26"/>
      <c r="G584" s="26" t="str">
        <f t="shared" si="126"/>
        <v>YYLNWb</v>
      </c>
      <c r="H584" s="226">
        <v>78.94736842105263</v>
      </c>
      <c r="I584" s="226">
        <v>32.608695652173914</v>
      </c>
      <c r="J584" s="226">
        <v>32.608695652173914</v>
      </c>
      <c r="K584" s="226">
        <v>0</v>
      </c>
      <c r="L584" s="769" cm="1">
        <f t="array" ref="L584">INDEX($H584:$K584,0,MATCH(L$541,$H$541:$K$541,0))*HLOOKUP(L$540,$J$537:$R$538,2)</f>
        <v>78.94736842105263</v>
      </c>
      <c r="M584" s="769" cm="1">
        <f t="array" ref="M584">INDEX($H584:$K584,0,MATCH(M$541,$H$541:$K$541,0))*HLOOKUP(M$540,$J$537:$R$538,2)</f>
        <v>32.608695652173914</v>
      </c>
      <c r="N584" s="769" cm="1">
        <f t="array" ref="N584">INDEX($H584:$K584,0,MATCH(N$541,$H$541:$K$541,0))*HLOOKUP(N$540,$J$537:$R$538,2)</f>
        <v>32.608695652173914</v>
      </c>
      <c r="O584" s="769" cm="1">
        <f t="array" ref="O584">INDEX($H584:$K584,0,MATCH(O$541,$H$541:$K$541,0))*HLOOKUP(O$540,$J$537:$R$538,2)</f>
        <v>0</v>
      </c>
      <c r="P584" s="769" cm="1">
        <f t="array" ref="P584">INDEX($H584:$K584,0,MATCH(P$541,$H$541:$K$541,0))*HLOOKUP(P$540,$J$537:$R$538,2)</f>
        <v>78.94736842105263</v>
      </c>
      <c r="Q584" s="769" cm="1">
        <f t="array" ref="Q584">INDEX($H584:$K584,0,MATCH(Q$541,$H$541:$K$541,0))*HLOOKUP(Q$540,$J$537:$R$538,2)</f>
        <v>32.608695652173914</v>
      </c>
      <c r="R584" s="769" cm="1">
        <f t="array" ref="R584">INDEX($H584:$K584,0,MATCH(R$541,$H$541:$K$541,0))*HLOOKUP(R$540,$J$537:$R$538,2)</f>
        <v>32.608695652173914</v>
      </c>
      <c r="S584" s="769" cm="1">
        <f t="array" ref="S584">INDEX($H584:$K584,0,MATCH(S$541,$H$541:$K$541,0))*HLOOKUP(S$540,$J$537:$R$538,2)</f>
        <v>0</v>
      </c>
      <c r="T584" s="769" cm="1">
        <f t="array" ref="T584">INDEX($H584:$K584,0,MATCH(T$541,$H$541:$K$541,0))*HLOOKUP(T$540,$J$537:$R$538,2)</f>
        <v>78.94736842105263</v>
      </c>
      <c r="U584" s="769" cm="1">
        <f t="array" ref="U584">INDEX($H584:$K584,0,MATCH(U$541,$H$541:$K$541,0))*HLOOKUP(U$540,$J$537:$R$538,2)</f>
        <v>32.608695652173914</v>
      </c>
      <c r="V584" s="769" cm="1">
        <f t="array" ref="V584">INDEX($H584:$K584,0,MATCH(V$541,$H$541:$K$541,0))*HLOOKUP(V$540,$J$537:$R$538,2)</f>
        <v>32.608695652173914</v>
      </c>
      <c r="W584" s="769" cm="1">
        <f t="array" ref="W584">INDEX($H584:$K584,0,MATCH(W$541,$H$541:$K$541,0))*HLOOKUP(W$540,$J$537:$R$538,2)</f>
        <v>0</v>
      </c>
      <c r="X584" s="769" cm="1">
        <f t="array" ref="X584">INDEX($H584:$K584,0,MATCH(X$541,$H$541:$K$541,0))*HLOOKUP(X$540,$J$537:$R$538,2)</f>
        <v>78.94736842105263</v>
      </c>
      <c r="Y584" s="769" cm="1">
        <f t="array" ref="Y584">INDEX($H584:$K584,0,MATCH(Y$541,$H$541:$K$541,0))*HLOOKUP(Y$540,$J$537:$R$538,2)</f>
        <v>32.608695652173914</v>
      </c>
      <c r="Z584" s="769" cm="1">
        <f t="array" ref="Z584">INDEX($H584:$K584,0,MATCH(Z$541,$H$541:$K$541,0))*HLOOKUP(Z$540,$J$537:$R$538,2)</f>
        <v>32.608695652173914</v>
      </c>
      <c r="AA584" s="769" cm="1">
        <f t="array" ref="AA584">INDEX($H584:$K584,0,MATCH(AA$541,$H$541:$K$541,0))*HLOOKUP(AA$540,$J$537:$R$538,2)</f>
        <v>0</v>
      </c>
      <c r="AB584" s="769" cm="1">
        <f t="array" ref="AB584">INDEX($H584:$K584,0,MATCH(AB$541,$H$541:$K$541,0))*HLOOKUP(AB$540,$J$537:$R$538,2)</f>
        <v>78.94736842105263</v>
      </c>
      <c r="AC584" s="769" cm="1">
        <f t="array" ref="AC584">INDEX($H584:$K584,0,MATCH(AC$541,$H$541:$K$541,0))*HLOOKUP(AC$540,$J$537:$R$538,2)</f>
        <v>32.608695652173914</v>
      </c>
      <c r="AD584" s="769" cm="1">
        <f t="array" ref="AD584">INDEX($H584:$K584,0,MATCH(AD$541,$H$541:$K$541,0))*HLOOKUP(AD$540,$J$537:$R$538,2)</f>
        <v>32.608695652173914</v>
      </c>
      <c r="AE584" s="769" cm="1">
        <f t="array" ref="AE584">INDEX($H584:$K584,0,MATCH(AE$541,$H$541:$K$541,0))*HLOOKUP(AE$540,$J$537:$R$538,2)</f>
        <v>0</v>
      </c>
      <c r="AF584" s="769" cm="1">
        <f t="array" ref="AF584">INDEX($H584:$K584,0,MATCH(AF$541,$H$541:$K$541,0))*HLOOKUP(AF$540,$J$537:$R$538,2)</f>
        <v>78.94736842105263</v>
      </c>
      <c r="AG584" s="769" cm="1">
        <f t="array" ref="AG584">INDEX($H584:$K584,0,MATCH(AG$541,$H$541:$K$541,0))*HLOOKUP(AG$540,$J$537:$R$538,2)</f>
        <v>32.608695652173914</v>
      </c>
      <c r="AH584" s="769" cm="1">
        <f t="array" ref="AH584">INDEX($H584:$K584,0,MATCH(AH$541,$H$541:$K$541,0))*HLOOKUP(AH$540,$J$537:$R$538,2)</f>
        <v>32.608695652173914</v>
      </c>
      <c r="AI584" s="769" cm="1">
        <f t="array" ref="AI584">INDEX($H584:$K584,0,MATCH(AI$541,$H$541:$K$541,0))*HLOOKUP(AI$540,$J$537:$R$538,2)</f>
        <v>0</v>
      </c>
      <c r="AJ584" s="769" cm="1">
        <f t="array" ref="AJ584">INDEX($H584:$K584,0,MATCH(AJ$541,$H$541:$K$541,0))*HLOOKUP(AJ$540,$J$537:$R$538,2)</f>
        <v>78.94736842105263</v>
      </c>
      <c r="AK584" s="769" cm="1">
        <f t="array" ref="AK584">INDEX($H584:$K584,0,MATCH(AK$541,$H$541:$K$541,0))*HLOOKUP(AK$540,$J$537:$R$538,2)</f>
        <v>32.608695652173914</v>
      </c>
      <c r="AL584" s="769" cm="1">
        <f t="array" ref="AL584">INDEX($H584:$K584,0,MATCH(AL$541,$H$541:$K$541,0))*HLOOKUP(AL$540,$J$537:$R$538,2)</f>
        <v>32.608695652173914</v>
      </c>
      <c r="AM584" s="769" cm="1">
        <f t="array" ref="AM584">INDEX($H584:$K584,0,MATCH(AM$541,$H$541:$K$541,0))*HLOOKUP(AM$540,$J$537:$R$538,2)</f>
        <v>0</v>
      </c>
      <c r="AN584" s="769" cm="1">
        <f t="array" ref="AN584">INDEX($H584:$K584,0,MATCH(AN$541,$H$541:$K$541,0))*HLOOKUP(AN$540,$J$537:$R$538,2)</f>
        <v>78.94736842105263</v>
      </c>
      <c r="AO584" s="769" cm="1">
        <f t="array" ref="AO584">INDEX($H584:$K584,0,MATCH(AO$541,$H$541:$K$541,0))*HLOOKUP(AO$540,$J$537:$R$538,2)</f>
        <v>32.608695652173914</v>
      </c>
      <c r="AP584" s="769" cm="1">
        <f t="array" ref="AP584">INDEX($H584:$K584,0,MATCH(AP$541,$H$541:$K$541,0))*HLOOKUP(AP$540,$J$537:$R$538,2)</f>
        <v>32.608695652173914</v>
      </c>
      <c r="AQ584" s="769" cm="1">
        <f t="array" ref="AQ584">INDEX($H584:$K584,0,MATCH(AQ$541,$H$541:$K$541,0))*HLOOKUP(AQ$540,$J$537:$R$538,2)</f>
        <v>0</v>
      </c>
      <c r="AR584" s="769" cm="1">
        <f t="array" ref="AR584">INDEX($H584:$K584,0,MATCH(AR$541,$H$541:$K$541,0))*HLOOKUP(AR$540,$J$537:$R$538,2)</f>
        <v>78.94736842105263</v>
      </c>
      <c r="AS584" s="769" cm="1">
        <f t="array" ref="AS584">INDEX($H584:$K584,0,MATCH(AS$541,$H$541:$K$541,0))*HLOOKUP(AS$540,$J$537:$R$538,2)</f>
        <v>32.608695652173914</v>
      </c>
      <c r="AT584" s="769" cm="1">
        <f t="array" ref="AT584">INDEX($H584:$K584,0,MATCH(AT$541,$H$541:$K$541,0))*HLOOKUP(AT$540,$J$537:$R$538,2)</f>
        <v>32.608695652173914</v>
      </c>
      <c r="AU584" s="769" cm="1">
        <f t="array" ref="AU584">INDEX($H584:$K584,0,MATCH(AU$541,$H$541:$K$541,0))*HLOOKUP(AU$540,$J$537:$R$538,2)</f>
        <v>0</v>
      </c>
      <c r="AV584" s="189"/>
      <c r="AW584" s="189"/>
      <c r="AX584" s="16"/>
      <c r="AY584" s="8"/>
      <c r="AZ584" s="8"/>
      <c r="BA584" s="8"/>
    </row>
    <row r="585" spans="1:53" ht="14.5" outlineLevel="1" x14ac:dyDescent="0.35">
      <c r="A585" s="6"/>
      <c r="B585" s="7"/>
      <c r="C585" s="17"/>
      <c r="D585" s="17"/>
      <c r="E585" s="17"/>
      <c r="F585" s="26"/>
      <c r="G585" s="26" t="str">
        <f t="shared" si="126"/>
        <v>YYLNWbd</v>
      </c>
      <c r="H585" s="226">
        <v>78.94736842105263</v>
      </c>
      <c r="I585" s="226">
        <v>32.608695652173914</v>
      </c>
      <c r="J585" s="226">
        <v>32.608695652173914</v>
      </c>
      <c r="K585" s="226">
        <v>0</v>
      </c>
      <c r="L585" s="769" cm="1">
        <f t="array" ref="L585">INDEX($H585:$K585,0,MATCH(L$541,$H$541:$K$541,0))*HLOOKUP(L$540,$J$537:$R$538,2)</f>
        <v>78.94736842105263</v>
      </c>
      <c r="M585" s="769" cm="1">
        <f t="array" ref="M585">INDEX($H585:$K585,0,MATCH(M$541,$H$541:$K$541,0))*HLOOKUP(M$540,$J$537:$R$538,2)</f>
        <v>32.608695652173914</v>
      </c>
      <c r="N585" s="769" cm="1">
        <f t="array" ref="N585">INDEX($H585:$K585,0,MATCH(N$541,$H$541:$K$541,0))*HLOOKUP(N$540,$J$537:$R$538,2)</f>
        <v>32.608695652173914</v>
      </c>
      <c r="O585" s="769" cm="1">
        <f t="array" ref="O585">INDEX($H585:$K585,0,MATCH(O$541,$H$541:$K$541,0))*HLOOKUP(O$540,$J$537:$R$538,2)</f>
        <v>0</v>
      </c>
      <c r="P585" s="769" cm="1">
        <f t="array" ref="P585">INDEX($H585:$K585,0,MATCH(P$541,$H$541:$K$541,0))*HLOOKUP(P$540,$J$537:$R$538,2)</f>
        <v>78.94736842105263</v>
      </c>
      <c r="Q585" s="769" cm="1">
        <f t="array" ref="Q585">INDEX($H585:$K585,0,MATCH(Q$541,$H$541:$K$541,0))*HLOOKUP(Q$540,$J$537:$R$538,2)</f>
        <v>32.608695652173914</v>
      </c>
      <c r="R585" s="769" cm="1">
        <f t="array" ref="R585">INDEX($H585:$K585,0,MATCH(R$541,$H$541:$K$541,0))*HLOOKUP(R$540,$J$537:$R$538,2)</f>
        <v>32.608695652173914</v>
      </c>
      <c r="S585" s="769" cm="1">
        <f t="array" ref="S585">INDEX($H585:$K585,0,MATCH(S$541,$H$541:$K$541,0))*HLOOKUP(S$540,$J$537:$R$538,2)</f>
        <v>0</v>
      </c>
      <c r="T585" s="769" cm="1">
        <f t="array" ref="T585">INDEX($H585:$K585,0,MATCH(T$541,$H$541:$K$541,0))*HLOOKUP(T$540,$J$537:$R$538,2)</f>
        <v>78.94736842105263</v>
      </c>
      <c r="U585" s="769" cm="1">
        <f t="array" ref="U585">INDEX($H585:$K585,0,MATCH(U$541,$H$541:$K$541,0))*HLOOKUP(U$540,$J$537:$R$538,2)</f>
        <v>32.608695652173914</v>
      </c>
      <c r="V585" s="769" cm="1">
        <f t="array" ref="V585">INDEX($H585:$K585,0,MATCH(V$541,$H$541:$K$541,0))*HLOOKUP(V$540,$J$537:$R$538,2)</f>
        <v>32.608695652173914</v>
      </c>
      <c r="W585" s="769" cm="1">
        <f t="array" ref="W585">INDEX($H585:$K585,0,MATCH(W$541,$H$541:$K$541,0))*HLOOKUP(W$540,$J$537:$R$538,2)</f>
        <v>0</v>
      </c>
      <c r="X585" s="769" cm="1">
        <f t="array" ref="X585">INDEX($H585:$K585,0,MATCH(X$541,$H$541:$K$541,0))*HLOOKUP(X$540,$J$537:$R$538,2)</f>
        <v>78.94736842105263</v>
      </c>
      <c r="Y585" s="769" cm="1">
        <f t="array" ref="Y585">INDEX($H585:$K585,0,MATCH(Y$541,$H$541:$K$541,0))*HLOOKUP(Y$540,$J$537:$R$538,2)</f>
        <v>32.608695652173914</v>
      </c>
      <c r="Z585" s="769" cm="1">
        <f t="array" ref="Z585">INDEX($H585:$K585,0,MATCH(Z$541,$H$541:$K$541,0))*HLOOKUP(Z$540,$J$537:$R$538,2)</f>
        <v>32.608695652173914</v>
      </c>
      <c r="AA585" s="769" cm="1">
        <f t="array" ref="AA585">INDEX($H585:$K585,0,MATCH(AA$541,$H$541:$K$541,0))*HLOOKUP(AA$540,$J$537:$R$538,2)</f>
        <v>0</v>
      </c>
      <c r="AB585" s="769" cm="1">
        <f t="array" ref="AB585">INDEX($H585:$K585,0,MATCH(AB$541,$H$541:$K$541,0))*HLOOKUP(AB$540,$J$537:$R$538,2)</f>
        <v>78.94736842105263</v>
      </c>
      <c r="AC585" s="769" cm="1">
        <f t="array" ref="AC585">INDEX($H585:$K585,0,MATCH(AC$541,$H$541:$K$541,0))*HLOOKUP(AC$540,$J$537:$R$538,2)</f>
        <v>32.608695652173914</v>
      </c>
      <c r="AD585" s="769" cm="1">
        <f t="array" ref="AD585">INDEX($H585:$K585,0,MATCH(AD$541,$H$541:$K$541,0))*HLOOKUP(AD$540,$J$537:$R$538,2)</f>
        <v>32.608695652173914</v>
      </c>
      <c r="AE585" s="769" cm="1">
        <f t="array" ref="AE585">INDEX($H585:$K585,0,MATCH(AE$541,$H$541:$K$541,0))*HLOOKUP(AE$540,$J$537:$R$538,2)</f>
        <v>0</v>
      </c>
      <c r="AF585" s="769" cm="1">
        <f t="array" ref="AF585">INDEX($H585:$K585,0,MATCH(AF$541,$H$541:$K$541,0))*HLOOKUP(AF$540,$J$537:$R$538,2)</f>
        <v>78.94736842105263</v>
      </c>
      <c r="AG585" s="769" cm="1">
        <f t="array" ref="AG585">INDEX($H585:$K585,0,MATCH(AG$541,$H$541:$K$541,0))*HLOOKUP(AG$540,$J$537:$R$538,2)</f>
        <v>32.608695652173914</v>
      </c>
      <c r="AH585" s="769" cm="1">
        <f t="array" ref="AH585">INDEX($H585:$K585,0,MATCH(AH$541,$H$541:$K$541,0))*HLOOKUP(AH$540,$J$537:$R$538,2)</f>
        <v>32.608695652173914</v>
      </c>
      <c r="AI585" s="769" cm="1">
        <f t="array" ref="AI585">INDEX($H585:$K585,0,MATCH(AI$541,$H$541:$K$541,0))*HLOOKUP(AI$540,$J$537:$R$538,2)</f>
        <v>0</v>
      </c>
      <c r="AJ585" s="769" cm="1">
        <f t="array" ref="AJ585">INDEX($H585:$K585,0,MATCH(AJ$541,$H$541:$K$541,0))*HLOOKUP(AJ$540,$J$537:$R$538,2)</f>
        <v>78.94736842105263</v>
      </c>
      <c r="AK585" s="769" cm="1">
        <f t="array" ref="AK585">INDEX($H585:$K585,0,MATCH(AK$541,$H$541:$K$541,0))*HLOOKUP(AK$540,$J$537:$R$538,2)</f>
        <v>32.608695652173914</v>
      </c>
      <c r="AL585" s="769" cm="1">
        <f t="array" ref="AL585">INDEX($H585:$K585,0,MATCH(AL$541,$H$541:$K$541,0))*HLOOKUP(AL$540,$J$537:$R$538,2)</f>
        <v>32.608695652173914</v>
      </c>
      <c r="AM585" s="769" cm="1">
        <f t="array" ref="AM585">INDEX($H585:$K585,0,MATCH(AM$541,$H$541:$K$541,0))*HLOOKUP(AM$540,$J$537:$R$538,2)</f>
        <v>0</v>
      </c>
      <c r="AN585" s="769" cm="1">
        <f t="array" ref="AN585">INDEX($H585:$K585,0,MATCH(AN$541,$H$541:$K$541,0))*HLOOKUP(AN$540,$J$537:$R$538,2)</f>
        <v>78.94736842105263</v>
      </c>
      <c r="AO585" s="769" cm="1">
        <f t="array" ref="AO585">INDEX($H585:$K585,0,MATCH(AO$541,$H$541:$K$541,0))*HLOOKUP(AO$540,$J$537:$R$538,2)</f>
        <v>32.608695652173914</v>
      </c>
      <c r="AP585" s="769" cm="1">
        <f t="array" ref="AP585">INDEX($H585:$K585,0,MATCH(AP$541,$H$541:$K$541,0))*HLOOKUP(AP$540,$J$537:$R$538,2)</f>
        <v>32.608695652173914</v>
      </c>
      <c r="AQ585" s="769" cm="1">
        <f t="array" ref="AQ585">INDEX($H585:$K585,0,MATCH(AQ$541,$H$541:$K$541,0))*HLOOKUP(AQ$540,$J$537:$R$538,2)</f>
        <v>0</v>
      </c>
      <c r="AR585" s="769" cm="1">
        <f t="array" ref="AR585">INDEX($H585:$K585,0,MATCH(AR$541,$H$541:$K$541,0))*HLOOKUP(AR$540,$J$537:$R$538,2)</f>
        <v>78.94736842105263</v>
      </c>
      <c r="AS585" s="769" cm="1">
        <f t="array" ref="AS585">INDEX($H585:$K585,0,MATCH(AS$541,$H$541:$K$541,0))*HLOOKUP(AS$540,$J$537:$R$538,2)</f>
        <v>32.608695652173914</v>
      </c>
      <c r="AT585" s="769" cm="1">
        <f t="array" ref="AT585">INDEX($H585:$K585,0,MATCH(AT$541,$H$541:$K$541,0))*HLOOKUP(AT$540,$J$537:$R$538,2)</f>
        <v>32.608695652173914</v>
      </c>
      <c r="AU585" s="769" cm="1">
        <f t="array" ref="AU585">INDEX($H585:$K585,0,MATCH(AU$541,$H$541:$K$541,0))*HLOOKUP(AU$540,$J$537:$R$538,2)</f>
        <v>0</v>
      </c>
      <c r="AV585" s="189"/>
      <c r="AW585" s="189"/>
      <c r="AX585" s="16"/>
      <c r="AY585" s="8"/>
      <c r="AZ585" s="8"/>
      <c r="BA585" s="8"/>
    </row>
    <row r="586" spans="1:53" ht="14.5" outlineLevel="1" x14ac:dyDescent="0.35">
      <c r="A586" s="6"/>
      <c r="B586" s="7"/>
      <c r="C586" s="17"/>
      <c r="D586" s="17"/>
      <c r="E586" s="17"/>
      <c r="F586" s="26"/>
      <c r="G586" s="26" t="str">
        <f t="shared" si="126"/>
        <v>YYBLNw</v>
      </c>
      <c r="H586" s="226">
        <v>78.94736842105263</v>
      </c>
      <c r="I586" s="226">
        <v>54.347826086956516</v>
      </c>
      <c r="J586" s="226">
        <v>54.347826086956516</v>
      </c>
      <c r="K586" s="226">
        <v>0</v>
      </c>
      <c r="L586" s="769" cm="1">
        <f t="array" ref="L586">INDEX($H586:$K586,0,MATCH(L$541,$H$541:$K$541,0))*HLOOKUP(L$540,$J$537:$R$538,2)</f>
        <v>78.94736842105263</v>
      </c>
      <c r="M586" s="769" cm="1">
        <f t="array" ref="M586">INDEX($H586:$K586,0,MATCH(M$541,$H$541:$K$541,0))*HLOOKUP(M$540,$J$537:$R$538,2)</f>
        <v>54.347826086956516</v>
      </c>
      <c r="N586" s="769" cm="1">
        <f t="array" ref="N586">INDEX($H586:$K586,0,MATCH(N$541,$H$541:$K$541,0))*HLOOKUP(N$540,$J$537:$R$538,2)</f>
        <v>54.347826086956516</v>
      </c>
      <c r="O586" s="769" cm="1">
        <f t="array" ref="O586">INDEX($H586:$K586,0,MATCH(O$541,$H$541:$K$541,0))*HLOOKUP(O$540,$J$537:$R$538,2)</f>
        <v>0</v>
      </c>
      <c r="P586" s="769" cm="1">
        <f t="array" ref="P586">INDEX($H586:$K586,0,MATCH(P$541,$H$541:$K$541,0))*HLOOKUP(P$540,$J$537:$R$538,2)</f>
        <v>78.94736842105263</v>
      </c>
      <c r="Q586" s="769" cm="1">
        <f t="array" ref="Q586">INDEX($H586:$K586,0,MATCH(Q$541,$H$541:$K$541,0))*HLOOKUP(Q$540,$J$537:$R$538,2)</f>
        <v>54.347826086956516</v>
      </c>
      <c r="R586" s="769" cm="1">
        <f t="array" ref="R586">INDEX($H586:$K586,0,MATCH(R$541,$H$541:$K$541,0))*HLOOKUP(R$540,$J$537:$R$538,2)</f>
        <v>54.347826086956516</v>
      </c>
      <c r="S586" s="769" cm="1">
        <f t="array" ref="S586">INDEX($H586:$K586,0,MATCH(S$541,$H$541:$K$541,0))*HLOOKUP(S$540,$J$537:$R$538,2)</f>
        <v>0</v>
      </c>
      <c r="T586" s="769" cm="1">
        <f t="array" ref="T586">INDEX($H586:$K586,0,MATCH(T$541,$H$541:$K$541,0))*HLOOKUP(T$540,$J$537:$R$538,2)</f>
        <v>78.94736842105263</v>
      </c>
      <c r="U586" s="769" cm="1">
        <f t="array" ref="U586">INDEX($H586:$K586,0,MATCH(U$541,$H$541:$K$541,0))*HLOOKUP(U$540,$J$537:$R$538,2)</f>
        <v>54.347826086956516</v>
      </c>
      <c r="V586" s="769" cm="1">
        <f t="array" ref="V586">INDEX($H586:$K586,0,MATCH(V$541,$H$541:$K$541,0))*HLOOKUP(V$540,$J$537:$R$538,2)</f>
        <v>54.347826086956516</v>
      </c>
      <c r="W586" s="769" cm="1">
        <f t="array" ref="W586">INDEX($H586:$K586,0,MATCH(W$541,$H$541:$K$541,0))*HLOOKUP(W$540,$J$537:$R$538,2)</f>
        <v>0</v>
      </c>
      <c r="X586" s="769" cm="1">
        <f t="array" ref="X586">INDEX($H586:$K586,0,MATCH(X$541,$H$541:$K$541,0))*HLOOKUP(X$540,$J$537:$R$538,2)</f>
        <v>78.94736842105263</v>
      </c>
      <c r="Y586" s="769" cm="1">
        <f t="array" ref="Y586">INDEX($H586:$K586,0,MATCH(Y$541,$H$541:$K$541,0))*HLOOKUP(Y$540,$J$537:$R$538,2)</f>
        <v>54.347826086956516</v>
      </c>
      <c r="Z586" s="769" cm="1">
        <f t="array" ref="Z586">INDEX($H586:$K586,0,MATCH(Z$541,$H$541:$K$541,0))*HLOOKUP(Z$540,$J$537:$R$538,2)</f>
        <v>54.347826086956516</v>
      </c>
      <c r="AA586" s="769" cm="1">
        <f t="array" ref="AA586">INDEX($H586:$K586,0,MATCH(AA$541,$H$541:$K$541,0))*HLOOKUP(AA$540,$J$537:$R$538,2)</f>
        <v>0</v>
      </c>
      <c r="AB586" s="769" cm="1">
        <f t="array" ref="AB586">INDEX($H586:$K586,0,MATCH(AB$541,$H$541:$K$541,0))*HLOOKUP(AB$540,$J$537:$R$538,2)</f>
        <v>78.94736842105263</v>
      </c>
      <c r="AC586" s="769" cm="1">
        <f t="array" ref="AC586">INDEX($H586:$K586,0,MATCH(AC$541,$H$541:$K$541,0))*HLOOKUP(AC$540,$J$537:$R$538,2)</f>
        <v>54.347826086956516</v>
      </c>
      <c r="AD586" s="769" cm="1">
        <f t="array" ref="AD586">INDEX($H586:$K586,0,MATCH(AD$541,$H$541:$K$541,0))*HLOOKUP(AD$540,$J$537:$R$538,2)</f>
        <v>54.347826086956516</v>
      </c>
      <c r="AE586" s="769" cm="1">
        <f t="array" ref="AE586">INDEX($H586:$K586,0,MATCH(AE$541,$H$541:$K$541,0))*HLOOKUP(AE$540,$J$537:$R$538,2)</f>
        <v>0</v>
      </c>
      <c r="AF586" s="769" cm="1">
        <f t="array" ref="AF586">INDEX($H586:$K586,0,MATCH(AF$541,$H$541:$K$541,0))*HLOOKUP(AF$540,$J$537:$R$538,2)</f>
        <v>78.94736842105263</v>
      </c>
      <c r="AG586" s="769" cm="1">
        <f t="array" ref="AG586">INDEX($H586:$K586,0,MATCH(AG$541,$H$541:$K$541,0))*HLOOKUP(AG$540,$J$537:$R$538,2)</f>
        <v>54.347826086956516</v>
      </c>
      <c r="AH586" s="769" cm="1">
        <f t="array" ref="AH586">INDEX($H586:$K586,0,MATCH(AH$541,$H$541:$K$541,0))*HLOOKUP(AH$540,$J$537:$R$538,2)</f>
        <v>54.347826086956516</v>
      </c>
      <c r="AI586" s="769" cm="1">
        <f t="array" ref="AI586">INDEX($H586:$K586,0,MATCH(AI$541,$H$541:$K$541,0))*HLOOKUP(AI$540,$J$537:$R$538,2)</f>
        <v>0</v>
      </c>
      <c r="AJ586" s="769" cm="1">
        <f t="array" ref="AJ586">INDEX($H586:$K586,0,MATCH(AJ$541,$H$541:$K$541,0))*HLOOKUP(AJ$540,$J$537:$R$538,2)</f>
        <v>78.94736842105263</v>
      </c>
      <c r="AK586" s="769" cm="1">
        <f t="array" ref="AK586">INDEX($H586:$K586,0,MATCH(AK$541,$H$541:$K$541,0))*HLOOKUP(AK$540,$J$537:$R$538,2)</f>
        <v>54.347826086956516</v>
      </c>
      <c r="AL586" s="769" cm="1">
        <f t="array" ref="AL586">INDEX($H586:$K586,0,MATCH(AL$541,$H$541:$K$541,0))*HLOOKUP(AL$540,$J$537:$R$538,2)</f>
        <v>54.347826086956516</v>
      </c>
      <c r="AM586" s="769" cm="1">
        <f t="array" ref="AM586">INDEX($H586:$K586,0,MATCH(AM$541,$H$541:$K$541,0))*HLOOKUP(AM$540,$J$537:$R$538,2)</f>
        <v>0</v>
      </c>
      <c r="AN586" s="769" cm="1">
        <f t="array" ref="AN586">INDEX($H586:$K586,0,MATCH(AN$541,$H$541:$K$541,0))*HLOOKUP(AN$540,$J$537:$R$538,2)</f>
        <v>78.94736842105263</v>
      </c>
      <c r="AO586" s="769" cm="1">
        <f t="array" ref="AO586">INDEX($H586:$K586,0,MATCH(AO$541,$H$541:$K$541,0))*HLOOKUP(AO$540,$J$537:$R$538,2)</f>
        <v>54.347826086956516</v>
      </c>
      <c r="AP586" s="769" cm="1">
        <f t="array" ref="AP586">INDEX($H586:$K586,0,MATCH(AP$541,$H$541:$K$541,0))*HLOOKUP(AP$540,$J$537:$R$538,2)</f>
        <v>54.347826086956516</v>
      </c>
      <c r="AQ586" s="769" cm="1">
        <f t="array" ref="AQ586">INDEX($H586:$K586,0,MATCH(AQ$541,$H$541:$K$541,0))*HLOOKUP(AQ$540,$J$537:$R$538,2)</f>
        <v>0</v>
      </c>
      <c r="AR586" s="769" cm="1">
        <f t="array" ref="AR586">INDEX($H586:$K586,0,MATCH(AR$541,$H$541:$K$541,0))*HLOOKUP(AR$540,$J$537:$R$538,2)</f>
        <v>78.94736842105263</v>
      </c>
      <c r="AS586" s="769" cm="1">
        <f t="array" ref="AS586">INDEX($H586:$K586,0,MATCH(AS$541,$H$541:$K$541,0))*HLOOKUP(AS$540,$J$537:$R$538,2)</f>
        <v>54.347826086956516</v>
      </c>
      <c r="AT586" s="769" cm="1">
        <f t="array" ref="AT586">INDEX($H586:$K586,0,MATCH(AT$541,$H$541:$K$541,0))*HLOOKUP(AT$540,$J$537:$R$538,2)</f>
        <v>54.347826086956516</v>
      </c>
      <c r="AU586" s="769" cm="1">
        <f t="array" ref="AU586">INDEX($H586:$K586,0,MATCH(AU$541,$H$541:$K$541,0))*HLOOKUP(AU$540,$J$537:$R$538,2)</f>
        <v>0</v>
      </c>
      <c r="AV586" s="189"/>
      <c r="AW586" s="189"/>
      <c r="AX586" s="16"/>
      <c r="AY586" s="8"/>
      <c r="AZ586" s="8"/>
      <c r="BA586" s="8"/>
    </row>
    <row r="587" spans="1:53" ht="14.5" outlineLevel="1" x14ac:dyDescent="0.35">
      <c r="A587" s="6"/>
      <c r="B587" s="7"/>
      <c r="C587" s="17"/>
      <c r="D587" s="17"/>
      <c r="E587" s="17"/>
      <c r="F587" s="26"/>
      <c r="G587" s="26" t="str">
        <f t="shared" si="126"/>
        <v>YYBLNwd</v>
      </c>
      <c r="H587" s="226">
        <v>78.94736842105263</v>
      </c>
      <c r="I587" s="226">
        <v>54.347826086956516</v>
      </c>
      <c r="J587" s="226">
        <v>54.347826086956516</v>
      </c>
      <c r="K587" s="226">
        <v>0</v>
      </c>
      <c r="L587" s="769" cm="1">
        <f t="array" ref="L587">INDEX($H587:$K587,0,MATCH(L$541,$H$541:$K$541,0))*HLOOKUP(L$540,$J$537:$R$538,2)</f>
        <v>78.94736842105263</v>
      </c>
      <c r="M587" s="769" cm="1">
        <f t="array" ref="M587">INDEX($H587:$K587,0,MATCH(M$541,$H$541:$K$541,0))*HLOOKUP(M$540,$J$537:$R$538,2)</f>
        <v>54.347826086956516</v>
      </c>
      <c r="N587" s="769" cm="1">
        <f t="array" ref="N587">INDEX($H587:$K587,0,MATCH(N$541,$H$541:$K$541,0))*HLOOKUP(N$540,$J$537:$R$538,2)</f>
        <v>54.347826086956516</v>
      </c>
      <c r="O587" s="769" cm="1">
        <f t="array" ref="O587">INDEX($H587:$K587,0,MATCH(O$541,$H$541:$K$541,0))*HLOOKUP(O$540,$J$537:$R$538,2)</f>
        <v>0</v>
      </c>
      <c r="P587" s="769" cm="1">
        <f t="array" ref="P587">INDEX($H587:$K587,0,MATCH(P$541,$H$541:$K$541,0))*HLOOKUP(P$540,$J$537:$R$538,2)</f>
        <v>78.94736842105263</v>
      </c>
      <c r="Q587" s="769" cm="1">
        <f t="array" ref="Q587">INDEX($H587:$K587,0,MATCH(Q$541,$H$541:$K$541,0))*HLOOKUP(Q$540,$J$537:$R$538,2)</f>
        <v>54.347826086956516</v>
      </c>
      <c r="R587" s="769" cm="1">
        <f t="array" ref="R587">INDEX($H587:$K587,0,MATCH(R$541,$H$541:$K$541,0))*HLOOKUP(R$540,$J$537:$R$538,2)</f>
        <v>54.347826086956516</v>
      </c>
      <c r="S587" s="769" cm="1">
        <f t="array" ref="S587">INDEX($H587:$K587,0,MATCH(S$541,$H$541:$K$541,0))*HLOOKUP(S$540,$J$537:$R$538,2)</f>
        <v>0</v>
      </c>
      <c r="T587" s="769" cm="1">
        <f t="array" ref="T587">INDEX($H587:$K587,0,MATCH(T$541,$H$541:$K$541,0))*HLOOKUP(T$540,$J$537:$R$538,2)</f>
        <v>78.94736842105263</v>
      </c>
      <c r="U587" s="769" cm="1">
        <f t="array" ref="U587">INDEX($H587:$K587,0,MATCH(U$541,$H$541:$K$541,0))*HLOOKUP(U$540,$J$537:$R$538,2)</f>
        <v>54.347826086956516</v>
      </c>
      <c r="V587" s="769" cm="1">
        <f t="array" ref="V587">INDEX($H587:$K587,0,MATCH(V$541,$H$541:$K$541,0))*HLOOKUP(V$540,$J$537:$R$538,2)</f>
        <v>54.347826086956516</v>
      </c>
      <c r="W587" s="769" cm="1">
        <f t="array" ref="W587">INDEX($H587:$K587,0,MATCH(W$541,$H$541:$K$541,0))*HLOOKUP(W$540,$J$537:$R$538,2)</f>
        <v>0</v>
      </c>
      <c r="X587" s="769" cm="1">
        <f t="array" ref="X587">INDEX($H587:$K587,0,MATCH(X$541,$H$541:$K$541,0))*HLOOKUP(X$540,$J$537:$R$538,2)</f>
        <v>78.94736842105263</v>
      </c>
      <c r="Y587" s="769" cm="1">
        <f t="array" ref="Y587">INDEX($H587:$K587,0,MATCH(Y$541,$H$541:$K$541,0))*HLOOKUP(Y$540,$J$537:$R$538,2)</f>
        <v>54.347826086956516</v>
      </c>
      <c r="Z587" s="769" cm="1">
        <f t="array" ref="Z587">INDEX($H587:$K587,0,MATCH(Z$541,$H$541:$K$541,0))*HLOOKUP(Z$540,$J$537:$R$538,2)</f>
        <v>54.347826086956516</v>
      </c>
      <c r="AA587" s="769" cm="1">
        <f t="array" ref="AA587">INDEX($H587:$K587,0,MATCH(AA$541,$H$541:$K$541,0))*HLOOKUP(AA$540,$J$537:$R$538,2)</f>
        <v>0</v>
      </c>
      <c r="AB587" s="769" cm="1">
        <f t="array" ref="AB587">INDEX($H587:$K587,0,MATCH(AB$541,$H$541:$K$541,0))*HLOOKUP(AB$540,$J$537:$R$538,2)</f>
        <v>78.94736842105263</v>
      </c>
      <c r="AC587" s="769" cm="1">
        <f t="array" ref="AC587">INDEX($H587:$K587,0,MATCH(AC$541,$H$541:$K$541,0))*HLOOKUP(AC$540,$J$537:$R$538,2)</f>
        <v>54.347826086956516</v>
      </c>
      <c r="AD587" s="769" cm="1">
        <f t="array" ref="AD587">INDEX($H587:$K587,0,MATCH(AD$541,$H$541:$K$541,0))*HLOOKUP(AD$540,$J$537:$R$538,2)</f>
        <v>54.347826086956516</v>
      </c>
      <c r="AE587" s="769" cm="1">
        <f t="array" ref="AE587">INDEX($H587:$K587,0,MATCH(AE$541,$H$541:$K$541,0))*HLOOKUP(AE$540,$J$537:$R$538,2)</f>
        <v>0</v>
      </c>
      <c r="AF587" s="769" cm="1">
        <f t="array" ref="AF587">INDEX($H587:$K587,0,MATCH(AF$541,$H$541:$K$541,0))*HLOOKUP(AF$540,$J$537:$R$538,2)</f>
        <v>78.94736842105263</v>
      </c>
      <c r="AG587" s="769" cm="1">
        <f t="array" ref="AG587">INDEX($H587:$K587,0,MATCH(AG$541,$H$541:$K$541,0))*HLOOKUP(AG$540,$J$537:$R$538,2)</f>
        <v>54.347826086956516</v>
      </c>
      <c r="AH587" s="769" cm="1">
        <f t="array" ref="AH587">INDEX($H587:$K587,0,MATCH(AH$541,$H$541:$K$541,0))*HLOOKUP(AH$540,$J$537:$R$538,2)</f>
        <v>54.347826086956516</v>
      </c>
      <c r="AI587" s="769" cm="1">
        <f t="array" ref="AI587">INDEX($H587:$K587,0,MATCH(AI$541,$H$541:$K$541,0))*HLOOKUP(AI$540,$J$537:$R$538,2)</f>
        <v>0</v>
      </c>
      <c r="AJ587" s="769" cm="1">
        <f t="array" ref="AJ587">INDEX($H587:$K587,0,MATCH(AJ$541,$H$541:$K$541,0))*HLOOKUP(AJ$540,$J$537:$R$538,2)</f>
        <v>78.94736842105263</v>
      </c>
      <c r="AK587" s="769" cm="1">
        <f t="array" ref="AK587">INDEX($H587:$K587,0,MATCH(AK$541,$H$541:$K$541,0))*HLOOKUP(AK$540,$J$537:$R$538,2)</f>
        <v>54.347826086956516</v>
      </c>
      <c r="AL587" s="769" cm="1">
        <f t="array" ref="AL587">INDEX($H587:$K587,0,MATCH(AL$541,$H$541:$K$541,0))*HLOOKUP(AL$540,$J$537:$R$538,2)</f>
        <v>54.347826086956516</v>
      </c>
      <c r="AM587" s="769" cm="1">
        <f t="array" ref="AM587">INDEX($H587:$K587,0,MATCH(AM$541,$H$541:$K$541,0))*HLOOKUP(AM$540,$J$537:$R$538,2)</f>
        <v>0</v>
      </c>
      <c r="AN587" s="769" cm="1">
        <f t="array" ref="AN587">INDEX($H587:$K587,0,MATCH(AN$541,$H$541:$K$541,0))*HLOOKUP(AN$540,$J$537:$R$538,2)</f>
        <v>78.94736842105263</v>
      </c>
      <c r="AO587" s="769" cm="1">
        <f t="array" ref="AO587">INDEX($H587:$K587,0,MATCH(AO$541,$H$541:$K$541,0))*HLOOKUP(AO$540,$J$537:$R$538,2)</f>
        <v>54.347826086956516</v>
      </c>
      <c r="AP587" s="769" cm="1">
        <f t="array" ref="AP587">INDEX($H587:$K587,0,MATCH(AP$541,$H$541:$K$541,0))*HLOOKUP(AP$540,$J$537:$R$538,2)</f>
        <v>54.347826086956516</v>
      </c>
      <c r="AQ587" s="769" cm="1">
        <f t="array" ref="AQ587">INDEX($H587:$K587,0,MATCH(AQ$541,$H$541:$K$541,0))*HLOOKUP(AQ$540,$J$537:$R$538,2)</f>
        <v>0</v>
      </c>
      <c r="AR587" s="769" cm="1">
        <f t="array" ref="AR587">INDEX($H587:$K587,0,MATCH(AR$541,$H$541:$K$541,0))*HLOOKUP(AR$540,$J$537:$R$538,2)</f>
        <v>78.94736842105263</v>
      </c>
      <c r="AS587" s="769" cm="1">
        <f t="array" ref="AS587">INDEX($H587:$K587,0,MATCH(AS$541,$H$541:$K$541,0))*HLOOKUP(AS$540,$J$537:$R$538,2)</f>
        <v>54.347826086956516</v>
      </c>
      <c r="AT587" s="769" cm="1">
        <f t="array" ref="AT587">INDEX($H587:$K587,0,MATCH(AT$541,$H$541:$K$541,0))*HLOOKUP(AT$540,$J$537:$R$538,2)</f>
        <v>54.347826086956516</v>
      </c>
      <c r="AU587" s="769" cm="1">
        <f t="array" ref="AU587">INDEX($H587:$K587,0,MATCH(AU$541,$H$541:$K$541,0))*HLOOKUP(AU$540,$J$537:$R$538,2)</f>
        <v>0</v>
      </c>
      <c r="AV587" s="189"/>
      <c r="AW587" s="189"/>
      <c r="AX587" s="16"/>
      <c r="AY587" s="8"/>
      <c r="AZ587" s="8"/>
      <c r="BA587" s="8"/>
    </row>
    <row r="588" spans="1:53" ht="14.5" outlineLevel="1" x14ac:dyDescent="0.35">
      <c r="A588" s="6"/>
      <c r="B588" s="7"/>
      <c r="C588" s="17"/>
      <c r="D588" s="17"/>
      <c r="E588" s="17"/>
      <c r="F588" s="26"/>
      <c r="G588" s="26" t="str">
        <f t="shared" si="126"/>
        <v>YYWBLz</v>
      </c>
      <c r="H588" s="226">
        <v>39.473684210526315</v>
      </c>
      <c r="I588" s="226">
        <v>16.304347826086957</v>
      </c>
      <c r="J588" s="226">
        <v>0</v>
      </c>
      <c r="K588" s="226">
        <v>16.304347826086957</v>
      </c>
      <c r="L588" s="769" cm="1">
        <f t="array" ref="L588">INDEX($H588:$K588,0,MATCH(L$541,$H$541:$K$541,0))*HLOOKUP(L$540,$J$537:$R$538,2)</f>
        <v>39.473684210526315</v>
      </c>
      <c r="M588" s="769" cm="1">
        <f t="array" ref="M588">INDEX($H588:$K588,0,MATCH(M$541,$H$541:$K$541,0))*HLOOKUP(M$540,$J$537:$R$538,2)</f>
        <v>16.304347826086957</v>
      </c>
      <c r="N588" s="769" cm="1">
        <f t="array" ref="N588">INDEX($H588:$K588,0,MATCH(N$541,$H$541:$K$541,0))*HLOOKUP(N$540,$J$537:$R$538,2)</f>
        <v>0</v>
      </c>
      <c r="O588" s="769" cm="1">
        <f t="array" ref="O588">INDEX($H588:$K588,0,MATCH(O$541,$H$541:$K$541,0))*HLOOKUP(O$540,$J$537:$R$538,2)</f>
        <v>16.304347826086957</v>
      </c>
      <c r="P588" s="769" cm="1">
        <f t="array" ref="P588">INDEX($H588:$K588,0,MATCH(P$541,$H$541:$K$541,0))*HLOOKUP(P$540,$J$537:$R$538,2)</f>
        <v>39.473684210526315</v>
      </c>
      <c r="Q588" s="769" cm="1">
        <f t="array" ref="Q588">INDEX($H588:$K588,0,MATCH(Q$541,$H$541:$K$541,0))*HLOOKUP(Q$540,$J$537:$R$538,2)</f>
        <v>16.304347826086957</v>
      </c>
      <c r="R588" s="769" cm="1">
        <f t="array" ref="R588">INDEX($H588:$K588,0,MATCH(R$541,$H$541:$K$541,0))*HLOOKUP(R$540,$J$537:$R$538,2)</f>
        <v>0</v>
      </c>
      <c r="S588" s="769" cm="1">
        <f t="array" ref="S588">INDEX($H588:$K588,0,MATCH(S$541,$H$541:$K$541,0))*HLOOKUP(S$540,$J$537:$R$538,2)</f>
        <v>16.304347826086957</v>
      </c>
      <c r="T588" s="769" cm="1">
        <f t="array" ref="T588">INDEX($H588:$K588,0,MATCH(T$541,$H$541:$K$541,0))*HLOOKUP(T$540,$J$537:$R$538,2)</f>
        <v>39.473684210526315</v>
      </c>
      <c r="U588" s="769" cm="1">
        <f t="array" ref="U588">INDEX($H588:$K588,0,MATCH(U$541,$H$541:$K$541,0))*HLOOKUP(U$540,$J$537:$R$538,2)</f>
        <v>16.304347826086957</v>
      </c>
      <c r="V588" s="769" cm="1">
        <f t="array" ref="V588">INDEX($H588:$K588,0,MATCH(V$541,$H$541:$K$541,0))*HLOOKUP(V$540,$J$537:$R$538,2)</f>
        <v>0</v>
      </c>
      <c r="W588" s="769" cm="1">
        <f t="array" ref="W588">INDEX($H588:$K588,0,MATCH(W$541,$H$541:$K$541,0))*HLOOKUP(W$540,$J$537:$R$538,2)</f>
        <v>16.304347826086957</v>
      </c>
      <c r="X588" s="769" cm="1">
        <f t="array" ref="X588">INDEX($H588:$K588,0,MATCH(X$541,$H$541:$K$541,0))*HLOOKUP(X$540,$J$537:$R$538,2)</f>
        <v>39.473684210526315</v>
      </c>
      <c r="Y588" s="769" cm="1">
        <f t="array" ref="Y588">INDEX($H588:$K588,0,MATCH(Y$541,$H$541:$K$541,0))*HLOOKUP(Y$540,$J$537:$R$538,2)</f>
        <v>16.304347826086957</v>
      </c>
      <c r="Z588" s="769" cm="1">
        <f t="array" ref="Z588">INDEX($H588:$K588,0,MATCH(Z$541,$H$541:$K$541,0))*HLOOKUP(Z$540,$J$537:$R$538,2)</f>
        <v>0</v>
      </c>
      <c r="AA588" s="769" cm="1">
        <f t="array" ref="AA588">INDEX($H588:$K588,0,MATCH(AA$541,$H$541:$K$541,0))*HLOOKUP(AA$540,$J$537:$R$538,2)</f>
        <v>16.304347826086957</v>
      </c>
      <c r="AB588" s="769" cm="1">
        <f t="array" ref="AB588">INDEX($H588:$K588,0,MATCH(AB$541,$H$541:$K$541,0))*HLOOKUP(AB$540,$J$537:$R$538,2)</f>
        <v>39.473684210526315</v>
      </c>
      <c r="AC588" s="769" cm="1">
        <f t="array" ref="AC588">INDEX($H588:$K588,0,MATCH(AC$541,$H$541:$K$541,0))*HLOOKUP(AC$540,$J$537:$R$538,2)</f>
        <v>16.304347826086957</v>
      </c>
      <c r="AD588" s="769" cm="1">
        <f t="array" ref="AD588">INDEX($H588:$K588,0,MATCH(AD$541,$H$541:$K$541,0))*HLOOKUP(AD$540,$J$537:$R$538,2)</f>
        <v>0</v>
      </c>
      <c r="AE588" s="769" cm="1">
        <f t="array" ref="AE588">INDEX($H588:$K588,0,MATCH(AE$541,$H$541:$K$541,0))*HLOOKUP(AE$540,$J$537:$R$538,2)</f>
        <v>16.304347826086957</v>
      </c>
      <c r="AF588" s="769" cm="1">
        <f t="array" ref="AF588">INDEX($H588:$K588,0,MATCH(AF$541,$H$541:$K$541,0))*HLOOKUP(AF$540,$J$537:$R$538,2)</f>
        <v>39.473684210526315</v>
      </c>
      <c r="AG588" s="769" cm="1">
        <f t="array" ref="AG588">INDEX($H588:$K588,0,MATCH(AG$541,$H$541:$K$541,0))*HLOOKUP(AG$540,$J$537:$R$538,2)</f>
        <v>16.304347826086957</v>
      </c>
      <c r="AH588" s="769" cm="1">
        <f t="array" ref="AH588">INDEX($H588:$K588,0,MATCH(AH$541,$H$541:$K$541,0))*HLOOKUP(AH$540,$J$537:$R$538,2)</f>
        <v>0</v>
      </c>
      <c r="AI588" s="769" cm="1">
        <f t="array" ref="AI588">INDEX($H588:$K588,0,MATCH(AI$541,$H$541:$K$541,0))*HLOOKUP(AI$540,$J$537:$R$538,2)</f>
        <v>16.304347826086957</v>
      </c>
      <c r="AJ588" s="769" cm="1">
        <f t="array" ref="AJ588">INDEX($H588:$K588,0,MATCH(AJ$541,$H$541:$K$541,0))*HLOOKUP(AJ$540,$J$537:$R$538,2)</f>
        <v>39.473684210526315</v>
      </c>
      <c r="AK588" s="769" cm="1">
        <f t="array" ref="AK588">INDEX($H588:$K588,0,MATCH(AK$541,$H$541:$K$541,0))*HLOOKUP(AK$540,$J$537:$R$538,2)</f>
        <v>16.304347826086957</v>
      </c>
      <c r="AL588" s="769" cm="1">
        <f t="array" ref="AL588">INDEX($H588:$K588,0,MATCH(AL$541,$H$541:$K$541,0))*HLOOKUP(AL$540,$J$537:$R$538,2)</f>
        <v>0</v>
      </c>
      <c r="AM588" s="769" cm="1">
        <f t="array" ref="AM588">INDEX($H588:$K588,0,MATCH(AM$541,$H$541:$K$541,0))*HLOOKUP(AM$540,$J$537:$R$538,2)</f>
        <v>16.304347826086957</v>
      </c>
      <c r="AN588" s="769" cm="1">
        <f t="array" ref="AN588">INDEX($H588:$K588,0,MATCH(AN$541,$H$541:$K$541,0))*HLOOKUP(AN$540,$J$537:$R$538,2)</f>
        <v>39.473684210526315</v>
      </c>
      <c r="AO588" s="769" cm="1">
        <f t="array" ref="AO588">INDEX($H588:$K588,0,MATCH(AO$541,$H$541:$K$541,0))*HLOOKUP(AO$540,$J$537:$R$538,2)</f>
        <v>16.304347826086957</v>
      </c>
      <c r="AP588" s="769" cm="1">
        <f t="array" ref="AP588">INDEX($H588:$K588,0,MATCH(AP$541,$H$541:$K$541,0))*HLOOKUP(AP$540,$J$537:$R$538,2)</f>
        <v>0</v>
      </c>
      <c r="AQ588" s="769" cm="1">
        <f t="array" ref="AQ588">INDEX($H588:$K588,0,MATCH(AQ$541,$H$541:$K$541,0))*HLOOKUP(AQ$540,$J$537:$R$538,2)</f>
        <v>16.304347826086957</v>
      </c>
      <c r="AR588" s="769" cm="1">
        <f t="array" ref="AR588">INDEX($H588:$K588,0,MATCH(AR$541,$H$541:$K$541,0))*HLOOKUP(AR$540,$J$537:$R$538,2)</f>
        <v>39.473684210526315</v>
      </c>
      <c r="AS588" s="769" cm="1">
        <f t="array" ref="AS588">INDEX($H588:$K588,0,MATCH(AS$541,$H$541:$K$541,0))*HLOOKUP(AS$540,$J$537:$R$538,2)</f>
        <v>16.304347826086957</v>
      </c>
      <c r="AT588" s="769" cm="1">
        <f t="array" ref="AT588">INDEX($H588:$K588,0,MATCH(AT$541,$H$541:$K$541,0))*HLOOKUP(AT$540,$J$537:$R$538,2)</f>
        <v>0</v>
      </c>
      <c r="AU588" s="769" cm="1">
        <f t="array" ref="AU588">INDEX($H588:$K588,0,MATCH(AU$541,$H$541:$K$541,0))*HLOOKUP(AU$540,$J$537:$R$538,2)</f>
        <v>16.304347826086957</v>
      </c>
      <c r="AV588" s="189"/>
      <c r="AW588" s="189"/>
      <c r="AX588" s="16"/>
      <c r="AY588" s="8"/>
      <c r="AZ588" s="8"/>
      <c r="BA588" s="8"/>
    </row>
    <row r="589" spans="1:53" ht="14.5" outlineLevel="1" x14ac:dyDescent="0.35">
      <c r="A589" s="6"/>
      <c r="B589" s="7"/>
      <c r="C589" s="17"/>
      <c r="D589" s="17"/>
      <c r="E589" s="17"/>
      <c r="F589" s="26"/>
      <c r="G589" s="26" t="str">
        <f t="shared" si="126"/>
        <v>YYWBLzd</v>
      </c>
      <c r="H589" s="226">
        <v>39.473684210526315</v>
      </c>
      <c r="I589" s="226">
        <v>16.304347826086957</v>
      </c>
      <c r="J589" s="226">
        <v>0</v>
      </c>
      <c r="K589" s="226">
        <v>16.304347826086957</v>
      </c>
      <c r="L589" s="769" cm="1">
        <f t="array" ref="L589">INDEX($H589:$K589,0,MATCH(L$541,$H$541:$K$541,0))*HLOOKUP(L$540,$J$537:$R$538,2)</f>
        <v>39.473684210526315</v>
      </c>
      <c r="M589" s="769" cm="1">
        <f t="array" ref="M589">INDEX($H589:$K589,0,MATCH(M$541,$H$541:$K$541,0))*HLOOKUP(M$540,$J$537:$R$538,2)</f>
        <v>16.304347826086957</v>
      </c>
      <c r="N589" s="769" cm="1">
        <f t="array" ref="N589">INDEX($H589:$K589,0,MATCH(N$541,$H$541:$K$541,0))*HLOOKUP(N$540,$J$537:$R$538,2)</f>
        <v>0</v>
      </c>
      <c r="O589" s="769" cm="1">
        <f t="array" ref="O589">INDEX($H589:$K589,0,MATCH(O$541,$H$541:$K$541,0))*HLOOKUP(O$540,$J$537:$R$538,2)</f>
        <v>16.304347826086957</v>
      </c>
      <c r="P589" s="769" cm="1">
        <f t="array" ref="P589">INDEX($H589:$K589,0,MATCH(P$541,$H$541:$K$541,0))*HLOOKUP(P$540,$J$537:$R$538,2)</f>
        <v>39.473684210526315</v>
      </c>
      <c r="Q589" s="769" cm="1">
        <f t="array" ref="Q589">INDEX($H589:$K589,0,MATCH(Q$541,$H$541:$K$541,0))*HLOOKUP(Q$540,$J$537:$R$538,2)</f>
        <v>16.304347826086957</v>
      </c>
      <c r="R589" s="769" cm="1">
        <f t="array" ref="R589">INDEX($H589:$K589,0,MATCH(R$541,$H$541:$K$541,0))*HLOOKUP(R$540,$J$537:$R$538,2)</f>
        <v>0</v>
      </c>
      <c r="S589" s="769" cm="1">
        <f t="array" ref="S589">INDEX($H589:$K589,0,MATCH(S$541,$H$541:$K$541,0))*HLOOKUP(S$540,$J$537:$R$538,2)</f>
        <v>16.304347826086957</v>
      </c>
      <c r="T589" s="769" cm="1">
        <f t="array" ref="T589">INDEX($H589:$K589,0,MATCH(T$541,$H$541:$K$541,0))*HLOOKUP(T$540,$J$537:$R$538,2)</f>
        <v>39.473684210526315</v>
      </c>
      <c r="U589" s="769" cm="1">
        <f t="array" ref="U589">INDEX($H589:$K589,0,MATCH(U$541,$H$541:$K$541,0))*HLOOKUP(U$540,$J$537:$R$538,2)</f>
        <v>16.304347826086957</v>
      </c>
      <c r="V589" s="769" cm="1">
        <f t="array" ref="V589">INDEX($H589:$K589,0,MATCH(V$541,$H$541:$K$541,0))*HLOOKUP(V$540,$J$537:$R$538,2)</f>
        <v>0</v>
      </c>
      <c r="W589" s="769" cm="1">
        <f t="array" ref="W589">INDEX($H589:$K589,0,MATCH(W$541,$H$541:$K$541,0))*HLOOKUP(W$540,$J$537:$R$538,2)</f>
        <v>16.304347826086957</v>
      </c>
      <c r="X589" s="769" cm="1">
        <f t="array" ref="X589">INDEX($H589:$K589,0,MATCH(X$541,$H$541:$K$541,0))*HLOOKUP(X$540,$J$537:$R$538,2)</f>
        <v>39.473684210526315</v>
      </c>
      <c r="Y589" s="769" cm="1">
        <f t="array" ref="Y589">INDEX($H589:$K589,0,MATCH(Y$541,$H$541:$K$541,0))*HLOOKUP(Y$540,$J$537:$R$538,2)</f>
        <v>16.304347826086957</v>
      </c>
      <c r="Z589" s="769" cm="1">
        <f t="array" ref="Z589">INDEX($H589:$K589,0,MATCH(Z$541,$H$541:$K$541,0))*HLOOKUP(Z$540,$J$537:$R$538,2)</f>
        <v>0</v>
      </c>
      <c r="AA589" s="769" cm="1">
        <f t="array" ref="AA589">INDEX($H589:$K589,0,MATCH(AA$541,$H$541:$K$541,0))*HLOOKUP(AA$540,$J$537:$R$538,2)</f>
        <v>16.304347826086957</v>
      </c>
      <c r="AB589" s="769" cm="1">
        <f t="array" ref="AB589">INDEX($H589:$K589,0,MATCH(AB$541,$H$541:$K$541,0))*HLOOKUP(AB$540,$J$537:$R$538,2)</f>
        <v>39.473684210526315</v>
      </c>
      <c r="AC589" s="769" cm="1">
        <f t="array" ref="AC589">INDEX($H589:$K589,0,MATCH(AC$541,$H$541:$K$541,0))*HLOOKUP(AC$540,$J$537:$R$538,2)</f>
        <v>16.304347826086957</v>
      </c>
      <c r="AD589" s="769" cm="1">
        <f t="array" ref="AD589">INDEX($H589:$K589,0,MATCH(AD$541,$H$541:$K$541,0))*HLOOKUP(AD$540,$J$537:$R$538,2)</f>
        <v>0</v>
      </c>
      <c r="AE589" s="769" cm="1">
        <f t="array" ref="AE589">INDEX($H589:$K589,0,MATCH(AE$541,$H$541:$K$541,0))*HLOOKUP(AE$540,$J$537:$R$538,2)</f>
        <v>16.304347826086957</v>
      </c>
      <c r="AF589" s="769" cm="1">
        <f t="array" ref="AF589">INDEX($H589:$K589,0,MATCH(AF$541,$H$541:$K$541,0))*HLOOKUP(AF$540,$J$537:$R$538,2)</f>
        <v>39.473684210526315</v>
      </c>
      <c r="AG589" s="769" cm="1">
        <f t="array" ref="AG589">INDEX($H589:$K589,0,MATCH(AG$541,$H$541:$K$541,0))*HLOOKUP(AG$540,$J$537:$R$538,2)</f>
        <v>16.304347826086957</v>
      </c>
      <c r="AH589" s="769" cm="1">
        <f t="array" ref="AH589">INDEX($H589:$K589,0,MATCH(AH$541,$H$541:$K$541,0))*HLOOKUP(AH$540,$J$537:$R$538,2)</f>
        <v>0</v>
      </c>
      <c r="AI589" s="769" cm="1">
        <f t="array" ref="AI589">INDEX($H589:$K589,0,MATCH(AI$541,$H$541:$K$541,0))*HLOOKUP(AI$540,$J$537:$R$538,2)</f>
        <v>16.304347826086957</v>
      </c>
      <c r="AJ589" s="769" cm="1">
        <f t="array" ref="AJ589">INDEX($H589:$K589,0,MATCH(AJ$541,$H$541:$K$541,0))*HLOOKUP(AJ$540,$J$537:$R$538,2)</f>
        <v>39.473684210526315</v>
      </c>
      <c r="AK589" s="769" cm="1">
        <f t="array" ref="AK589">INDEX($H589:$K589,0,MATCH(AK$541,$H$541:$K$541,0))*HLOOKUP(AK$540,$J$537:$R$538,2)</f>
        <v>16.304347826086957</v>
      </c>
      <c r="AL589" s="769" cm="1">
        <f t="array" ref="AL589">INDEX($H589:$K589,0,MATCH(AL$541,$H$541:$K$541,0))*HLOOKUP(AL$540,$J$537:$R$538,2)</f>
        <v>0</v>
      </c>
      <c r="AM589" s="769" cm="1">
        <f t="array" ref="AM589">INDEX($H589:$K589,0,MATCH(AM$541,$H$541:$K$541,0))*HLOOKUP(AM$540,$J$537:$R$538,2)</f>
        <v>16.304347826086957</v>
      </c>
      <c r="AN589" s="769" cm="1">
        <f t="array" ref="AN589">INDEX($H589:$K589,0,MATCH(AN$541,$H$541:$K$541,0))*HLOOKUP(AN$540,$J$537:$R$538,2)</f>
        <v>39.473684210526315</v>
      </c>
      <c r="AO589" s="769" cm="1">
        <f t="array" ref="AO589">INDEX($H589:$K589,0,MATCH(AO$541,$H$541:$K$541,0))*HLOOKUP(AO$540,$J$537:$R$538,2)</f>
        <v>16.304347826086957</v>
      </c>
      <c r="AP589" s="769" cm="1">
        <f t="array" ref="AP589">INDEX($H589:$K589,0,MATCH(AP$541,$H$541:$K$541,0))*HLOOKUP(AP$540,$J$537:$R$538,2)</f>
        <v>0</v>
      </c>
      <c r="AQ589" s="769" cm="1">
        <f t="array" ref="AQ589">INDEX($H589:$K589,0,MATCH(AQ$541,$H$541:$K$541,0))*HLOOKUP(AQ$540,$J$537:$R$538,2)</f>
        <v>16.304347826086957</v>
      </c>
      <c r="AR589" s="769" cm="1">
        <f t="array" ref="AR589">INDEX($H589:$K589,0,MATCH(AR$541,$H$541:$K$541,0))*HLOOKUP(AR$540,$J$537:$R$538,2)</f>
        <v>39.473684210526315</v>
      </c>
      <c r="AS589" s="769" cm="1">
        <f t="array" ref="AS589">INDEX($H589:$K589,0,MATCH(AS$541,$H$541:$K$541,0))*HLOOKUP(AS$540,$J$537:$R$538,2)</f>
        <v>16.304347826086957</v>
      </c>
      <c r="AT589" s="769" cm="1">
        <f t="array" ref="AT589">INDEX($H589:$K589,0,MATCH(AT$541,$H$541:$K$541,0))*HLOOKUP(AT$540,$J$537:$R$538,2)</f>
        <v>0</v>
      </c>
      <c r="AU589" s="769" cm="1">
        <f t="array" ref="AU589">INDEX($H589:$K589,0,MATCH(AU$541,$H$541:$K$541,0))*HLOOKUP(AU$540,$J$537:$R$538,2)</f>
        <v>16.304347826086957</v>
      </c>
      <c r="AV589" s="189"/>
      <c r="AW589" s="189"/>
      <c r="AX589" s="16"/>
      <c r="AY589" s="8"/>
      <c r="AZ589" s="8"/>
      <c r="BA589" s="8"/>
    </row>
    <row r="590" spans="1:53" ht="14.5" outlineLevel="1" x14ac:dyDescent="0.35">
      <c r="A590" s="6"/>
      <c r="B590" s="7"/>
      <c r="C590" s="17"/>
      <c r="D590" s="17"/>
      <c r="E590" s="17"/>
      <c r="F590" s="26"/>
      <c r="G590" s="26" t="str">
        <f t="shared" si="126"/>
        <v>YYWWBk</v>
      </c>
      <c r="H590" s="226">
        <v>0</v>
      </c>
      <c r="I590" s="226">
        <v>0</v>
      </c>
      <c r="J590" s="226">
        <v>0</v>
      </c>
      <c r="K590" s="226">
        <v>0</v>
      </c>
      <c r="L590" s="769" cm="1">
        <f t="array" ref="L590">INDEX($H590:$K590,0,MATCH(L$541,$H$541:$K$541,0))*HLOOKUP(L$540,$J$537:$R$538,2)</f>
        <v>0</v>
      </c>
      <c r="M590" s="769" cm="1">
        <f t="array" ref="M590">INDEX($H590:$K590,0,MATCH(M$541,$H$541:$K$541,0))*HLOOKUP(M$540,$J$537:$R$538,2)</f>
        <v>0</v>
      </c>
      <c r="N590" s="769" cm="1">
        <f t="array" ref="N590">INDEX($H590:$K590,0,MATCH(N$541,$H$541:$K$541,0))*HLOOKUP(N$540,$J$537:$R$538,2)</f>
        <v>0</v>
      </c>
      <c r="O590" s="769" cm="1">
        <f t="array" ref="O590">INDEX($H590:$K590,0,MATCH(O$541,$H$541:$K$541,0))*HLOOKUP(O$540,$J$537:$R$538,2)</f>
        <v>0</v>
      </c>
      <c r="P590" s="769" cm="1">
        <f t="array" ref="P590">INDEX($H590:$K590,0,MATCH(P$541,$H$541:$K$541,0))*HLOOKUP(P$540,$J$537:$R$538,2)</f>
        <v>0</v>
      </c>
      <c r="Q590" s="769" cm="1">
        <f t="array" ref="Q590">INDEX($H590:$K590,0,MATCH(Q$541,$H$541:$K$541,0))*HLOOKUP(Q$540,$J$537:$R$538,2)</f>
        <v>0</v>
      </c>
      <c r="R590" s="769" cm="1">
        <f t="array" ref="R590">INDEX($H590:$K590,0,MATCH(R$541,$H$541:$K$541,0))*HLOOKUP(R$540,$J$537:$R$538,2)</f>
        <v>0</v>
      </c>
      <c r="S590" s="769" cm="1">
        <f t="array" ref="S590">INDEX($H590:$K590,0,MATCH(S$541,$H$541:$K$541,0))*HLOOKUP(S$540,$J$537:$R$538,2)</f>
        <v>0</v>
      </c>
      <c r="T590" s="769" cm="1">
        <f t="array" ref="T590">INDEX($H590:$K590,0,MATCH(T$541,$H$541:$K$541,0))*HLOOKUP(T$540,$J$537:$R$538,2)</f>
        <v>0</v>
      </c>
      <c r="U590" s="769" cm="1">
        <f t="array" ref="U590">INDEX($H590:$K590,0,MATCH(U$541,$H$541:$K$541,0))*HLOOKUP(U$540,$J$537:$R$538,2)</f>
        <v>0</v>
      </c>
      <c r="V590" s="769" cm="1">
        <f t="array" ref="V590">INDEX($H590:$K590,0,MATCH(V$541,$H$541:$K$541,0))*HLOOKUP(V$540,$J$537:$R$538,2)</f>
        <v>0</v>
      </c>
      <c r="W590" s="769" cm="1">
        <f t="array" ref="W590">INDEX($H590:$K590,0,MATCH(W$541,$H$541:$K$541,0))*HLOOKUP(W$540,$J$537:$R$538,2)</f>
        <v>0</v>
      </c>
      <c r="X590" s="769" cm="1">
        <f t="array" ref="X590">INDEX($H590:$K590,0,MATCH(X$541,$H$541:$K$541,0))*HLOOKUP(X$540,$J$537:$R$538,2)</f>
        <v>0</v>
      </c>
      <c r="Y590" s="769" cm="1">
        <f t="array" ref="Y590">INDEX($H590:$K590,0,MATCH(Y$541,$H$541:$K$541,0))*HLOOKUP(Y$540,$J$537:$R$538,2)</f>
        <v>0</v>
      </c>
      <c r="Z590" s="769" cm="1">
        <f t="array" ref="Z590">INDEX($H590:$K590,0,MATCH(Z$541,$H$541:$K$541,0))*HLOOKUP(Z$540,$J$537:$R$538,2)</f>
        <v>0</v>
      </c>
      <c r="AA590" s="769" cm="1">
        <f t="array" ref="AA590">INDEX($H590:$K590,0,MATCH(AA$541,$H$541:$K$541,0))*HLOOKUP(AA$540,$J$537:$R$538,2)</f>
        <v>0</v>
      </c>
      <c r="AB590" s="769" cm="1">
        <f t="array" ref="AB590">INDEX($H590:$K590,0,MATCH(AB$541,$H$541:$K$541,0))*HLOOKUP(AB$540,$J$537:$R$538,2)</f>
        <v>0</v>
      </c>
      <c r="AC590" s="769" cm="1">
        <f t="array" ref="AC590">INDEX($H590:$K590,0,MATCH(AC$541,$H$541:$K$541,0))*HLOOKUP(AC$540,$J$537:$R$538,2)</f>
        <v>0</v>
      </c>
      <c r="AD590" s="769" cm="1">
        <f t="array" ref="AD590">INDEX($H590:$K590,0,MATCH(AD$541,$H$541:$K$541,0))*HLOOKUP(AD$540,$J$537:$R$538,2)</f>
        <v>0</v>
      </c>
      <c r="AE590" s="769" cm="1">
        <f t="array" ref="AE590">INDEX($H590:$K590,0,MATCH(AE$541,$H$541:$K$541,0))*HLOOKUP(AE$540,$J$537:$R$538,2)</f>
        <v>0</v>
      </c>
      <c r="AF590" s="769" cm="1">
        <f t="array" ref="AF590">INDEX($H590:$K590,0,MATCH(AF$541,$H$541:$K$541,0))*HLOOKUP(AF$540,$J$537:$R$538,2)</f>
        <v>0</v>
      </c>
      <c r="AG590" s="769" cm="1">
        <f t="array" ref="AG590">INDEX($H590:$K590,0,MATCH(AG$541,$H$541:$K$541,0))*HLOOKUP(AG$540,$J$537:$R$538,2)</f>
        <v>0</v>
      </c>
      <c r="AH590" s="769" cm="1">
        <f t="array" ref="AH590">INDEX($H590:$K590,0,MATCH(AH$541,$H$541:$K$541,0))*HLOOKUP(AH$540,$J$537:$R$538,2)</f>
        <v>0</v>
      </c>
      <c r="AI590" s="769" cm="1">
        <f t="array" ref="AI590">INDEX($H590:$K590,0,MATCH(AI$541,$H$541:$K$541,0))*HLOOKUP(AI$540,$J$537:$R$538,2)</f>
        <v>0</v>
      </c>
      <c r="AJ590" s="769" cm="1">
        <f t="array" ref="AJ590">INDEX($H590:$K590,0,MATCH(AJ$541,$H$541:$K$541,0))*HLOOKUP(AJ$540,$J$537:$R$538,2)</f>
        <v>0</v>
      </c>
      <c r="AK590" s="769" cm="1">
        <f t="array" ref="AK590">INDEX($H590:$K590,0,MATCH(AK$541,$H$541:$K$541,0))*HLOOKUP(AK$540,$J$537:$R$538,2)</f>
        <v>0</v>
      </c>
      <c r="AL590" s="769" cm="1">
        <f t="array" ref="AL590">INDEX($H590:$K590,0,MATCH(AL$541,$H$541:$K$541,0))*HLOOKUP(AL$540,$J$537:$R$538,2)</f>
        <v>0</v>
      </c>
      <c r="AM590" s="769" cm="1">
        <f t="array" ref="AM590">INDEX($H590:$K590,0,MATCH(AM$541,$H$541:$K$541,0))*HLOOKUP(AM$540,$J$537:$R$538,2)</f>
        <v>0</v>
      </c>
      <c r="AN590" s="769" cm="1">
        <f t="array" ref="AN590">INDEX($H590:$K590,0,MATCH(AN$541,$H$541:$K$541,0))*HLOOKUP(AN$540,$J$537:$R$538,2)</f>
        <v>0</v>
      </c>
      <c r="AO590" s="769" cm="1">
        <f t="array" ref="AO590">INDEX($H590:$K590,0,MATCH(AO$541,$H$541:$K$541,0))*HLOOKUP(AO$540,$J$537:$R$538,2)</f>
        <v>0</v>
      </c>
      <c r="AP590" s="769" cm="1">
        <f t="array" ref="AP590">INDEX($H590:$K590,0,MATCH(AP$541,$H$541:$K$541,0))*HLOOKUP(AP$540,$J$537:$R$538,2)</f>
        <v>0</v>
      </c>
      <c r="AQ590" s="769" cm="1">
        <f t="array" ref="AQ590">INDEX($H590:$K590,0,MATCH(AQ$541,$H$541:$K$541,0))*HLOOKUP(AQ$540,$J$537:$R$538,2)</f>
        <v>0</v>
      </c>
      <c r="AR590" s="769" cm="1">
        <f t="array" ref="AR590">INDEX($H590:$K590,0,MATCH(AR$541,$H$541:$K$541,0))*HLOOKUP(AR$540,$J$537:$R$538,2)</f>
        <v>0</v>
      </c>
      <c r="AS590" s="769" cm="1">
        <f t="array" ref="AS590">INDEX($H590:$K590,0,MATCH(AS$541,$H$541:$K$541,0))*HLOOKUP(AS$540,$J$537:$R$538,2)</f>
        <v>0</v>
      </c>
      <c r="AT590" s="769" cm="1">
        <f t="array" ref="AT590">INDEX($H590:$K590,0,MATCH(AT$541,$H$541:$K$541,0))*HLOOKUP(AT$540,$J$537:$R$538,2)</f>
        <v>0</v>
      </c>
      <c r="AU590" s="769" cm="1">
        <f t="array" ref="AU590">INDEX($H590:$K590,0,MATCH(AU$541,$H$541:$K$541,0))*HLOOKUP(AU$540,$J$537:$R$538,2)</f>
        <v>0</v>
      </c>
      <c r="AV590" s="189"/>
      <c r="AW590" s="189"/>
      <c r="AX590" s="16"/>
      <c r="AY590" s="8"/>
      <c r="AZ590" s="8"/>
      <c r="BA590" s="8"/>
    </row>
    <row r="591" spans="1:53" ht="14.5" outlineLevel="1" x14ac:dyDescent="0.35">
      <c r="A591" s="6"/>
      <c r="B591" s="7"/>
      <c r="C591" s="17"/>
      <c r="D591" s="17"/>
      <c r="E591" s="17"/>
      <c r="F591" s="26"/>
      <c r="G591" s="26" t="str">
        <f t="shared" si="126"/>
        <v>YYKWWb</v>
      </c>
      <c r="H591" s="226">
        <v>78.94736842105263</v>
      </c>
      <c r="I591" s="226">
        <v>10.869565217391305</v>
      </c>
      <c r="J591" s="226">
        <v>10.869565217391305</v>
      </c>
      <c r="K591" s="226">
        <v>0</v>
      </c>
      <c r="L591" s="769" cm="1">
        <f t="array" ref="L591">INDEX($H591:$K591,0,MATCH(L$541,$H$541:$K$541,0))*HLOOKUP(L$540,$J$537:$R$538,2)</f>
        <v>78.94736842105263</v>
      </c>
      <c r="M591" s="769" cm="1">
        <f t="array" ref="M591">INDEX($H591:$K591,0,MATCH(M$541,$H$541:$K$541,0))*HLOOKUP(M$540,$J$537:$R$538,2)</f>
        <v>10.869565217391305</v>
      </c>
      <c r="N591" s="769" cm="1">
        <f t="array" ref="N591">INDEX($H591:$K591,0,MATCH(N$541,$H$541:$K$541,0))*HLOOKUP(N$540,$J$537:$R$538,2)</f>
        <v>10.869565217391305</v>
      </c>
      <c r="O591" s="769" cm="1">
        <f t="array" ref="O591">INDEX($H591:$K591,0,MATCH(O$541,$H$541:$K$541,0))*HLOOKUP(O$540,$J$537:$R$538,2)</f>
        <v>0</v>
      </c>
      <c r="P591" s="769" cm="1">
        <f t="array" ref="P591">INDEX($H591:$K591,0,MATCH(P$541,$H$541:$K$541,0))*HLOOKUP(P$540,$J$537:$R$538,2)</f>
        <v>78.94736842105263</v>
      </c>
      <c r="Q591" s="769" cm="1">
        <f t="array" ref="Q591">INDEX($H591:$K591,0,MATCH(Q$541,$H$541:$K$541,0))*HLOOKUP(Q$540,$J$537:$R$538,2)</f>
        <v>10.869565217391305</v>
      </c>
      <c r="R591" s="769" cm="1">
        <f t="array" ref="R591">INDEX($H591:$K591,0,MATCH(R$541,$H$541:$K$541,0))*HLOOKUP(R$540,$J$537:$R$538,2)</f>
        <v>10.869565217391305</v>
      </c>
      <c r="S591" s="769" cm="1">
        <f t="array" ref="S591">INDEX($H591:$K591,0,MATCH(S$541,$H$541:$K$541,0))*HLOOKUP(S$540,$J$537:$R$538,2)</f>
        <v>0</v>
      </c>
      <c r="T591" s="769" cm="1">
        <f t="array" ref="T591">INDEX($H591:$K591,0,MATCH(T$541,$H$541:$K$541,0))*HLOOKUP(T$540,$J$537:$R$538,2)</f>
        <v>78.94736842105263</v>
      </c>
      <c r="U591" s="769" cm="1">
        <f t="array" ref="U591">INDEX($H591:$K591,0,MATCH(U$541,$H$541:$K$541,0))*HLOOKUP(U$540,$J$537:$R$538,2)</f>
        <v>10.869565217391305</v>
      </c>
      <c r="V591" s="769" cm="1">
        <f t="array" ref="V591">INDEX($H591:$K591,0,MATCH(V$541,$H$541:$K$541,0))*HLOOKUP(V$540,$J$537:$R$538,2)</f>
        <v>10.869565217391305</v>
      </c>
      <c r="W591" s="769" cm="1">
        <f t="array" ref="W591">INDEX($H591:$K591,0,MATCH(W$541,$H$541:$K$541,0))*HLOOKUP(W$540,$J$537:$R$538,2)</f>
        <v>0</v>
      </c>
      <c r="X591" s="769" cm="1">
        <f t="array" ref="X591">INDEX($H591:$K591,0,MATCH(X$541,$H$541:$K$541,0))*HLOOKUP(X$540,$J$537:$R$538,2)</f>
        <v>78.94736842105263</v>
      </c>
      <c r="Y591" s="769" cm="1">
        <f t="array" ref="Y591">INDEX($H591:$K591,0,MATCH(Y$541,$H$541:$K$541,0))*HLOOKUP(Y$540,$J$537:$R$538,2)</f>
        <v>10.869565217391305</v>
      </c>
      <c r="Z591" s="769" cm="1">
        <f t="array" ref="Z591">INDEX($H591:$K591,0,MATCH(Z$541,$H$541:$K$541,0))*HLOOKUP(Z$540,$J$537:$R$538,2)</f>
        <v>10.869565217391305</v>
      </c>
      <c r="AA591" s="769" cm="1">
        <f t="array" ref="AA591">INDEX($H591:$K591,0,MATCH(AA$541,$H$541:$K$541,0))*HLOOKUP(AA$540,$J$537:$R$538,2)</f>
        <v>0</v>
      </c>
      <c r="AB591" s="769" cm="1">
        <f t="array" ref="AB591">INDEX($H591:$K591,0,MATCH(AB$541,$H$541:$K$541,0))*HLOOKUP(AB$540,$J$537:$R$538,2)</f>
        <v>78.94736842105263</v>
      </c>
      <c r="AC591" s="769" cm="1">
        <f t="array" ref="AC591">INDEX($H591:$K591,0,MATCH(AC$541,$H$541:$K$541,0))*HLOOKUP(AC$540,$J$537:$R$538,2)</f>
        <v>10.869565217391305</v>
      </c>
      <c r="AD591" s="769" cm="1">
        <f t="array" ref="AD591">INDEX($H591:$K591,0,MATCH(AD$541,$H$541:$K$541,0))*HLOOKUP(AD$540,$J$537:$R$538,2)</f>
        <v>10.869565217391305</v>
      </c>
      <c r="AE591" s="769" cm="1">
        <f t="array" ref="AE591">INDEX($H591:$K591,0,MATCH(AE$541,$H$541:$K$541,0))*HLOOKUP(AE$540,$J$537:$R$538,2)</f>
        <v>0</v>
      </c>
      <c r="AF591" s="769" cm="1">
        <f t="array" ref="AF591">INDEX($H591:$K591,0,MATCH(AF$541,$H$541:$K$541,0))*HLOOKUP(AF$540,$J$537:$R$538,2)</f>
        <v>78.94736842105263</v>
      </c>
      <c r="AG591" s="769" cm="1">
        <f t="array" ref="AG591">INDEX($H591:$K591,0,MATCH(AG$541,$H$541:$K$541,0))*HLOOKUP(AG$540,$J$537:$R$538,2)</f>
        <v>10.869565217391305</v>
      </c>
      <c r="AH591" s="769" cm="1">
        <f t="array" ref="AH591">INDEX($H591:$K591,0,MATCH(AH$541,$H$541:$K$541,0))*HLOOKUP(AH$540,$J$537:$R$538,2)</f>
        <v>10.869565217391305</v>
      </c>
      <c r="AI591" s="769" cm="1">
        <f t="array" ref="AI591">INDEX($H591:$K591,0,MATCH(AI$541,$H$541:$K$541,0))*HLOOKUP(AI$540,$J$537:$R$538,2)</f>
        <v>0</v>
      </c>
      <c r="AJ591" s="769" cm="1">
        <f t="array" ref="AJ591">INDEX($H591:$K591,0,MATCH(AJ$541,$H$541:$K$541,0))*HLOOKUP(AJ$540,$J$537:$R$538,2)</f>
        <v>78.94736842105263</v>
      </c>
      <c r="AK591" s="769" cm="1">
        <f t="array" ref="AK591">INDEX($H591:$K591,0,MATCH(AK$541,$H$541:$K$541,0))*HLOOKUP(AK$540,$J$537:$R$538,2)</f>
        <v>10.869565217391305</v>
      </c>
      <c r="AL591" s="769" cm="1">
        <f t="array" ref="AL591">INDEX($H591:$K591,0,MATCH(AL$541,$H$541:$K$541,0))*HLOOKUP(AL$540,$J$537:$R$538,2)</f>
        <v>10.869565217391305</v>
      </c>
      <c r="AM591" s="769" cm="1">
        <f t="array" ref="AM591">INDEX($H591:$K591,0,MATCH(AM$541,$H$541:$K$541,0))*HLOOKUP(AM$540,$J$537:$R$538,2)</f>
        <v>0</v>
      </c>
      <c r="AN591" s="769" cm="1">
        <f t="array" ref="AN591">INDEX($H591:$K591,0,MATCH(AN$541,$H$541:$K$541,0))*HLOOKUP(AN$540,$J$537:$R$538,2)</f>
        <v>78.94736842105263</v>
      </c>
      <c r="AO591" s="769" cm="1">
        <f t="array" ref="AO591">INDEX($H591:$K591,0,MATCH(AO$541,$H$541:$K$541,0))*HLOOKUP(AO$540,$J$537:$R$538,2)</f>
        <v>10.869565217391305</v>
      </c>
      <c r="AP591" s="769" cm="1">
        <f t="array" ref="AP591">INDEX($H591:$K591,0,MATCH(AP$541,$H$541:$K$541,0))*HLOOKUP(AP$540,$J$537:$R$538,2)</f>
        <v>10.869565217391305</v>
      </c>
      <c r="AQ591" s="769" cm="1">
        <f t="array" ref="AQ591">INDEX($H591:$K591,0,MATCH(AQ$541,$H$541:$K$541,0))*HLOOKUP(AQ$540,$J$537:$R$538,2)</f>
        <v>0</v>
      </c>
      <c r="AR591" s="769" cm="1">
        <f t="array" ref="AR591">INDEX($H591:$K591,0,MATCH(AR$541,$H$541:$K$541,0))*HLOOKUP(AR$540,$J$537:$R$538,2)</f>
        <v>78.94736842105263</v>
      </c>
      <c r="AS591" s="769" cm="1">
        <f t="array" ref="AS591">INDEX($H591:$K591,0,MATCH(AS$541,$H$541:$K$541,0))*HLOOKUP(AS$540,$J$537:$R$538,2)</f>
        <v>10.869565217391305</v>
      </c>
      <c r="AT591" s="769" cm="1">
        <f t="array" ref="AT591">INDEX($H591:$K591,0,MATCH(AT$541,$H$541:$K$541,0))*HLOOKUP(AT$540,$J$537:$R$538,2)</f>
        <v>10.869565217391305</v>
      </c>
      <c r="AU591" s="769" cm="1">
        <f t="array" ref="AU591">INDEX($H591:$K591,0,MATCH(AU$541,$H$541:$K$541,0))*HLOOKUP(AU$540,$J$537:$R$538,2)</f>
        <v>0</v>
      </c>
      <c r="AV591" s="189"/>
      <c r="AW591" s="189"/>
      <c r="AX591" s="16"/>
      <c r="AY591" s="8"/>
      <c r="AZ591" s="8"/>
      <c r="BA591" s="8"/>
    </row>
    <row r="592" spans="1:53" ht="14.5" outlineLevel="1" x14ac:dyDescent="0.35">
      <c r="A592" s="6"/>
      <c r="B592" s="7"/>
      <c r="C592" s="17"/>
      <c r="D592" s="17"/>
      <c r="E592" s="17"/>
      <c r="F592" s="26"/>
      <c r="G592" s="26" t="str">
        <f t="shared" si="126"/>
        <v>YYKWWbd</v>
      </c>
      <c r="H592" s="226">
        <v>78.94736842105263</v>
      </c>
      <c r="I592" s="226">
        <v>10.869565217391305</v>
      </c>
      <c r="J592" s="226">
        <v>10.869565217391305</v>
      </c>
      <c r="K592" s="226">
        <v>0</v>
      </c>
      <c r="L592" s="769" cm="1">
        <f t="array" ref="L592">INDEX($H592:$K592,0,MATCH(L$541,$H$541:$K$541,0))*HLOOKUP(L$540,$J$537:$R$538,2)</f>
        <v>78.94736842105263</v>
      </c>
      <c r="M592" s="769" cm="1">
        <f t="array" ref="M592">INDEX($H592:$K592,0,MATCH(M$541,$H$541:$K$541,0))*HLOOKUP(M$540,$J$537:$R$538,2)</f>
        <v>10.869565217391305</v>
      </c>
      <c r="N592" s="769" cm="1">
        <f t="array" ref="N592">INDEX($H592:$K592,0,MATCH(N$541,$H$541:$K$541,0))*HLOOKUP(N$540,$J$537:$R$538,2)</f>
        <v>10.869565217391305</v>
      </c>
      <c r="O592" s="769" cm="1">
        <f t="array" ref="O592">INDEX($H592:$K592,0,MATCH(O$541,$H$541:$K$541,0))*HLOOKUP(O$540,$J$537:$R$538,2)</f>
        <v>0</v>
      </c>
      <c r="P592" s="769" cm="1">
        <f t="array" ref="P592">INDEX($H592:$K592,0,MATCH(P$541,$H$541:$K$541,0))*HLOOKUP(P$540,$J$537:$R$538,2)</f>
        <v>78.94736842105263</v>
      </c>
      <c r="Q592" s="769" cm="1">
        <f t="array" ref="Q592">INDEX($H592:$K592,0,MATCH(Q$541,$H$541:$K$541,0))*HLOOKUP(Q$540,$J$537:$R$538,2)</f>
        <v>10.869565217391305</v>
      </c>
      <c r="R592" s="769" cm="1">
        <f t="array" ref="R592">INDEX($H592:$K592,0,MATCH(R$541,$H$541:$K$541,0))*HLOOKUP(R$540,$J$537:$R$538,2)</f>
        <v>10.869565217391305</v>
      </c>
      <c r="S592" s="769" cm="1">
        <f t="array" ref="S592">INDEX($H592:$K592,0,MATCH(S$541,$H$541:$K$541,0))*HLOOKUP(S$540,$J$537:$R$538,2)</f>
        <v>0</v>
      </c>
      <c r="T592" s="769" cm="1">
        <f t="array" ref="T592">INDEX($H592:$K592,0,MATCH(T$541,$H$541:$K$541,0))*HLOOKUP(T$540,$J$537:$R$538,2)</f>
        <v>78.94736842105263</v>
      </c>
      <c r="U592" s="769" cm="1">
        <f t="array" ref="U592">INDEX($H592:$K592,0,MATCH(U$541,$H$541:$K$541,0))*HLOOKUP(U$540,$J$537:$R$538,2)</f>
        <v>10.869565217391305</v>
      </c>
      <c r="V592" s="769" cm="1">
        <f t="array" ref="V592">INDEX($H592:$K592,0,MATCH(V$541,$H$541:$K$541,0))*HLOOKUP(V$540,$J$537:$R$538,2)</f>
        <v>10.869565217391305</v>
      </c>
      <c r="W592" s="769" cm="1">
        <f t="array" ref="W592">INDEX($H592:$K592,0,MATCH(W$541,$H$541:$K$541,0))*HLOOKUP(W$540,$J$537:$R$538,2)</f>
        <v>0</v>
      </c>
      <c r="X592" s="769" cm="1">
        <f t="array" ref="X592">INDEX($H592:$K592,0,MATCH(X$541,$H$541:$K$541,0))*HLOOKUP(X$540,$J$537:$R$538,2)</f>
        <v>78.94736842105263</v>
      </c>
      <c r="Y592" s="769" cm="1">
        <f t="array" ref="Y592">INDEX($H592:$K592,0,MATCH(Y$541,$H$541:$K$541,0))*HLOOKUP(Y$540,$J$537:$R$538,2)</f>
        <v>10.869565217391305</v>
      </c>
      <c r="Z592" s="769" cm="1">
        <f t="array" ref="Z592">INDEX($H592:$K592,0,MATCH(Z$541,$H$541:$K$541,0))*HLOOKUP(Z$540,$J$537:$R$538,2)</f>
        <v>10.869565217391305</v>
      </c>
      <c r="AA592" s="769" cm="1">
        <f t="array" ref="AA592">INDEX($H592:$K592,0,MATCH(AA$541,$H$541:$K$541,0))*HLOOKUP(AA$540,$J$537:$R$538,2)</f>
        <v>0</v>
      </c>
      <c r="AB592" s="769" cm="1">
        <f t="array" ref="AB592">INDEX($H592:$K592,0,MATCH(AB$541,$H$541:$K$541,0))*HLOOKUP(AB$540,$J$537:$R$538,2)</f>
        <v>78.94736842105263</v>
      </c>
      <c r="AC592" s="769" cm="1">
        <f t="array" ref="AC592">INDEX($H592:$K592,0,MATCH(AC$541,$H$541:$K$541,0))*HLOOKUP(AC$540,$J$537:$R$538,2)</f>
        <v>10.869565217391305</v>
      </c>
      <c r="AD592" s="769" cm="1">
        <f t="array" ref="AD592">INDEX($H592:$K592,0,MATCH(AD$541,$H$541:$K$541,0))*HLOOKUP(AD$540,$J$537:$R$538,2)</f>
        <v>10.869565217391305</v>
      </c>
      <c r="AE592" s="769" cm="1">
        <f t="array" ref="AE592">INDEX($H592:$K592,0,MATCH(AE$541,$H$541:$K$541,0))*HLOOKUP(AE$540,$J$537:$R$538,2)</f>
        <v>0</v>
      </c>
      <c r="AF592" s="769" cm="1">
        <f t="array" ref="AF592">INDEX($H592:$K592,0,MATCH(AF$541,$H$541:$K$541,0))*HLOOKUP(AF$540,$J$537:$R$538,2)</f>
        <v>78.94736842105263</v>
      </c>
      <c r="AG592" s="769" cm="1">
        <f t="array" ref="AG592">INDEX($H592:$K592,0,MATCH(AG$541,$H$541:$K$541,0))*HLOOKUP(AG$540,$J$537:$R$538,2)</f>
        <v>10.869565217391305</v>
      </c>
      <c r="AH592" s="769" cm="1">
        <f t="array" ref="AH592">INDEX($H592:$K592,0,MATCH(AH$541,$H$541:$K$541,0))*HLOOKUP(AH$540,$J$537:$R$538,2)</f>
        <v>10.869565217391305</v>
      </c>
      <c r="AI592" s="769" cm="1">
        <f t="array" ref="AI592">INDEX($H592:$K592,0,MATCH(AI$541,$H$541:$K$541,0))*HLOOKUP(AI$540,$J$537:$R$538,2)</f>
        <v>0</v>
      </c>
      <c r="AJ592" s="769" cm="1">
        <f t="array" ref="AJ592">INDEX($H592:$K592,0,MATCH(AJ$541,$H$541:$K$541,0))*HLOOKUP(AJ$540,$J$537:$R$538,2)</f>
        <v>78.94736842105263</v>
      </c>
      <c r="AK592" s="769" cm="1">
        <f t="array" ref="AK592">INDEX($H592:$K592,0,MATCH(AK$541,$H$541:$K$541,0))*HLOOKUP(AK$540,$J$537:$R$538,2)</f>
        <v>10.869565217391305</v>
      </c>
      <c r="AL592" s="769" cm="1">
        <f t="array" ref="AL592">INDEX($H592:$K592,0,MATCH(AL$541,$H$541:$K$541,0))*HLOOKUP(AL$540,$J$537:$R$538,2)</f>
        <v>10.869565217391305</v>
      </c>
      <c r="AM592" s="769" cm="1">
        <f t="array" ref="AM592">INDEX($H592:$K592,0,MATCH(AM$541,$H$541:$K$541,0))*HLOOKUP(AM$540,$J$537:$R$538,2)</f>
        <v>0</v>
      </c>
      <c r="AN592" s="769" cm="1">
        <f t="array" ref="AN592">INDEX($H592:$K592,0,MATCH(AN$541,$H$541:$K$541,0))*HLOOKUP(AN$540,$J$537:$R$538,2)</f>
        <v>78.94736842105263</v>
      </c>
      <c r="AO592" s="769" cm="1">
        <f t="array" ref="AO592">INDEX($H592:$K592,0,MATCH(AO$541,$H$541:$K$541,0))*HLOOKUP(AO$540,$J$537:$R$538,2)</f>
        <v>10.869565217391305</v>
      </c>
      <c r="AP592" s="769" cm="1">
        <f t="array" ref="AP592">INDEX($H592:$K592,0,MATCH(AP$541,$H$541:$K$541,0))*HLOOKUP(AP$540,$J$537:$R$538,2)</f>
        <v>10.869565217391305</v>
      </c>
      <c r="AQ592" s="769" cm="1">
        <f t="array" ref="AQ592">INDEX($H592:$K592,0,MATCH(AQ$541,$H$541:$K$541,0))*HLOOKUP(AQ$540,$J$537:$R$538,2)</f>
        <v>0</v>
      </c>
      <c r="AR592" s="769" cm="1">
        <f t="array" ref="AR592">INDEX($H592:$K592,0,MATCH(AR$541,$H$541:$K$541,0))*HLOOKUP(AR$540,$J$537:$R$538,2)</f>
        <v>78.94736842105263</v>
      </c>
      <c r="AS592" s="769" cm="1">
        <f t="array" ref="AS592">INDEX($H592:$K592,0,MATCH(AS$541,$H$541:$K$541,0))*HLOOKUP(AS$540,$J$537:$R$538,2)</f>
        <v>10.869565217391305</v>
      </c>
      <c r="AT592" s="769" cm="1">
        <f t="array" ref="AT592">INDEX($H592:$K592,0,MATCH(AT$541,$H$541:$K$541,0))*HLOOKUP(AT$540,$J$537:$R$538,2)</f>
        <v>10.869565217391305</v>
      </c>
      <c r="AU592" s="769" cm="1">
        <f t="array" ref="AU592">INDEX($H592:$K592,0,MATCH(AU$541,$H$541:$K$541,0))*HLOOKUP(AU$540,$J$537:$R$538,2)</f>
        <v>0</v>
      </c>
      <c r="AV592" s="189"/>
      <c r="AW592" s="189"/>
      <c r="AX592" s="16"/>
      <c r="AY592" s="8"/>
      <c r="AZ592" s="8"/>
      <c r="BA592" s="8"/>
    </row>
    <row r="593" spans="1:53" ht="14.5" outlineLevel="1" x14ac:dyDescent="0.35">
      <c r="A593" s="6"/>
      <c r="B593" s="7"/>
      <c r="C593" s="17"/>
      <c r="D593" s="17"/>
      <c r="E593" s="17"/>
      <c r="F593" s="26"/>
      <c r="G593" s="26" t="str">
        <f t="shared" si="126"/>
        <v>YYBKWw</v>
      </c>
      <c r="H593" s="226">
        <v>78.94736842105263</v>
      </c>
      <c r="I593" s="226">
        <v>21.739130434782609</v>
      </c>
      <c r="J593" s="226">
        <v>21.739130434782609</v>
      </c>
      <c r="K593" s="226">
        <v>0</v>
      </c>
      <c r="L593" s="769" cm="1">
        <f t="array" ref="L593">INDEX($H593:$K593,0,MATCH(L$541,$H$541:$K$541,0))*HLOOKUP(L$540,$J$537:$R$538,2)</f>
        <v>78.94736842105263</v>
      </c>
      <c r="M593" s="769" cm="1">
        <f t="array" ref="M593">INDEX($H593:$K593,0,MATCH(M$541,$H$541:$K$541,0))*HLOOKUP(M$540,$J$537:$R$538,2)</f>
        <v>21.739130434782609</v>
      </c>
      <c r="N593" s="769" cm="1">
        <f t="array" ref="N593">INDEX($H593:$K593,0,MATCH(N$541,$H$541:$K$541,0))*HLOOKUP(N$540,$J$537:$R$538,2)</f>
        <v>21.739130434782609</v>
      </c>
      <c r="O593" s="769" cm="1">
        <f t="array" ref="O593">INDEX($H593:$K593,0,MATCH(O$541,$H$541:$K$541,0))*HLOOKUP(O$540,$J$537:$R$538,2)</f>
        <v>0</v>
      </c>
      <c r="P593" s="769" cm="1">
        <f t="array" ref="P593">INDEX($H593:$K593,0,MATCH(P$541,$H$541:$K$541,0))*HLOOKUP(P$540,$J$537:$R$538,2)</f>
        <v>78.94736842105263</v>
      </c>
      <c r="Q593" s="769" cm="1">
        <f t="array" ref="Q593">INDEX($H593:$K593,0,MATCH(Q$541,$H$541:$K$541,0))*HLOOKUP(Q$540,$J$537:$R$538,2)</f>
        <v>21.739130434782609</v>
      </c>
      <c r="R593" s="769" cm="1">
        <f t="array" ref="R593">INDEX($H593:$K593,0,MATCH(R$541,$H$541:$K$541,0))*HLOOKUP(R$540,$J$537:$R$538,2)</f>
        <v>21.739130434782609</v>
      </c>
      <c r="S593" s="769" cm="1">
        <f t="array" ref="S593">INDEX($H593:$K593,0,MATCH(S$541,$H$541:$K$541,0))*HLOOKUP(S$540,$J$537:$R$538,2)</f>
        <v>0</v>
      </c>
      <c r="T593" s="769" cm="1">
        <f t="array" ref="T593">INDEX($H593:$K593,0,MATCH(T$541,$H$541:$K$541,0))*HLOOKUP(T$540,$J$537:$R$538,2)</f>
        <v>78.94736842105263</v>
      </c>
      <c r="U593" s="769" cm="1">
        <f t="array" ref="U593">INDEX($H593:$K593,0,MATCH(U$541,$H$541:$K$541,0))*HLOOKUP(U$540,$J$537:$R$538,2)</f>
        <v>21.739130434782609</v>
      </c>
      <c r="V593" s="769" cm="1">
        <f t="array" ref="V593">INDEX($H593:$K593,0,MATCH(V$541,$H$541:$K$541,0))*HLOOKUP(V$540,$J$537:$R$538,2)</f>
        <v>21.739130434782609</v>
      </c>
      <c r="W593" s="769" cm="1">
        <f t="array" ref="W593">INDEX($H593:$K593,0,MATCH(W$541,$H$541:$K$541,0))*HLOOKUP(W$540,$J$537:$R$538,2)</f>
        <v>0</v>
      </c>
      <c r="X593" s="769" cm="1">
        <f t="array" ref="X593">INDEX($H593:$K593,0,MATCH(X$541,$H$541:$K$541,0))*HLOOKUP(X$540,$J$537:$R$538,2)</f>
        <v>78.94736842105263</v>
      </c>
      <c r="Y593" s="769" cm="1">
        <f t="array" ref="Y593">INDEX($H593:$K593,0,MATCH(Y$541,$H$541:$K$541,0))*HLOOKUP(Y$540,$J$537:$R$538,2)</f>
        <v>21.739130434782609</v>
      </c>
      <c r="Z593" s="769" cm="1">
        <f t="array" ref="Z593">INDEX($H593:$K593,0,MATCH(Z$541,$H$541:$K$541,0))*HLOOKUP(Z$540,$J$537:$R$538,2)</f>
        <v>21.739130434782609</v>
      </c>
      <c r="AA593" s="769" cm="1">
        <f t="array" ref="AA593">INDEX($H593:$K593,0,MATCH(AA$541,$H$541:$K$541,0))*HLOOKUP(AA$540,$J$537:$R$538,2)</f>
        <v>0</v>
      </c>
      <c r="AB593" s="769" cm="1">
        <f t="array" ref="AB593">INDEX($H593:$K593,0,MATCH(AB$541,$H$541:$K$541,0))*HLOOKUP(AB$540,$J$537:$R$538,2)</f>
        <v>78.94736842105263</v>
      </c>
      <c r="AC593" s="769" cm="1">
        <f t="array" ref="AC593">INDEX($H593:$K593,0,MATCH(AC$541,$H$541:$K$541,0))*HLOOKUP(AC$540,$J$537:$R$538,2)</f>
        <v>21.739130434782609</v>
      </c>
      <c r="AD593" s="769" cm="1">
        <f t="array" ref="AD593">INDEX($H593:$K593,0,MATCH(AD$541,$H$541:$K$541,0))*HLOOKUP(AD$540,$J$537:$R$538,2)</f>
        <v>21.739130434782609</v>
      </c>
      <c r="AE593" s="769" cm="1">
        <f t="array" ref="AE593">INDEX($H593:$K593,0,MATCH(AE$541,$H$541:$K$541,0))*HLOOKUP(AE$540,$J$537:$R$538,2)</f>
        <v>0</v>
      </c>
      <c r="AF593" s="769" cm="1">
        <f t="array" ref="AF593">INDEX($H593:$K593,0,MATCH(AF$541,$H$541:$K$541,0))*HLOOKUP(AF$540,$J$537:$R$538,2)</f>
        <v>78.94736842105263</v>
      </c>
      <c r="AG593" s="769" cm="1">
        <f t="array" ref="AG593">INDEX($H593:$K593,0,MATCH(AG$541,$H$541:$K$541,0))*HLOOKUP(AG$540,$J$537:$R$538,2)</f>
        <v>21.739130434782609</v>
      </c>
      <c r="AH593" s="769" cm="1">
        <f t="array" ref="AH593">INDEX($H593:$K593,0,MATCH(AH$541,$H$541:$K$541,0))*HLOOKUP(AH$540,$J$537:$R$538,2)</f>
        <v>21.739130434782609</v>
      </c>
      <c r="AI593" s="769" cm="1">
        <f t="array" ref="AI593">INDEX($H593:$K593,0,MATCH(AI$541,$H$541:$K$541,0))*HLOOKUP(AI$540,$J$537:$R$538,2)</f>
        <v>0</v>
      </c>
      <c r="AJ593" s="769" cm="1">
        <f t="array" ref="AJ593">INDEX($H593:$K593,0,MATCH(AJ$541,$H$541:$K$541,0))*HLOOKUP(AJ$540,$J$537:$R$538,2)</f>
        <v>78.94736842105263</v>
      </c>
      <c r="AK593" s="769" cm="1">
        <f t="array" ref="AK593">INDEX($H593:$K593,0,MATCH(AK$541,$H$541:$K$541,0))*HLOOKUP(AK$540,$J$537:$R$538,2)</f>
        <v>21.739130434782609</v>
      </c>
      <c r="AL593" s="769" cm="1">
        <f t="array" ref="AL593">INDEX($H593:$K593,0,MATCH(AL$541,$H$541:$K$541,0))*HLOOKUP(AL$540,$J$537:$R$538,2)</f>
        <v>21.739130434782609</v>
      </c>
      <c r="AM593" s="769" cm="1">
        <f t="array" ref="AM593">INDEX($H593:$K593,0,MATCH(AM$541,$H$541:$K$541,0))*HLOOKUP(AM$540,$J$537:$R$538,2)</f>
        <v>0</v>
      </c>
      <c r="AN593" s="769" cm="1">
        <f t="array" ref="AN593">INDEX($H593:$K593,0,MATCH(AN$541,$H$541:$K$541,0))*HLOOKUP(AN$540,$J$537:$R$538,2)</f>
        <v>78.94736842105263</v>
      </c>
      <c r="AO593" s="769" cm="1">
        <f t="array" ref="AO593">INDEX($H593:$K593,0,MATCH(AO$541,$H$541:$K$541,0))*HLOOKUP(AO$540,$J$537:$R$538,2)</f>
        <v>21.739130434782609</v>
      </c>
      <c r="AP593" s="769" cm="1">
        <f t="array" ref="AP593">INDEX($H593:$K593,0,MATCH(AP$541,$H$541:$K$541,0))*HLOOKUP(AP$540,$J$537:$R$538,2)</f>
        <v>21.739130434782609</v>
      </c>
      <c r="AQ593" s="769" cm="1">
        <f t="array" ref="AQ593">INDEX($H593:$K593,0,MATCH(AQ$541,$H$541:$K$541,0))*HLOOKUP(AQ$540,$J$537:$R$538,2)</f>
        <v>0</v>
      </c>
      <c r="AR593" s="769" cm="1">
        <f t="array" ref="AR593">INDEX($H593:$K593,0,MATCH(AR$541,$H$541:$K$541,0))*HLOOKUP(AR$540,$J$537:$R$538,2)</f>
        <v>78.94736842105263</v>
      </c>
      <c r="AS593" s="769" cm="1">
        <f t="array" ref="AS593">INDEX($H593:$K593,0,MATCH(AS$541,$H$541:$K$541,0))*HLOOKUP(AS$540,$J$537:$R$538,2)</f>
        <v>21.739130434782609</v>
      </c>
      <c r="AT593" s="769" cm="1">
        <f t="array" ref="AT593">INDEX($H593:$K593,0,MATCH(AT$541,$H$541:$K$541,0))*HLOOKUP(AT$540,$J$537:$R$538,2)</f>
        <v>21.739130434782609</v>
      </c>
      <c r="AU593" s="769" cm="1">
        <f t="array" ref="AU593">INDEX($H593:$K593,0,MATCH(AU$541,$H$541:$K$541,0))*HLOOKUP(AU$540,$J$537:$R$538,2)</f>
        <v>0</v>
      </c>
      <c r="AV593" s="189"/>
      <c r="AW593" s="189"/>
      <c r="AX593" s="16"/>
      <c r="AY593" s="8"/>
      <c r="AZ593" s="8"/>
      <c r="BA593" s="8"/>
    </row>
    <row r="594" spans="1:53" ht="14.5" outlineLevel="1" x14ac:dyDescent="0.35">
      <c r="A594" s="6"/>
      <c r="B594" s="7"/>
      <c r="C594" s="17"/>
      <c r="D594" s="17"/>
      <c r="E594" s="17"/>
      <c r="F594" s="26"/>
      <c r="G594" s="26" t="str">
        <f t="shared" si="126"/>
        <v>YYBKWwd</v>
      </c>
      <c r="H594" s="226">
        <v>78.94736842105263</v>
      </c>
      <c r="I594" s="226">
        <v>21.739130434782609</v>
      </c>
      <c r="J594" s="226">
        <v>21.739130434782609</v>
      </c>
      <c r="K594" s="226">
        <v>0</v>
      </c>
      <c r="L594" s="769" cm="1">
        <f t="array" ref="L594">INDEX($H594:$K594,0,MATCH(L$541,$H$541:$K$541,0))*HLOOKUP(L$540,$J$537:$R$538,2)</f>
        <v>78.94736842105263</v>
      </c>
      <c r="M594" s="769" cm="1">
        <f t="array" ref="M594">INDEX($H594:$K594,0,MATCH(M$541,$H$541:$K$541,0))*HLOOKUP(M$540,$J$537:$R$538,2)</f>
        <v>21.739130434782609</v>
      </c>
      <c r="N594" s="769" cm="1">
        <f t="array" ref="N594">INDEX($H594:$K594,0,MATCH(N$541,$H$541:$K$541,0))*HLOOKUP(N$540,$J$537:$R$538,2)</f>
        <v>21.739130434782609</v>
      </c>
      <c r="O594" s="769" cm="1">
        <f t="array" ref="O594">INDEX($H594:$K594,0,MATCH(O$541,$H$541:$K$541,0))*HLOOKUP(O$540,$J$537:$R$538,2)</f>
        <v>0</v>
      </c>
      <c r="P594" s="769" cm="1">
        <f t="array" ref="P594">INDEX($H594:$K594,0,MATCH(P$541,$H$541:$K$541,0))*HLOOKUP(P$540,$J$537:$R$538,2)</f>
        <v>78.94736842105263</v>
      </c>
      <c r="Q594" s="769" cm="1">
        <f t="array" ref="Q594">INDEX($H594:$K594,0,MATCH(Q$541,$H$541:$K$541,0))*HLOOKUP(Q$540,$J$537:$R$538,2)</f>
        <v>21.739130434782609</v>
      </c>
      <c r="R594" s="769" cm="1">
        <f t="array" ref="R594">INDEX($H594:$K594,0,MATCH(R$541,$H$541:$K$541,0))*HLOOKUP(R$540,$J$537:$R$538,2)</f>
        <v>21.739130434782609</v>
      </c>
      <c r="S594" s="769" cm="1">
        <f t="array" ref="S594">INDEX($H594:$K594,0,MATCH(S$541,$H$541:$K$541,0))*HLOOKUP(S$540,$J$537:$R$538,2)</f>
        <v>0</v>
      </c>
      <c r="T594" s="769" cm="1">
        <f t="array" ref="T594">INDEX($H594:$K594,0,MATCH(T$541,$H$541:$K$541,0))*HLOOKUP(T$540,$J$537:$R$538,2)</f>
        <v>78.94736842105263</v>
      </c>
      <c r="U594" s="769" cm="1">
        <f t="array" ref="U594">INDEX($H594:$K594,0,MATCH(U$541,$H$541:$K$541,0))*HLOOKUP(U$540,$J$537:$R$538,2)</f>
        <v>21.739130434782609</v>
      </c>
      <c r="V594" s="769" cm="1">
        <f t="array" ref="V594">INDEX($H594:$K594,0,MATCH(V$541,$H$541:$K$541,0))*HLOOKUP(V$540,$J$537:$R$538,2)</f>
        <v>21.739130434782609</v>
      </c>
      <c r="W594" s="769" cm="1">
        <f t="array" ref="W594">INDEX($H594:$K594,0,MATCH(W$541,$H$541:$K$541,0))*HLOOKUP(W$540,$J$537:$R$538,2)</f>
        <v>0</v>
      </c>
      <c r="X594" s="769" cm="1">
        <f t="array" ref="X594">INDEX($H594:$K594,0,MATCH(X$541,$H$541:$K$541,0))*HLOOKUP(X$540,$J$537:$R$538,2)</f>
        <v>78.94736842105263</v>
      </c>
      <c r="Y594" s="769" cm="1">
        <f t="array" ref="Y594">INDEX($H594:$K594,0,MATCH(Y$541,$H$541:$K$541,0))*HLOOKUP(Y$540,$J$537:$R$538,2)</f>
        <v>21.739130434782609</v>
      </c>
      <c r="Z594" s="769" cm="1">
        <f t="array" ref="Z594">INDEX($H594:$K594,0,MATCH(Z$541,$H$541:$K$541,0))*HLOOKUP(Z$540,$J$537:$R$538,2)</f>
        <v>21.739130434782609</v>
      </c>
      <c r="AA594" s="769" cm="1">
        <f t="array" ref="AA594">INDEX($H594:$K594,0,MATCH(AA$541,$H$541:$K$541,0))*HLOOKUP(AA$540,$J$537:$R$538,2)</f>
        <v>0</v>
      </c>
      <c r="AB594" s="769" cm="1">
        <f t="array" ref="AB594">INDEX($H594:$K594,0,MATCH(AB$541,$H$541:$K$541,0))*HLOOKUP(AB$540,$J$537:$R$538,2)</f>
        <v>78.94736842105263</v>
      </c>
      <c r="AC594" s="769" cm="1">
        <f t="array" ref="AC594">INDEX($H594:$K594,0,MATCH(AC$541,$H$541:$K$541,0))*HLOOKUP(AC$540,$J$537:$R$538,2)</f>
        <v>21.739130434782609</v>
      </c>
      <c r="AD594" s="769" cm="1">
        <f t="array" ref="AD594">INDEX($H594:$K594,0,MATCH(AD$541,$H$541:$K$541,0))*HLOOKUP(AD$540,$J$537:$R$538,2)</f>
        <v>21.739130434782609</v>
      </c>
      <c r="AE594" s="769" cm="1">
        <f t="array" ref="AE594">INDEX($H594:$K594,0,MATCH(AE$541,$H$541:$K$541,0))*HLOOKUP(AE$540,$J$537:$R$538,2)</f>
        <v>0</v>
      </c>
      <c r="AF594" s="769" cm="1">
        <f t="array" ref="AF594">INDEX($H594:$K594,0,MATCH(AF$541,$H$541:$K$541,0))*HLOOKUP(AF$540,$J$537:$R$538,2)</f>
        <v>78.94736842105263</v>
      </c>
      <c r="AG594" s="769" cm="1">
        <f t="array" ref="AG594">INDEX($H594:$K594,0,MATCH(AG$541,$H$541:$K$541,0))*HLOOKUP(AG$540,$J$537:$R$538,2)</f>
        <v>21.739130434782609</v>
      </c>
      <c r="AH594" s="769" cm="1">
        <f t="array" ref="AH594">INDEX($H594:$K594,0,MATCH(AH$541,$H$541:$K$541,0))*HLOOKUP(AH$540,$J$537:$R$538,2)</f>
        <v>21.739130434782609</v>
      </c>
      <c r="AI594" s="769" cm="1">
        <f t="array" ref="AI594">INDEX($H594:$K594,0,MATCH(AI$541,$H$541:$K$541,0))*HLOOKUP(AI$540,$J$537:$R$538,2)</f>
        <v>0</v>
      </c>
      <c r="AJ594" s="769" cm="1">
        <f t="array" ref="AJ594">INDEX($H594:$K594,0,MATCH(AJ$541,$H$541:$K$541,0))*HLOOKUP(AJ$540,$J$537:$R$538,2)</f>
        <v>78.94736842105263</v>
      </c>
      <c r="AK594" s="769" cm="1">
        <f t="array" ref="AK594">INDEX($H594:$K594,0,MATCH(AK$541,$H$541:$K$541,0))*HLOOKUP(AK$540,$J$537:$R$538,2)</f>
        <v>21.739130434782609</v>
      </c>
      <c r="AL594" s="769" cm="1">
        <f t="array" ref="AL594">INDEX($H594:$K594,0,MATCH(AL$541,$H$541:$K$541,0))*HLOOKUP(AL$540,$J$537:$R$538,2)</f>
        <v>21.739130434782609</v>
      </c>
      <c r="AM594" s="769" cm="1">
        <f t="array" ref="AM594">INDEX($H594:$K594,0,MATCH(AM$541,$H$541:$K$541,0))*HLOOKUP(AM$540,$J$537:$R$538,2)</f>
        <v>0</v>
      </c>
      <c r="AN594" s="769" cm="1">
        <f t="array" ref="AN594">INDEX($H594:$K594,0,MATCH(AN$541,$H$541:$K$541,0))*HLOOKUP(AN$540,$J$537:$R$538,2)</f>
        <v>78.94736842105263</v>
      </c>
      <c r="AO594" s="769" cm="1">
        <f t="array" ref="AO594">INDEX($H594:$K594,0,MATCH(AO$541,$H$541:$K$541,0))*HLOOKUP(AO$540,$J$537:$R$538,2)</f>
        <v>21.739130434782609</v>
      </c>
      <c r="AP594" s="769" cm="1">
        <f t="array" ref="AP594">INDEX($H594:$K594,0,MATCH(AP$541,$H$541:$K$541,0))*HLOOKUP(AP$540,$J$537:$R$538,2)</f>
        <v>21.739130434782609</v>
      </c>
      <c r="AQ594" s="769" cm="1">
        <f t="array" ref="AQ594">INDEX($H594:$K594,0,MATCH(AQ$541,$H$541:$K$541,0))*HLOOKUP(AQ$540,$J$537:$R$538,2)</f>
        <v>0</v>
      </c>
      <c r="AR594" s="769" cm="1">
        <f t="array" ref="AR594">INDEX($H594:$K594,0,MATCH(AR$541,$H$541:$K$541,0))*HLOOKUP(AR$540,$J$537:$R$538,2)</f>
        <v>78.94736842105263</v>
      </c>
      <c r="AS594" s="769" cm="1">
        <f t="array" ref="AS594">INDEX($H594:$K594,0,MATCH(AS$541,$H$541:$K$541,0))*HLOOKUP(AS$540,$J$537:$R$538,2)</f>
        <v>21.739130434782609</v>
      </c>
      <c r="AT594" s="769" cm="1">
        <f t="array" ref="AT594">INDEX($H594:$K594,0,MATCH(AT$541,$H$541:$K$541,0))*HLOOKUP(AT$540,$J$537:$R$538,2)</f>
        <v>21.739130434782609</v>
      </c>
      <c r="AU594" s="769" cm="1">
        <f t="array" ref="AU594">INDEX($H594:$K594,0,MATCH(AU$541,$H$541:$K$541,0))*HLOOKUP(AU$540,$J$537:$R$538,2)</f>
        <v>0</v>
      </c>
      <c r="AV594" s="189"/>
      <c r="AW594" s="189"/>
      <c r="AX594" s="16"/>
      <c r="AY594" s="8"/>
      <c r="AZ594" s="8"/>
      <c r="BA594" s="8"/>
    </row>
    <row r="595" spans="1:53" ht="14.5" outlineLevel="1" x14ac:dyDescent="0.35">
      <c r="A595" s="6"/>
      <c r="B595" s="7"/>
      <c r="C595" s="17"/>
      <c r="D595" s="17"/>
      <c r="E595" s="17"/>
      <c r="F595" s="26"/>
      <c r="G595" s="26" t="str">
        <f t="shared" si="126"/>
        <v>YYWBKw</v>
      </c>
      <c r="H595" s="226">
        <v>78.94736842105263</v>
      </c>
      <c r="I595" s="226">
        <v>10.869565217391305</v>
      </c>
      <c r="J595" s="226">
        <v>10.869565217391305</v>
      </c>
      <c r="K595" s="226">
        <v>0</v>
      </c>
      <c r="L595" s="769" cm="1">
        <f t="array" ref="L595">INDEX($H595:$K595,0,MATCH(L$541,$H$541:$K$541,0))*HLOOKUP(L$540,$J$537:$R$538,2)</f>
        <v>78.94736842105263</v>
      </c>
      <c r="M595" s="769" cm="1">
        <f t="array" ref="M595">INDEX($H595:$K595,0,MATCH(M$541,$H$541:$K$541,0))*HLOOKUP(M$540,$J$537:$R$538,2)</f>
        <v>10.869565217391305</v>
      </c>
      <c r="N595" s="769" cm="1">
        <f t="array" ref="N595">INDEX($H595:$K595,0,MATCH(N$541,$H$541:$K$541,0))*HLOOKUP(N$540,$J$537:$R$538,2)</f>
        <v>10.869565217391305</v>
      </c>
      <c r="O595" s="769" cm="1">
        <f t="array" ref="O595">INDEX($H595:$K595,0,MATCH(O$541,$H$541:$K$541,0))*HLOOKUP(O$540,$J$537:$R$538,2)</f>
        <v>0</v>
      </c>
      <c r="P595" s="769" cm="1">
        <f t="array" ref="P595">INDEX($H595:$K595,0,MATCH(P$541,$H$541:$K$541,0))*HLOOKUP(P$540,$J$537:$R$538,2)</f>
        <v>78.94736842105263</v>
      </c>
      <c r="Q595" s="769" cm="1">
        <f t="array" ref="Q595">INDEX($H595:$K595,0,MATCH(Q$541,$H$541:$K$541,0))*HLOOKUP(Q$540,$J$537:$R$538,2)</f>
        <v>10.869565217391305</v>
      </c>
      <c r="R595" s="769" cm="1">
        <f t="array" ref="R595">INDEX($H595:$K595,0,MATCH(R$541,$H$541:$K$541,0))*HLOOKUP(R$540,$J$537:$R$538,2)</f>
        <v>10.869565217391305</v>
      </c>
      <c r="S595" s="769" cm="1">
        <f t="array" ref="S595">INDEX($H595:$K595,0,MATCH(S$541,$H$541:$K$541,0))*HLOOKUP(S$540,$J$537:$R$538,2)</f>
        <v>0</v>
      </c>
      <c r="T595" s="769" cm="1">
        <f t="array" ref="T595">INDEX($H595:$K595,0,MATCH(T$541,$H$541:$K$541,0))*HLOOKUP(T$540,$J$537:$R$538,2)</f>
        <v>78.94736842105263</v>
      </c>
      <c r="U595" s="769" cm="1">
        <f t="array" ref="U595">INDEX($H595:$K595,0,MATCH(U$541,$H$541:$K$541,0))*HLOOKUP(U$540,$J$537:$R$538,2)</f>
        <v>10.869565217391305</v>
      </c>
      <c r="V595" s="769" cm="1">
        <f t="array" ref="V595">INDEX($H595:$K595,0,MATCH(V$541,$H$541:$K$541,0))*HLOOKUP(V$540,$J$537:$R$538,2)</f>
        <v>10.869565217391305</v>
      </c>
      <c r="W595" s="769" cm="1">
        <f t="array" ref="W595">INDEX($H595:$K595,0,MATCH(W$541,$H$541:$K$541,0))*HLOOKUP(W$540,$J$537:$R$538,2)</f>
        <v>0</v>
      </c>
      <c r="X595" s="769" cm="1">
        <f t="array" ref="X595">INDEX($H595:$K595,0,MATCH(X$541,$H$541:$K$541,0))*HLOOKUP(X$540,$J$537:$R$538,2)</f>
        <v>78.94736842105263</v>
      </c>
      <c r="Y595" s="769" cm="1">
        <f t="array" ref="Y595">INDEX($H595:$K595,0,MATCH(Y$541,$H$541:$K$541,0))*HLOOKUP(Y$540,$J$537:$R$538,2)</f>
        <v>10.869565217391305</v>
      </c>
      <c r="Z595" s="769" cm="1">
        <f t="array" ref="Z595">INDEX($H595:$K595,0,MATCH(Z$541,$H$541:$K$541,0))*HLOOKUP(Z$540,$J$537:$R$538,2)</f>
        <v>10.869565217391305</v>
      </c>
      <c r="AA595" s="769" cm="1">
        <f t="array" ref="AA595">INDEX($H595:$K595,0,MATCH(AA$541,$H$541:$K$541,0))*HLOOKUP(AA$540,$J$537:$R$538,2)</f>
        <v>0</v>
      </c>
      <c r="AB595" s="769" cm="1">
        <f t="array" ref="AB595">INDEX($H595:$K595,0,MATCH(AB$541,$H$541:$K$541,0))*HLOOKUP(AB$540,$J$537:$R$538,2)</f>
        <v>78.94736842105263</v>
      </c>
      <c r="AC595" s="769" cm="1">
        <f t="array" ref="AC595">INDEX($H595:$K595,0,MATCH(AC$541,$H$541:$K$541,0))*HLOOKUP(AC$540,$J$537:$R$538,2)</f>
        <v>10.869565217391305</v>
      </c>
      <c r="AD595" s="769" cm="1">
        <f t="array" ref="AD595">INDEX($H595:$K595,0,MATCH(AD$541,$H$541:$K$541,0))*HLOOKUP(AD$540,$J$537:$R$538,2)</f>
        <v>10.869565217391305</v>
      </c>
      <c r="AE595" s="769" cm="1">
        <f t="array" ref="AE595">INDEX($H595:$K595,0,MATCH(AE$541,$H$541:$K$541,0))*HLOOKUP(AE$540,$J$537:$R$538,2)</f>
        <v>0</v>
      </c>
      <c r="AF595" s="769" cm="1">
        <f t="array" ref="AF595">INDEX($H595:$K595,0,MATCH(AF$541,$H$541:$K$541,0))*HLOOKUP(AF$540,$J$537:$R$538,2)</f>
        <v>78.94736842105263</v>
      </c>
      <c r="AG595" s="769" cm="1">
        <f t="array" ref="AG595">INDEX($H595:$K595,0,MATCH(AG$541,$H$541:$K$541,0))*HLOOKUP(AG$540,$J$537:$R$538,2)</f>
        <v>10.869565217391305</v>
      </c>
      <c r="AH595" s="769" cm="1">
        <f t="array" ref="AH595">INDEX($H595:$K595,0,MATCH(AH$541,$H$541:$K$541,0))*HLOOKUP(AH$540,$J$537:$R$538,2)</f>
        <v>10.869565217391305</v>
      </c>
      <c r="AI595" s="769" cm="1">
        <f t="array" ref="AI595">INDEX($H595:$K595,0,MATCH(AI$541,$H$541:$K$541,0))*HLOOKUP(AI$540,$J$537:$R$538,2)</f>
        <v>0</v>
      </c>
      <c r="AJ595" s="769" cm="1">
        <f t="array" ref="AJ595">INDEX($H595:$K595,0,MATCH(AJ$541,$H$541:$K$541,0))*HLOOKUP(AJ$540,$J$537:$R$538,2)</f>
        <v>78.94736842105263</v>
      </c>
      <c r="AK595" s="769" cm="1">
        <f t="array" ref="AK595">INDEX($H595:$K595,0,MATCH(AK$541,$H$541:$K$541,0))*HLOOKUP(AK$540,$J$537:$R$538,2)</f>
        <v>10.869565217391305</v>
      </c>
      <c r="AL595" s="769" cm="1">
        <f t="array" ref="AL595">INDEX($H595:$K595,0,MATCH(AL$541,$H$541:$K$541,0))*HLOOKUP(AL$540,$J$537:$R$538,2)</f>
        <v>10.869565217391305</v>
      </c>
      <c r="AM595" s="769" cm="1">
        <f t="array" ref="AM595">INDEX($H595:$K595,0,MATCH(AM$541,$H$541:$K$541,0))*HLOOKUP(AM$540,$J$537:$R$538,2)</f>
        <v>0</v>
      </c>
      <c r="AN595" s="769" cm="1">
        <f t="array" ref="AN595">INDEX($H595:$K595,0,MATCH(AN$541,$H$541:$K$541,0))*HLOOKUP(AN$540,$J$537:$R$538,2)</f>
        <v>78.94736842105263</v>
      </c>
      <c r="AO595" s="769" cm="1">
        <f t="array" ref="AO595">INDEX($H595:$K595,0,MATCH(AO$541,$H$541:$K$541,0))*HLOOKUP(AO$540,$J$537:$R$538,2)</f>
        <v>10.869565217391305</v>
      </c>
      <c r="AP595" s="769" cm="1">
        <f t="array" ref="AP595">INDEX($H595:$K595,0,MATCH(AP$541,$H$541:$K$541,0))*HLOOKUP(AP$540,$J$537:$R$538,2)</f>
        <v>10.869565217391305</v>
      </c>
      <c r="AQ595" s="769" cm="1">
        <f t="array" ref="AQ595">INDEX($H595:$K595,0,MATCH(AQ$541,$H$541:$K$541,0))*HLOOKUP(AQ$540,$J$537:$R$538,2)</f>
        <v>0</v>
      </c>
      <c r="AR595" s="769" cm="1">
        <f t="array" ref="AR595">INDEX($H595:$K595,0,MATCH(AR$541,$H$541:$K$541,0))*HLOOKUP(AR$540,$J$537:$R$538,2)</f>
        <v>78.94736842105263</v>
      </c>
      <c r="AS595" s="769" cm="1">
        <f t="array" ref="AS595">INDEX($H595:$K595,0,MATCH(AS$541,$H$541:$K$541,0))*HLOOKUP(AS$540,$J$537:$R$538,2)</f>
        <v>10.869565217391305</v>
      </c>
      <c r="AT595" s="769" cm="1">
        <f t="array" ref="AT595">INDEX($H595:$K595,0,MATCH(AT$541,$H$541:$K$541,0))*HLOOKUP(AT$540,$J$537:$R$538,2)</f>
        <v>10.869565217391305</v>
      </c>
      <c r="AU595" s="769" cm="1">
        <f t="array" ref="AU595">INDEX($H595:$K595,0,MATCH(AU$541,$H$541:$K$541,0))*HLOOKUP(AU$540,$J$537:$R$538,2)</f>
        <v>0</v>
      </c>
      <c r="AV595" s="189"/>
      <c r="AW595" s="189"/>
      <c r="AX595" s="16"/>
      <c r="AY595" s="8"/>
      <c r="AZ595" s="8"/>
      <c r="BA595" s="8"/>
    </row>
    <row r="596" spans="1:53" ht="14.5" outlineLevel="1" x14ac:dyDescent="0.35">
      <c r="A596" s="6"/>
      <c r="B596" s="7"/>
      <c r="C596" s="17"/>
      <c r="D596" s="17"/>
      <c r="E596" s="17"/>
      <c r="F596" s="26"/>
      <c r="G596" s="26" t="str">
        <f t="shared" si="126"/>
        <v>YYWBKwd</v>
      </c>
      <c r="H596" s="226">
        <v>78.94736842105263</v>
      </c>
      <c r="I596" s="226">
        <v>10.869565217391305</v>
      </c>
      <c r="J596" s="226">
        <v>10.869565217391305</v>
      </c>
      <c r="K596" s="226">
        <v>0</v>
      </c>
      <c r="L596" s="769" cm="1">
        <f t="array" ref="L596">INDEX($H596:$K596,0,MATCH(L$541,$H$541:$K$541,0))*HLOOKUP(L$540,$J$537:$R$538,2)</f>
        <v>78.94736842105263</v>
      </c>
      <c r="M596" s="769" cm="1">
        <f t="array" ref="M596">INDEX($H596:$K596,0,MATCH(M$541,$H$541:$K$541,0))*HLOOKUP(M$540,$J$537:$R$538,2)</f>
        <v>10.869565217391305</v>
      </c>
      <c r="N596" s="769" cm="1">
        <f t="array" ref="N596">INDEX($H596:$K596,0,MATCH(N$541,$H$541:$K$541,0))*HLOOKUP(N$540,$J$537:$R$538,2)</f>
        <v>10.869565217391305</v>
      </c>
      <c r="O596" s="769" cm="1">
        <f t="array" ref="O596">INDEX($H596:$K596,0,MATCH(O$541,$H$541:$K$541,0))*HLOOKUP(O$540,$J$537:$R$538,2)</f>
        <v>0</v>
      </c>
      <c r="P596" s="769" cm="1">
        <f t="array" ref="P596">INDEX($H596:$K596,0,MATCH(P$541,$H$541:$K$541,0))*HLOOKUP(P$540,$J$537:$R$538,2)</f>
        <v>78.94736842105263</v>
      </c>
      <c r="Q596" s="769" cm="1">
        <f t="array" ref="Q596">INDEX($H596:$K596,0,MATCH(Q$541,$H$541:$K$541,0))*HLOOKUP(Q$540,$J$537:$R$538,2)</f>
        <v>10.869565217391305</v>
      </c>
      <c r="R596" s="769" cm="1">
        <f t="array" ref="R596">INDEX($H596:$K596,0,MATCH(R$541,$H$541:$K$541,0))*HLOOKUP(R$540,$J$537:$R$538,2)</f>
        <v>10.869565217391305</v>
      </c>
      <c r="S596" s="769" cm="1">
        <f t="array" ref="S596">INDEX($H596:$K596,0,MATCH(S$541,$H$541:$K$541,0))*HLOOKUP(S$540,$J$537:$R$538,2)</f>
        <v>0</v>
      </c>
      <c r="T596" s="769" cm="1">
        <f t="array" ref="T596">INDEX($H596:$K596,0,MATCH(T$541,$H$541:$K$541,0))*HLOOKUP(T$540,$J$537:$R$538,2)</f>
        <v>78.94736842105263</v>
      </c>
      <c r="U596" s="769" cm="1">
        <f t="array" ref="U596">INDEX($H596:$K596,0,MATCH(U$541,$H$541:$K$541,0))*HLOOKUP(U$540,$J$537:$R$538,2)</f>
        <v>10.869565217391305</v>
      </c>
      <c r="V596" s="769" cm="1">
        <f t="array" ref="V596">INDEX($H596:$K596,0,MATCH(V$541,$H$541:$K$541,0))*HLOOKUP(V$540,$J$537:$R$538,2)</f>
        <v>10.869565217391305</v>
      </c>
      <c r="W596" s="769" cm="1">
        <f t="array" ref="W596">INDEX($H596:$K596,0,MATCH(W$541,$H$541:$K$541,0))*HLOOKUP(W$540,$J$537:$R$538,2)</f>
        <v>0</v>
      </c>
      <c r="X596" s="769" cm="1">
        <f t="array" ref="X596">INDEX($H596:$K596,0,MATCH(X$541,$H$541:$K$541,0))*HLOOKUP(X$540,$J$537:$R$538,2)</f>
        <v>78.94736842105263</v>
      </c>
      <c r="Y596" s="769" cm="1">
        <f t="array" ref="Y596">INDEX($H596:$K596,0,MATCH(Y$541,$H$541:$K$541,0))*HLOOKUP(Y$540,$J$537:$R$538,2)</f>
        <v>10.869565217391305</v>
      </c>
      <c r="Z596" s="769" cm="1">
        <f t="array" ref="Z596">INDEX($H596:$K596,0,MATCH(Z$541,$H$541:$K$541,0))*HLOOKUP(Z$540,$J$537:$R$538,2)</f>
        <v>10.869565217391305</v>
      </c>
      <c r="AA596" s="769" cm="1">
        <f t="array" ref="AA596">INDEX($H596:$K596,0,MATCH(AA$541,$H$541:$K$541,0))*HLOOKUP(AA$540,$J$537:$R$538,2)</f>
        <v>0</v>
      </c>
      <c r="AB596" s="769" cm="1">
        <f t="array" ref="AB596">INDEX($H596:$K596,0,MATCH(AB$541,$H$541:$K$541,0))*HLOOKUP(AB$540,$J$537:$R$538,2)</f>
        <v>78.94736842105263</v>
      </c>
      <c r="AC596" s="769" cm="1">
        <f t="array" ref="AC596">INDEX($H596:$K596,0,MATCH(AC$541,$H$541:$K$541,0))*HLOOKUP(AC$540,$J$537:$R$538,2)</f>
        <v>10.869565217391305</v>
      </c>
      <c r="AD596" s="769" cm="1">
        <f t="array" ref="AD596">INDEX($H596:$K596,0,MATCH(AD$541,$H$541:$K$541,0))*HLOOKUP(AD$540,$J$537:$R$538,2)</f>
        <v>10.869565217391305</v>
      </c>
      <c r="AE596" s="769" cm="1">
        <f t="array" ref="AE596">INDEX($H596:$K596,0,MATCH(AE$541,$H$541:$K$541,0))*HLOOKUP(AE$540,$J$537:$R$538,2)</f>
        <v>0</v>
      </c>
      <c r="AF596" s="769" cm="1">
        <f t="array" ref="AF596">INDEX($H596:$K596,0,MATCH(AF$541,$H$541:$K$541,0))*HLOOKUP(AF$540,$J$537:$R$538,2)</f>
        <v>78.94736842105263</v>
      </c>
      <c r="AG596" s="769" cm="1">
        <f t="array" ref="AG596">INDEX($H596:$K596,0,MATCH(AG$541,$H$541:$K$541,0))*HLOOKUP(AG$540,$J$537:$R$538,2)</f>
        <v>10.869565217391305</v>
      </c>
      <c r="AH596" s="769" cm="1">
        <f t="array" ref="AH596">INDEX($H596:$K596,0,MATCH(AH$541,$H$541:$K$541,0))*HLOOKUP(AH$540,$J$537:$R$538,2)</f>
        <v>10.869565217391305</v>
      </c>
      <c r="AI596" s="769" cm="1">
        <f t="array" ref="AI596">INDEX($H596:$K596,0,MATCH(AI$541,$H$541:$K$541,0))*HLOOKUP(AI$540,$J$537:$R$538,2)</f>
        <v>0</v>
      </c>
      <c r="AJ596" s="769" cm="1">
        <f t="array" ref="AJ596">INDEX($H596:$K596,0,MATCH(AJ$541,$H$541:$K$541,0))*HLOOKUP(AJ$540,$J$537:$R$538,2)</f>
        <v>78.94736842105263</v>
      </c>
      <c r="AK596" s="769" cm="1">
        <f t="array" ref="AK596">INDEX($H596:$K596,0,MATCH(AK$541,$H$541:$K$541,0))*HLOOKUP(AK$540,$J$537:$R$538,2)</f>
        <v>10.869565217391305</v>
      </c>
      <c r="AL596" s="769" cm="1">
        <f t="array" ref="AL596">INDEX($H596:$K596,0,MATCH(AL$541,$H$541:$K$541,0))*HLOOKUP(AL$540,$J$537:$R$538,2)</f>
        <v>10.869565217391305</v>
      </c>
      <c r="AM596" s="769" cm="1">
        <f t="array" ref="AM596">INDEX($H596:$K596,0,MATCH(AM$541,$H$541:$K$541,0))*HLOOKUP(AM$540,$J$537:$R$538,2)</f>
        <v>0</v>
      </c>
      <c r="AN596" s="769" cm="1">
        <f t="array" ref="AN596">INDEX($H596:$K596,0,MATCH(AN$541,$H$541:$K$541,0))*HLOOKUP(AN$540,$J$537:$R$538,2)</f>
        <v>78.94736842105263</v>
      </c>
      <c r="AO596" s="769" cm="1">
        <f t="array" ref="AO596">INDEX($H596:$K596,0,MATCH(AO$541,$H$541:$K$541,0))*HLOOKUP(AO$540,$J$537:$R$538,2)</f>
        <v>10.869565217391305</v>
      </c>
      <c r="AP596" s="769" cm="1">
        <f t="array" ref="AP596">INDEX($H596:$K596,0,MATCH(AP$541,$H$541:$K$541,0))*HLOOKUP(AP$540,$J$537:$R$538,2)</f>
        <v>10.869565217391305</v>
      </c>
      <c r="AQ596" s="769" cm="1">
        <f t="array" ref="AQ596">INDEX($H596:$K596,0,MATCH(AQ$541,$H$541:$K$541,0))*HLOOKUP(AQ$540,$J$537:$R$538,2)</f>
        <v>0</v>
      </c>
      <c r="AR596" s="769" cm="1">
        <f t="array" ref="AR596">INDEX($H596:$K596,0,MATCH(AR$541,$H$541:$K$541,0))*HLOOKUP(AR$540,$J$537:$R$538,2)</f>
        <v>78.94736842105263</v>
      </c>
      <c r="AS596" s="769" cm="1">
        <f t="array" ref="AS596">INDEX($H596:$K596,0,MATCH(AS$541,$H$541:$K$541,0))*HLOOKUP(AS$540,$J$537:$R$538,2)</f>
        <v>10.869565217391305</v>
      </c>
      <c r="AT596" s="769" cm="1">
        <f t="array" ref="AT596">INDEX($H596:$K596,0,MATCH(AT$541,$H$541:$K$541,0))*HLOOKUP(AT$540,$J$537:$R$538,2)</f>
        <v>10.869565217391305</v>
      </c>
      <c r="AU596" s="769" cm="1">
        <f t="array" ref="AU596">INDEX($H596:$K596,0,MATCH(AU$541,$H$541:$K$541,0))*HLOOKUP(AU$540,$J$537:$R$538,2)</f>
        <v>0</v>
      </c>
      <c r="AV596" s="189"/>
      <c r="AW596" s="189"/>
      <c r="AX596" s="16"/>
      <c r="AY596" s="8"/>
      <c r="AZ596" s="8"/>
      <c r="BA596" s="8"/>
    </row>
    <row r="597" spans="1:53" ht="14.5" outlineLevel="1" x14ac:dyDescent="0.35">
      <c r="A597" s="6"/>
      <c r="B597" s="7"/>
      <c r="C597" s="17"/>
      <c r="D597" s="17"/>
      <c r="E597" s="17"/>
      <c r="F597" s="26"/>
      <c r="G597" s="26" t="str">
        <f t="shared" si="126"/>
        <v>YYNWBk</v>
      </c>
      <c r="H597" s="226">
        <v>0</v>
      </c>
      <c r="I597" s="226">
        <v>0</v>
      </c>
      <c r="J597" s="226">
        <v>0</v>
      </c>
      <c r="K597" s="226">
        <v>0</v>
      </c>
      <c r="L597" s="769" cm="1">
        <f t="array" ref="L597">INDEX($H597:$K597,0,MATCH(L$541,$H$541:$K$541,0))*HLOOKUP(L$540,$J$537:$R$538,2)</f>
        <v>0</v>
      </c>
      <c r="M597" s="769" cm="1">
        <f t="array" ref="M597">INDEX($H597:$K597,0,MATCH(M$541,$H$541:$K$541,0))*HLOOKUP(M$540,$J$537:$R$538,2)</f>
        <v>0</v>
      </c>
      <c r="N597" s="769" cm="1">
        <f t="array" ref="N597">INDEX($H597:$K597,0,MATCH(N$541,$H$541:$K$541,0))*HLOOKUP(N$540,$J$537:$R$538,2)</f>
        <v>0</v>
      </c>
      <c r="O597" s="769" cm="1">
        <f t="array" ref="O597">INDEX($H597:$K597,0,MATCH(O$541,$H$541:$K$541,0))*HLOOKUP(O$540,$J$537:$R$538,2)</f>
        <v>0</v>
      </c>
      <c r="P597" s="769" cm="1">
        <f t="array" ref="P597">INDEX($H597:$K597,0,MATCH(P$541,$H$541:$K$541,0))*HLOOKUP(P$540,$J$537:$R$538,2)</f>
        <v>0</v>
      </c>
      <c r="Q597" s="769" cm="1">
        <f t="array" ref="Q597">INDEX($H597:$K597,0,MATCH(Q$541,$H$541:$K$541,0))*HLOOKUP(Q$540,$J$537:$R$538,2)</f>
        <v>0</v>
      </c>
      <c r="R597" s="769" cm="1">
        <f t="array" ref="R597">INDEX($H597:$K597,0,MATCH(R$541,$H$541:$K$541,0))*HLOOKUP(R$540,$J$537:$R$538,2)</f>
        <v>0</v>
      </c>
      <c r="S597" s="769" cm="1">
        <f t="array" ref="S597">INDEX($H597:$K597,0,MATCH(S$541,$H$541:$K$541,0))*HLOOKUP(S$540,$J$537:$R$538,2)</f>
        <v>0</v>
      </c>
      <c r="T597" s="769" cm="1">
        <f t="array" ref="T597">INDEX($H597:$K597,0,MATCH(T$541,$H$541:$K$541,0))*HLOOKUP(T$540,$J$537:$R$538,2)</f>
        <v>0</v>
      </c>
      <c r="U597" s="769" cm="1">
        <f t="array" ref="U597">INDEX($H597:$K597,0,MATCH(U$541,$H$541:$K$541,0))*HLOOKUP(U$540,$J$537:$R$538,2)</f>
        <v>0</v>
      </c>
      <c r="V597" s="769" cm="1">
        <f t="array" ref="V597">INDEX($H597:$K597,0,MATCH(V$541,$H$541:$K$541,0))*HLOOKUP(V$540,$J$537:$R$538,2)</f>
        <v>0</v>
      </c>
      <c r="W597" s="769" cm="1">
        <f t="array" ref="W597">INDEX($H597:$K597,0,MATCH(W$541,$H$541:$K$541,0))*HLOOKUP(W$540,$J$537:$R$538,2)</f>
        <v>0</v>
      </c>
      <c r="X597" s="769" cm="1">
        <f t="array" ref="X597">INDEX($H597:$K597,0,MATCH(X$541,$H$541:$K$541,0))*HLOOKUP(X$540,$J$537:$R$538,2)</f>
        <v>0</v>
      </c>
      <c r="Y597" s="769" cm="1">
        <f t="array" ref="Y597">INDEX($H597:$K597,0,MATCH(Y$541,$H$541:$K$541,0))*HLOOKUP(Y$540,$J$537:$R$538,2)</f>
        <v>0</v>
      </c>
      <c r="Z597" s="769" cm="1">
        <f t="array" ref="Z597">INDEX($H597:$K597,0,MATCH(Z$541,$H$541:$K$541,0))*HLOOKUP(Z$540,$J$537:$R$538,2)</f>
        <v>0</v>
      </c>
      <c r="AA597" s="769" cm="1">
        <f t="array" ref="AA597">INDEX($H597:$K597,0,MATCH(AA$541,$H$541:$K$541,0))*HLOOKUP(AA$540,$J$537:$R$538,2)</f>
        <v>0</v>
      </c>
      <c r="AB597" s="769" cm="1">
        <f t="array" ref="AB597">INDEX($H597:$K597,0,MATCH(AB$541,$H$541:$K$541,0))*HLOOKUP(AB$540,$J$537:$R$538,2)</f>
        <v>0</v>
      </c>
      <c r="AC597" s="769" cm="1">
        <f t="array" ref="AC597">INDEX($H597:$K597,0,MATCH(AC$541,$H$541:$K$541,0))*HLOOKUP(AC$540,$J$537:$R$538,2)</f>
        <v>0</v>
      </c>
      <c r="AD597" s="769" cm="1">
        <f t="array" ref="AD597">INDEX($H597:$K597,0,MATCH(AD$541,$H$541:$K$541,0))*HLOOKUP(AD$540,$J$537:$R$538,2)</f>
        <v>0</v>
      </c>
      <c r="AE597" s="769" cm="1">
        <f t="array" ref="AE597">INDEX($H597:$K597,0,MATCH(AE$541,$H$541:$K$541,0))*HLOOKUP(AE$540,$J$537:$R$538,2)</f>
        <v>0</v>
      </c>
      <c r="AF597" s="769" cm="1">
        <f t="array" ref="AF597">INDEX($H597:$K597,0,MATCH(AF$541,$H$541:$K$541,0))*HLOOKUP(AF$540,$J$537:$R$538,2)</f>
        <v>0</v>
      </c>
      <c r="AG597" s="769" cm="1">
        <f t="array" ref="AG597">INDEX($H597:$K597,0,MATCH(AG$541,$H$541:$K$541,0))*HLOOKUP(AG$540,$J$537:$R$538,2)</f>
        <v>0</v>
      </c>
      <c r="AH597" s="769" cm="1">
        <f t="array" ref="AH597">INDEX($H597:$K597,0,MATCH(AH$541,$H$541:$K$541,0))*HLOOKUP(AH$540,$J$537:$R$538,2)</f>
        <v>0</v>
      </c>
      <c r="AI597" s="769" cm="1">
        <f t="array" ref="AI597">INDEX($H597:$K597,0,MATCH(AI$541,$H$541:$K$541,0))*HLOOKUP(AI$540,$J$537:$R$538,2)</f>
        <v>0</v>
      </c>
      <c r="AJ597" s="769" cm="1">
        <f t="array" ref="AJ597">INDEX($H597:$K597,0,MATCH(AJ$541,$H$541:$K$541,0))*HLOOKUP(AJ$540,$J$537:$R$538,2)</f>
        <v>0</v>
      </c>
      <c r="AK597" s="769" cm="1">
        <f t="array" ref="AK597">INDEX($H597:$K597,0,MATCH(AK$541,$H$541:$K$541,0))*HLOOKUP(AK$540,$J$537:$R$538,2)</f>
        <v>0</v>
      </c>
      <c r="AL597" s="769" cm="1">
        <f t="array" ref="AL597">INDEX($H597:$K597,0,MATCH(AL$541,$H$541:$K$541,0))*HLOOKUP(AL$540,$J$537:$R$538,2)</f>
        <v>0</v>
      </c>
      <c r="AM597" s="769" cm="1">
        <f t="array" ref="AM597">INDEX($H597:$K597,0,MATCH(AM$541,$H$541:$K$541,0))*HLOOKUP(AM$540,$J$537:$R$538,2)</f>
        <v>0</v>
      </c>
      <c r="AN597" s="769" cm="1">
        <f t="array" ref="AN597">INDEX($H597:$K597,0,MATCH(AN$541,$H$541:$K$541,0))*HLOOKUP(AN$540,$J$537:$R$538,2)</f>
        <v>0</v>
      </c>
      <c r="AO597" s="769" cm="1">
        <f t="array" ref="AO597">INDEX($H597:$K597,0,MATCH(AO$541,$H$541:$K$541,0))*HLOOKUP(AO$540,$J$537:$R$538,2)</f>
        <v>0</v>
      </c>
      <c r="AP597" s="769" cm="1">
        <f t="array" ref="AP597">INDEX($H597:$K597,0,MATCH(AP$541,$H$541:$K$541,0))*HLOOKUP(AP$540,$J$537:$R$538,2)</f>
        <v>0</v>
      </c>
      <c r="AQ597" s="769" cm="1">
        <f t="array" ref="AQ597">INDEX($H597:$K597,0,MATCH(AQ$541,$H$541:$K$541,0))*HLOOKUP(AQ$540,$J$537:$R$538,2)</f>
        <v>0</v>
      </c>
      <c r="AR597" s="769" cm="1">
        <f t="array" ref="AR597">INDEX($H597:$K597,0,MATCH(AR$541,$H$541:$K$541,0))*HLOOKUP(AR$540,$J$537:$R$538,2)</f>
        <v>0</v>
      </c>
      <c r="AS597" s="769" cm="1">
        <f t="array" ref="AS597">INDEX($H597:$K597,0,MATCH(AS$541,$H$541:$K$541,0))*HLOOKUP(AS$540,$J$537:$R$538,2)</f>
        <v>0</v>
      </c>
      <c r="AT597" s="769" cm="1">
        <f t="array" ref="AT597">INDEX($H597:$K597,0,MATCH(AT$541,$H$541:$K$541,0))*HLOOKUP(AT$540,$J$537:$R$538,2)</f>
        <v>0</v>
      </c>
      <c r="AU597" s="769" cm="1">
        <f t="array" ref="AU597">INDEX($H597:$K597,0,MATCH(AU$541,$H$541:$K$541,0))*HLOOKUP(AU$540,$J$537:$R$538,2)</f>
        <v>0</v>
      </c>
      <c r="AV597" s="189"/>
      <c r="AW597" s="189"/>
      <c r="AX597" s="16"/>
      <c r="AY597" s="8"/>
      <c r="AZ597" s="8"/>
      <c r="BA597" s="8"/>
    </row>
    <row r="598" spans="1:53" ht="14.5" outlineLevel="1" x14ac:dyDescent="0.35">
      <c r="A598" s="6"/>
      <c r="B598" s="7"/>
      <c r="C598" s="17"/>
      <c r="D598" s="17"/>
      <c r="E598" s="17"/>
      <c r="F598" s="26"/>
      <c r="G598" s="26" t="str">
        <f t="shared" si="126"/>
        <v>YYKNWb</v>
      </c>
      <c r="H598" s="226">
        <v>78.94736842105263</v>
      </c>
      <c r="I598" s="226">
        <v>32.608695652173914</v>
      </c>
      <c r="J598" s="226">
        <v>32.608695652173914</v>
      </c>
      <c r="K598" s="226">
        <v>0</v>
      </c>
      <c r="L598" s="769" cm="1">
        <f t="array" ref="L598">INDEX($H598:$K598,0,MATCH(L$541,$H$541:$K$541,0))*HLOOKUP(L$540,$J$537:$R$538,2)</f>
        <v>78.94736842105263</v>
      </c>
      <c r="M598" s="769" cm="1">
        <f t="array" ref="M598">INDEX($H598:$K598,0,MATCH(M$541,$H$541:$K$541,0))*HLOOKUP(M$540,$J$537:$R$538,2)</f>
        <v>32.608695652173914</v>
      </c>
      <c r="N598" s="769" cm="1">
        <f t="array" ref="N598">INDEX($H598:$K598,0,MATCH(N$541,$H$541:$K$541,0))*HLOOKUP(N$540,$J$537:$R$538,2)</f>
        <v>32.608695652173914</v>
      </c>
      <c r="O598" s="769" cm="1">
        <f t="array" ref="O598">INDEX($H598:$K598,0,MATCH(O$541,$H$541:$K$541,0))*HLOOKUP(O$540,$J$537:$R$538,2)</f>
        <v>0</v>
      </c>
      <c r="P598" s="769" cm="1">
        <f t="array" ref="P598">INDEX($H598:$K598,0,MATCH(P$541,$H$541:$K$541,0))*HLOOKUP(P$540,$J$537:$R$538,2)</f>
        <v>78.94736842105263</v>
      </c>
      <c r="Q598" s="769" cm="1">
        <f t="array" ref="Q598">INDEX($H598:$K598,0,MATCH(Q$541,$H$541:$K$541,0))*HLOOKUP(Q$540,$J$537:$R$538,2)</f>
        <v>32.608695652173914</v>
      </c>
      <c r="R598" s="769" cm="1">
        <f t="array" ref="R598">INDEX($H598:$K598,0,MATCH(R$541,$H$541:$K$541,0))*HLOOKUP(R$540,$J$537:$R$538,2)</f>
        <v>32.608695652173914</v>
      </c>
      <c r="S598" s="769" cm="1">
        <f t="array" ref="S598">INDEX($H598:$K598,0,MATCH(S$541,$H$541:$K$541,0))*HLOOKUP(S$540,$J$537:$R$538,2)</f>
        <v>0</v>
      </c>
      <c r="T598" s="769" cm="1">
        <f t="array" ref="T598">INDEX($H598:$K598,0,MATCH(T$541,$H$541:$K$541,0))*HLOOKUP(T$540,$J$537:$R$538,2)</f>
        <v>78.94736842105263</v>
      </c>
      <c r="U598" s="769" cm="1">
        <f t="array" ref="U598">INDEX($H598:$K598,0,MATCH(U$541,$H$541:$K$541,0))*HLOOKUP(U$540,$J$537:$R$538,2)</f>
        <v>32.608695652173914</v>
      </c>
      <c r="V598" s="769" cm="1">
        <f t="array" ref="V598">INDEX($H598:$K598,0,MATCH(V$541,$H$541:$K$541,0))*HLOOKUP(V$540,$J$537:$R$538,2)</f>
        <v>32.608695652173914</v>
      </c>
      <c r="W598" s="769" cm="1">
        <f t="array" ref="W598">INDEX($H598:$K598,0,MATCH(W$541,$H$541:$K$541,0))*HLOOKUP(W$540,$J$537:$R$538,2)</f>
        <v>0</v>
      </c>
      <c r="X598" s="769" cm="1">
        <f t="array" ref="X598">INDEX($H598:$K598,0,MATCH(X$541,$H$541:$K$541,0))*HLOOKUP(X$540,$J$537:$R$538,2)</f>
        <v>78.94736842105263</v>
      </c>
      <c r="Y598" s="769" cm="1">
        <f t="array" ref="Y598">INDEX($H598:$K598,0,MATCH(Y$541,$H$541:$K$541,0))*HLOOKUP(Y$540,$J$537:$R$538,2)</f>
        <v>32.608695652173914</v>
      </c>
      <c r="Z598" s="769" cm="1">
        <f t="array" ref="Z598">INDEX($H598:$K598,0,MATCH(Z$541,$H$541:$K$541,0))*HLOOKUP(Z$540,$J$537:$R$538,2)</f>
        <v>32.608695652173914</v>
      </c>
      <c r="AA598" s="769" cm="1">
        <f t="array" ref="AA598">INDEX($H598:$K598,0,MATCH(AA$541,$H$541:$K$541,0))*HLOOKUP(AA$540,$J$537:$R$538,2)</f>
        <v>0</v>
      </c>
      <c r="AB598" s="769" cm="1">
        <f t="array" ref="AB598">INDEX($H598:$K598,0,MATCH(AB$541,$H$541:$K$541,0))*HLOOKUP(AB$540,$J$537:$R$538,2)</f>
        <v>78.94736842105263</v>
      </c>
      <c r="AC598" s="769" cm="1">
        <f t="array" ref="AC598">INDEX($H598:$K598,0,MATCH(AC$541,$H$541:$K$541,0))*HLOOKUP(AC$540,$J$537:$R$538,2)</f>
        <v>32.608695652173914</v>
      </c>
      <c r="AD598" s="769" cm="1">
        <f t="array" ref="AD598">INDEX($H598:$K598,0,MATCH(AD$541,$H$541:$K$541,0))*HLOOKUP(AD$540,$J$537:$R$538,2)</f>
        <v>32.608695652173914</v>
      </c>
      <c r="AE598" s="769" cm="1">
        <f t="array" ref="AE598">INDEX($H598:$K598,0,MATCH(AE$541,$H$541:$K$541,0))*HLOOKUP(AE$540,$J$537:$R$538,2)</f>
        <v>0</v>
      </c>
      <c r="AF598" s="769" cm="1">
        <f t="array" ref="AF598">INDEX($H598:$K598,0,MATCH(AF$541,$H$541:$K$541,0))*HLOOKUP(AF$540,$J$537:$R$538,2)</f>
        <v>78.94736842105263</v>
      </c>
      <c r="AG598" s="769" cm="1">
        <f t="array" ref="AG598">INDEX($H598:$K598,0,MATCH(AG$541,$H$541:$K$541,0))*HLOOKUP(AG$540,$J$537:$R$538,2)</f>
        <v>32.608695652173914</v>
      </c>
      <c r="AH598" s="769" cm="1">
        <f t="array" ref="AH598">INDEX($H598:$K598,0,MATCH(AH$541,$H$541:$K$541,0))*HLOOKUP(AH$540,$J$537:$R$538,2)</f>
        <v>32.608695652173914</v>
      </c>
      <c r="AI598" s="769" cm="1">
        <f t="array" ref="AI598">INDEX($H598:$K598,0,MATCH(AI$541,$H$541:$K$541,0))*HLOOKUP(AI$540,$J$537:$R$538,2)</f>
        <v>0</v>
      </c>
      <c r="AJ598" s="769" cm="1">
        <f t="array" ref="AJ598">INDEX($H598:$K598,0,MATCH(AJ$541,$H$541:$K$541,0))*HLOOKUP(AJ$540,$J$537:$R$538,2)</f>
        <v>78.94736842105263</v>
      </c>
      <c r="AK598" s="769" cm="1">
        <f t="array" ref="AK598">INDEX($H598:$K598,0,MATCH(AK$541,$H$541:$K$541,0))*HLOOKUP(AK$540,$J$537:$R$538,2)</f>
        <v>32.608695652173914</v>
      </c>
      <c r="AL598" s="769" cm="1">
        <f t="array" ref="AL598">INDEX($H598:$K598,0,MATCH(AL$541,$H$541:$K$541,0))*HLOOKUP(AL$540,$J$537:$R$538,2)</f>
        <v>32.608695652173914</v>
      </c>
      <c r="AM598" s="769" cm="1">
        <f t="array" ref="AM598">INDEX($H598:$K598,0,MATCH(AM$541,$H$541:$K$541,0))*HLOOKUP(AM$540,$J$537:$R$538,2)</f>
        <v>0</v>
      </c>
      <c r="AN598" s="769" cm="1">
        <f t="array" ref="AN598">INDEX($H598:$K598,0,MATCH(AN$541,$H$541:$K$541,0))*HLOOKUP(AN$540,$J$537:$R$538,2)</f>
        <v>78.94736842105263</v>
      </c>
      <c r="AO598" s="769" cm="1">
        <f t="array" ref="AO598">INDEX($H598:$K598,0,MATCH(AO$541,$H$541:$K$541,0))*HLOOKUP(AO$540,$J$537:$R$538,2)</f>
        <v>32.608695652173914</v>
      </c>
      <c r="AP598" s="769" cm="1">
        <f t="array" ref="AP598">INDEX($H598:$K598,0,MATCH(AP$541,$H$541:$K$541,0))*HLOOKUP(AP$540,$J$537:$R$538,2)</f>
        <v>32.608695652173914</v>
      </c>
      <c r="AQ598" s="769" cm="1">
        <f t="array" ref="AQ598">INDEX($H598:$K598,0,MATCH(AQ$541,$H$541:$K$541,0))*HLOOKUP(AQ$540,$J$537:$R$538,2)</f>
        <v>0</v>
      </c>
      <c r="AR598" s="769" cm="1">
        <f t="array" ref="AR598">INDEX($H598:$K598,0,MATCH(AR$541,$H$541:$K$541,0))*HLOOKUP(AR$540,$J$537:$R$538,2)</f>
        <v>78.94736842105263</v>
      </c>
      <c r="AS598" s="769" cm="1">
        <f t="array" ref="AS598">INDEX($H598:$K598,0,MATCH(AS$541,$H$541:$K$541,0))*HLOOKUP(AS$540,$J$537:$R$538,2)</f>
        <v>32.608695652173914</v>
      </c>
      <c r="AT598" s="769" cm="1">
        <f t="array" ref="AT598">INDEX($H598:$K598,0,MATCH(AT$541,$H$541:$K$541,0))*HLOOKUP(AT$540,$J$537:$R$538,2)</f>
        <v>32.608695652173914</v>
      </c>
      <c r="AU598" s="769" cm="1">
        <f t="array" ref="AU598">INDEX($H598:$K598,0,MATCH(AU$541,$H$541:$K$541,0))*HLOOKUP(AU$540,$J$537:$R$538,2)</f>
        <v>0</v>
      </c>
      <c r="AV598" s="189"/>
      <c r="AW598" s="189"/>
      <c r="AX598" s="16"/>
      <c r="AY598" s="8"/>
      <c r="AZ598" s="8"/>
      <c r="BA598" s="8"/>
    </row>
    <row r="599" spans="1:53" ht="14.5" outlineLevel="1" x14ac:dyDescent="0.35">
      <c r="A599" s="6"/>
      <c r="B599" s="7"/>
      <c r="C599" s="17"/>
      <c r="D599" s="17"/>
      <c r="E599" s="17"/>
      <c r="F599" s="26"/>
      <c r="G599" s="26" t="str">
        <f t="shared" si="126"/>
        <v>YYKNWbd</v>
      </c>
      <c r="H599" s="226">
        <v>78.94736842105263</v>
      </c>
      <c r="I599" s="226">
        <v>32.608695652173914</v>
      </c>
      <c r="J599" s="226">
        <v>32.608695652173914</v>
      </c>
      <c r="K599" s="226">
        <v>0</v>
      </c>
      <c r="L599" s="769" cm="1">
        <f t="array" ref="L599">INDEX($H599:$K599,0,MATCH(L$541,$H$541:$K$541,0))*HLOOKUP(L$540,$J$537:$R$538,2)</f>
        <v>78.94736842105263</v>
      </c>
      <c r="M599" s="769" cm="1">
        <f t="array" ref="M599">INDEX($H599:$K599,0,MATCH(M$541,$H$541:$K$541,0))*HLOOKUP(M$540,$J$537:$R$538,2)</f>
        <v>32.608695652173914</v>
      </c>
      <c r="N599" s="769" cm="1">
        <f t="array" ref="N599">INDEX($H599:$K599,0,MATCH(N$541,$H$541:$K$541,0))*HLOOKUP(N$540,$J$537:$R$538,2)</f>
        <v>32.608695652173914</v>
      </c>
      <c r="O599" s="769" cm="1">
        <f t="array" ref="O599">INDEX($H599:$K599,0,MATCH(O$541,$H$541:$K$541,0))*HLOOKUP(O$540,$J$537:$R$538,2)</f>
        <v>0</v>
      </c>
      <c r="P599" s="769" cm="1">
        <f t="array" ref="P599">INDEX($H599:$K599,0,MATCH(P$541,$H$541:$K$541,0))*HLOOKUP(P$540,$J$537:$R$538,2)</f>
        <v>78.94736842105263</v>
      </c>
      <c r="Q599" s="769" cm="1">
        <f t="array" ref="Q599">INDEX($H599:$K599,0,MATCH(Q$541,$H$541:$K$541,0))*HLOOKUP(Q$540,$J$537:$R$538,2)</f>
        <v>32.608695652173914</v>
      </c>
      <c r="R599" s="769" cm="1">
        <f t="array" ref="R599">INDEX($H599:$K599,0,MATCH(R$541,$H$541:$K$541,0))*HLOOKUP(R$540,$J$537:$R$538,2)</f>
        <v>32.608695652173914</v>
      </c>
      <c r="S599" s="769" cm="1">
        <f t="array" ref="S599">INDEX($H599:$K599,0,MATCH(S$541,$H$541:$K$541,0))*HLOOKUP(S$540,$J$537:$R$538,2)</f>
        <v>0</v>
      </c>
      <c r="T599" s="769" cm="1">
        <f t="array" ref="T599">INDEX($H599:$K599,0,MATCH(T$541,$H$541:$K$541,0))*HLOOKUP(T$540,$J$537:$R$538,2)</f>
        <v>78.94736842105263</v>
      </c>
      <c r="U599" s="769" cm="1">
        <f t="array" ref="U599">INDEX($H599:$K599,0,MATCH(U$541,$H$541:$K$541,0))*HLOOKUP(U$540,$J$537:$R$538,2)</f>
        <v>32.608695652173914</v>
      </c>
      <c r="V599" s="769" cm="1">
        <f t="array" ref="V599">INDEX($H599:$K599,0,MATCH(V$541,$H$541:$K$541,0))*HLOOKUP(V$540,$J$537:$R$538,2)</f>
        <v>32.608695652173914</v>
      </c>
      <c r="W599" s="769" cm="1">
        <f t="array" ref="W599">INDEX($H599:$K599,0,MATCH(W$541,$H$541:$K$541,0))*HLOOKUP(W$540,$J$537:$R$538,2)</f>
        <v>0</v>
      </c>
      <c r="X599" s="769" cm="1">
        <f t="array" ref="X599">INDEX($H599:$K599,0,MATCH(X$541,$H$541:$K$541,0))*HLOOKUP(X$540,$J$537:$R$538,2)</f>
        <v>78.94736842105263</v>
      </c>
      <c r="Y599" s="769" cm="1">
        <f t="array" ref="Y599">INDEX($H599:$K599,0,MATCH(Y$541,$H$541:$K$541,0))*HLOOKUP(Y$540,$J$537:$R$538,2)</f>
        <v>32.608695652173914</v>
      </c>
      <c r="Z599" s="769" cm="1">
        <f t="array" ref="Z599">INDEX($H599:$K599,0,MATCH(Z$541,$H$541:$K$541,0))*HLOOKUP(Z$540,$J$537:$R$538,2)</f>
        <v>32.608695652173914</v>
      </c>
      <c r="AA599" s="769" cm="1">
        <f t="array" ref="AA599">INDEX($H599:$K599,0,MATCH(AA$541,$H$541:$K$541,0))*HLOOKUP(AA$540,$J$537:$R$538,2)</f>
        <v>0</v>
      </c>
      <c r="AB599" s="769" cm="1">
        <f t="array" ref="AB599">INDEX($H599:$K599,0,MATCH(AB$541,$H$541:$K$541,0))*HLOOKUP(AB$540,$J$537:$R$538,2)</f>
        <v>78.94736842105263</v>
      </c>
      <c r="AC599" s="769" cm="1">
        <f t="array" ref="AC599">INDEX($H599:$K599,0,MATCH(AC$541,$H$541:$K$541,0))*HLOOKUP(AC$540,$J$537:$R$538,2)</f>
        <v>32.608695652173914</v>
      </c>
      <c r="AD599" s="769" cm="1">
        <f t="array" ref="AD599">INDEX($H599:$K599,0,MATCH(AD$541,$H$541:$K$541,0))*HLOOKUP(AD$540,$J$537:$R$538,2)</f>
        <v>32.608695652173914</v>
      </c>
      <c r="AE599" s="769" cm="1">
        <f t="array" ref="AE599">INDEX($H599:$K599,0,MATCH(AE$541,$H$541:$K$541,0))*HLOOKUP(AE$540,$J$537:$R$538,2)</f>
        <v>0</v>
      </c>
      <c r="AF599" s="769" cm="1">
        <f t="array" ref="AF599">INDEX($H599:$K599,0,MATCH(AF$541,$H$541:$K$541,0))*HLOOKUP(AF$540,$J$537:$R$538,2)</f>
        <v>78.94736842105263</v>
      </c>
      <c r="AG599" s="769" cm="1">
        <f t="array" ref="AG599">INDEX($H599:$K599,0,MATCH(AG$541,$H$541:$K$541,0))*HLOOKUP(AG$540,$J$537:$R$538,2)</f>
        <v>32.608695652173914</v>
      </c>
      <c r="AH599" s="769" cm="1">
        <f t="array" ref="AH599">INDEX($H599:$K599,0,MATCH(AH$541,$H$541:$K$541,0))*HLOOKUP(AH$540,$J$537:$R$538,2)</f>
        <v>32.608695652173914</v>
      </c>
      <c r="AI599" s="769" cm="1">
        <f t="array" ref="AI599">INDEX($H599:$K599,0,MATCH(AI$541,$H$541:$K$541,0))*HLOOKUP(AI$540,$J$537:$R$538,2)</f>
        <v>0</v>
      </c>
      <c r="AJ599" s="769" cm="1">
        <f t="array" ref="AJ599">INDEX($H599:$K599,0,MATCH(AJ$541,$H$541:$K$541,0))*HLOOKUP(AJ$540,$J$537:$R$538,2)</f>
        <v>78.94736842105263</v>
      </c>
      <c r="AK599" s="769" cm="1">
        <f t="array" ref="AK599">INDEX($H599:$K599,0,MATCH(AK$541,$H$541:$K$541,0))*HLOOKUP(AK$540,$J$537:$R$538,2)</f>
        <v>32.608695652173914</v>
      </c>
      <c r="AL599" s="769" cm="1">
        <f t="array" ref="AL599">INDEX($H599:$K599,0,MATCH(AL$541,$H$541:$K$541,0))*HLOOKUP(AL$540,$J$537:$R$538,2)</f>
        <v>32.608695652173914</v>
      </c>
      <c r="AM599" s="769" cm="1">
        <f t="array" ref="AM599">INDEX($H599:$K599,0,MATCH(AM$541,$H$541:$K$541,0))*HLOOKUP(AM$540,$J$537:$R$538,2)</f>
        <v>0</v>
      </c>
      <c r="AN599" s="769" cm="1">
        <f t="array" ref="AN599">INDEX($H599:$K599,0,MATCH(AN$541,$H$541:$K$541,0))*HLOOKUP(AN$540,$J$537:$R$538,2)</f>
        <v>78.94736842105263</v>
      </c>
      <c r="AO599" s="769" cm="1">
        <f t="array" ref="AO599">INDEX($H599:$K599,0,MATCH(AO$541,$H$541:$K$541,0))*HLOOKUP(AO$540,$J$537:$R$538,2)</f>
        <v>32.608695652173914</v>
      </c>
      <c r="AP599" s="769" cm="1">
        <f t="array" ref="AP599">INDEX($H599:$K599,0,MATCH(AP$541,$H$541:$K$541,0))*HLOOKUP(AP$540,$J$537:$R$538,2)</f>
        <v>32.608695652173914</v>
      </c>
      <c r="AQ599" s="769" cm="1">
        <f t="array" ref="AQ599">INDEX($H599:$K599,0,MATCH(AQ$541,$H$541:$K$541,0))*HLOOKUP(AQ$540,$J$537:$R$538,2)</f>
        <v>0</v>
      </c>
      <c r="AR599" s="769" cm="1">
        <f t="array" ref="AR599">INDEX($H599:$K599,0,MATCH(AR$541,$H$541:$K$541,0))*HLOOKUP(AR$540,$J$537:$R$538,2)</f>
        <v>78.94736842105263</v>
      </c>
      <c r="AS599" s="769" cm="1">
        <f t="array" ref="AS599">INDEX($H599:$K599,0,MATCH(AS$541,$H$541:$K$541,0))*HLOOKUP(AS$540,$J$537:$R$538,2)</f>
        <v>32.608695652173914</v>
      </c>
      <c r="AT599" s="769" cm="1">
        <f t="array" ref="AT599">INDEX($H599:$K599,0,MATCH(AT$541,$H$541:$K$541,0))*HLOOKUP(AT$540,$J$537:$R$538,2)</f>
        <v>32.608695652173914</v>
      </c>
      <c r="AU599" s="769" cm="1">
        <f t="array" ref="AU599">INDEX($H599:$K599,0,MATCH(AU$541,$H$541:$K$541,0))*HLOOKUP(AU$540,$J$537:$R$538,2)</f>
        <v>0</v>
      </c>
      <c r="AV599" s="189"/>
      <c r="AW599" s="189"/>
      <c r="AX599" s="16"/>
      <c r="AY599" s="8"/>
      <c r="AZ599" s="8"/>
      <c r="BA599" s="8"/>
    </row>
    <row r="600" spans="1:53" ht="14.5" outlineLevel="1" x14ac:dyDescent="0.35">
      <c r="A600" s="6"/>
      <c r="B600" s="7"/>
      <c r="C600" s="17"/>
      <c r="D600" s="17"/>
      <c r="E600" s="17"/>
      <c r="F600" s="26"/>
      <c r="G600" s="26" t="str">
        <f t="shared" si="126"/>
        <v>YYBKNw</v>
      </c>
      <c r="H600" s="226">
        <v>78.94736842105263</v>
      </c>
      <c r="I600" s="226">
        <v>43.478260869565219</v>
      </c>
      <c r="J600" s="226">
        <v>43.478260869565219</v>
      </c>
      <c r="K600" s="226">
        <v>0</v>
      </c>
      <c r="L600" s="769" cm="1">
        <f t="array" ref="L600">INDEX($H600:$K600,0,MATCH(L$541,$H$541:$K$541,0))*HLOOKUP(L$540,$J$537:$R$538,2)</f>
        <v>78.94736842105263</v>
      </c>
      <c r="M600" s="769" cm="1">
        <f t="array" ref="M600">INDEX($H600:$K600,0,MATCH(M$541,$H$541:$K$541,0))*HLOOKUP(M$540,$J$537:$R$538,2)</f>
        <v>43.478260869565219</v>
      </c>
      <c r="N600" s="769" cm="1">
        <f t="array" ref="N600">INDEX($H600:$K600,0,MATCH(N$541,$H$541:$K$541,0))*HLOOKUP(N$540,$J$537:$R$538,2)</f>
        <v>43.478260869565219</v>
      </c>
      <c r="O600" s="769" cm="1">
        <f t="array" ref="O600">INDEX($H600:$K600,0,MATCH(O$541,$H$541:$K$541,0))*HLOOKUP(O$540,$J$537:$R$538,2)</f>
        <v>0</v>
      </c>
      <c r="P600" s="769" cm="1">
        <f t="array" ref="P600">INDEX($H600:$K600,0,MATCH(P$541,$H$541:$K$541,0))*HLOOKUP(P$540,$J$537:$R$538,2)</f>
        <v>78.94736842105263</v>
      </c>
      <c r="Q600" s="769" cm="1">
        <f t="array" ref="Q600">INDEX($H600:$K600,0,MATCH(Q$541,$H$541:$K$541,0))*HLOOKUP(Q$540,$J$537:$R$538,2)</f>
        <v>43.478260869565219</v>
      </c>
      <c r="R600" s="769" cm="1">
        <f t="array" ref="R600">INDEX($H600:$K600,0,MATCH(R$541,$H$541:$K$541,0))*HLOOKUP(R$540,$J$537:$R$538,2)</f>
        <v>43.478260869565219</v>
      </c>
      <c r="S600" s="769" cm="1">
        <f t="array" ref="S600">INDEX($H600:$K600,0,MATCH(S$541,$H$541:$K$541,0))*HLOOKUP(S$540,$J$537:$R$538,2)</f>
        <v>0</v>
      </c>
      <c r="T600" s="769" cm="1">
        <f t="array" ref="T600">INDEX($H600:$K600,0,MATCH(T$541,$H$541:$K$541,0))*HLOOKUP(T$540,$J$537:$R$538,2)</f>
        <v>78.94736842105263</v>
      </c>
      <c r="U600" s="769" cm="1">
        <f t="array" ref="U600">INDEX($H600:$K600,0,MATCH(U$541,$H$541:$K$541,0))*HLOOKUP(U$540,$J$537:$R$538,2)</f>
        <v>43.478260869565219</v>
      </c>
      <c r="V600" s="769" cm="1">
        <f t="array" ref="V600">INDEX($H600:$K600,0,MATCH(V$541,$H$541:$K$541,0))*HLOOKUP(V$540,$J$537:$R$538,2)</f>
        <v>43.478260869565219</v>
      </c>
      <c r="W600" s="769" cm="1">
        <f t="array" ref="W600">INDEX($H600:$K600,0,MATCH(W$541,$H$541:$K$541,0))*HLOOKUP(W$540,$J$537:$R$538,2)</f>
        <v>0</v>
      </c>
      <c r="X600" s="769" cm="1">
        <f t="array" ref="X600">INDEX($H600:$K600,0,MATCH(X$541,$H$541:$K$541,0))*HLOOKUP(X$540,$J$537:$R$538,2)</f>
        <v>78.94736842105263</v>
      </c>
      <c r="Y600" s="769" cm="1">
        <f t="array" ref="Y600">INDEX($H600:$K600,0,MATCH(Y$541,$H$541:$K$541,0))*HLOOKUP(Y$540,$J$537:$R$538,2)</f>
        <v>43.478260869565219</v>
      </c>
      <c r="Z600" s="769" cm="1">
        <f t="array" ref="Z600">INDEX($H600:$K600,0,MATCH(Z$541,$H$541:$K$541,0))*HLOOKUP(Z$540,$J$537:$R$538,2)</f>
        <v>43.478260869565219</v>
      </c>
      <c r="AA600" s="769" cm="1">
        <f t="array" ref="AA600">INDEX($H600:$K600,0,MATCH(AA$541,$H$541:$K$541,0))*HLOOKUP(AA$540,$J$537:$R$538,2)</f>
        <v>0</v>
      </c>
      <c r="AB600" s="769" cm="1">
        <f t="array" ref="AB600">INDEX($H600:$K600,0,MATCH(AB$541,$H$541:$K$541,0))*HLOOKUP(AB$540,$J$537:$R$538,2)</f>
        <v>78.94736842105263</v>
      </c>
      <c r="AC600" s="769" cm="1">
        <f t="array" ref="AC600">INDEX($H600:$K600,0,MATCH(AC$541,$H$541:$K$541,0))*HLOOKUP(AC$540,$J$537:$R$538,2)</f>
        <v>43.478260869565219</v>
      </c>
      <c r="AD600" s="769" cm="1">
        <f t="array" ref="AD600">INDEX($H600:$K600,0,MATCH(AD$541,$H$541:$K$541,0))*HLOOKUP(AD$540,$J$537:$R$538,2)</f>
        <v>43.478260869565219</v>
      </c>
      <c r="AE600" s="769" cm="1">
        <f t="array" ref="AE600">INDEX($H600:$K600,0,MATCH(AE$541,$H$541:$K$541,0))*HLOOKUP(AE$540,$J$537:$R$538,2)</f>
        <v>0</v>
      </c>
      <c r="AF600" s="769" cm="1">
        <f t="array" ref="AF600">INDEX($H600:$K600,0,MATCH(AF$541,$H$541:$K$541,0))*HLOOKUP(AF$540,$J$537:$R$538,2)</f>
        <v>78.94736842105263</v>
      </c>
      <c r="AG600" s="769" cm="1">
        <f t="array" ref="AG600">INDEX($H600:$K600,0,MATCH(AG$541,$H$541:$K$541,0))*HLOOKUP(AG$540,$J$537:$R$538,2)</f>
        <v>43.478260869565219</v>
      </c>
      <c r="AH600" s="769" cm="1">
        <f t="array" ref="AH600">INDEX($H600:$K600,0,MATCH(AH$541,$H$541:$K$541,0))*HLOOKUP(AH$540,$J$537:$R$538,2)</f>
        <v>43.478260869565219</v>
      </c>
      <c r="AI600" s="769" cm="1">
        <f t="array" ref="AI600">INDEX($H600:$K600,0,MATCH(AI$541,$H$541:$K$541,0))*HLOOKUP(AI$540,$J$537:$R$538,2)</f>
        <v>0</v>
      </c>
      <c r="AJ600" s="769" cm="1">
        <f t="array" ref="AJ600">INDEX($H600:$K600,0,MATCH(AJ$541,$H$541:$K$541,0))*HLOOKUP(AJ$540,$J$537:$R$538,2)</f>
        <v>78.94736842105263</v>
      </c>
      <c r="AK600" s="769" cm="1">
        <f t="array" ref="AK600">INDEX($H600:$K600,0,MATCH(AK$541,$H$541:$K$541,0))*HLOOKUP(AK$540,$J$537:$R$538,2)</f>
        <v>43.478260869565219</v>
      </c>
      <c r="AL600" s="769" cm="1">
        <f t="array" ref="AL600">INDEX($H600:$K600,0,MATCH(AL$541,$H$541:$K$541,0))*HLOOKUP(AL$540,$J$537:$R$538,2)</f>
        <v>43.478260869565219</v>
      </c>
      <c r="AM600" s="769" cm="1">
        <f t="array" ref="AM600">INDEX($H600:$K600,0,MATCH(AM$541,$H$541:$K$541,0))*HLOOKUP(AM$540,$J$537:$R$538,2)</f>
        <v>0</v>
      </c>
      <c r="AN600" s="769" cm="1">
        <f t="array" ref="AN600">INDEX($H600:$K600,0,MATCH(AN$541,$H$541:$K$541,0))*HLOOKUP(AN$540,$J$537:$R$538,2)</f>
        <v>78.94736842105263</v>
      </c>
      <c r="AO600" s="769" cm="1">
        <f t="array" ref="AO600">INDEX($H600:$K600,0,MATCH(AO$541,$H$541:$K$541,0))*HLOOKUP(AO$540,$J$537:$R$538,2)</f>
        <v>43.478260869565219</v>
      </c>
      <c r="AP600" s="769" cm="1">
        <f t="array" ref="AP600">INDEX($H600:$K600,0,MATCH(AP$541,$H$541:$K$541,0))*HLOOKUP(AP$540,$J$537:$R$538,2)</f>
        <v>43.478260869565219</v>
      </c>
      <c r="AQ600" s="769" cm="1">
        <f t="array" ref="AQ600">INDEX($H600:$K600,0,MATCH(AQ$541,$H$541:$K$541,0))*HLOOKUP(AQ$540,$J$537:$R$538,2)</f>
        <v>0</v>
      </c>
      <c r="AR600" s="769" cm="1">
        <f t="array" ref="AR600">INDEX($H600:$K600,0,MATCH(AR$541,$H$541:$K$541,0))*HLOOKUP(AR$540,$J$537:$R$538,2)</f>
        <v>78.94736842105263</v>
      </c>
      <c r="AS600" s="769" cm="1">
        <f t="array" ref="AS600">INDEX($H600:$K600,0,MATCH(AS$541,$H$541:$K$541,0))*HLOOKUP(AS$540,$J$537:$R$538,2)</f>
        <v>43.478260869565219</v>
      </c>
      <c r="AT600" s="769" cm="1">
        <f t="array" ref="AT600">INDEX($H600:$K600,0,MATCH(AT$541,$H$541:$K$541,0))*HLOOKUP(AT$540,$J$537:$R$538,2)</f>
        <v>43.478260869565219</v>
      </c>
      <c r="AU600" s="769" cm="1">
        <f t="array" ref="AU600">INDEX($H600:$K600,0,MATCH(AU$541,$H$541:$K$541,0))*HLOOKUP(AU$540,$J$537:$R$538,2)</f>
        <v>0</v>
      </c>
      <c r="AV600" s="189"/>
      <c r="AW600" s="189"/>
      <c r="AX600" s="16"/>
      <c r="AY600" s="8"/>
      <c r="AZ600" s="8"/>
      <c r="BA600" s="8"/>
    </row>
    <row r="601" spans="1:53" ht="14.5" outlineLevel="1" x14ac:dyDescent="0.35">
      <c r="A601" s="6"/>
      <c r="B601" s="7"/>
      <c r="C601" s="17"/>
      <c r="D601" s="17"/>
      <c r="E601" s="17"/>
      <c r="F601" s="26"/>
      <c r="G601" s="26" t="str">
        <f t="shared" si="126"/>
        <v>YYBKNwd</v>
      </c>
      <c r="H601" s="226">
        <v>78.94736842105263</v>
      </c>
      <c r="I601" s="226">
        <v>43.478260869565219</v>
      </c>
      <c r="J601" s="226">
        <v>43.478260869565219</v>
      </c>
      <c r="K601" s="226">
        <v>0</v>
      </c>
      <c r="L601" s="769" cm="1">
        <f t="array" ref="L601">INDEX($H601:$K601,0,MATCH(L$541,$H$541:$K$541,0))*HLOOKUP(L$540,$J$537:$R$538,2)</f>
        <v>78.94736842105263</v>
      </c>
      <c r="M601" s="769" cm="1">
        <f t="array" ref="M601">INDEX($H601:$K601,0,MATCH(M$541,$H$541:$K$541,0))*HLOOKUP(M$540,$J$537:$R$538,2)</f>
        <v>43.478260869565219</v>
      </c>
      <c r="N601" s="769" cm="1">
        <f t="array" ref="N601">INDEX($H601:$K601,0,MATCH(N$541,$H$541:$K$541,0))*HLOOKUP(N$540,$J$537:$R$538,2)</f>
        <v>43.478260869565219</v>
      </c>
      <c r="O601" s="769" cm="1">
        <f t="array" ref="O601">INDEX($H601:$K601,0,MATCH(O$541,$H$541:$K$541,0))*HLOOKUP(O$540,$J$537:$R$538,2)</f>
        <v>0</v>
      </c>
      <c r="P601" s="769" cm="1">
        <f t="array" ref="P601">INDEX($H601:$K601,0,MATCH(P$541,$H$541:$K$541,0))*HLOOKUP(P$540,$J$537:$R$538,2)</f>
        <v>78.94736842105263</v>
      </c>
      <c r="Q601" s="769" cm="1">
        <f t="array" ref="Q601">INDEX($H601:$K601,0,MATCH(Q$541,$H$541:$K$541,0))*HLOOKUP(Q$540,$J$537:$R$538,2)</f>
        <v>43.478260869565219</v>
      </c>
      <c r="R601" s="769" cm="1">
        <f t="array" ref="R601">INDEX($H601:$K601,0,MATCH(R$541,$H$541:$K$541,0))*HLOOKUP(R$540,$J$537:$R$538,2)</f>
        <v>43.478260869565219</v>
      </c>
      <c r="S601" s="769" cm="1">
        <f t="array" ref="S601">INDEX($H601:$K601,0,MATCH(S$541,$H$541:$K$541,0))*HLOOKUP(S$540,$J$537:$R$538,2)</f>
        <v>0</v>
      </c>
      <c r="T601" s="769" cm="1">
        <f t="array" ref="T601">INDEX($H601:$K601,0,MATCH(T$541,$H$541:$K$541,0))*HLOOKUP(T$540,$J$537:$R$538,2)</f>
        <v>78.94736842105263</v>
      </c>
      <c r="U601" s="769" cm="1">
        <f t="array" ref="U601">INDEX($H601:$K601,0,MATCH(U$541,$H$541:$K$541,0))*HLOOKUP(U$540,$J$537:$R$538,2)</f>
        <v>43.478260869565219</v>
      </c>
      <c r="V601" s="769" cm="1">
        <f t="array" ref="V601">INDEX($H601:$K601,0,MATCH(V$541,$H$541:$K$541,0))*HLOOKUP(V$540,$J$537:$R$538,2)</f>
        <v>43.478260869565219</v>
      </c>
      <c r="W601" s="769" cm="1">
        <f t="array" ref="W601">INDEX($H601:$K601,0,MATCH(W$541,$H$541:$K$541,0))*HLOOKUP(W$540,$J$537:$R$538,2)</f>
        <v>0</v>
      </c>
      <c r="X601" s="769" cm="1">
        <f t="array" ref="X601">INDEX($H601:$K601,0,MATCH(X$541,$H$541:$K$541,0))*HLOOKUP(X$540,$J$537:$R$538,2)</f>
        <v>78.94736842105263</v>
      </c>
      <c r="Y601" s="769" cm="1">
        <f t="array" ref="Y601">INDEX($H601:$K601,0,MATCH(Y$541,$H$541:$K$541,0))*HLOOKUP(Y$540,$J$537:$R$538,2)</f>
        <v>43.478260869565219</v>
      </c>
      <c r="Z601" s="769" cm="1">
        <f t="array" ref="Z601">INDEX($H601:$K601,0,MATCH(Z$541,$H$541:$K$541,0))*HLOOKUP(Z$540,$J$537:$R$538,2)</f>
        <v>43.478260869565219</v>
      </c>
      <c r="AA601" s="769" cm="1">
        <f t="array" ref="AA601">INDEX($H601:$K601,0,MATCH(AA$541,$H$541:$K$541,0))*HLOOKUP(AA$540,$J$537:$R$538,2)</f>
        <v>0</v>
      </c>
      <c r="AB601" s="769" cm="1">
        <f t="array" ref="AB601">INDEX($H601:$K601,0,MATCH(AB$541,$H$541:$K$541,0))*HLOOKUP(AB$540,$J$537:$R$538,2)</f>
        <v>78.94736842105263</v>
      </c>
      <c r="AC601" s="769" cm="1">
        <f t="array" ref="AC601">INDEX($H601:$K601,0,MATCH(AC$541,$H$541:$K$541,0))*HLOOKUP(AC$540,$J$537:$R$538,2)</f>
        <v>43.478260869565219</v>
      </c>
      <c r="AD601" s="769" cm="1">
        <f t="array" ref="AD601">INDEX($H601:$K601,0,MATCH(AD$541,$H$541:$K$541,0))*HLOOKUP(AD$540,$J$537:$R$538,2)</f>
        <v>43.478260869565219</v>
      </c>
      <c r="AE601" s="769" cm="1">
        <f t="array" ref="AE601">INDEX($H601:$K601,0,MATCH(AE$541,$H$541:$K$541,0))*HLOOKUP(AE$540,$J$537:$R$538,2)</f>
        <v>0</v>
      </c>
      <c r="AF601" s="769" cm="1">
        <f t="array" ref="AF601">INDEX($H601:$K601,0,MATCH(AF$541,$H$541:$K$541,0))*HLOOKUP(AF$540,$J$537:$R$538,2)</f>
        <v>78.94736842105263</v>
      </c>
      <c r="AG601" s="769" cm="1">
        <f t="array" ref="AG601">INDEX($H601:$K601,0,MATCH(AG$541,$H$541:$K$541,0))*HLOOKUP(AG$540,$J$537:$R$538,2)</f>
        <v>43.478260869565219</v>
      </c>
      <c r="AH601" s="769" cm="1">
        <f t="array" ref="AH601">INDEX($H601:$K601,0,MATCH(AH$541,$H$541:$K$541,0))*HLOOKUP(AH$540,$J$537:$R$538,2)</f>
        <v>43.478260869565219</v>
      </c>
      <c r="AI601" s="769" cm="1">
        <f t="array" ref="AI601">INDEX($H601:$K601,0,MATCH(AI$541,$H$541:$K$541,0))*HLOOKUP(AI$540,$J$537:$R$538,2)</f>
        <v>0</v>
      </c>
      <c r="AJ601" s="769" cm="1">
        <f t="array" ref="AJ601">INDEX($H601:$K601,0,MATCH(AJ$541,$H$541:$K$541,0))*HLOOKUP(AJ$540,$J$537:$R$538,2)</f>
        <v>78.94736842105263</v>
      </c>
      <c r="AK601" s="769" cm="1">
        <f t="array" ref="AK601">INDEX($H601:$K601,0,MATCH(AK$541,$H$541:$K$541,0))*HLOOKUP(AK$540,$J$537:$R$538,2)</f>
        <v>43.478260869565219</v>
      </c>
      <c r="AL601" s="769" cm="1">
        <f t="array" ref="AL601">INDEX($H601:$K601,0,MATCH(AL$541,$H$541:$K$541,0))*HLOOKUP(AL$540,$J$537:$R$538,2)</f>
        <v>43.478260869565219</v>
      </c>
      <c r="AM601" s="769" cm="1">
        <f t="array" ref="AM601">INDEX($H601:$K601,0,MATCH(AM$541,$H$541:$K$541,0))*HLOOKUP(AM$540,$J$537:$R$538,2)</f>
        <v>0</v>
      </c>
      <c r="AN601" s="769" cm="1">
        <f t="array" ref="AN601">INDEX($H601:$K601,0,MATCH(AN$541,$H$541:$K$541,0))*HLOOKUP(AN$540,$J$537:$R$538,2)</f>
        <v>78.94736842105263</v>
      </c>
      <c r="AO601" s="769" cm="1">
        <f t="array" ref="AO601">INDEX($H601:$K601,0,MATCH(AO$541,$H$541:$K$541,0))*HLOOKUP(AO$540,$J$537:$R$538,2)</f>
        <v>43.478260869565219</v>
      </c>
      <c r="AP601" s="769" cm="1">
        <f t="array" ref="AP601">INDEX($H601:$K601,0,MATCH(AP$541,$H$541:$K$541,0))*HLOOKUP(AP$540,$J$537:$R$538,2)</f>
        <v>43.478260869565219</v>
      </c>
      <c r="AQ601" s="769" cm="1">
        <f t="array" ref="AQ601">INDEX($H601:$K601,0,MATCH(AQ$541,$H$541:$K$541,0))*HLOOKUP(AQ$540,$J$537:$R$538,2)</f>
        <v>0</v>
      </c>
      <c r="AR601" s="769" cm="1">
        <f t="array" ref="AR601">INDEX($H601:$K601,0,MATCH(AR$541,$H$541:$K$541,0))*HLOOKUP(AR$540,$J$537:$R$538,2)</f>
        <v>78.94736842105263</v>
      </c>
      <c r="AS601" s="769" cm="1">
        <f t="array" ref="AS601">INDEX($H601:$K601,0,MATCH(AS$541,$H$541:$K$541,0))*HLOOKUP(AS$540,$J$537:$R$538,2)</f>
        <v>43.478260869565219</v>
      </c>
      <c r="AT601" s="769" cm="1">
        <f t="array" ref="AT601">INDEX($H601:$K601,0,MATCH(AT$541,$H$541:$K$541,0))*HLOOKUP(AT$540,$J$537:$R$538,2)</f>
        <v>43.478260869565219</v>
      </c>
      <c r="AU601" s="769" cm="1">
        <f t="array" ref="AU601">INDEX($H601:$K601,0,MATCH(AU$541,$H$541:$K$541,0))*HLOOKUP(AU$540,$J$537:$R$538,2)</f>
        <v>0</v>
      </c>
      <c r="AV601" s="189"/>
      <c r="AW601" s="189"/>
      <c r="AX601" s="16"/>
      <c r="AY601" s="8"/>
      <c r="AZ601" s="8"/>
      <c r="BA601" s="8"/>
    </row>
    <row r="602" spans="1:53" ht="14.5" outlineLevel="1" x14ac:dyDescent="0.35">
      <c r="A602" s="6"/>
      <c r="B602" s="7"/>
      <c r="C602" s="17"/>
      <c r="D602" s="17"/>
      <c r="E602" s="17"/>
      <c r="F602" s="26"/>
      <c r="G602" s="26" t="str">
        <f t="shared" si="126"/>
        <v>YYWBKz</v>
      </c>
      <c r="H602" s="226">
        <v>39.473684210526315</v>
      </c>
      <c r="I602" s="226">
        <v>16.304347826086957</v>
      </c>
      <c r="J602" s="226">
        <v>0</v>
      </c>
      <c r="K602" s="226">
        <v>16.304347826086957</v>
      </c>
      <c r="L602" s="769" cm="1">
        <f t="array" ref="L602">INDEX($H602:$K602,0,MATCH(L$541,$H$541:$K$541,0))*HLOOKUP(L$540,$J$537:$R$538,2)</f>
        <v>39.473684210526315</v>
      </c>
      <c r="M602" s="769" cm="1">
        <f t="array" ref="M602">INDEX($H602:$K602,0,MATCH(M$541,$H$541:$K$541,0))*HLOOKUP(M$540,$J$537:$R$538,2)</f>
        <v>16.304347826086957</v>
      </c>
      <c r="N602" s="769" cm="1">
        <f t="array" ref="N602">INDEX($H602:$K602,0,MATCH(N$541,$H$541:$K$541,0))*HLOOKUP(N$540,$J$537:$R$538,2)</f>
        <v>0</v>
      </c>
      <c r="O602" s="769" cm="1">
        <f t="array" ref="O602">INDEX($H602:$K602,0,MATCH(O$541,$H$541:$K$541,0))*HLOOKUP(O$540,$J$537:$R$538,2)</f>
        <v>16.304347826086957</v>
      </c>
      <c r="P602" s="769" cm="1">
        <f t="array" ref="P602">INDEX($H602:$K602,0,MATCH(P$541,$H$541:$K$541,0))*HLOOKUP(P$540,$J$537:$R$538,2)</f>
        <v>39.473684210526315</v>
      </c>
      <c r="Q602" s="769" cm="1">
        <f t="array" ref="Q602">INDEX($H602:$K602,0,MATCH(Q$541,$H$541:$K$541,0))*HLOOKUP(Q$540,$J$537:$R$538,2)</f>
        <v>16.304347826086957</v>
      </c>
      <c r="R602" s="769" cm="1">
        <f t="array" ref="R602">INDEX($H602:$K602,0,MATCH(R$541,$H$541:$K$541,0))*HLOOKUP(R$540,$J$537:$R$538,2)</f>
        <v>0</v>
      </c>
      <c r="S602" s="769" cm="1">
        <f t="array" ref="S602">INDEX($H602:$K602,0,MATCH(S$541,$H$541:$K$541,0))*HLOOKUP(S$540,$J$537:$R$538,2)</f>
        <v>16.304347826086957</v>
      </c>
      <c r="T602" s="769" cm="1">
        <f t="array" ref="T602">INDEX($H602:$K602,0,MATCH(T$541,$H$541:$K$541,0))*HLOOKUP(T$540,$J$537:$R$538,2)</f>
        <v>39.473684210526315</v>
      </c>
      <c r="U602" s="769" cm="1">
        <f t="array" ref="U602">INDEX($H602:$K602,0,MATCH(U$541,$H$541:$K$541,0))*HLOOKUP(U$540,$J$537:$R$538,2)</f>
        <v>16.304347826086957</v>
      </c>
      <c r="V602" s="769" cm="1">
        <f t="array" ref="V602">INDEX($H602:$K602,0,MATCH(V$541,$H$541:$K$541,0))*HLOOKUP(V$540,$J$537:$R$538,2)</f>
        <v>0</v>
      </c>
      <c r="W602" s="769" cm="1">
        <f t="array" ref="W602">INDEX($H602:$K602,0,MATCH(W$541,$H$541:$K$541,0))*HLOOKUP(W$540,$J$537:$R$538,2)</f>
        <v>16.304347826086957</v>
      </c>
      <c r="X602" s="769" cm="1">
        <f t="array" ref="X602">INDEX($H602:$K602,0,MATCH(X$541,$H$541:$K$541,0))*HLOOKUP(X$540,$J$537:$R$538,2)</f>
        <v>39.473684210526315</v>
      </c>
      <c r="Y602" s="769" cm="1">
        <f t="array" ref="Y602">INDEX($H602:$K602,0,MATCH(Y$541,$H$541:$K$541,0))*HLOOKUP(Y$540,$J$537:$R$538,2)</f>
        <v>16.304347826086957</v>
      </c>
      <c r="Z602" s="769" cm="1">
        <f t="array" ref="Z602">INDEX($H602:$K602,0,MATCH(Z$541,$H$541:$K$541,0))*HLOOKUP(Z$540,$J$537:$R$538,2)</f>
        <v>0</v>
      </c>
      <c r="AA602" s="769" cm="1">
        <f t="array" ref="AA602">INDEX($H602:$K602,0,MATCH(AA$541,$H$541:$K$541,0))*HLOOKUP(AA$540,$J$537:$R$538,2)</f>
        <v>16.304347826086957</v>
      </c>
      <c r="AB602" s="769" cm="1">
        <f t="array" ref="AB602">INDEX($H602:$K602,0,MATCH(AB$541,$H$541:$K$541,0))*HLOOKUP(AB$540,$J$537:$R$538,2)</f>
        <v>39.473684210526315</v>
      </c>
      <c r="AC602" s="769" cm="1">
        <f t="array" ref="AC602">INDEX($H602:$K602,0,MATCH(AC$541,$H$541:$K$541,0))*HLOOKUP(AC$540,$J$537:$R$538,2)</f>
        <v>16.304347826086957</v>
      </c>
      <c r="AD602" s="769" cm="1">
        <f t="array" ref="AD602">INDEX($H602:$K602,0,MATCH(AD$541,$H$541:$K$541,0))*HLOOKUP(AD$540,$J$537:$R$538,2)</f>
        <v>0</v>
      </c>
      <c r="AE602" s="769" cm="1">
        <f t="array" ref="AE602">INDEX($H602:$K602,0,MATCH(AE$541,$H$541:$K$541,0))*HLOOKUP(AE$540,$J$537:$R$538,2)</f>
        <v>16.304347826086957</v>
      </c>
      <c r="AF602" s="769" cm="1">
        <f t="array" ref="AF602">INDEX($H602:$K602,0,MATCH(AF$541,$H$541:$K$541,0))*HLOOKUP(AF$540,$J$537:$R$538,2)</f>
        <v>39.473684210526315</v>
      </c>
      <c r="AG602" s="769" cm="1">
        <f t="array" ref="AG602">INDEX($H602:$K602,0,MATCH(AG$541,$H$541:$K$541,0))*HLOOKUP(AG$540,$J$537:$R$538,2)</f>
        <v>16.304347826086957</v>
      </c>
      <c r="AH602" s="769" cm="1">
        <f t="array" ref="AH602">INDEX($H602:$K602,0,MATCH(AH$541,$H$541:$K$541,0))*HLOOKUP(AH$540,$J$537:$R$538,2)</f>
        <v>0</v>
      </c>
      <c r="AI602" s="769" cm="1">
        <f t="array" ref="AI602">INDEX($H602:$K602,0,MATCH(AI$541,$H$541:$K$541,0))*HLOOKUP(AI$540,$J$537:$R$538,2)</f>
        <v>16.304347826086957</v>
      </c>
      <c r="AJ602" s="769" cm="1">
        <f t="array" ref="AJ602">INDEX($H602:$K602,0,MATCH(AJ$541,$H$541:$K$541,0))*HLOOKUP(AJ$540,$J$537:$R$538,2)</f>
        <v>39.473684210526315</v>
      </c>
      <c r="AK602" s="769" cm="1">
        <f t="array" ref="AK602">INDEX($H602:$K602,0,MATCH(AK$541,$H$541:$K$541,0))*HLOOKUP(AK$540,$J$537:$R$538,2)</f>
        <v>16.304347826086957</v>
      </c>
      <c r="AL602" s="769" cm="1">
        <f t="array" ref="AL602">INDEX($H602:$K602,0,MATCH(AL$541,$H$541:$K$541,0))*HLOOKUP(AL$540,$J$537:$R$538,2)</f>
        <v>0</v>
      </c>
      <c r="AM602" s="769" cm="1">
        <f t="array" ref="AM602">INDEX($H602:$K602,0,MATCH(AM$541,$H$541:$K$541,0))*HLOOKUP(AM$540,$J$537:$R$538,2)</f>
        <v>16.304347826086957</v>
      </c>
      <c r="AN602" s="769" cm="1">
        <f t="array" ref="AN602">INDEX($H602:$K602,0,MATCH(AN$541,$H$541:$K$541,0))*HLOOKUP(AN$540,$J$537:$R$538,2)</f>
        <v>39.473684210526315</v>
      </c>
      <c r="AO602" s="769" cm="1">
        <f t="array" ref="AO602">INDEX($H602:$K602,0,MATCH(AO$541,$H$541:$K$541,0))*HLOOKUP(AO$540,$J$537:$R$538,2)</f>
        <v>16.304347826086957</v>
      </c>
      <c r="AP602" s="769" cm="1">
        <f t="array" ref="AP602">INDEX($H602:$K602,0,MATCH(AP$541,$H$541:$K$541,0))*HLOOKUP(AP$540,$J$537:$R$538,2)</f>
        <v>0</v>
      </c>
      <c r="AQ602" s="769" cm="1">
        <f t="array" ref="AQ602">INDEX($H602:$K602,0,MATCH(AQ$541,$H$541:$K$541,0))*HLOOKUP(AQ$540,$J$537:$R$538,2)</f>
        <v>16.304347826086957</v>
      </c>
      <c r="AR602" s="769" cm="1">
        <f t="array" ref="AR602">INDEX($H602:$K602,0,MATCH(AR$541,$H$541:$K$541,0))*HLOOKUP(AR$540,$J$537:$R$538,2)</f>
        <v>39.473684210526315</v>
      </c>
      <c r="AS602" s="769" cm="1">
        <f t="array" ref="AS602">INDEX($H602:$K602,0,MATCH(AS$541,$H$541:$K$541,0))*HLOOKUP(AS$540,$J$537:$R$538,2)</f>
        <v>16.304347826086957</v>
      </c>
      <c r="AT602" s="769" cm="1">
        <f t="array" ref="AT602">INDEX($H602:$K602,0,MATCH(AT$541,$H$541:$K$541,0))*HLOOKUP(AT$540,$J$537:$R$538,2)</f>
        <v>0</v>
      </c>
      <c r="AU602" s="769" cm="1">
        <f t="array" ref="AU602">INDEX($H602:$K602,0,MATCH(AU$541,$H$541:$K$541,0))*HLOOKUP(AU$540,$J$537:$R$538,2)</f>
        <v>16.304347826086957</v>
      </c>
      <c r="AV602" s="189"/>
      <c r="AW602" s="189"/>
      <c r="AX602" s="16"/>
      <c r="AY602" s="8"/>
      <c r="AZ602" s="8"/>
      <c r="BA602" s="8"/>
    </row>
    <row r="603" spans="1:53" ht="14.5" outlineLevel="1" x14ac:dyDescent="0.35">
      <c r="A603" s="6"/>
      <c r="B603" s="7"/>
      <c r="C603" s="17"/>
      <c r="D603" s="17"/>
      <c r="E603" s="17"/>
      <c r="F603" s="26"/>
      <c r="G603" s="26" t="str">
        <f t="shared" si="126"/>
        <v>YYWBKzd</v>
      </c>
      <c r="H603" s="226">
        <v>39.473684210526315</v>
      </c>
      <c r="I603" s="226">
        <v>16.304347826086957</v>
      </c>
      <c r="J603" s="226">
        <v>0</v>
      </c>
      <c r="K603" s="226">
        <v>16.304347826086957</v>
      </c>
      <c r="L603" s="769" cm="1">
        <f t="array" ref="L603">INDEX($H603:$K603,0,MATCH(L$541,$H$541:$K$541,0))*HLOOKUP(L$540,$J$537:$R$538,2)</f>
        <v>39.473684210526315</v>
      </c>
      <c r="M603" s="769" cm="1">
        <f t="array" ref="M603">INDEX($H603:$K603,0,MATCH(M$541,$H$541:$K$541,0))*HLOOKUP(M$540,$J$537:$R$538,2)</f>
        <v>16.304347826086957</v>
      </c>
      <c r="N603" s="769" cm="1">
        <f t="array" ref="N603">INDEX($H603:$K603,0,MATCH(N$541,$H$541:$K$541,0))*HLOOKUP(N$540,$J$537:$R$538,2)</f>
        <v>0</v>
      </c>
      <c r="O603" s="769" cm="1">
        <f t="array" ref="O603">INDEX($H603:$K603,0,MATCH(O$541,$H$541:$K$541,0))*HLOOKUP(O$540,$J$537:$R$538,2)</f>
        <v>16.304347826086957</v>
      </c>
      <c r="P603" s="769" cm="1">
        <f t="array" ref="P603">INDEX($H603:$K603,0,MATCH(P$541,$H$541:$K$541,0))*HLOOKUP(P$540,$J$537:$R$538,2)</f>
        <v>39.473684210526315</v>
      </c>
      <c r="Q603" s="769" cm="1">
        <f t="array" ref="Q603">INDEX($H603:$K603,0,MATCH(Q$541,$H$541:$K$541,0))*HLOOKUP(Q$540,$J$537:$R$538,2)</f>
        <v>16.304347826086957</v>
      </c>
      <c r="R603" s="769" cm="1">
        <f t="array" ref="R603">INDEX($H603:$K603,0,MATCH(R$541,$H$541:$K$541,0))*HLOOKUP(R$540,$J$537:$R$538,2)</f>
        <v>0</v>
      </c>
      <c r="S603" s="769" cm="1">
        <f t="array" ref="S603">INDEX($H603:$K603,0,MATCH(S$541,$H$541:$K$541,0))*HLOOKUP(S$540,$J$537:$R$538,2)</f>
        <v>16.304347826086957</v>
      </c>
      <c r="T603" s="769" cm="1">
        <f t="array" ref="T603">INDEX($H603:$K603,0,MATCH(T$541,$H$541:$K$541,0))*HLOOKUP(T$540,$J$537:$R$538,2)</f>
        <v>39.473684210526315</v>
      </c>
      <c r="U603" s="769" cm="1">
        <f t="array" ref="U603">INDEX($H603:$K603,0,MATCH(U$541,$H$541:$K$541,0))*HLOOKUP(U$540,$J$537:$R$538,2)</f>
        <v>16.304347826086957</v>
      </c>
      <c r="V603" s="769" cm="1">
        <f t="array" ref="V603">INDEX($H603:$K603,0,MATCH(V$541,$H$541:$K$541,0))*HLOOKUP(V$540,$J$537:$R$538,2)</f>
        <v>0</v>
      </c>
      <c r="W603" s="769" cm="1">
        <f t="array" ref="W603">INDEX($H603:$K603,0,MATCH(W$541,$H$541:$K$541,0))*HLOOKUP(W$540,$J$537:$R$538,2)</f>
        <v>16.304347826086957</v>
      </c>
      <c r="X603" s="769" cm="1">
        <f t="array" ref="X603">INDEX($H603:$K603,0,MATCH(X$541,$H$541:$K$541,0))*HLOOKUP(X$540,$J$537:$R$538,2)</f>
        <v>39.473684210526315</v>
      </c>
      <c r="Y603" s="769" cm="1">
        <f t="array" ref="Y603">INDEX($H603:$K603,0,MATCH(Y$541,$H$541:$K$541,0))*HLOOKUP(Y$540,$J$537:$R$538,2)</f>
        <v>16.304347826086957</v>
      </c>
      <c r="Z603" s="769" cm="1">
        <f t="array" ref="Z603">INDEX($H603:$K603,0,MATCH(Z$541,$H$541:$K$541,0))*HLOOKUP(Z$540,$J$537:$R$538,2)</f>
        <v>0</v>
      </c>
      <c r="AA603" s="769" cm="1">
        <f t="array" ref="AA603">INDEX($H603:$K603,0,MATCH(AA$541,$H$541:$K$541,0))*HLOOKUP(AA$540,$J$537:$R$538,2)</f>
        <v>16.304347826086957</v>
      </c>
      <c r="AB603" s="769" cm="1">
        <f t="array" ref="AB603">INDEX($H603:$K603,0,MATCH(AB$541,$H$541:$K$541,0))*HLOOKUP(AB$540,$J$537:$R$538,2)</f>
        <v>39.473684210526315</v>
      </c>
      <c r="AC603" s="769" cm="1">
        <f t="array" ref="AC603">INDEX($H603:$K603,0,MATCH(AC$541,$H$541:$K$541,0))*HLOOKUP(AC$540,$J$537:$R$538,2)</f>
        <v>16.304347826086957</v>
      </c>
      <c r="AD603" s="769" cm="1">
        <f t="array" ref="AD603">INDEX($H603:$K603,0,MATCH(AD$541,$H$541:$K$541,0))*HLOOKUP(AD$540,$J$537:$R$538,2)</f>
        <v>0</v>
      </c>
      <c r="AE603" s="769" cm="1">
        <f t="array" ref="AE603">INDEX($H603:$K603,0,MATCH(AE$541,$H$541:$K$541,0))*HLOOKUP(AE$540,$J$537:$R$538,2)</f>
        <v>16.304347826086957</v>
      </c>
      <c r="AF603" s="769" cm="1">
        <f t="array" ref="AF603">INDEX($H603:$K603,0,MATCH(AF$541,$H$541:$K$541,0))*HLOOKUP(AF$540,$J$537:$R$538,2)</f>
        <v>39.473684210526315</v>
      </c>
      <c r="AG603" s="769" cm="1">
        <f t="array" ref="AG603">INDEX($H603:$K603,0,MATCH(AG$541,$H$541:$K$541,0))*HLOOKUP(AG$540,$J$537:$R$538,2)</f>
        <v>16.304347826086957</v>
      </c>
      <c r="AH603" s="769" cm="1">
        <f t="array" ref="AH603">INDEX($H603:$K603,0,MATCH(AH$541,$H$541:$K$541,0))*HLOOKUP(AH$540,$J$537:$R$538,2)</f>
        <v>0</v>
      </c>
      <c r="AI603" s="769" cm="1">
        <f t="array" ref="AI603">INDEX($H603:$K603,0,MATCH(AI$541,$H$541:$K$541,0))*HLOOKUP(AI$540,$J$537:$R$538,2)</f>
        <v>16.304347826086957</v>
      </c>
      <c r="AJ603" s="769" cm="1">
        <f t="array" ref="AJ603">INDEX($H603:$K603,0,MATCH(AJ$541,$H$541:$K$541,0))*HLOOKUP(AJ$540,$J$537:$R$538,2)</f>
        <v>39.473684210526315</v>
      </c>
      <c r="AK603" s="769" cm="1">
        <f t="array" ref="AK603">INDEX($H603:$K603,0,MATCH(AK$541,$H$541:$K$541,0))*HLOOKUP(AK$540,$J$537:$R$538,2)</f>
        <v>16.304347826086957</v>
      </c>
      <c r="AL603" s="769" cm="1">
        <f t="array" ref="AL603">INDEX($H603:$K603,0,MATCH(AL$541,$H$541:$K$541,0))*HLOOKUP(AL$540,$J$537:$R$538,2)</f>
        <v>0</v>
      </c>
      <c r="AM603" s="769" cm="1">
        <f t="array" ref="AM603">INDEX($H603:$K603,0,MATCH(AM$541,$H$541:$K$541,0))*HLOOKUP(AM$540,$J$537:$R$538,2)</f>
        <v>16.304347826086957</v>
      </c>
      <c r="AN603" s="769" cm="1">
        <f t="array" ref="AN603">INDEX($H603:$K603,0,MATCH(AN$541,$H$541:$K$541,0))*HLOOKUP(AN$540,$J$537:$R$538,2)</f>
        <v>39.473684210526315</v>
      </c>
      <c r="AO603" s="769" cm="1">
        <f t="array" ref="AO603">INDEX($H603:$K603,0,MATCH(AO$541,$H$541:$K$541,0))*HLOOKUP(AO$540,$J$537:$R$538,2)</f>
        <v>16.304347826086957</v>
      </c>
      <c r="AP603" s="769" cm="1">
        <f t="array" ref="AP603">INDEX($H603:$K603,0,MATCH(AP$541,$H$541:$K$541,0))*HLOOKUP(AP$540,$J$537:$R$538,2)</f>
        <v>0</v>
      </c>
      <c r="AQ603" s="769" cm="1">
        <f t="array" ref="AQ603">INDEX($H603:$K603,0,MATCH(AQ$541,$H$541:$K$541,0))*HLOOKUP(AQ$540,$J$537:$R$538,2)</f>
        <v>16.304347826086957</v>
      </c>
      <c r="AR603" s="769" cm="1">
        <f t="array" ref="AR603">INDEX($H603:$K603,0,MATCH(AR$541,$H$541:$K$541,0))*HLOOKUP(AR$540,$J$537:$R$538,2)</f>
        <v>39.473684210526315</v>
      </c>
      <c r="AS603" s="769" cm="1">
        <f t="array" ref="AS603">INDEX($H603:$K603,0,MATCH(AS$541,$H$541:$K$541,0))*HLOOKUP(AS$540,$J$537:$R$538,2)</f>
        <v>16.304347826086957</v>
      </c>
      <c r="AT603" s="769" cm="1">
        <f t="array" ref="AT603">INDEX($H603:$K603,0,MATCH(AT$541,$H$541:$K$541,0))*HLOOKUP(AT$540,$J$537:$R$538,2)</f>
        <v>0</v>
      </c>
      <c r="AU603" s="769" cm="1">
        <f t="array" ref="AU603">INDEX($H603:$K603,0,MATCH(AU$541,$H$541:$K$541,0))*HLOOKUP(AU$540,$J$537:$R$538,2)</f>
        <v>16.304347826086957</v>
      </c>
      <c r="AV603" s="189"/>
      <c r="AW603" s="189"/>
      <c r="AX603" s="16"/>
      <c r="AY603" s="8"/>
      <c r="AZ603" s="8"/>
      <c r="BA603" s="8"/>
    </row>
    <row r="604" spans="1:53" ht="14.5" outlineLevel="1" x14ac:dyDescent="0.35">
      <c r="A604" s="6"/>
      <c r="B604" s="7"/>
      <c r="C604" s="17"/>
      <c r="D604" s="17"/>
      <c r="E604" s="17"/>
      <c r="F604" s="26"/>
      <c r="G604" s="26" t="str">
        <f t="shared" si="126"/>
        <v>YYWWBf</v>
      </c>
      <c r="H604" s="226">
        <v>0</v>
      </c>
      <c r="I604" s="226">
        <v>0</v>
      </c>
      <c r="J604" s="226">
        <v>0</v>
      </c>
      <c r="K604" s="226">
        <v>0</v>
      </c>
      <c r="L604" s="769" cm="1">
        <f t="array" ref="L604">INDEX($H604:$K604,0,MATCH(L$541,$H$541:$K$541,0))*HLOOKUP(L$540,$J$537:$R$538,2)</f>
        <v>0</v>
      </c>
      <c r="M604" s="769" cm="1">
        <f t="array" ref="M604">INDEX($H604:$K604,0,MATCH(M$541,$H$541:$K$541,0))*HLOOKUP(M$540,$J$537:$R$538,2)</f>
        <v>0</v>
      </c>
      <c r="N604" s="769" cm="1">
        <f t="array" ref="N604">INDEX($H604:$K604,0,MATCH(N$541,$H$541:$K$541,0))*HLOOKUP(N$540,$J$537:$R$538,2)</f>
        <v>0</v>
      </c>
      <c r="O604" s="769" cm="1">
        <f t="array" ref="O604">INDEX($H604:$K604,0,MATCH(O$541,$H$541:$K$541,0))*HLOOKUP(O$540,$J$537:$R$538,2)</f>
        <v>0</v>
      </c>
      <c r="P604" s="769" cm="1">
        <f t="array" ref="P604">INDEX($H604:$K604,0,MATCH(P$541,$H$541:$K$541,0))*HLOOKUP(P$540,$J$537:$R$538,2)</f>
        <v>0</v>
      </c>
      <c r="Q604" s="769" cm="1">
        <f t="array" ref="Q604">INDEX($H604:$K604,0,MATCH(Q$541,$H$541:$K$541,0))*HLOOKUP(Q$540,$J$537:$R$538,2)</f>
        <v>0</v>
      </c>
      <c r="R604" s="769" cm="1">
        <f t="array" ref="R604">INDEX($H604:$K604,0,MATCH(R$541,$H$541:$K$541,0))*HLOOKUP(R$540,$J$537:$R$538,2)</f>
        <v>0</v>
      </c>
      <c r="S604" s="769" cm="1">
        <f t="array" ref="S604">INDEX($H604:$K604,0,MATCH(S$541,$H$541:$K$541,0))*HLOOKUP(S$540,$J$537:$R$538,2)</f>
        <v>0</v>
      </c>
      <c r="T604" s="769" cm="1">
        <f t="array" ref="T604">INDEX($H604:$K604,0,MATCH(T$541,$H$541:$K$541,0))*HLOOKUP(T$540,$J$537:$R$538,2)</f>
        <v>0</v>
      </c>
      <c r="U604" s="769" cm="1">
        <f t="array" ref="U604">INDEX($H604:$K604,0,MATCH(U$541,$H$541:$K$541,0))*HLOOKUP(U$540,$J$537:$R$538,2)</f>
        <v>0</v>
      </c>
      <c r="V604" s="769" cm="1">
        <f t="array" ref="V604">INDEX($H604:$K604,0,MATCH(V$541,$H$541:$K$541,0))*HLOOKUP(V$540,$J$537:$R$538,2)</f>
        <v>0</v>
      </c>
      <c r="W604" s="769" cm="1">
        <f t="array" ref="W604">INDEX($H604:$K604,0,MATCH(W$541,$H$541:$K$541,0))*HLOOKUP(W$540,$J$537:$R$538,2)</f>
        <v>0</v>
      </c>
      <c r="X604" s="769" cm="1">
        <f t="array" ref="X604">INDEX($H604:$K604,0,MATCH(X$541,$H$541:$K$541,0))*HLOOKUP(X$540,$J$537:$R$538,2)</f>
        <v>0</v>
      </c>
      <c r="Y604" s="769" cm="1">
        <f t="array" ref="Y604">INDEX($H604:$K604,0,MATCH(Y$541,$H$541:$K$541,0))*HLOOKUP(Y$540,$J$537:$R$538,2)</f>
        <v>0</v>
      </c>
      <c r="Z604" s="769" cm="1">
        <f t="array" ref="Z604">INDEX($H604:$K604,0,MATCH(Z$541,$H$541:$K$541,0))*HLOOKUP(Z$540,$J$537:$R$538,2)</f>
        <v>0</v>
      </c>
      <c r="AA604" s="769" cm="1">
        <f t="array" ref="AA604">INDEX($H604:$K604,0,MATCH(AA$541,$H$541:$K$541,0))*HLOOKUP(AA$540,$J$537:$R$538,2)</f>
        <v>0</v>
      </c>
      <c r="AB604" s="769" cm="1">
        <f t="array" ref="AB604">INDEX($H604:$K604,0,MATCH(AB$541,$H$541:$K$541,0))*HLOOKUP(AB$540,$J$537:$R$538,2)</f>
        <v>0</v>
      </c>
      <c r="AC604" s="769" cm="1">
        <f t="array" ref="AC604">INDEX($H604:$K604,0,MATCH(AC$541,$H$541:$K$541,0))*HLOOKUP(AC$540,$J$537:$R$538,2)</f>
        <v>0</v>
      </c>
      <c r="AD604" s="769" cm="1">
        <f t="array" ref="AD604">INDEX($H604:$K604,0,MATCH(AD$541,$H$541:$K$541,0))*HLOOKUP(AD$540,$J$537:$R$538,2)</f>
        <v>0</v>
      </c>
      <c r="AE604" s="769" cm="1">
        <f t="array" ref="AE604">INDEX($H604:$K604,0,MATCH(AE$541,$H$541:$K$541,0))*HLOOKUP(AE$540,$J$537:$R$538,2)</f>
        <v>0</v>
      </c>
      <c r="AF604" s="769" cm="1">
        <f t="array" ref="AF604">INDEX($H604:$K604,0,MATCH(AF$541,$H$541:$K$541,0))*HLOOKUP(AF$540,$J$537:$R$538,2)</f>
        <v>0</v>
      </c>
      <c r="AG604" s="769" cm="1">
        <f t="array" ref="AG604">INDEX($H604:$K604,0,MATCH(AG$541,$H$541:$K$541,0))*HLOOKUP(AG$540,$J$537:$R$538,2)</f>
        <v>0</v>
      </c>
      <c r="AH604" s="769" cm="1">
        <f t="array" ref="AH604">INDEX($H604:$K604,0,MATCH(AH$541,$H$541:$K$541,0))*HLOOKUP(AH$540,$J$537:$R$538,2)</f>
        <v>0</v>
      </c>
      <c r="AI604" s="769" cm="1">
        <f t="array" ref="AI604">INDEX($H604:$K604,0,MATCH(AI$541,$H$541:$K$541,0))*HLOOKUP(AI$540,$J$537:$R$538,2)</f>
        <v>0</v>
      </c>
      <c r="AJ604" s="769" cm="1">
        <f t="array" ref="AJ604">INDEX($H604:$K604,0,MATCH(AJ$541,$H$541:$K$541,0))*HLOOKUP(AJ$540,$J$537:$R$538,2)</f>
        <v>0</v>
      </c>
      <c r="AK604" s="769" cm="1">
        <f t="array" ref="AK604">INDEX($H604:$K604,0,MATCH(AK$541,$H$541:$K$541,0))*HLOOKUP(AK$540,$J$537:$R$538,2)</f>
        <v>0</v>
      </c>
      <c r="AL604" s="769" cm="1">
        <f t="array" ref="AL604">INDEX($H604:$K604,0,MATCH(AL$541,$H$541:$K$541,0))*HLOOKUP(AL$540,$J$537:$R$538,2)</f>
        <v>0</v>
      </c>
      <c r="AM604" s="769" cm="1">
        <f t="array" ref="AM604">INDEX($H604:$K604,0,MATCH(AM$541,$H$541:$K$541,0))*HLOOKUP(AM$540,$J$537:$R$538,2)</f>
        <v>0</v>
      </c>
      <c r="AN604" s="769" cm="1">
        <f t="array" ref="AN604">INDEX($H604:$K604,0,MATCH(AN$541,$H$541:$K$541,0))*HLOOKUP(AN$540,$J$537:$R$538,2)</f>
        <v>0</v>
      </c>
      <c r="AO604" s="769" cm="1">
        <f t="array" ref="AO604">INDEX($H604:$K604,0,MATCH(AO$541,$H$541:$K$541,0))*HLOOKUP(AO$540,$J$537:$R$538,2)</f>
        <v>0</v>
      </c>
      <c r="AP604" s="769" cm="1">
        <f t="array" ref="AP604">INDEX($H604:$K604,0,MATCH(AP$541,$H$541:$K$541,0))*HLOOKUP(AP$540,$J$537:$R$538,2)</f>
        <v>0</v>
      </c>
      <c r="AQ604" s="769" cm="1">
        <f t="array" ref="AQ604">INDEX($H604:$K604,0,MATCH(AQ$541,$H$541:$K$541,0))*HLOOKUP(AQ$540,$J$537:$R$538,2)</f>
        <v>0</v>
      </c>
      <c r="AR604" s="769" cm="1">
        <f t="array" ref="AR604">INDEX($H604:$K604,0,MATCH(AR$541,$H$541:$K$541,0))*HLOOKUP(AR$540,$J$537:$R$538,2)</f>
        <v>0</v>
      </c>
      <c r="AS604" s="769" cm="1">
        <f t="array" ref="AS604">INDEX($H604:$K604,0,MATCH(AS$541,$H$541:$K$541,0))*HLOOKUP(AS$540,$J$537:$R$538,2)</f>
        <v>0</v>
      </c>
      <c r="AT604" s="769" cm="1">
        <f t="array" ref="AT604">INDEX($H604:$K604,0,MATCH(AT$541,$H$541:$K$541,0))*HLOOKUP(AT$540,$J$537:$R$538,2)</f>
        <v>0</v>
      </c>
      <c r="AU604" s="769" cm="1">
        <f t="array" ref="AU604">INDEX($H604:$K604,0,MATCH(AU$541,$H$541:$K$541,0))*HLOOKUP(AU$540,$J$537:$R$538,2)</f>
        <v>0</v>
      </c>
      <c r="AV604" s="189"/>
      <c r="AW604" s="189"/>
      <c r="AX604" s="16"/>
      <c r="AY604" s="8"/>
      <c r="AZ604" s="8"/>
      <c r="BA604" s="8"/>
    </row>
    <row r="605" spans="1:53" ht="14.5" outlineLevel="1" x14ac:dyDescent="0.35">
      <c r="A605" s="6"/>
      <c r="B605" s="7"/>
      <c r="C605" s="17"/>
      <c r="D605" s="17"/>
      <c r="E605" s="17"/>
      <c r="F605" s="26"/>
      <c r="G605" s="26" t="str">
        <f t="shared" si="126"/>
        <v>YYFWWb</v>
      </c>
      <c r="H605" s="226">
        <v>78.94736842105263</v>
      </c>
      <c r="I605" s="226">
        <v>10.869565217391305</v>
      </c>
      <c r="J605" s="226">
        <v>10.869565217391305</v>
      </c>
      <c r="K605" s="226">
        <v>0</v>
      </c>
      <c r="L605" s="769" cm="1">
        <f t="array" ref="L605">INDEX($H605:$K605,0,MATCH(L$541,$H$541:$K$541,0))*HLOOKUP(L$540,$J$537:$R$538,2)</f>
        <v>78.94736842105263</v>
      </c>
      <c r="M605" s="769" cm="1">
        <f t="array" ref="M605">INDEX($H605:$K605,0,MATCH(M$541,$H$541:$K$541,0))*HLOOKUP(M$540,$J$537:$R$538,2)</f>
        <v>10.869565217391305</v>
      </c>
      <c r="N605" s="769" cm="1">
        <f t="array" ref="N605">INDEX($H605:$K605,0,MATCH(N$541,$H$541:$K$541,0))*HLOOKUP(N$540,$J$537:$R$538,2)</f>
        <v>10.869565217391305</v>
      </c>
      <c r="O605" s="769" cm="1">
        <f t="array" ref="O605">INDEX($H605:$K605,0,MATCH(O$541,$H$541:$K$541,0))*HLOOKUP(O$540,$J$537:$R$538,2)</f>
        <v>0</v>
      </c>
      <c r="P605" s="769" cm="1">
        <f t="array" ref="P605">INDEX($H605:$K605,0,MATCH(P$541,$H$541:$K$541,0))*HLOOKUP(P$540,$J$537:$R$538,2)</f>
        <v>78.94736842105263</v>
      </c>
      <c r="Q605" s="769" cm="1">
        <f t="array" ref="Q605">INDEX($H605:$K605,0,MATCH(Q$541,$H$541:$K$541,0))*HLOOKUP(Q$540,$J$537:$R$538,2)</f>
        <v>10.869565217391305</v>
      </c>
      <c r="R605" s="769" cm="1">
        <f t="array" ref="R605">INDEX($H605:$K605,0,MATCH(R$541,$H$541:$K$541,0))*HLOOKUP(R$540,$J$537:$R$538,2)</f>
        <v>10.869565217391305</v>
      </c>
      <c r="S605" s="769" cm="1">
        <f t="array" ref="S605">INDEX($H605:$K605,0,MATCH(S$541,$H$541:$K$541,0))*HLOOKUP(S$540,$J$537:$R$538,2)</f>
        <v>0</v>
      </c>
      <c r="T605" s="769" cm="1">
        <f t="array" ref="T605">INDEX($H605:$K605,0,MATCH(T$541,$H$541:$K$541,0))*HLOOKUP(T$540,$J$537:$R$538,2)</f>
        <v>78.94736842105263</v>
      </c>
      <c r="U605" s="769" cm="1">
        <f t="array" ref="U605">INDEX($H605:$K605,0,MATCH(U$541,$H$541:$K$541,0))*HLOOKUP(U$540,$J$537:$R$538,2)</f>
        <v>10.869565217391305</v>
      </c>
      <c r="V605" s="769" cm="1">
        <f t="array" ref="V605">INDEX($H605:$K605,0,MATCH(V$541,$H$541:$K$541,0))*HLOOKUP(V$540,$J$537:$R$538,2)</f>
        <v>10.869565217391305</v>
      </c>
      <c r="W605" s="769" cm="1">
        <f t="array" ref="W605">INDEX($H605:$K605,0,MATCH(W$541,$H$541:$K$541,0))*HLOOKUP(W$540,$J$537:$R$538,2)</f>
        <v>0</v>
      </c>
      <c r="X605" s="769" cm="1">
        <f t="array" ref="X605">INDEX($H605:$K605,0,MATCH(X$541,$H$541:$K$541,0))*HLOOKUP(X$540,$J$537:$R$538,2)</f>
        <v>78.94736842105263</v>
      </c>
      <c r="Y605" s="769" cm="1">
        <f t="array" ref="Y605">INDEX($H605:$K605,0,MATCH(Y$541,$H$541:$K$541,0))*HLOOKUP(Y$540,$J$537:$R$538,2)</f>
        <v>10.869565217391305</v>
      </c>
      <c r="Z605" s="769" cm="1">
        <f t="array" ref="Z605">INDEX($H605:$K605,0,MATCH(Z$541,$H$541:$K$541,0))*HLOOKUP(Z$540,$J$537:$R$538,2)</f>
        <v>10.869565217391305</v>
      </c>
      <c r="AA605" s="769" cm="1">
        <f t="array" ref="AA605">INDEX($H605:$K605,0,MATCH(AA$541,$H$541:$K$541,0))*HLOOKUP(AA$540,$J$537:$R$538,2)</f>
        <v>0</v>
      </c>
      <c r="AB605" s="769" cm="1">
        <f t="array" ref="AB605">INDEX($H605:$K605,0,MATCH(AB$541,$H$541:$K$541,0))*HLOOKUP(AB$540,$J$537:$R$538,2)</f>
        <v>78.94736842105263</v>
      </c>
      <c r="AC605" s="769" cm="1">
        <f t="array" ref="AC605">INDEX($H605:$K605,0,MATCH(AC$541,$H$541:$K$541,0))*HLOOKUP(AC$540,$J$537:$R$538,2)</f>
        <v>10.869565217391305</v>
      </c>
      <c r="AD605" s="769" cm="1">
        <f t="array" ref="AD605">INDEX($H605:$K605,0,MATCH(AD$541,$H$541:$K$541,0))*HLOOKUP(AD$540,$J$537:$R$538,2)</f>
        <v>10.869565217391305</v>
      </c>
      <c r="AE605" s="769" cm="1">
        <f t="array" ref="AE605">INDEX($H605:$K605,0,MATCH(AE$541,$H$541:$K$541,0))*HLOOKUP(AE$540,$J$537:$R$538,2)</f>
        <v>0</v>
      </c>
      <c r="AF605" s="769" cm="1">
        <f t="array" ref="AF605">INDEX($H605:$K605,0,MATCH(AF$541,$H$541:$K$541,0))*HLOOKUP(AF$540,$J$537:$R$538,2)</f>
        <v>78.94736842105263</v>
      </c>
      <c r="AG605" s="769" cm="1">
        <f t="array" ref="AG605">INDEX($H605:$K605,0,MATCH(AG$541,$H$541:$K$541,0))*HLOOKUP(AG$540,$J$537:$R$538,2)</f>
        <v>10.869565217391305</v>
      </c>
      <c r="AH605" s="769" cm="1">
        <f t="array" ref="AH605">INDEX($H605:$K605,0,MATCH(AH$541,$H$541:$K$541,0))*HLOOKUP(AH$540,$J$537:$R$538,2)</f>
        <v>10.869565217391305</v>
      </c>
      <c r="AI605" s="769" cm="1">
        <f t="array" ref="AI605">INDEX($H605:$K605,0,MATCH(AI$541,$H$541:$K$541,0))*HLOOKUP(AI$540,$J$537:$R$538,2)</f>
        <v>0</v>
      </c>
      <c r="AJ605" s="769" cm="1">
        <f t="array" ref="AJ605">INDEX($H605:$K605,0,MATCH(AJ$541,$H$541:$K$541,0))*HLOOKUP(AJ$540,$J$537:$R$538,2)</f>
        <v>78.94736842105263</v>
      </c>
      <c r="AK605" s="769" cm="1">
        <f t="array" ref="AK605">INDEX($H605:$K605,0,MATCH(AK$541,$H$541:$K$541,0))*HLOOKUP(AK$540,$J$537:$R$538,2)</f>
        <v>10.869565217391305</v>
      </c>
      <c r="AL605" s="769" cm="1">
        <f t="array" ref="AL605">INDEX($H605:$K605,0,MATCH(AL$541,$H$541:$K$541,0))*HLOOKUP(AL$540,$J$537:$R$538,2)</f>
        <v>10.869565217391305</v>
      </c>
      <c r="AM605" s="769" cm="1">
        <f t="array" ref="AM605">INDEX($H605:$K605,0,MATCH(AM$541,$H$541:$K$541,0))*HLOOKUP(AM$540,$J$537:$R$538,2)</f>
        <v>0</v>
      </c>
      <c r="AN605" s="769" cm="1">
        <f t="array" ref="AN605">INDEX($H605:$K605,0,MATCH(AN$541,$H$541:$K$541,0))*HLOOKUP(AN$540,$J$537:$R$538,2)</f>
        <v>78.94736842105263</v>
      </c>
      <c r="AO605" s="769" cm="1">
        <f t="array" ref="AO605">INDEX($H605:$K605,0,MATCH(AO$541,$H$541:$K$541,0))*HLOOKUP(AO$540,$J$537:$R$538,2)</f>
        <v>10.869565217391305</v>
      </c>
      <c r="AP605" s="769" cm="1">
        <f t="array" ref="AP605">INDEX($H605:$K605,0,MATCH(AP$541,$H$541:$K$541,0))*HLOOKUP(AP$540,$J$537:$R$538,2)</f>
        <v>10.869565217391305</v>
      </c>
      <c r="AQ605" s="769" cm="1">
        <f t="array" ref="AQ605">INDEX($H605:$K605,0,MATCH(AQ$541,$H$541:$K$541,0))*HLOOKUP(AQ$540,$J$537:$R$538,2)</f>
        <v>0</v>
      </c>
      <c r="AR605" s="769" cm="1">
        <f t="array" ref="AR605">INDEX($H605:$K605,0,MATCH(AR$541,$H$541:$K$541,0))*HLOOKUP(AR$540,$J$537:$R$538,2)</f>
        <v>78.94736842105263</v>
      </c>
      <c r="AS605" s="769" cm="1">
        <f t="array" ref="AS605">INDEX($H605:$K605,0,MATCH(AS$541,$H$541:$K$541,0))*HLOOKUP(AS$540,$J$537:$R$538,2)</f>
        <v>10.869565217391305</v>
      </c>
      <c r="AT605" s="769" cm="1">
        <f t="array" ref="AT605">INDEX($H605:$K605,0,MATCH(AT$541,$H$541:$K$541,0))*HLOOKUP(AT$540,$J$537:$R$538,2)</f>
        <v>10.869565217391305</v>
      </c>
      <c r="AU605" s="769" cm="1">
        <f t="array" ref="AU605">INDEX($H605:$K605,0,MATCH(AU$541,$H$541:$K$541,0))*HLOOKUP(AU$540,$J$537:$R$538,2)</f>
        <v>0</v>
      </c>
      <c r="AV605" s="189"/>
      <c r="AW605" s="189"/>
      <c r="AX605" s="16"/>
      <c r="AY605" s="8"/>
      <c r="AZ605" s="8"/>
      <c r="BA605" s="8"/>
    </row>
    <row r="606" spans="1:53" ht="14.5" outlineLevel="1" x14ac:dyDescent="0.35">
      <c r="A606" s="6"/>
      <c r="B606" s="7"/>
      <c r="C606" s="17"/>
      <c r="D606" s="17"/>
      <c r="E606" s="17"/>
      <c r="F606" s="26"/>
      <c r="G606" s="26" t="str">
        <f t="shared" si="126"/>
        <v>YYFWWbd</v>
      </c>
      <c r="H606" s="226">
        <v>78.94736842105263</v>
      </c>
      <c r="I606" s="226">
        <v>10.869565217391305</v>
      </c>
      <c r="J606" s="226">
        <v>10.869565217391305</v>
      </c>
      <c r="K606" s="226">
        <v>0</v>
      </c>
      <c r="L606" s="769" cm="1">
        <f t="array" ref="L606">INDEX($H606:$K606,0,MATCH(L$541,$H$541:$K$541,0))*HLOOKUP(L$540,$J$537:$R$538,2)</f>
        <v>78.94736842105263</v>
      </c>
      <c r="M606" s="769" cm="1">
        <f t="array" ref="M606">INDEX($H606:$K606,0,MATCH(M$541,$H$541:$K$541,0))*HLOOKUP(M$540,$J$537:$R$538,2)</f>
        <v>10.869565217391305</v>
      </c>
      <c r="N606" s="769" cm="1">
        <f t="array" ref="N606">INDEX($H606:$K606,0,MATCH(N$541,$H$541:$K$541,0))*HLOOKUP(N$540,$J$537:$R$538,2)</f>
        <v>10.869565217391305</v>
      </c>
      <c r="O606" s="769" cm="1">
        <f t="array" ref="O606">INDEX($H606:$K606,0,MATCH(O$541,$H$541:$K$541,0))*HLOOKUP(O$540,$J$537:$R$538,2)</f>
        <v>0</v>
      </c>
      <c r="P606" s="769" cm="1">
        <f t="array" ref="P606">INDEX($H606:$K606,0,MATCH(P$541,$H$541:$K$541,0))*HLOOKUP(P$540,$J$537:$R$538,2)</f>
        <v>78.94736842105263</v>
      </c>
      <c r="Q606" s="769" cm="1">
        <f t="array" ref="Q606">INDEX($H606:$K606,0,MATCH(Q$541,$H$541:$K$541,0))*HLOOKUP(Q$540,$J$537:$R$538,2)</f>
        <v>10.869565217391305</v>
      </c>
      <c r="R606" s="769" cm="1">
        <f t="array" ref="R606">INDEX($H606:$K606,0,MATCH(R$541,$H$541:$K$541,0))*HLOOKUP(R$540,$J$537:$R$538,2)</f>
        <v>10.869565217391305</v>
      </c>
      <c r="S606" s="769" cm="1">
        <f t="array" ref="S606">INDEX($H606:$K606,0,MATCH(S$541,$H$541:$K$541,0))*HLOOKUP(S$540,$J$537:$R$538,2)</f>
        <v>0</v>
      </c>
      <c r="T606" s="769" cm="1">
        <f t="array" ref="T606">INDEX($H606:$K606,0,MATCH(T$541,$H$541:$K$541,0))*HLOOKUP(T$540,$J$537:$R$538,2)</f>
        <v>78.94736842105263</v>
      </c>
      <c r="U606" s="769" cm="1">
        <f t="array" ref="U606">INDEX($H606:$K606,0,MATCH(U$541,$H$541:$K$541,0))*HLOOKUP(U$540,$J$537:$R$538,2)</f>
        <v>10.869565217391305</v>
      </c>
      <c r="V606" s="769" cm="1">
        <f t="array" ref="V606">INDEX($H606:$K606,0,MATCH(V$541,$H$541:$K$541,0))*HLOOKUP(V$540,$J$537:$R$538,2)</f>
        <v>10.869565217391305</v>
      </c>
      <c r="W606" s="769" cm="1">
        <f t="array" ref="W606">INDEX($H606:$K606,0,MATCH(W$541,$H$541:$K$541,0))*HLOOKUP(W$540,$J$537:$R$538,2)</f>
        <v>0</v>
      </c>
      <c r="X606" s="769" cm="1">
        <f t="array" ref="X606">INDEX($H606:$K606,0,MATCH(X$541,$H$541:$K$541,0))*HLOOKUP(X$540,$J$537:$R$538,2)</f>
        <v>78.94736842105263</v>
      </c>
      <c r="Y606" s="769" cm="1">
        <f t="array" ref="Y606">INDEX($H606:$K606,0,MATCH(Y$541,$H$541:$K$541,0))*HLOOKUP(Y$540,$J$537:$R$538,2)</f>
        <v>10.869565217391305</v>
      </c>
      <c r="Z606" s="769" cm="1">
        <f t="array" ref="Z606">INDEX($H606:$K606,0,MATCH(Z$541,$H$541:$K$541,0))*HLOOKUP(Z$540,$J$537:$R$538,2)</f>
        <v>10.869565217391305</v>
      </c>
      <c r="AA606" s="769" cm="1">
        <f t="array" ref="AA606">INDEX($H606:$K606,0,MATCH(AA$541,$H$541:$K$541,0))*HLOOKUP(AA$540,$J$537:$R$538,2)</f>
        <v>0</v>
      </c>
      <c r="AB606" s="769" cm="1">
        <f t="array" ref="AB606">INDEX($H606:$K606,0,MATCH(AB$541,$H$541:$K$541,0))*HLOOKUP(AB$540,$J$537:$R$538,2)</f>
        <v>78.94736842105263</v>
      </c>
      <c r="AC606" s="769" cm="1">
        <f t="array" ref="AC606">INDEX($H606:$K606,0,MATCH(AC$541,$H$541:$K$541,0))*HLOOKUP(AC$540,$J$537:$R$538,2)</f>
        <v>10.869565217391305</v>
      </c>
      <c r="AD606" s="769" cm="1">
        <f t="array" ref="AD606">INDEX($H606:$K606,0,MATCH(AD$541,$H$541:$K$541,0))*HLOOKUP(AD$540,$J$537:$R$538,2)</f>
        <v>10.869565217391305</v>
      </c>
      <c r="AE606" s="769" cm="1">
        <f t="array" ref="AE606">INDEX($H606:$K606,0,MATCH(AE$541,$H$541:$K$541,0))*HLOOKUP(AE$540,$J$537:$R$538,2)</f>
        <v>0</v>
      </c>
      <c r="AF606" s="769" cm="1">
        <f t="array" ref="AF606">INDEX($H606:$K606,0,MATCH(AF$541,$H$541:$K$541,0))*HLOOKUP(AF$540,$J$537:$R$538,2)</f>
        <v>78.94736842105263</v>
      </c>
      <c r="AG606" s="769" cm="1">
        <f t="array" ref="AG606">INDEX($H606:$K606,0,MATCH(AG$541,$H$541:$K$541,0))*HLOOKUP(AG$540,$J$537:$R$538,2)</f>
        <v>10.869565217391305</v>
      </c>
      <c r="AH606" s="769" cm="1">
        <f t="array" ref="AH606">INDEX($H606:$K606,0,MATCH(AH$541,$H$541:$K$541,0))*HLOOKUP(AH$540,$J$537:$R$538,2)</f>
        <v>10.869565217391305</v>
      </c>
      <c r="AI606" s="769" cm="1">
        <f t="array" ref="AI606">INDEX($H606:$K606,0,MATCH(AI$541,$H$541:$K$541,0))*HLOOKUP(AI$540,$J$537:$R$538,2)</f>
        <v>0</v>
      </c>
      <c r="AJ606" s="769" cm="1">
        <f t="array" ref="AJ606">INDEX($H606:$K606,0,MATCH(AJ$541,$H$541:$K$541,0))*HLOOKUP(AJ$540,$J$537:$R$538,2)</f>
        <v>78.94736842105263</v>
      </c>
      <c r="AK606" s="769" cm="1">
        <f t="array" ref="AK606">INDEX($H606:$K606,0,MATCH(AK$541,$H$541:$K$541,0))*HLOOKUP(AK$540,$J$537:$R$538,2)</f>
        <v>10.869565217391305</v>
      </c>
      <c r="AL606" s="769" cm="1">
        <f t="array" ref="AL606">INDEX($H606:$K606,0,MATCH(AL$541,$H$541:$K$541,0))*HLOOKUP(AL$540,$J$537:$R$538,2)</f>
        <v>10.869565217391305</v>
      </c>
      <c r="AM606" s="769" cm="1">
        <f t="array" ref="AM606">INDEX($H606:$K606,0,MATCH(AM$541,$H$541:$K$541,0))*HLOOKUP(AM$540,$J$537:$R$538,2)</f>
        <v>0</v>
      </c>
      <c r="AN606" s="769" cm="1">
        <f t="array" ref="AN606">INDEX($H606:$K606,0,MATCH(AN$541,$H$541:$K$541,0))*HLOOKUP(AN$540,$J$537:$R$538,2)</f>
        <v>78.94736842105263</v>
      </c>
      <c r="AO606" s="769" cm="1">
        <f t="array" ref="AO606">INDEX($H606:$K606,0,MATCH(AO$541,$H$541:$K$541,0))*HLOOKUP(AO$540,$J$537:$R$538,2)</f>
        <v>10.869565217391305</v>
      </c>
      <c r="AP606" s="769" cm="1">
        <f t="array" ref="AP606">INDEX($H606:$K606,0,MATCH(AP$541,$H$541:$K$541,0))*HLOOKUP(AP$540,$J$537:$R$538,2)</f>
        <v>10.869565217391305</v>
      </c>
      <c r="AQ606" s="769" cm="1">
        <f t="array" ref="AQ606">INDEX($H606:$K606,0,MATCH(AQ$541,$H$541:$K$541,0))*HLOOKUP(AQ$540,$J$537:$R$538,2)</f>
        <v>0</v>
      </c>
      <c r="AR606" s="769" cm="1">
        <f t="array" ref="AR606">INDEX($H606:$K606,0,MATCH(AR$541,$H$541:$K$541,0))*HLOOKUP(AR$540,$J$537:$R$538,2)</f>
        <v>78.94736842105263</v>
      </c>
      <c r="AS606" s="769" cm="1">
        <f t="array" ref="AS606">INDEX($H606:$K606,0,MATCH(AS$541,$H$541:$K$541,0))*HLOOKUP(AS$540,$J$537:$R$538,2)</f>
        <v>10.869565217391305</v>
      </c>
      <c r="AT606" s="769" cm="1">
        <f t="array" ref="AT606">INDEX($H606:$K606,0,MATCH(AT$541,$H$541:$K$541,0))*HLOOKUP(AT$540,$J$537:$R$538,2)</f>
        <v>10.869565217391305</v>
      </c>
      <c r="AU606" s="769" cm="1">
        <f t="array" ref="AU606">INDEX($H606:$K606,0,MATCH(AU$541,$H$541:$K$541,0))*HLOOKUP(AU$540,$J$537:$R$538,2)</f>
        <v>0</v>
      </c>
      <c r="AV606" s="189"/>
      <c r="AW606" s="189"/>
      <c r="AX606" s="16"/>
      <c r="AY606" s="8"/>
      <c r="AZ606" s="8"/>
      <c r="BA606" s="8"/>
    </row>
    <row r="607" spans="1:53" ht="14.5" outlineLevel="1" x14ac:dyDescent="0.35">
      <c r="A607" s="6"/>
      <c r="B607" s="7"/>
      <c r="C607" s="17"/>
      <c r="D607" s="17"/>
      <c r="E607" s="17"/>
      <c r="F607" s="26"/>
      <c r="G607" s="26" t="str">
        <f t="shared" si="126"/>
        <v>YYBFWw</v>
      </c>
      <c r="H607" s="226">
        <v>78.94736842105263</v>
      </c>
      <c r="I607" s="226">
        <v>21.739130434782609</v>
      </c>
      <c r="J607" s="226">
        <v>21.739130434782609</v>
      </c>
      <c r="K607" s="226">
        <v>0</v>
      </c>
      <c r="L607" s="769" cm="1">
        <f t="array" ref="L607">INDEX($H607:$K607,0,MATCH(L$541,$H$541:$K$541,0))*HLOOKUP(L$540,$J$537:$R$538,2)</f>
        <v>78.94736842105263</v>
      </c>
      <c r="M607" s="769" cm="1">
        <f t="array" ref="M607">INDEX($H607:$K607,0,MATCH(M$541,$H$541:$K$541,0))*HLOOKUP(M$540,$J$537:$R$538,2)</f>
        <v>21.739130434782609</v>
      </c>
      <c r="N607" s="769" cm="1">
        <f t="array" ref="N607">INDEX($H607:$K607,0,MATCH(N$541,$H$541:$K$541,0))*HLOOKUP(N$540,$J$537:$R$538,2)</f>
        <v>21.739130434782609</v>
      </c>
      <c r="O607" s="769" cm="1">
        <f t="array" ref="O607">INDEX($H607:$K607,0,MATCH(O$541,$H$541:$K$541,0))*HLOOKUP(O$540,$J$537:$R$538,2)</f>
        <v>0</v>
      </c>
      <c r="P607" s="769" cm="1">
        <f t="array" ref="P607">INDEX($H607:$K607,0,MATCH(P$541,$H$541:$K$541,0))*HLOOKUP(P$540,$J$537:$R$538,2)</f>
        <v>78.94736842105263</v>
      </c>
      <c r="Q607" s="769" cm="1">
        <f t="array" ref="Q607">INDEX($H607:$K607,0,MATCH(Q$541,$H$541:$K$541,0))*HLOOKUP(Q$540,$J$537:$R$538,2)</f>
        <v>21.739130434782609</v>
      </c>
      <c r="R607" s="769" cm="1">
        <f t="array" ref="R607">INDEX($H607:$K607,0,MATCH(R$541,$H$541:$K$541,0))*HLOOKUP(R$540,$J$537:$R$538,2)</f>
        <v>21.739130434782609</v>
      </c>
      <c r="S607" s="769" cm="1">
        <f t="array" ref="S607">INDEX($H607:$K607,0,MATCH(S$541,$H$541:$K$541,0))*HLOOKUP(S$540,$J$537:$R$538,2)</f>
        <v>0</v>
      </c>
      <c r="T607" s="769" cm="1">
        <f t="array" ref="T607">INDEX($H607:$K607,0,MATCH(T$541,$H$541:$K$541,0))*HLOOKUP(T$540,$J$537:$R$538,2)</f>
        <v>78.94736842105263</v>
      </c>
      <c r="U607" s="769" cm="1">
        <f t="array" ref="U607">INDEX($H607:$K607,0,MATCH(U$541,$H$541:$K$541,0))*HLOOKUP(U$540,$J$537:$R$538,2)</f>
        <v>21.739130434782609</v>
      </c>
      <c r="V607" s="769" cm="1">
        <f t="array" ref="V607">INDEX($H607:$K607,0,MATCH(V$541,$H$541:$K$541,0))*HLOOKUP(V$540,$J$537:$R$538,2)</f>
        <v>21.739130434782609</v>
      </c>
      <c r="W607" s="769" cm="1">
        <f t="array" ref="W607">INDEX($H607:$K607,0,MATCH(W$541,$H$541:$K$541,0))*HLOOKUP(W$540,$J$537:$R$538,2)</f>
        <v>0</v>
      </c>
      <c r="X607" s="769" cm="1">
        <f t="array" ref="X607">INDEX($H607:$K607,0,MATCH(X$541,$H$541:$K$541,0))*HLOOKUP(X$540,$J$537:$R$538,2)</f>
        <v>78.94736842105263</v>
      </c>
      <c r="Y607" s="769" cm="1">
        <f t="array" ref="Y607">INDEX($H607:$K607,0,MATCH(Y$541,$H$541:$K$541,0))*HLOOKUP(Y$540,$J$537:$R$538,2)</f>
        <v>21.739130434782609</v>
      </c>
      <c r="Z607" s="769" cm="1">
        <f t="array" ref="Z607">INDEX($H607:$K607,0,MATCH(Z$541,$H$541:$K$541,0))*HLOOKUP(Z$540,$J$537:$R$538,2)</f>
        <v>21.739130434782609</v>
      </c>
      <c r="AA607" s="769" cm="1">
        <f t="array" ref="AA607">INDEX($H607:$K607,0,MATCH(AA$541,$H$541:$K$541,0))*HLOOKUP(AA$540,$J$537:$R$538,2)</f>
        <v>0</v>
      </c>
      <c r="AB607" s="769" cm="1">
        <f t="array" ref="AB607">INDEX($H607:$K607,0,MATCH(AB$541,$H$541:$K$541,0))*HLOOKUP(AB$540,$J$537:$R$538,2)</f>
        <v>78.94736842105263</v>
      </c>
      <c r="AC607" s="769" cm="1">
        <f t="array" ref="AC607">INDEX($H607:$K607,0,MATCH(AC$541,$H$541:$K$541,0))*HLOOKUP(AC$540,$J$537:$R$538,2)</f>
        <v>21.739130434782609</v>
      </c>
      <c r="AD607" s="769" cm="1">
        <f t="array" ref="AD607">INDEX($H607:$K607,0,MATCH(AD$541,$H$541:$K$541,0))*HLOOKUP(AD$540,$J$537:$R$538,2)</f>
        <v>21.739130434782609</v>
      </c>
      <c r="AE607" s="769" cm="1">
        <f t="array" ref="AE607">INDEX($H607:$K607,0,MATCH(AE$541,$H$541:$K$541,0))*HLOOKUP(AE$540,$J$537:$R$538,2)</f>
        <v>0</v>
      </c>
      <c r="AF607" s="769" cm="1">
        <f t="array" ref="AF607">INDEX($H607:$K607,0,MATCH(AF$541,$H$541:$K$541,0))*HLOOKUP(AF$540,$J$537:$R$538,2)</f>
        <v>78.94736842105263</v>
      </c>
      <c r="AG607" s="769" cm="1">
        <f t="array" ref="AG607">INDEX($H607:$K607,0,MATCH(AG$541,$H$541:$K$541,0))*HLOOKUP(AG$540,$J$537:$R$538,2)</f>
        <v>21.739130434782609</v>
      </c>
      <c r="AH607" s="769" cm="1">
        <f t="array" ref="AH607">INDEX($H607:$K607,0,MATCH(AH$541,$H$541:$K$541,0))*HLOOKUP(AH$540,$J$537:$R$538,2)</f>
        <v>21.739130434782609</v>
      </c>
      <c r="AI607" s="769" cm="1">
        <f t="array" ref="AI607">INDEX($H607:$K607,0,MATCH(AI$541,$H$541:$K$541,0))*HLOOKUP(AI$540,$J$537:$R$538,2)</f>
        <v>0</v>
      </c>
      <c r="AJ607" s="769" cm="1">
        <f t="array" ref="AJ607">INDEX($H607:$K607,0,MATCH(AJ$541,$H$541:$K$541,0))*HLOOKUP(AJ$540,$J$537:$R$538,2)</f>
        <v>78.94736842105263</v>
      </c>
      <c r="AK607" s="769" cm="1">
        <f t="array" ref="AK607">INDEX($H607:$K607,0,MATCH(AK$541,$H$541:$K$541,0))*HLOOKUP(AK$540,$J$537:$R$538,2)</f>
        <v>21.739130434782609</v>
      </c>
      <c r="AL607" s="769" cm="1">
        <f t="array" ref="AL607">INDEX($H607:$K607,0,MATCH(AL$541,$H$541:$K$541,0))*HLOOKUP(AL$540,$J$537:$R$538,2)</f>
        <v>21.739130434782609</v>
      </c>
      <c r="AM607" s="769" cm="1">
        <f t="array" ref="AM607">INDEX($H607:$K607,0,MATCH(AM$541,$H$541:$K$541,0))*HLOOKUP(AM$540,$J$537:$R$538,2)</f>
        <v>0</v>
      </c>
      <c r="AN607" s="769" cm="1">
        <f t="array" ref="AN607">INDEX($H607:$K607,0,MATCH(AN$541,$H$541:$K$541,0))*HLOOKUP(AN$540,$J$537:$R$538,2)</f>
        <v>78.94736842105263</v>
      </c>
      <c r="AO607" s="769" cm="1">
        <f t="array" ref="AO607">INDEX($H607:$K607,0,MATCH(AO$541,$H$541:$K$541,0))*HLOOKUP(AO$540,$J$537:$R$538,2)</f>
        <v>21.739130434782609</v>
      </c>
      <c r="AP607" s="769" cm="1">
        <f t="array" ref="AP607">INDEX($H607:$K607,0,MATCH(AP$541,$H$541:$K$541,0))*HLOOKUP(AP$540,$J$537:$R$538,2)</f>
        <v>21.739130434782609</v>
      </c>
      <c r="AQ607" s="769" cm="1">
        <f t="array" ref="AQ607">INDEX($H607:$K607,0,MATCH(AQ$541,$H$541:$K$541,0))*HLOOKUP(AQ$540,$J$537:$R$538,2)</f>
        <v>0</v>
      </c>
      <c r="AR607" s="769" cm="1">
        <f t="array" ref="AR607">INDEX($H607:$K607,0,MATCH(AR$541,$H$541:$K$541,0))*HLOOKUP(AR$540,$J$537:$R$538,2)</f>
        <v>78.94736842105263</v>
      </c>
      <c r="AS607" s="769" cm="1">
        <f t="array" ref="AS607">INDEX($H607:$K607,0,MATCH(AS$541,$H$541:$K$541,0))*HLOOKUP(AS$540,$J$537:$R$538,2)</f>
        <v>21.739130434782609</v>
      </c>
      <c r="AT607" s="769" cm="1">
        <f t="array" ref="AT607">INDEX($H607:$K607,0,MATCH(AT$541,$H$541:$K$541,0))*HLOOKUP(AT$540,$J$537:$R$538,2)</f>
        <v>21.739130434782609</v>
      </c>
      <c r="AU607" s="769" cm="1">
        <f t="array" ref="AU607">INDEX($H607:$K607,0,MATCH(AU$541,$H$541:$K$541,0))*HLOOKUP(AU$540,$J$537:$R$538,2)</f>
        <v>0</v>
      </c>
      <c r="AV607" s="189"/>
      <c r="AW607" s="189"/>
      <c r="AX607" s="16"/>
      <c r="AY607" s="8"/>
      <c r="AZ607" s="8"/>
      <c r="BA607" s="8"/>
    </row>
    <row r="608" spans="1:53" ht="14.5" outlineLevel="1" x14ac:dyDescent="0.35">
      <c r="A608" s="6"/>
      <c r="B608" s="7"/>
      <c r="C608" s="17"/>
      <c r="D608" s="17"/>
      <c r="E608" s="17"/>
      <c r="F608" s="26"/>
      <c r="G608" s="26" t="str">
        <f t="shared" si="126"/>
        <v>YYBFWwd</v>
      </c>
      <c r="H608" s="226">
        <v>78.94736842105263</v>
      </c>
      <c r="I608" s="226">
        <v>21.739130434782609</v>
      </c>
      <c r="J608" s="226">
        <v>21.739130434782609</v>
      </c>
      <c r="K608" s="226">
        <v>0</v>
      </c>
      <c r="L608" s="769" cm="1">
        <f t="array" ref="L608">INDEX($H608:$K608,0,MATCH(L$541,$H$541:$K$541,0))*HLOOKUP(L$540,$J$537:$R$538,2)</f>
        <v>78.94736842105263</v>
      </c>
      <c r="M608" s="769" cm="1">
        <f t="array" ref="M608">INDEX($H608:$K608,0,MATCH(M$541,$H$541:$K$541,0))*HLOOKUP(M$540,$J$537:$R$538,2)</f>
        <v>21.739130434782609</v>
      </c>
      <c r="N608" s="769" cm="1">
        <f t="array" ref="N608">INDEX($H608:$K608,0,MATCH(N$541,$H$541:$K$541,0))*HLOOKUP(N$540,$J$537:$R$538,2)</f>
        <v>21.739130434782609</v>
      </c>
      <c r="O608" s="769" cm="1">
        <f t="array" ref="O608">INDEX($H608:$K608,0,MATCH(O$541,$H$541:$K$541,0))*HLOOKUP(O$540,$J$537:$R$538,2)</f>
        <v>0</v>
      </c>
      <c r="P608" s="769" cm="1">
        <f t="array" ref="P608">INDEX($H608:$K608,0,MATCH(P$541,$H$541:$K$541,0))*HLOOKUP(P$540,$J$537:$R$538,2)</f>
        <v>78.94736842105263</v>
      </c>
      <c r="Q608" s="769" cm="1">
        <f t="array" ref="Q608">INDEX($H608:$K608,0,MATCH(Q$541,$H$541:$K$541,0))*HLOOKUP(Q$540,$J$537:$R$538,2)</f>
        <v>21.739130434782609</v>
      </c>
      <c r="R608" s="769" cm="1">
        <f t="array" ref="R608">INDEX($H608:$K608,0,MATCH(R$541,$H$541:$K$541,0))*HLOOKUP(R$540,$J$537:$R$538,2)</f>
        <v>21.739130434782609</v>
      </c>
      <c r="S608" s="769" cm="1">
        <f t="array" ref="S608">INDEX($H608:$K608,0,MATCH(S$541,$H$541:$K$541,0))*HLOOKUP(S$540,$J$537:$R$538,2)</f>
        <v>0</v>
      </c>
      <c r="T608" s="769" cm="1">
        <f t="array" ref="T608">INDEX($H608:$K608,0,MATCH(T$541,$H$541:$K$541,0))*HLOOKUP(T$540,$J$537:$R$538,2)</f>
        <v>78.94736842105263</v>
      </c>
      <c r="U608" s="769" cm="1">
        <f t="array" ref="U608">INDEX($H608:$K608,0,MATCH(U$541,$H$541:$K$541,0))*HLOOKUP(U$540,$J$537:$R$538,2)</f>
        <v>21.739130434782609</v>
      </c>
      <c r="V608" s="769" cm="1">
        <f t="array" ref="V608">INDEX($H608:$K608,0,MATCH(V$541,$H$541:$K$541,0))*HLOOKUP(V$540,$J$537:$R$538,2)</f>
        <v>21.739130434782609</v>
      </c>
      <c r="W608" s="769" cm="1">
        <f t="array" ref="W608">INDEX($H608:$K608,0,MATCH(W$541,$H$541:$K$541,0))*HLOOKUP(W$540,$J$537:$R$538,2)</f>
        <v>0</v>
      </c>
      <c r="X608" s="769" cm="1">
        <f t="array" ref="X608">INDEX($H608:$K608,0,MATCH(X$541,$H$541:$K$541,0))*HLOOKUP(X$540,$J$537:$R$538,2)</f>
        <v>78.94736842105263</v>
      </c>
      <c r="Y608" s="769" cm="1">
        <f t="array" ref="Y608">INDEX($H608:$K608,0,MATCH(Y$541,$H$541:$K$541,0))*HLOOKUP(Y$540,$J$537:$R$538,2)</f>
        <v>21.739130434782609</v>
      </c>
      <c r="Z608" s="769" cm="1">
        <f t="array" ref="Z608">INDEX($H608:$K608,0,MATCH(Z$541,$H$541:$K$541,0))*HLOOKUP(Z$540,$J$537:$R$538,2)</f>
        <v>21.739130434782609</v>
      </c>
      <c r="AA608" s="769" cm="1">
        <f t="array" ref="AA608">INDEX($H608:$K608,0,MATCH(AA$541,$H$541:$K$541,0))*HLOOKUP(AA$540,$J$537:$R$538,2)</f>
        <v>0</v>
      </c>
      <c r="AB608" s="769" cm="1">
        <f t="array" ref="AB608">INDEX($H608:$K608,0,MATCH(AB$541,$H$541:$K$541,0))*HLOOKUP(AB$540,$J$537:$R$538,2)</f>
        <v>78.94736842105263</v>
      </c>
      <c r="AC608" s="769" cm="1">
        <f t="array" ref="AC608">INDEX($H608:$K608,0,MATCH(AC$541,$H$541:$K$541,0))*HLOOKUP(AC$540,$J$537:$R$538,2)</f>
        <v>21.739130434782609</v>
      </c>
      <c r="AD608" s="769" cm="1">
        <f t="array" ref="AD608">INDEX($H608:$K608,0,MATCH(AD$541,$H$541:$K$541,0))*HLOOKUP(AD$540,$J$537:$R$538,2)</f>
        <v>21.739130434782609</v>
      </c>
      <c r="AE608" s="769" cm="1">
        <f t="array" ref="AE608">INDEX($H608:$K608,0,MATCH(AE$541,$H$541:$K$541,0))*HLOOKUP(AE$540,$J$537:$R$538,2)</f>
        <v>0</v>
      </c>
      <c r="AF608" s="769" cm="1">
        <f t="array" ref="AF608">INDEX($H608:$K608,0,MATCH(AF$541,$H$541:$K$541,0))*HLOOKUP(AF$540,$J$537:$R$538,2)</f>
        <v>78.94736842105263</v>
      </c>
      <c r="AG608" s="769" cm="1">
        <f t="array" ref="AG608">INDEX($H608:$K608,0,MATCH(AG$541,$H$541:$K$541,0))*HLOOKUP(AG$540,$J$537:$R$538,2)</f>
        <v>21.739130434782609</v>
      </c>
      <c r="AH608" s="769" cm="1">
        <f t="array" ref="AH608">INDEX($H608:$K608,0,MATCH(AH$541,$H$541:$K$541,0))*HLOOKUP(AH$540,$J$537:$R$538,2)</f>
        <v>21.739130434782609</v>
      </c>
      <c r="AI608" s="769" cm="1">
        <f t="array" ref="AI608">INDEX($H608:$K608,0,MATCH(AI$541,$H$541:$K$541,0))*HLOOKUP(AI$540,$J$537:$R$538,2)</f>
        <v>0</v>
      </c>
      <c r="AJ608" s="769" cm="1">
        <f t="array" ref="AJ608">INDEX($H608:$K608,0,MATCH(AJ$541,$H$541:$K$541,0))*HLOOKUP(AJ$540,$J$537:$R$538,2)</f>
        <v>78.94736842105263</v>
      </c>
      <c r="AK608" s="769" cm="1">
        <f t="array" ref="AK608">INDEX($H608:$K608,0,MATCH(AK$541,$H$541:$K$541,0))*HLOOKUP(AK$540,$J$537:$R$538,2)</f>
        <v>21.739130434782609</v>
      </c>
      <c r="AL608" s="769" cm="1">
        <f t="array" ref="AL608">INDEX($H608:$K608,0,MATCH(AL$541,$H$541:$K$541,0))*HLOOKUP(AL$540,$J$537:$R$538,2)</f>
        <v>21.739130434782609</v>
      </c>
      <c r="AM608" s="769" cm="1">
        <f t="array" ref="AM608">INDEX($H608:$K608,0,MATCH(AM$541,$H$541:$K$541,0))*HLOOKUP(AM$540,$J$537:$R$538,2)</f>
        <v>0</v>
      </c>
      <c r="AN608" s="769" cm="1">
        <f t="array" ref="AN608">INDEX($H608:$K608,0,MATCH(AN$541,$H$541:$K$541,0))*HLOOKUP(AN$540,$J$537:$R$538,2)</f>
        <v>78.94736842105263</v>
      </c>
      <c r="AO608" s="769" cm="1">
        <f t="array" ref="AO608">INDEX($H608:$K608,0,MATCH(AO$541,$H$541:$K$541,0))*HLOOKUP(AO$540,$J$537:$R$538,2)</f>
        <v>21.739130434782609</v>
      </c>
      <c r="AP608" s="769" cm="1">
        <f t="array" ref="AP608">INDEX($H608:$K608,0,MATCH(AP$541,$H$541:$K$541,0))*HLOOKUP(AP$540,$J$537:$R$538,2)</f>
        <v>21.739130434782609</v>
      </c>
      <c r="AQ608" s="769" cm="1">
        <f t="array" ref="AQ608">INDEX($H608:$K608,0,MATCH(AQ$541,$H$541:$K$541,0))*HLOOKUP(AQ$540,$J$537:$R$538,2)</f>
        <v>0</v>
      </c>
      <c r="AR608" s="769" cm="1">
        <f t="array" ref="AR608">INDEX($H608:$K608,0,MATCH(AR$541,$H$541:$K$541,0))*HLOOKUP(AR$540,$J$537:$R$538,2)</f>
        <v>78.94736842105263</v>
      </c>
      <c r="AS608" s="769" cm="1">
        <f t="array" ref="AS608">INDEX($H608:$K608,0,MATCH(AS$541,$H$541:$K$541,0))*HLOOKUP(AS$540,$J$537:$R$538,2)</f>
        <v>21.739130434782609</v>
      </c>
      <c r="AT608" s="769" cm="1">
        <f t="array" ref="AT608">INDEX($H608:$K608,0,MATCH(AT$541,$H$541:$K$541,0))*HLOOKUP(AT$540,$J$537:$R$538,2)</f>
        <v>21.739130434782609</v>
      </c>
      <c r="AU608" s="769" cm="1">
        <f t="array" ref="AU608">INDEX($H608:$K608,0,MATCH(AU$541,$H$541:$K$541,0))*HLOOKUP(AU$540,$J$537:$R$538,2)</f>
        <v>0</v>
      </c>
      <c r="AV608" s="189"/>
      <c r="AW608" s="189"/>
      <c r="AX608" s="16"/>
      <c r="AY608" s="8"/>
      <c r="AZ608" s="8"/>
      <c r="BA608" s="8"/>
    </row>
    <row r="609" spans="1:53" ht="14.5" outlineLevel="1" x14ac:dyDescent="0.35">
      <c r="A609" s="6"/>
      <c r="B609" s="7"/>
      <c r="C609" s="17"/>
      <c r="D609" s="17"/>
      <c r="E609" s="17"/>
      <c r="F609" s="26"/>
      <c r="G609" s="26" t="str">
        <f t="shared" si="126"/>
        <v>YYWBFw</v>
      </c>
      <c r="H609" s="226">
        <v>78.94736842105263</v>
      </c>
      <c r="I609" s="226">
        <v>10.869565217391305</v>
      </c>
      <c r="J609" s="226">
        <v>10.869565217391305</v>
      </c>
      <c r="K609" s="226">
        <v>0</v>
      </c>
      <c r="L609" s="769" cm="1">
        <f t="array" ref="L609">INDEX($H609:$K609,0,MATCH(L$541,$H$541:$K$541,0))*HLOOKUP(L$540,$J$537:$R$538,2)</f>
        <v>78.94736842105263</v>
      </c>
      <c r="M609" s="769" cm="1">
        <f t="array" ref="M609">INDEX($H609:$K609,0,MATCH(M$541,$H$541:$K$541,0))*HLOOKUP(M$540,$J$537:$R$538,2)</f>
        <v>10.869565217391305</v>
      </c>
      <c r="N609" s="769" cm="1">
        <f t="array" ref="N609">INDEX($H609:$K609,0,MATCH(N$541,$H$541:$K$541,0))*HLOOKUP(N$540,$J$537:$R$538,2)</f>
        <v>10.869565217391305</v>
      </c>
      <c r="O609" s="769" cm="1">
        <f t="array" ref="O609">INDEX($H609:$K609,0,MATCH(O$541,$H$541:$K$541,0))*HLOOKUP(O$540,$J$537:$R$538,2)</f>
        <v>0</v>
      </c>
      <c r="P609" s="769" cm="1">
        <f t="array" ref="P609">INDEX($H609:$K609,0,MATCH(P$541,$H$541:$K$541,0))*HLOOKUP(P$540,$J$537:$R$538,2)</f>
        <v>78.94736842105263</v>
      </c>
      <c r="Q609" s="769" cm="1">
        <f t="array" ref="Q609">INDEX($H609:$K609,0,MATCH(Q$541,$H$541:$K$541,0))*HLOOKUP(Q$540,$J$537:$R$538,2)</f>
        <v>10.869565217391305</v>
      </c>
      <c r="R609" s="769" cm="1">
        <f t="array" ref="R609">INDEX($H609:$K609,0,MATCH(R$541,$H$541:$K$541,0))*HLOOKUP(R$540,$J$537:$R$538,2)</f>
        <v>10.869565217391305</v>
      </c>
      <c r="S609" s="769" cm="1">
        <f t="array" ref="S609">INDEX($H609:$K609,0,MATCH(S$541,$H$541:$K$541,0))*HLOOKUP(S$540,$J$537:$R$538,2)</f>
        <v>0</v>
      </c>
      <c r="T609" s="769" cm="1">
        <f t="array" ref="T609">INDEX($H609:$K609,0,MATCH(T$541,$H$541:$K$541,0))*HLOOKUP(T$540,$J$537:$R$538,2)</f>
        <v>78.94736842105263</v>
      </c>
      <c r="U609" s="769" cm="1">
        <f t="array" ref="U609">INDEX($H609:$K609,0,MATCH(U$541,$H$541:$K$541,0))*HLOOKUP(U$540,$J$537:$R$538,2)</f>
        <v>10.869565217391305</v>
      </c>
      <c r="V609" s="769" cm="1">
        <f t="array" ref="V609">INDEX($H609:$K609,0,MATCH(V$541,$H$541:$K$541,0))*HLOOKUP(V$540,$J$537:$R$538,2)</f>
        <v>10.869565217391305</v>
      </c>
      <c r="W609" s="769" cm="1">
        <f t="array" ref="W609">INDEX($H609:$K609,0,MATCH(W$541,$H$541:$K$541,0))*HLOOKUP(W$540,$J$537:$R$538,2)</f>
        <v>0</v>
      </c>
      <c r="X609" s="769" cm="1">
        <f t="array" ref="X609">INDEX($H609:$K609,0,MATCH(X$541,$H$541:$K$541,0))*HLOOKUP(X$540,$J$537:$R$538,2)</f>
        <v>78.94736842105263</v>
      </c>
      <c r="Y609" s="769" cm="1">
        <f t="array" ref="Y609">INDEX($H609:$K609,0,MATCH(Y$541,$H$541:$K$541,0))*HLOOKUP(Y$540,$J$537:$R$538,2)</f>
        <v>10.869565217391305</v>
      </c>
      <c r="Z609" s="769" cm="1">
        <f t="array" ref="Z609">INDEX($H609:$K609,0,MATCH(Z$541,$H$541:$K$541,0))*HLOOKUP(Z$540,$J$537:$R$538,2)</f>
        <v>10.869565217391305</v>
      </c>
      <c r="AA609" s="769" cm="1">
        <f t="array" ref="AA609">INDEX($H609:$K609,0,MATCH(AA$541,$H$541:$K$541,0))*HLOOKUP(AA$540,$J$537:$R$538,2)</f>
        <v>0</v>
      </c>
      <c r="AB609" s="769" cm="1">
        <f t="array" ref="AB609">INDEX($H609:$K609,0,MATCH(AB$541,$H$541:$K$541,0))*HLOOKUP(AB$540,$J$537:$R$538,2)</f>
        <v>78.94736842105263</v>
      </c>
      <c r="AC609" s="769" cm="1">
        <f t="array" ref="AC609">INDEX($H609:$K609,0,MATCH(AC$541,$H$541:$K$541,0))*HLOOKUP(AC$540,$J$537:$R$538,2)</f>
        <v>10.869565217391305</v>
      </c>
      <c r="AD609" s="769" cm="1">
        <f t="array" ref="AD609">INDEX($H609:$K609,0,MATCH(AD$541,$H$541:$K$541,0))*HLOOKUP(AD$540,$J$537:$R$538,2)</f>
        <v>10.869565217391305</v>
      </c>
      <c r="AE609" s="769" cm="1">
        <f t="array" ref="AE609">INDEX($H609:$K609,0,MATCH(AE$541,$H$541:$K$541,0))*HLOOKUP(AE$540,$J$537:$R$538,2)</f>
        <v>0</v>
      </c>
      <c r="AF609" s="769" cm="1">
        <f t="array" ref="AF609">INDEX($H609:$K609,0,MATCH(AF$541,$H$541:$K$541,0))*HLOOKUP(AF$540,$J$537:$R$538,2)</f>
        <v>78.94736842105263</v>
      </c>
      <c r="AG609" s="769" cm="1">
        <f t="array" ref="AG609">INDEX($H609:$K609,0,MATCH(AG$541,$H$541:$K$541,0))*HLOOKUP(AG$540,$J$537:$R$538,2)</f>
        <v>10.869565217391305</v>
      </c>
      <c r="AH609" s="769" cm="1">
        <f t="array" ref="AH609">INDEX($H609:$K609,0,MATCH(AH$541,$H$541:$K$541,0))*HLOOKUP(AH$540,$J$537:$R$538,2)</f>
        <v>10.869565217391305</v>
      </c>
      <c r="AI609" s="769" cm="1">
        <f t="array" ref="AI609">INDEX($H609:$K609,0,MATCH(AI$541,$H$541:$K$541,0))*HLOOKUP(AI$540,$J$537:$R$538,2)</f>
        <v>0</v>
      </c>
      <c r="AJ609" s="769" cm="1">
        <f t="array" ref="AJ609">INDEX($H609:$K609,0,MATCH(AJ$541,$H$541:$K$541,0))*HLOOKUP(AJ$540,$J$537:$R$538,2)</f>
        <v>78.94736842105263</v>
      </c>
      <c r="AK609" s="769" cm="1">
        <f t="array" ref="AK609">INDEX($H609:$K609,0,MATCH(AK$541,$H$541:$K$541,0))*HLOOKUP(AK$540,$J$537:$R$538,2)</f>
        <v>10.869565217391305</v>
      </c>
      <c r="AL609" s="769" cm="1">
        <f t="array" ref="AL609">INDEX($H609:$K609,0,MATCH(AL$541,$H$541:$K$541,0))*HLOOKUP(AL$540,$J$537:$R$538,2)</f>
        <v>10.869565217391305</v>
      </c>
      <c r="AM609" s="769" cm="1">
        <f t="array" ref="AM609">INDEX($H609:$K609,0,MATCH(AM$541,$H$541:$K$541,0))*HLOOKUP(AM$540,$J$537:$R$538,2)</f>
        <v>0</v>
      </c>
      <c r="AN609" s="769" cm="1">
        <f t="array" ref="AN609">INDEX($H609:$K609,0,MATCH(AN$541,$H$541:$K$541,0))*HLOOKUP(AN$540,$J$537:$R$538,2)</f>
        <v>78.94736842105263</v>
      </c>
      <c r="AO609" s="769" cm="1">
        <f t="array" ref="AO609">INDEX($H609:$K609,0,MATCH(AO$541,$H$541:$K$541,0))*HLOOKUP(AO$540,$J$537:$R$538,2)</f>
        <v>10.869565217391305</v>
      </c>
      <c r="AP609" s="769" cm="1">
        <f t="array" ref="AP609">INDEX($H609:$K609,0,MATCH(AP$541,$H$541:$K$541,0))*HLOOKUP(AP$540,$J$537:$R$538,2)</f>
        <v>10.869565217391305</v>
      </c>
      <c r="AQ609" s="769" cm="1">
        <f t="array" ref="AQ609">INDEX($H609:$K609,0,MATCH(AQ$541,$H$541:$K$541,0))*HLOOKUP(AQ$540,$J$537:$R$538,2)</f>
        <v>0</v>
      </c>
      <c r="AR609" s="769" cm="1">
        <f t="array" ref="AR609">INDEX($H609:$K609,0,MATCH(AR$541,$H$541:$K$541,0))*HLOOKUP(AR$540,$J$537:$R$538,2)</f>
        <v>78.94736842105263</v>
      </c>
      <c r="AS609" s="769" cm="1">
        <f t="array" ref="AS609">INDEX($H609:$K609,0,MATCH(AS$541,$H$541:$K$541,0))*HLOOKUP(AS$540,$J$537:$R$538,2)</f>
        <v>10.869565217391305</v>
      </c>
      <c r="AT609" s="769" cm="1">
        <f t="array" ref="AT609">INDEX($H609:$K609,0,MATCH(AT$541,$H$541:$K$541,0))*HLOOKUP(AT$540,$J$537:$R$538,2)</f>
        <v>10.869565217391305</v>
      </c>
      <c r="AU609" s="769" cm="1">
        <f t="array" ref="AU609">INDEX($H609:$K609,0,MATCH(AU$541,$H$541:$K$541,0))*HLOOKUP(AU$540,$J$537:$R$538,2)</f>
        <v>0</v>
      </c>
      <c r="AV609" s="189"/>
      <c r="AW609" s="189"/>
      <c r="AX609" s="16"/>
      <c r="AY609" s="8"/>
      <c r="AZ609" s="8"/>
      <c r="BA609" s="8"/>
    </row>
    <row r="610" spans="1:53" ht="14.5" outlineLevel="1" x14ac:dyDescent="0.35">
      <c r="A610" s="6"/>
      <c r="B610" s="7"/>
      <c r="C610" s="17"/>
      <c r="D610" s="17"/>
      <c r="E610" s="17"/>
      <c r="F610" s="26"/>
      <c r="G610" s="26" t="str">
        <f t="shared" si="126"/>
        <v>YYWBFwd</v>
      </c>
      <c r="H610" s="226">
        <v>78.94736842105263</v>
      </c>
      <c r="I610" s="226">
        <v>10.869565217391305</v>
      </c>
      <c r="J610" s="226">
        <v>10.869565217391305</v>
      </c>
      <c r="K610" s="226">
        <v>0</v>
      </c>
      <c r="L610" s="769" cm="1">
        <f t="array" ref="L610">INDEX($H610:$K610,0,MATCH(L$541,$H$541:$K$541,0))*HLOOKUP(L$540,$J$537:$R$538,2)</f>
        <v>78.94736842105263</v>
      </c>
      <c r="M610" s="769" cm="1">
        <f t="array" ref="M610">INDEX($H610:$K610,0,MATCH(M$541,$H$541:$K$541,0))*HLOOKUP(M$540,$J$537:$R$538,2)</f>
        <v>10.869565217391305</v>
      </c>
      <c r="N610" s="769" cm="1">
        <f t="array" ref="N610">INDEX($H610:$K610,0,MATCH(N$541,$H$541:$K$541,0))*HLOOKUP(N$540,$J$537:$R$538,2)</f>
        <v>10.869565217391305</v>
      </c>
      <c r="O610" s="769" cm="1">
        <f t="array" ref="O610">INDEX($H610:$K610,0,MATCH(O$541,$H$541:$K$541,0))*HLOOKUP(O$540,$J$537:$R$538,2)</f>
        <v>0</v>
      </c>
      <c r="P610" s="769" cm="1">
        <f t="array" ref="P610">INDEX($H610:$K610,0,MATCH(P$541,$H$541:$K$541,0))*HLOOKUP(P$540,$J$537:$R$538,2)</f>
        <v>78.94736842105263</v>
      </c>
      <c r="Q610" s="769" cm="1">
        <f t="array" ref="Q610">INDEX($H610:$K610,0,MATCH(Q$541,$H$541:$K$541,0))*HLOOKUP(Q$540,$J$537:$R$538,2)</f>
        <v>10.869565217391305</v>
      </c>
      <c r="R610" s="769" cm="1">
        <f t="array" ref="R610">INDEX($H610:$K610,0,MATCH(R$541,$H$541:$K$541,0))*HLOOKUP(R$540,$J$537:$R$538,2)</f>
        <v>10.869565217391305</v>
      </c>
      <c r="S610" s="769" cm="1">
        <f t="array" ref="S610">INDEX($H610:$K610,0,MATCH(S$541,$H$541:$K$541,0))*HLOOKUP(S$540,$J$537:$R$538,2)</f>
        <v>0</v>
      </c>
      <c r="T610" s="769" cm="1">
        <f t="array" ref="T610">INDEX($H610:$K610,0,MATCH(T$541,$H$541:$K$541,0))*HLOOKUP(T$540,$J$537:$R$538,2)</f>
        <v>78.94736842105263</v>
      </c>
      <c r="U610" s="769" cm="1">
        <f t="array" ref="U610">INDEX($H610:$K610,0,MATCH(U$541,$H$541:$K$541,0))*HLOOKUP(U$540,$J$537:$R$538,2)</f>
        <v>10.869565217391305</v>
      </c>
      <c r="V610" s="769" cm="1">
        <f t="array" ref="V610">INDEX($H610:$K610,0,MATCH(V$541,$H$541:$K$541,0))*HLOOKUP(V$540,$J$537:$R$538,2)</f>
        <v>10.869565217391305</v>
      </c>
      <c r="W610" s="769" cm="1">
        <f t="array" ref="W610">INDEX($H610:$K610,0,MATCH(W$541,$H$541:$K$541,0))*HLOOKUP(W$540,$J$537:$R$538,2)</f>
        <v>0</v>
      </c>
      <c r="X610" s="769" cm="1">
        <f t="array" ref="X610">INDEX($H610:$K610,0,MATCH(X$541,$H$541:$K$541,0))*HLOOKUP(X$540,$J$537:$R$538,2)</f>
        <v>78.94736842105263</v>
      </c>
      <c r="Y610" s="769" cm="1">
        <f t="array" ref="Y610">INDEX($H610:$K610,0,MATCH(Y$541,$H$541:$K$541,0))*HLOOKUP(Y$540,$J$537:$R$538,2)</f>
        <v>10.869565217391305</v>
      </c>
      <c r="Z610" s="769" cm="1">
        <f t="array" ref="Z610">INDEX($H610:$K610,0,MATCH(Z$541,$H$541:$K$541,0))*HLOOKUP(Z$540,$J$537:$R$538,2)</f>
        <v>10.869565217391305</v>
      </c>
      <c r="AA610" s="769" cm="1">
        <f t="array" ref="AA610">INDEX($H610:$K610,0,MATCH(AA$541,$H$541:$K$541,0))*HLOOKUP(AA$540,$J$537:$R$538,2)</f>
        <v>0</v>
      </c>
      <c r="AB610" s="769" cm="1">
        <f t="array" ref="AB610">INDEX($H610:$K610,0,MATCH(AB$541,$H$541:$K$541,0))*HLOOKUP(AB$540,$J$537:$R$538,2)</f>
        <v>78.94736842105263</v>
      </c>
      <c r="AC610" s="769" cm="1">
        <f t="array" ref="AC610">INDEX($H610:$K610,0,MATCH(AC$541,$H$541:$K$541,0))*HLOOKUP(AC$540,$J$537:$R$538,2)</f>
        <v>10.869565217391305</v>
      </c>
      <c r="AD610" s="769" cm="1">
        <f t="array" ref="AD610">INDEX($H610:$K610,0,MATCH(AD$541,$H$541:$K$541,0))*HLOOKUP(AD$540,$J$537:$R$538,2)</f>
        <v>10.869565217391305</v>
      </c>
      <c r="AE610" s="769" cm="1">
        <f t="array" ref="AE610">INDEX($H610:$K610,0,MATCH(AE$541,$H$541:$K$541,0))*HLOOKUP(AE$540,$J$537:$R$538,2)</f>
        <v>0</v>
      </c>
      <c r="AF610" s="769" cm="1">
        <f t="array" ref="AF610">INDEX($H610:$K610,0,MATCH(AF$541,$H$541:$K$541,0))*HLOOKUP(AF$540,$J$537:$R$538,2)</f>
        <v>78.94736842105263</v>
      </c>
      <c r="AG610" s="769" cm="1">
        <f t="array" ref="AG610">INDEX($H610:$K610,0,MATCH(AG$541,$H$541:$K$541,0))*HLOOKUP(AG$540,$J$537:$R$538,2)</f>
        <v>10.869565217391305</v>
      </c>
      <c r="AH610" s="769" cm="1">
        <f t="array" ref="AH610">INDEX($H610:$K610,0,MATCH(AH$541,$H$541:$K$541,0))*HLOOKUP(AH$540,$J$537:$R$538,2)</f>
        <v>10.869565217391305</v>
      </c>
      <c r="AI610" s="769" cm="1">
        <f t="array" ref="AI610">INDEX($H610:$K610,0,MATCH(AI$541,$H$541:$K$541,0))*HLOOKUP(AI$540,$J$537:$R$538,2)</f>
        <v>0</v>
      </c>
      <c r="AJ610" s="769" cm="1">
        <f t="array" ref="AJ610">INDEX($H610:$K610,0,MATCH(AJ$541,$H$541:$K$541,0))*HLOOKUP(AJ$540,$J$537:$R$538,2)</f>
        <v>78.94736842105263</v>
      </c>
      <c r="AK610" s="769" cm="1">
        <f t="array" ref="AK610">INDEX($H610:$K610,0,MATCH(AK$541,$H$541:$K$541,0))*HLOOKUP(AK$540,$J$537:$R$538,2)</f>
        <v>10.869565217391305</v>
      </c>
      <c r="AL610" s="769" cm="1">
        <f t="array" ref="AL610">INDEX($H610:$K610,0,MATCH(AL$541,$H$541:$K$541,0))*HLOOKUP(AL$540,$J$537:$R$538,2)</f>
        <v>10.869565217391305</v>
      </c>
      <c r="AM610" s="769" cm="1">
        <f t="array" ref="AM610">INDEX($H610:$K610,0,MATCH(AM$541,$H$541:$K$541,0))*HLOOKUP(AM$540,$J$537:$R$538,2)</f>
        <v>0</v>
      </c>
      <c r="AN610" s="769" cm="1">
        <f t="array" ref="AN610">INDEX($H610:$K610,0,MATCH(AN$541,$H$541:$K$541,0))*HLOOKUP(AN$540,$J$537:$R$538,2)</f>
        <v>78.94736842105263</v>
      </c>
      <c r="AO610" s="769" cm="1">
        <f t="array" ref="AO610">INDEX($H610:$K610,0,MATCH(AO$541,$H$541:$K$541,0))*HLOOKUP(AO$540,$J$537:$R$538,2)</f>
        <v>10.869565217391305</v>
      </c>
      <c r="AP610" s="769" cm="1">
        <f t="array" ref="AP610">INDEX($H610:$K610,0,MATCH(AP$541,$H$541:$K$541,0))*HLOOKUP(AP$540,$J$537:$R$538,2)</f>
        <v>10.869565217391305</v>
      </c>
      <c r="AQ610" s="769" cm="1">
        <f t="array" ref="AQ610">INDEX($H610:$K610,0,MATCH(AQ$541,$H$541:$K$541,0))*HLOOKUP(AQ$540,$J$537:$R$538,2)</f>
        <v>0</v>
      </c>
      <c r="AR610" s="769" cm="1">
        <f t="array" ref="AR610">INDEX($H610:$K610,0,MATCH(AR$541,$H$541:$K$541,0))*HLOOKUP(AR$540,$J$537:$R$538,2)</f>
        <v>78.94736842105263</v>
      </c>
      <c r="AS610" s="769" cm="1">
        <f t="array" ref="AS610">INDEX($H610:$K610,0,MATCH(AS$541,$H$541:$K$541,0))*HLOOKUP(AS$540,$J$537:$R$538,2)</f>
        <v>10.869565217391305</v>
      </c>
      <c r="AT610" s="769" cm="1">
        <f t="array" ref="AT610">INDEX($H610:$K610,0,MATCH(AT$541,$H$541:$K$541,0))*HLOOKUP(AT$540,$J$537:$R$538,2)</f>
        <v>10.869565217391305</v>
      </c>
      <c r="AU610" s="769" cm="1">
        <f t="array" ref="AU610">INDEX($H610:$K610,0,MATCH(AU$541,$H$541:$K$541,0))*HLOOKUP(AU$540,$J$537:$R$538,2)</f>
        <v>0</v>
      </c>
      <c r="AV610" s="189"/>
      <c r="AW610" s="189"/>
      <c r="AX610" s="16"/>
      <c r="AY610" s="8"/>
      <c r="AZ610" s="8"/>
      <c r="BA610" s="8"/>
    </row>
    <row r="611" spans="1:53" ht="14.5" outlineLevel="1" x14ac:dyDescent="0.35">
      <c r="A611" s="6"/>
      <c r="B611" s="7"/>
      <c r="C611" s="17"/>
      <c r="D611" s="17"/>
      <c r="E611" s="17"/>
      <c r="F611" s="26"/>
      <c r="G611" s="26" t="str">
        <f t="shared" si="126"/>
        <v>YYNWBf</v>
      </c>
      <c r="H611" s="226">
        <v>0</v>
      </c>
      <c r="I611" s="226">
        <v>0</v>
      </c>
      <c r="J611" s="226">
        <v>0</v>
      </c>
      <c r="K611" s="226">
        <v>0</v>
      </c>
      <c r="L611" s="769" cm="1">
        <f t="array" ref="L611">INDEX($H611:$K611,0,MATCH(L$541,$H$541:$K$541,0))*HLOOKUP(L$540,$J$537:$R$538,2)</f>
        <v>0</v>
      </c>
      <c r="M611" s="769" cm="1">
        <f t="array" ref="M611">INDEX($H611:$K611,0,MATCH(M$541,$H$541:$K$541,0))*HLOOKUP(M$540,$J$537:$R$538,2)</f>
        <v>0</v>
      </c>
      <c r="N611" s="769" cm="1">
        <f t="array" ref="N611">INDEX($H611:$K611,0,MATCH(N$541,$H$541:$K$541,0))*HLOOKUP(N$540,$J$537:$R$538,2)</f>
        <v>0</v>
      </c>
      <c r="O611" s="769" cm="1">
        <f t="array" ref="O611">INDEX($H611:$K611,0,MATCH(O$541,$H$541:$K$541,0))*HLOOKUP(O$540,$J$537:$R$538,2)</f>
        <v>0</v>
      </c>
      <c r="P611" s="769" cm="1">
        <f t="array" ref="P611">INDEX($H611:$K611,0,MATCH(P$541,$H$541:$K$541,0))*HLOOKUP(P$540,$J$537:$R$538,2)</f>
        <v>0</v>
      </c>
      <c r="Q611" s="769" cm="1">
        <f t="array" ref="Q611">INDEX($H611:$K611,0,MATCH(Q$541,$H$541:$K$541,0))*HLOOKUP(Q$540,$J$537:$R$538,2)</f>
        <v>0</v>
      </c>
      <c r="R611" s="769" cm="1">
        <f t="array" ref="R611">INDEX($H611:$K611,0,MATCH(R$541,$H$541:$K$541,0))*HLOOKUP(R$540,$J$537:$R$538,2)</f>
        <v>0</v>
      </c>
      <c r="S611" s="769" cm="1">
        <f t="array" ref="S611">INDEX($H611:$K611,0,MATCH(S$541,$H$541:$K$541,0))*HLOOKUP(S$540,$J$537:$R$538,2)</f>
        <v>0</v>
      </c>
      <c r="T611" s="769" cm="1">
        <f t="array" ref="T611">INDEX($H611:$K611,0,MATCH(T$541,$H$541:$K$541,0))*HLOOKUP(T$540,$J$537:$R$538,2)</f>
        <v>0</v>
      </c>
      <c r="U611" s="769" cm="1">
        <f t="array" ref="U611">INDEX($H611:$K611,0,MATCH(U$541,$H$541:$K$541,0))*HLOOKUP(U$540,$J$537:$R$538,2)</f>
        <v>0</v>
      </c>
      <c r="V611" s="769" cm="1">
        <f t="array" ref="V611">INDEX($H611:$K611,0,MATCH(V$541,$H$541:$K$541,0))*HLOOKUP(V$540,$J$537:$R$538,2)</f>
        <v>0</v>
      </c>
      <c r="W611" s="769" cm="1">
        <f t="array" ref="W611">INDEX($H611:$K611,0,MATCH(W$541,$H$541:$K$541,0))*HLOOKUP(W$540,$J$537:$R$538,2)</f>
        <v>0</v>
      </c>
      <c r="X611" s="769" cm="1">
        <f t="array" ref="X611">INDEX($H611:$K611,0,MATCH(X$541,$H$541:$K$541,0))*HLOOKUP(X$540,$J$537:$R$538,2)</f>
        <v>0</v>
      </c>
      <c r="Y611" s="769" cm="1">
        <f t="array" ref="Y611">INDEX($H611:$K611,0,MATCH(Y$541,$H$541:$K$541,0))*HLOOKUP(Y$540,$J$537:$R$538,2)</f>
        <v>0</v>
      </c>
      <c r="Z611" s="769" cm="1">
        <f t="array" ref="Z611">INDEX($H611:$K611,0,MATCH(Z$541,$H$541:$K$541,0))*HLOOKUP(Z$540,$J$537:$R$538,2)</f>
        <v>0</v>
      </c>
      <c r="AA611" s="769" cm="1">
        <f t="array" ref="AA611">INDEX($H611:$K611,0,MATCH(AA$541,$H$541:$K$541,0))*HLOOKUP(AA$540,$J$537:$R$538,2)</f>
        <v>0</v>
      </c>
      <c r="AB611" s="769" cm="1">
        <f t="array" ref="AB611">INDEX($H611:$K611,0,MATCH(AB$541,$H$541:$K$541,0))*HLOOKUP(AB$540,$J$537:$R$538,2)</f>
        <v>0</v>
      </c>
      <c r="AC611" s="769" cm="1">
        <f t="array" ref="AC611">INDEX($H611:$K611,0,MATCH(AC$541,$H$541:$K$541,0))*HLOOKUP(AC$540,$J$537:$R$538,2)</f>
        <v>0</v>
      </c>
      <c r="AD611" s="769" cm="1">
        <f t="array" ref="AD611">INDEX($H611:$K611,0,MATCH(AD$541,$H$541:$K$541,0))*HLOOKUP(AD$540,$J$537:$R$538,2)</f>
        <v>0</v>
      </c>
      <c r="AE611" s="769" cm="1">
        <f t="array" ref="AE611">INDEX($H611:$K611,0,MATCH(AE$541,$H$541:$K$541,0))*HLOOKUP(AE$540,$J$537:$R$538,2)</f>
        <v>0</v>
      </c>
      <c r="AF611" s="769" cm="1">
        <f t="array" ref="AF611">INDEX($H611:$K611,0,MATCH(AF$541,$H$541:$K$541,0))*HLOOKUP(AF$540,$J$537:$R$538,2)</f>
        <v>0</v>
      </c>
      <c r="AG611" s="769" cm="1">
        <f t="array" ref="AG611">INDEX($H611:$K611,0,MATCH(AG$541,$H$541:$K$541,0))*HLOOKUP(AG$540,$J$537:$R$538,2)</f>
        <v>0</v>
      </c>
      <c r="AH611" s="769" cm="1">
        <f t="array" ref="AH611">INDEX($H611:$K611,0,MATCH(AH$541,$H$541:$K$541,0))*HLOOKUP(AH$540,$J$537:$R$538,2)</f>
        <v>0</v>
      </c>
      <c r="AI611" s="769" cm="1">
        <f t="array" ref="AI611">INDEX($H611:$K611,0,MATCH(AI$541,$H$541:$K$541,0))*HLOOKUP(AI$540,$J$537:$R$538,2)</f>
        <v>0</v>
      </c>
      <c r="AJ611" s="769" cm="1">
        <f t="array" ref="AJ611">INDEX($H611:$K611,0,MATCH(AJ$541,$H$541:$K$541,0))*HLOOKUP(AJ$540,$J$537:$R$538,2)</f>
        <v>0</v>
      </c>
      <c r="AK611" s="769" cm="1">
        <f t="array" ref="AK611">INDEX($H611:$K611,0,MATCH(AK$541,$H$541:$K$541,0))*HLOOKUP(AK$540,$J$537:$R$538,2)</f>
        <v>0</v>
      </c>
      <c r="AL611" s="769" cm="1">
        <f t="array" ref="AL611">INDEX($H611:$K611,0,MATCH(AL$541,$H$541:$K$541,0))*HLOOKUP(AL$540,$J$537:$R$538,2)</f>
        <v>0</v>
      </c>
      <c r="AM611" s="769" cm="1">
        <f t="array" ref="AM611">INDEX($H611:$K611,0,MATCH(AM$541,$H$541:$K$541,0))*HLOOKUP(AM$540,$J$537:$R$538,2)</f>
        <v>0</v>
      </c>
      <c r="AN611" s="769" cm="1">
        <f t="array" ref="AN611">INDEX($H611:$K611,0,MATCH(AN$541,$H$541:$K$541,0))*HLOOKUP(AN$540,$J$537:$R$538,2)</f>
        <v>0</v>
      </c>
      <c r="AO611" s="769" cm="1">
        <f t="array" ref="AO611">INDEX($H611:$K611,0,MATCH(AO$541,$H$541:$K$541,0))*HLOOKUP(AO$540,$J$537:$R$538,2)</f>
        <v>0</v>
      </c>
      <c r="AP611" s="769" cm="1">
        <f t="array" ref="AP611">INDEX($H611:$K611,0,MATCH(AP$541,$H$541:$K$541,0))*HLOOKUP(AP$540,$J$537:$R$538,2)</f>
        <v>0</v>
      </c>
      <c r="AQ611" s="769" cm="1">
        <f t="array" ref="AQ611">INDEX($H611:$K611,0,MATCH(AQ$541,$H$541:$K$541,0))*HLOOKUP(AQ$540,$J$537:$R$538,2)</f>
        <v>0</v>
      </c>
      <c r="AR611" s="769" cm="1">
        <f t="array" ref="AR611">INDEX($H611:$K611,0,MATCH(AR$541,$H$541:$K$541,0))*HLOOKUP(AR$540,$J$537:$R$538,2)</f>
        <v>0</v>
      </c>
      <c r="AS611" s="769" cm="1">
        <f t="array" ref="AS611">INDEX($H611:$K611,0,MATCH(AS$541,$H$541:$K$541,0))*HLOOKUP(AS$540,$J$537:$R$538,2)</f>
        <v>0</v>
      </c>
      <c r="AT611" s="769" cm="1">
        <f t="array" ref="AT611">INDEX($H611:$K611,0,MATCH(AT$541,$H$541:$K$541,0))*HLOOKUP(AT$540,$J$537:$R$538,2)</f>
        <v>0</v>
      </c>
      <c r="AU611" s="769" cm="1">
        <f t="array" ref="AU611">INDEX($H611:$K611,0,MATCH(AU$541,$H$541:$K$541,0))*HLOOKUP(AU$540,$J$537:$R$538,2)</f>
        <v>0</v>
      </c>
      <c r="AV611" s="189"/>
      <c r="AW611" s="189"/>
      <c r="AX611" s="16"/>
      <c r="AY611" s="8"/>
      <c r="AZ611" s="8"/>
      <c r="BA611" s="8"/>
    </row>
    <row r="612" spans="1:53" ht="14.5" outlineLevel="1" x14ac:dyDescent="0.35">
      <c r="A612" s="6"/>
      <c r="B612" s="7"/>
      <c r="C612" s="17"/>
      <c r="D612" s="17"/>
      <c r="E612" s="17"/>
      <c r="F612" s="26"/>
      <c r="G612" s="26" t="str">
        <f t="shared" si="126"/>
        <v>YYFNWb</v>
      </c>
      <c r="H612" s="226">
        <v>78.94736842105263</v>
      </c>
      <c r="I612" s="226">
        <v>32.608695652173914</v>
      </c>
      <c r="J612" s="226">
        <v>32.608695652173914</v>
      </c>
      <c r="K612" s="226">
        <v>0</v>
      </c>
      <c r="L612" s="769" cm="1">
        <f t="array" ref="L612">INDEX($H612:$K612,0,MATCH(L$541,$H$541:$K$541,0))*HLOOKUP(L$540,$J$537:$R$538,2)</f>
        <v>78.94736842105263</v>
      </c>
      <c r="M612" s="769" cm="1">
        <f t="array" ref="M612">INDEX($H612:$K612,0,MATCH(M$541,$H$541:$K$541,0))*HLOOKUP(M$540,$J$537:$R$538,2)</f>
        <v>32.608695652173914</v>
      </c>
      <c r="N612" s="769" cm="1">
        <f t="array" ref="N612">INDEX($H612:$K612,0,MATCH(N$541,$H$541:$K$541,0))*HLOOKUP(N$540,$J$537:$R$538,2)</f>
        <v>32.608695652173914</v>
      </c>
      <c r="O612" s="769" cm="1">
        <f t="array" ref="O612">INDEX($H612:$K612,0,MATCH(O$541,$H$541:$K$541,0))*HLOOKUP(O$540,$J$537:$R$538,2)</f>
        <v>0</v>
      </c>
      <c r="P612" s="769" cm="1">
        <f t="array" ref="P612">INDEX($H612:$K612,0,MATCH(P$541,$H$541:$K$541,0))*HLOOKUP(P$540,$J$537:$R$538,2)</f>
        <v>78.94736842105263</v>
      </c>
      <c r="Q612" s="769" cm="1">
        <f t="array" ref="Q612">INDEX($H612:$K612,0,MATCH(Q$541,$H$541:$K$541,0))*HLOOKUP(Q$540,$J$537:$R$538,2)</f>
        <v>32.608695652173914</v>
      </c>
      <c r="R612" s="769" cm="1">
        <f t="array" ref="R612">INDEX($H612:$K612,0,MATCH(R$541,$H$541:$K$541,0))*HLOOKUP(R$540,$J$537:$R$538,2)</f>
        <v>32.608695652173914</v>
      </c>
      <c r="S612" s="769" cm="1">
        <f t="array" ref="S612">INDEX($H612:$K612,0,MATCH(S$541,$H$541:$K$541,0))*HLOOKUP(S$540,$J$537:$R$538,2)</f>
        <v>0</v>
      </c>
      <c r="T612" s="769" cm="1">
        <f t="array" ref="T612">INDEX($H612:$K612,0,MATCH(T$541,$H$541:$K$541,0))*HLOOKUP(T$540,$J$537:$R$538,2)</f>
        <v>78.94736842105263</v>
      </c>
      <c r="U612" s="769" cm="1">
        <f t="array" ref="U612">INDEX($H612:$K612,0,MATCH(U$541,$H$541:$K$541,0))*HLOOKUP(U$540,$J$537:$R$538,2)</f>
        <v>32.608695652173914</v>
      </c>
      <c r="V612" s="769" cm="1">
        <f t="array" ref="V612">INDEX($H612:$K612,0,MATCH(V$541,$H$541:$K$541,0))*HLOOKUP(V$540,$J$537:$R$538,2)</f>
        <v>32.608695652173914</v>
      </c>
      <c r="W612" s="769" cm="1">
        <f t="array" ref="W612">INDEX($H612:$K612,0,MATCH(W$541,$H$541:$K$541,0))*HLOOKUP(W$540,$J$537:$R$538,2)</f>
        <v>0</v>
      </c>
      <c r="X612" s="769" cm="1">
        <f t="array" ref="X612">INDEX($H612:$K612,0,MATCH(X$541,$H$541:$K$541,0))*HLOOKUP(X$540,$J$537:$R$538,2)</f>
        <v>78.94736842105263</v>
      </c>
      <c r="Y612" s="769" cm="1">
        <f t="array" ref="Y612">INDEX($H612:$K612,0,MATCH(Y$541,$H$541:$K$541,0))*HLOOKUP(Y$540,$J$537:$R$538,2)</f>
        <v>32.608695652173914</v>
      </c>
      <c r="Z612" s="769" cm="1">
        <f t="array" ref="Z612">INDEX($H612:$K612,0,MATCH(Z$541,$H$541:$K$541,0))*HLOOKUP(Z$540,$J$537:$R$538,2)</f>
        <v>32.608695652173914</v>
      </c>
      <c r="AA612" s="769" cm="1">
        <f t="array" ref="AA612">INDEX($H612:$K612,0,MATCH(AA$541,$H$541:$K$541,0))*HLOOKUP(AA$540,$J$537:$R$538,2)</f>
        <v>0</v>
      </c>
      <c r="AB612" s="769" cm="1">
        <f t="array" ref="AB612">INDEX($H612:$K612,0,MATCH(AB$541,$H$541:$K$541,0))*HLOOKUP(AB$540,$J$537:$R$538,2)</f>
        <v>78.94736842105263</v>
      </c>
      <c r="AC612" s="769" cm="1">
        <f t="array" ref="AC612">INDEX($H612:$K612,0,MATCH(AC$541,$H$541:$K$541,0))*HLOOKUP(AC$540,$J$537:$R$538,2)</f>
        <v>32.608695652173914</v>
      </c>
      <c r="AD612" s="769" cm="1">
        <f t="array" ref="AD612">INDEX($H612:$K612,0,MATCH(AD$541,$H$541:$K$541,0))*HLOOKUP(AD$540,$J$537:$R$538,2)</f>
        <v>32.608695652173914</v>
      </c>
      <c r="AE612" s="769" cm="1">
        <f t="array" ref="AE612">INDEX($H612:$K612,0,MATCH(AE$541,$H$541:$K$541,0))*HLOOKUP(AE$540,$J$537:$R$538,2)</f>
        <v>0</v>
      </c>
      <c r="AF612" s="769" cm="1">
        <f t="array" ref="AF612">INDEX($H612:$K612,0,MATCH(AF$541,$H$541:$K$541,0))*HLOOKUP(AF$540,$J$537:$R$538,2)</f>
        <v>78.94736842105263</v>
      </c>
      <c r="AG612" s="769" cm="1">
        <f t="array" ref="AG612">INDEX($H612:$K612,0,MATCH(AG$541,$H$541:$K$541,0))*HLOOKUP(AG$540,$J$537:$R$538,2)</f>
        <v>32.608695652173914</v>
      </c>
      <c r="AH612" s="769" cm="1">
        <f t="array" ref="AH612">INDEX($H612:$K612,0,MATCH(AH$541,$H$541:$K$541,0))*HLOOKUP(AH$540,$J$537:$R$538,2)</f>
        <v>32.608695652173914</v>
      </c>
      <c r="AI612" s="769" cm="1">
        <f t="array" ref="AI612">INDEX($H612:$K612,0,MATCH(AI$541,$H$541:$K$541,0))*HLOOKUP(AI$540,$J$537:$R$538,2)</f>
        <v>0</v>
      </c>
      <c r="AJ612" s="769" cm="1">
        <f t="array" ref="AJ612">INDEX($H612:$K612,0,MATCH(AJ$541,$H$541:$K$541,0))*HLOOKUP(AJ$540,$J$537:$R$538,2)</f>
        <v>78.94736842105263</v>
      </c>
      <c r="AK612" s="769" cm="1">
        <f t="array" ref="AK612">INDEX($H612:$K612,0,MATCH(AK$541,$H$541:$K$541,0))*HLOOKUP(AK$540,$J$537:$R$538,2)</f>
        <v>32.608695652173914</v>
      </c>
      <c r="AL612" s="769" cm="1">
        <f t="array" ref="AL612">INDEX($H612:$K612,0,MATCH(AL$541,$H$541:$K$541,0))*HLOOKUP(AL$540,$J$537:$R$538,2)</f>
        <v>32.608695652173914</v>
      </c>
      <c r="AM612" s="769" cm="1">
        <f t="array" ref="AM612">INDEX($H612:$K612,0,MATCH(AM$541,$H$541:$K$541,0))*HLOOKUP(AM$540,$J$537:$R$538,2)</f>
        <v>0</v>
      </c>
      <c r="AN612" s="769" cm="1">
        <f t="array" ref="AN612">INDEX($H612:$K612,0,MATCH(AN$541,$H$541:$K$541,0))*HLOOKUP(AN$540,$J$537:$R$538,2)</f>
        <v>78.94736842105263</v>
      </c>
      <c r="AO612" s="769" cm="1">
        <f t="array" ref="AO612">INDEX($H612:$K612,0,MATCH(AO$541,$H$541:$K$541,0))*HLOOKUP(AO$540,$J$537:$R$538,2)</f>
        <v>32.608695652173914</v>
      </c>
      <c r="AP612" s="769" cm="1">
        <f t="array" ref="AP612">INDEX($H612:$K612,0,MATCH(AP$541,$H$541:$K$541,0))*HLOOKUP(AP$540,$J$537:$R$538,2)</f>
        <v>32.608695652173914</v>
      </c>
      <c r="AQ612" s="769" cm="1">
        <f t="array" ref="AQ612">INDEX($H612:$K612,0,MATCH(AQ$541,$H$541:$K$541,0))*HLOOKUP(AQ$540,$J$537:$R$538,2)</f>
        <v>0</v>
      </c>
      <c r="AR612" s="769" cm="1">
        <f t="array" ref="AR612">INDEX($H612:$K612,0,MATCH(AR$541,$H$541:$K$541,0))*HLOOKUP(AR$540,$J$537:$R$538,2)</f>
        <v>78.94736842105263</v>
      </c>
      <c r="AS612" s="769" cm="1">
        <f t="array" ref="AS612">INDEX($H612:$K612,0,MATCH(AS$541,$H$541:$K$541,0))*HLOOKUP(AS$540,$J$537:$R$538,2)</f>
        <v>32.608695652173914</v>
      </c>
      <c r="AT612" s="769" cm="1">
        <f t="array" ref="AT612">INDEX($H612:$K612,0,MATCH(AT$541,$H$541:$K$541,0))*HLOOKUP(AT$540,$J$537:$R$538,2)</f>
        <v>32.608695652173914</v>
      </c>
      <c r="AU612" s="769" cm="1">
        <f t="array" ref="AU612">INDEX($H612:$K612,0,MATCH(AU$541,$H$541:$K$541,0))*HLOOKUP(AU$540,$J$537:$R$538,2)</f>
        <v>0</v>
      </c>
      <c r="AV612" s="189"/>
      <c r="AW612" s="189"/>
      <c r="AX612" s="16"/>
      <c r="AY612" s="8"/>
      <c r="AZ612" s="8"/>
      <c r="BA612" s="8"/>
    </row>
    <row r="613" spans="1:53" ht="14.5" outlineLevel="1" x14ac:dyDescent="0.35">
      <c r="A613" s="6"/>
      <c r="B613" s="7"/>
      <c r="C613" s="17"/>
      <c r="D613" s="17"/>
      <c r="E613" s="17"/>
      <c r="F613" s="26"/>
      <c r="G613" s="26" t="str">
        <f t="shared" si="126"/>
        <v>YYFNWbd</v>
      </c>
      <c r="H613" s="226">
        <v>78.94736842105263</v>
      </c>
      <c r="I613" s="226">
        <v>32.608695652173914</v>
      </c>
      <c r="J613" s="226">
        <v>32.608695652173914</v>
      </c>
      <c r="K613" s="226">
        <v>0</v>
      </c>
      <c r="L613" s="769" cm="1">
        <f t="array" ref="L613">INDEX($H613:$K613,0,MATCH(L$541,$H$541:$K$541,0))*HLOOKUP(L$540,$J$537:$R$538,2)</f>
        <v>78.94736842105263</v>
      </c>
      <c r="M613" s="769" cm="1">
        <f t="array" ref="M613">INDEX($H613:$K613,0,MATCH(M$541,$H$541:$K$541,0))*HLOOKUP(M$540,$J$537:$R$538,2)</f>
        <v>32.608695652173914</v>
      </c>
      <c r="N613" s="769" cm="1">
        <f t="array" ref="N613">INDEX($H613:$K613,0,MATCH(N$541,$H$541:$K$541,0))*HLOOKUP(N$540,$J$537:$R$538,2)</f>
        <v>32.608695652173914</v>
      </c>
      <c r="O613" s="769" cm="1">
        <f t="array" ref="O613">INDEX($H613:$K613,0,MATCH(O$541,$H$541:$K$541,0))*HLOOKUP(O$540,$J$537:$R$538,2)</f>
        <v>0</v>
      </c>
      <c r="P613" s="769" cm="1">
        <f t="array" ref="P613">INDEX($H613:$K613,0,MATCH(P$541,$H$541:$K$541,0))*HLOOKUP(P$540,$J$537:$R$538,2)</f>
        <v>78.94736842105263</v>
      </c>
      <c r="Q613" s="769" cm="1">
        <f t="array" ref="Q613">INDEX($H613:$K613,0,MATCH(Q$541,$H$541:$K$541,0))*HLOOKUP(Q$540,$J$537:$R$538,2)</f>
        <v>32.608695652173914</v>
      </c>
      <c r="R613" s="769" cm="1">
        <f t="array" ref="R613">INDEX($H613:$K613,0,MATCH(R$541,$H$541:$K$541,0))*HLOOKUP(R$540,$J$537:$R$538,2)</f>
        <v>32.608695652173914</v>
      </c>
      <c r="S613" s="769" cm="1">
        <f t="array" ref="S613">INDEX($H613:$K613,0,MATCH(S$541,$H$541:$K$541,0))*HLOOKUP(S$540,$J$537:$R$538,2)</f>
        <v>0</v>
      </c>
      <c r="T613" s="769" cm="1">
        <f t="array" ref="T613">INDEX($H613:$K613,0,MATCH(T$541,$H$541:$K$541,0))*HLOOKUP(T$540,$J$537:$R$538,2)</f>
        <v>78.94736842105263</v>
      </c>
      <c r="U613" s="769" cm="1">
        <f t="array" ref="U613">INDEX($H613:$K613,0,MATCH(U$541,$H$541:$K$541,0))*HLOOKUP(U$540,$J$537:$R$538,2)</f>
        <v>32.608695652173914</v>
      </c>
      <c r="V613" s="769" cm="1">
        <f t="array" ref="V613">INDEX($H613:$K613,0,MATCH(V$541,$H$541:$K$541,0))*HLOOKUP(V$540,$J$537:$R$538,2)</f>
        <v>32.608695652173914</v>
      </c>
      <c r="W613" s="769" cm="1">
        <f t="array" ref="W613">INDEX($H613:$K613,0,MATCH(W$541,$H$541:$K$541,0))*HLOOKUP(W$540,$J$537:$R$538,2)</f>
        <v>0</v>
      </c>
      <c r="X613" s="769" cm="1">
        <f t="array" ref="X613">INDEX($H613:$K613,0,MATCH(X$541,$H$541:$K$541,0))*HLOOKUP(X$540,$J$537:$R$538,2)</f>
        <v>78.94736842105263</v>
      </c>
      <c r="Y613" s="769" cm="1">
        <f t="array" ref="Y613">INDEX($H613:$K613,0,MATCH(Y$541,$H$541:$K$541,0))*HLOOKUP(Y$540,$J$537:$R$538,2)</f>
        <v>32.608695652173914</v>
      </c>
      <c r="Z613" s="769" cm="1">
        <f t="array" ref="Z613">INDEX($H613:$K613,0,MATCH(Z$541,$H$541:$K$541,0))*HLOOKUP(Z$540,$J$537:$R$538,2)</f>
        <v>32.608695652173914</v>
      </c>
      <c r="AA613" s="769" cm="1">
        <f t="array" ref="AA613">INDEX($H613:$K613,0,MATCH(AA$541,$H$541:$K$541,0))*HLOOKUP(AA$540,$J$537:$R$538,2)</f>
        <v>0</v>
      </c>
      <c r="AB613" s="769" cm="1">
        <f t="array" ref="AB613">INDEX($H613:$K613,0,MATCH(AB$541,$H$541:$K$541,0))*HLOOKUP(AB$540,$J$537:$R$538,2)</f>
        <v>78.94736842105263</v>
      </c>
      <c r="AC613" s="769" cm="1">
        <f t="array" ref="AC613">INDEX($H613:$K613,0,MATCH(AC$541,$H$541:$K$541,0))*HLOOKUP(AC$540,$J$537:$R$538,2)</f>
        <v>32.608695652173914</v>
      </c>
      <c r="AD613" s="769" cm="1">
        <f t="array" ref="AD613">INDEX($H613:$K613,0,MATCH(AD$541,$H$541:$K$541,0))*HLOOKUP(AD$540,$J$537:$R$538,2)</f>
        <v>32.608695652173914</v>
      </c>
      <c r="AE613" s="769" cm="1">
        <f t="array" ref="AE613">INDEX($H613:$K613,0,MATCH(AE$541,$H$541:$K$541,0))*HLOOKUP(AE$540,$J$537:$R$538,2)</f>
        <v>0</v>
      </c>
      <c r="AF613" s="769" cm="1">
        <f t="array" ref="AF613">INDEX($H613:$K613,0,MATCH(AF$541,$H$541:$K$541,0))*HLOOKUP(AF$540,$J$537:$R$538,2)</f>
        <v>78.94736842105263</v>
      </c>
      <c r="AG613" s="769" cm="1">
        <f t="array" ref="AG613">INDEX($H613:$K613,0,MATCH(AG$541,$H$541:$K$541,0))*HLOOKUP(AG$540,$J$537:$R$538,2)</f>
        <v>32.608695652173914</v>
      </c>
      <c r="AH613" s="769" cm="1">
        <f t="array" ref="AH613">INDEX($H613:$K613,0,MATCH(AH$541,$H$541:$K$541,0))*HLOOKUP(AH$540,$J$537:$R$538,2)</f>
        <v>32.608695652173914</v>
      </c>
      <c r="AI613" s="769" cm="1">
        <f t="array" ref="AI613">INDEX($H613:$K613,0,MATCH(AI$541,$H$541:$K$541,0))*HLOOKUP(AI$540,$J$537:$R$538,2)</f>
        <v>0</v>
      </c>
      <c r="AJ613" s="769" cm="1">
        <f t="array" ref="AJ613">INDEX($H613:$K613,0,MATCH(AJ$541,$H$541:$K$541,0))*HLOOKUP(AJ$540,$J$537:$R$538,2)</f>
        <v>78.94736842105263</v>
      </c>
      <c r="AK613" s="769" cm="1">
        <f t="array" ref="AK613">INDEX($H613:$K613,0,MATCH(AK$541,$H$541:$K$541,0))*HLOOKUP(AK$540,$J$537:$R$538,2)</f>
        <v>32.608695652173914</v>
      </c>
      <c r="AL613" s="769" cm="1">
        <f t="array" ref="AL613">INDEX($H613:$K613,0,MATCH(AL$541,$H$541:$K$541,0))*HLOOKUP(AL$540,$J$537:$R$538,2)</f>
        <v>32.608695652173914</v>
      </c>
      <c r="AM613" s="769" cm="1">
        <f t="array" ref="AM613">INDEX($H613:$K613,0,MATCH(AM$541,$H$541:$K$541,0))*HLOOKUP(AM$540,$J$537:$R$538,2)</f>
        <v>0</v>
      </c>
      <c r="AN613" s="769" cm="1">
        <f t="array" ref="AN613">INDEX($H613:$K613,0,MATCH(AN$541,$H$541:$K$541,0))*HLOOKUP(AN$540,$J$537:$R$538,2)</f>
        <v>78.94736842105263</v>
      </c>
      <c r="AO613" s="769" cm="1">
        <f t="array" ref="AO613">INDEX($H613:$K613,0,MATCH(AO$541,$H$541:$K$541,0))*HLOOKUP(AO$540,$J$537:$R$538,2)</f>
        <v>32.608695652173914</v>
      </c>
      <c r="AP613" s="769" cm="1">
        <f t="array" ref="AP613">INDEX($H613:$K613,0,MATCH(AP$541,$H$541:$K$541,0))*HLOOKUP(AP$540,$J$537:$R$538,2)</f>
        <v>32.608695652173914</v>
      </c>
      <c r="AQ613" s="769" cm="1">
        <f t="array" ref="AQ613">INDEX($H613:$K613,0,MATCH(AQ$541,$H$541:$K$541,0))*HLOOKUP(AQ$540,$J$537:$R$538,2)</f>
        <v>0</v>
      </c>
      <c r="AR613" s="769" cm="1">
        <f t="array" ref="AR613">INDEX($H613:$K613,0,MATCH(AR$541,$H$541:$K$541,0))*HLOOKUP(AR$540,$J$537:$R$538,2)</f>
        <v>78.94736842105263</v>
      </c>
      <c r="AS613" s="769" cm="1">
        <f t="array" ref="AS613">INDEX($H613:$K613,0,MATCH(AS$541,$H$541:$K$541,0))*HLOOKUP(AS$540,$J$537:$R$538,2)</f>
        <v>32.608695652173914</v>
      </c>
      <c r="AT613" s="769" cm="1">
        <f t="array" ref="AT613">INDEX($H613:$K613,0,MATCH(AT$541,$H$541:$K$541,0))*HLOOKUP(AT$540,$J$537:$R$538,2)</f>
        <v>32.608695652173914</v>
      </c>
      <c r="AU613" s="769" cm="1">
        <f t="array" ref="AU613">INDEX($H613:$K613,0,MATCH(AU$541,$H$541:$K$541,0))*HLOOKUP(AU$540,$J$537:$R$538,2)</f>
        <v>0</v>
      </c>
      <c r="AV613" s="189"/>
      <c r="AW613" s="189"/>
      <c r="AX613" s="16"/>
      <c r="AY613" s="8"/>
      <c r="AZ613" s="8"/>
      <c r="BA613" s="8"/>
    </row>
    <row r="614" spans="1:53" ht="14.5" outlineLevel="1" x14ac:dyDescent="0.35">
      <c r="A614" s="6"/>
      <c r="B614" s="7"/>
      <c r="C614" s="17"/>
      <c r="D614" s="17"/>
      <c r="E614" s="17"/>
      <c r="F614" s="26"/>
      <c r="G614" s="26" t="str">
        <f t="shared" si="126"/>
        <v>YYBFNw</v>
      </c>
      <c r="H614" s="226">
        <v>78.94736842105263</v>
      </c>
      <c r="I614" s="226">
        <v>43.478260869565219</v>
      </c>
      <c r="J614" s="226">
        <v>43.478260869565219</v>
      </c>
      <c r="K614" s="226">
        <v>0</v>
      </c>
      <c r="L614" s="769" cm="1">
        <f t="array" ref="L614">INDEX($H614:$K614,0,MATCH(L$541,$H$541:$K$541,0))*HLOOKUP(L$540,$J$537:$R$538,2)</f>
        <v>78.94736842105263</v>
      </c>
      <c r="M614" s="769" cm="1">
        <f t="array" ref="M614">INDEX($H614:$K614,0,MATCH(M$541,$H$541:$K$541,0))*HLOOKUP(M$540,$J$537:$R$538,2)</f>
        <v>43.478260869565219</v>
      </c>
      <c r="N614" s="769" cm="1">
        <f t="array" ref="N614">INDEX($H614:$K614,0,MATCH(N$541,$H$541:$K$541,0))*HLOOKUP(N$540,$J$537:$R$538,2)</f>
        <v>43.478260869565219</v>
      </c>
      <c r="O614" s="769" cm="1">
        <f t="array" ref="O614">INDEX($H614:$K614,0,MATCH(O$541,$H$541:$K$541,0))*HLOOKUP(O$540,$J$537:$R$538,2)</f>
        <v>0</v>
      </c>
      <c r="P614" s="769" cm="1">
        <f t="array" ref="P614">INDEX($H614:$K614,0,MATCH(P$541,$H$541:$K$541,0))*HLOOKUP(P$540,$J$537:$R$538,2)</f>
        <v>78.94736842105263</v>
      </c>
      <c r="Q614" s="769" cm="1">
        <f t="array" ref="Q614">INDEX($H614:$K614,0,MATCH(Q$541,$H$541:$K$541,0))*HLOOKUP(Q$540,$J$537:$R$538,2)</f>
        <v>43.478260869565219</v>
      </c>
      <c r="R614" s="769" cm="1">
        <f t="array" ref="R614">INDEX($H614:$K614,0,MATCH(R$541,$H$541:$K$541,0))*HLOOKUP(R$540,$J$537:$R$538,2)</f>
        <v>43.478260869565219</v>
      </c>
      <c r="S614" s="769" cm="1">
        <f t="array" ref="S614">INDEX($H614:$K614,0,MATCH(S$541,$H$541:$K$541,0))*HLOOKUP(S$540,$J$537:$R$538,2)</f>
        <v>0</v>
      </c>
      <c r="T614" s="769" cm="1">
        <f t="array" ref="T614">INDEX($H614:$K614,0,MATCH(T$541,$H$541:$K$541,0))*HLOOKUP(T$540,$J$537:$R$538,2)</f>
        <v>78.94736842105263</v>
      </c>
      <c r="U614" s="769" cm="1">
        <f t="array" ref="U614">INDEX($H614:$K614,0,MATCH(U$541,$H$541:$K$541,0))*HLOOKUP(U$540,$J$537:$R$538,2)</f>
        <v>43.478260869565219</v>
      </c>
      <c r="V614" s="769" cm="1">
        <f t="array" ref="V614">INDEX($H614:$K614,0,MATCH(V$541,$H$541:$K$541,0))*HLOOKUP(V$540,$J$537:$R$538,2)</f>
        <v>43.478260869565219</v>
      </c>
      <c r="W614" s="769" cm="1">
        <f t="array" ref="W614">INDEX($H614:$K614,0,MATCH(W$541,$H$541:$K$541,0))*HLOOKUP(W$540,$J$537:$R$538,2)</f>
        <v>0</v>
      </c>
      <c r="X614" s="769" cm="1">
        <f t="array" ref="X614">INDEX($H614:$K614,0,MATCH(X$541,$H$541:$K$541,0))*HLOOKUP(X$540,$J$537:$R$538,2)</f>
        <v>78.94736842105263</v>
      </c>
      <c r="Y614" s="769" cm="1">
        <f t="array" ref="Y614">INDEX($H614:$K614,0,MATCH(Y$541,$H$541:$K$541,0))*HLOOKUP(Y$540,$J$537:$R$538,2)</f>
        <v>43.478260869565219</v>
      </c>
      <c r="Z614" s="769" cm="1">
        <f t="array" ref="Z614">INDEX($H614:$K614,0,MATCH(Z$541,$H$541:$K$541,0))*HLOOKUP(Z$540,$J$537:$R$538,2)</f>
        <v>43.478260869565219</v>
      </c>
      <c r="AA614" s="769" cm="1">
        <f t="array" ref="AA614">INDEX($H614:$K614,0,MATCH(AA$541,$H$541:$K$541,0))*HLOOKUP(AA$540,$J$537:$R$538,2)</f>
        <v>0</v>
      </c>
      <c r="AB614" s="769" cm="1">
        <f t="array" ref="AB614">INDEX($H614:$K614,0,MATCH(AB$541,$H$541:$K$541,0))*HLOOKUP(AB$540,$J$537:$R$538,2)</f>
        <v>78.94736842105263</v>
      </c>
      <c r="AC614" s="769" cm="1">
        <f t="array" ref="AC614">INDEX($H614:$K614,0,MATCH(AC$541,$H$541:$K$541,0))*HLOOKUP(AC$540,$J$537:$R$538,2)</f>
        <v>43.478260869565219</v>
      </c>
      <c r="AD614" s="769" cm="1">
        <f t="array" ref="AD614">INDEX($H614:$K614,0,MATCH(AD$541,$H$541:$K$541,0))*HLOOKUP(AD$540,$J$537:$R$538,2)</f>
        <v>43.478260869565219</v>
      </c>
      <c r="AE614" s="769" cm="1">
        <f t="array" ref="AE614">INDEX($H614:$K614,0,MATCH(AE$541,$H$541:$K$541,0))*HLOOKUP(AE$540,$J$537:$R$538,2)</f>
        <v>0</v>
      </c>
      <c r="AF614" s="769" cm="1">
        <f t="array" ref="AF614">INDEX($H614:$K614,0,MATCH(AF$541,$H$541:$K$541,0))*HLOOKUP(AF$540,$J$537:$R$538,2)</f>
        <v>78.94736842105263</v>
      </c>
      <c r="AG614" s="769" cm="1">
        <f t="array" ref="AG614">INDEX($H614:$K614,0,MATCH(AG$541,$H$541:$K$541,0))*HLOOKUP(AG$540,$J$537:$R$538,2)</f>
        <v>43.478260869565219</v>
      </c>
      <c r="AH614" s="769" cm="1">
        <f t="array" ref="AH614">INDEX($H614:$K614,0,MATCH(AH$541,$H$541:$K$541,0))*HLOOKUP(AH$540,$J$537:$R$538,2)</f>
        <v>43.478260869565219</v>
      </c>
      <c r="AI614" s="769" cm="1">
        <f t="array" ref="AI614">INDEX($H614:$K614,0,MATCH(AI$541,$H$541:$K$541,0))*HLOOKUP(AI$540,$J$537:$R$538,2)</f>
        <v>0</v>
      </c>
      <c r="AJ614" s="769" cm="1">
        <f t="array" ref="AJ614">INDEX($H614:$K614,0,MATCH(AJ$541,$H$541:$K$541,0))*HLOOKUP(AJ$540,$J$537:$R$538,2)</f>
        <v>78.94736842105263</v>
      </c>
      <c r="AK614" s="769" cm="1">
        <f t="array" ref="AK614">INDEX($H614:$K614,0,MATCH(AK$541,$H$541:$K$541,0))*HLOOKUP(AK$540,$J$537:$R$538,2)</f>
        <v>43.478260869565219</v>
      </c>
      <c r="AL614" s="769" cm="1">
        <f t="array" ref="AL614">INDEX($H614:$K614,0,MATCH(AL$541,$H$541:$K$541,0))*HLOOKUP(AL$540,$J$537:$R$538,2)</f>
        <v>43.478260869565219</v>
      </c>
      <c r="AM614" s="769" cm="1">
        <f t="array" ref="AM614">INDEX($H614:$K614,0,MATCH(AM$541,$H$541:$K$541,0))*HLOOKUP(AM$540,$J$537:$R$538,2)</f>
        <v>0</v>
      </c>
      <c r="AN614" s="769" cm="1">
        <f t="array" ref="AN614">INDEX($H614:$K614,0,MATCH(AN$541,$H$541:$K$541,0))*HLOOKUP(AN$540,$J$537:$R$538,2)</f>
        <v>78.94736842105263</v>
      </c>
      <c r="AO614" s="769" cm="1">
        <f t="array" ref="AO614">INDEX($H614:$K614,0,MATCH(AO$541,$H$541:$K$541,0))*HLOOKUP(AO$540,$J$537:$R$538,2)</f>
        <v>43.478260869565219</v>
      </c>
      <c r="AP614" s="769" cm="1">
        <f t="array" ref="AP614">INDEX($H614:$K614,0,MATCH(AP$541,$H$541:$K$541,0))*HLOOKUP(AP$540,$J$537:$R$538,2)</f>
        <v>43.478260869565219</v>
      </c>
      <c r="AQ614" s="769" cm="1">
        <f t="array" ref="AQ614">INDEX($H614:$K614,0,MATCH(AQ$541,$H$541:$K$541,0))*HLOOKUP(AQ$540,$J$537:$R$538,2)</f>
        <v>0</v>
      </c>
      <c r="AR614" s="769" cm="1">
        <f t="array" ref="AR614">INDEX($H614:$K614,0,MATCH(AR$541,$H$541:$K$541,0))*HLOOKUP(AR$540,$J$537:$R$538,2)</f>
        <v>78.94736842105263</v>
      </c>
      <c r="AS614" s="769" cm="1">
        <f t="array" ref="AS614">INDEX($H614:$K614,0,MATCH(AS$541,$H$541:$K$541,0))*HLOOKUP(AS$540,$J$537:$R$538,2)</f>
        <v>43.478260869565219</v>
      </c>
      <c r="AT614" s="769" cm="1">
        <f t="array" ref="AT614">INDEX($H614:$K614,0,MATCH(AT$541,$H$541:$K$541,0))*HLOOKUP(AT$540,$J$537:$R$538,2)</f>
        <v>43.478260869565219</v>
      </c>
      <c r="AU614" s="769" cm="1">
        <f t="array" ref="AU614">INDEX($H614:$K614,0,MATCH(AU$541,$H$541:$K$541,0))*HLOOKUP(AU$540,$J$537:$R$538,2)</f>
        <v>0</v>
      </c>
      <c r="AV614" s="189"/>
      <c r="AW614" s="189"/>
      <c r="AX614" s="16"/>
      <c r="AY614" s="8"/>
      <c r="AZ614" s="8"/>
      <c r="BA614" s="8"/>
    </row>
    <row r="615" spans="1:53" ht="14.5" outlineLevel="1" x14ac:dyDescent="0.35">
      <c r="A615" s="6"/>
      <c r="B615" s="7"/>
      <c r="C615" s="17"/>
      <c r="D615" s="17"/>
      <c r="E615" s="17"/>
      <c r="F615" s="26"/>
      <c r="G615" s="26" t="str">
        <f t="shared" si="126"/>
        <v>YYBFNwd</v>
      </c>
      <c r="H615" s="226">
        <v>78.94736842105263</v>
      </c>
      <c r="I615" s="226">
        <v>43.478260869565219</v>
      </c>
      <c r="J615" s="226">
        <v>43.478260869565219</v>
      </c>
      <c r="K615" s="226">
        <v>0</v>
      </c>
      <c r="L615" s="769" cm="1">
        <f t="array" ref="L615">INDEX($H615:$K615,0,MATCH(L$541,$H$541:$K$541,0))*HLOOKUP(L$540,$J$537:$R$538,2)</f>
        <v>78.94736842105263</v>
      </c>
      <c r="M615" s="769" cm="1">
        <f t="array" ref="M615">INDEX($H615:$K615,0,MATCH(M$541,$H$541:$K$541,0))*HLOOKUP(M$540,$J$537:$R$538,2)</f>
        <v>43.478260869565219</v>
      </c>
      <c r="N615" s="769" cm="1">
        <f t="array" ref="N615">INDEX($H615:$K615,0,MATCH(N$541,$H$541:$K$541,0))*HLOOKUP(N$540,$J$537:$R$538,2)</f>
        <v>43.478260869565219</v>
      </c>
      <c r="O615" s="769" cm="1">
        <f t="array" ref="O615">INDEX($H615:$K615,0,MATCH(O$541,$H$541:$K$541,0))*HLOOKUP(O$540,$J$537:$R$538,2)</f>
        <v>0</v>
      </c>
      <c r="P615" s="769" cm="1">
        <f t="array" ref="P615">INDEX($H615:$K615,0,MATCH(P$541,$H$541:$K$541,0))*HLOOKUP(P$540,$J$537:$R$538,2)</f>
        <v>78.94736842105263</v>
      </c>
      <c r="Q615" s="769" cm="1">
        <f t="array" ref="Q615">INDEX($H615:$K615,0,MATCH(Q$541,$H$541:$K$541,0))*HLOOKUP(Q$540,$J$537:$R$538,2)</f>
        <v>43.478260869565219</v>
      </c>
      <c r="R615" s="769" cm="1">
        <f t="array" ref="R615">INDEX($H615:$K615,0,MATCH(R$541,$H$541:$K$541,0))*HLOOKUP(R$540,$J$537:$R$538,2)</f>
        <v>43.478260869565219</v>
      </c>
      <c r="S615" s="769" cm="1">
        <f t="array" ref="S615">INDEX($H615:$K615,0,MATCH(S$541,$H$541:$K$541,0))*HLOOKUP(S$540,$J$537:$R$538,2)</f>
        <v>0</v>
      </c>
      <c r="T615" s="769" cm="1">
        <f t="array" ref="T615">INDEX($H615:$K615,0,MATCH(T$541,$H$541:$K$541,0))*HLOOKUP(T$540,$J$537:$R$538,2)</f>
        <v>78.94736842105263</v>
      </c>
      <c r="U615" s="769" cm="1">
        <f t="array" ref="U615">INDEX($H615:$K615,0,MATCH(U$541,$H$541:$K$541,0))*HLOOKUP(U$540,$J$537:$R$538,2)</f>
        <v>43.478260869565219</v>
      </c>
      <c r="V615" s="769" cm="1">
        <f t="array" ref="V615">INDEX($H615:$K615,0,MATCH(V$541,$H$541:$K$541,0))*HLOOKUP(V$540,$J$537:$R$538,2)</f>
        <v>43.478260869565219</v>
      </c>
      <c r="W615" s="769" cm="1">
        <f t="array" ref="W615">INDEX($H615:$K615,0,MATCH(W$541,$H$541:$K$541,0))*HLOOKUP(W$540,$J$537:$R$538,2)</f>
        <v>0</v>
      </c>
      <c r="X615" s="769" cm="1">
        <f t="array" ref="X615">INDEX($H615:$K615,0,MATCH(X$541,$H$541:$K$541,0))*HLOOKUP(X$540,$J$537:$R$538,2)</f>
        <v>78.94736842105263</v>
      </c>
      <c r="Y615" s="769" cm="1">
        <f t="array" ref="Y615">INDEX($H615:$K615,0,MATCH(Y$541,$H$541:$K$541,0))*HLOOKUP(Y$540,$J$537:$R$538,2)</f>
        <v>43.478260869565219</v>
      </c>
      <c r="Z615" s="769" cm="1">
        <f t="array" ref="Z615">INDEX($H615:$K615,0,MATCH(Z$541,$H$541:$K$541,0))*HLOOKUP(Z$540,$J$537:$R$538,2)</f>
        <v>43.478260869565219</v>
      </c>
      <c r="AA615" s="769" cm="1">
        <f t="array" ref="AA615">INDEX($H615:$K615,0,MATCH(AA$541,$H$541:$K$541,0))*HLOOKUP(AA$540,$J$537:$R$538,2)</f>
        <v>0</v>
      </c>
      <c r="AB615" s="769" cm="1">
        <f t="array" ref="AB615">INDEX($H615:$K615,0,MATCH(AB$541,$H$541:$K$541,0))*HLOOKUP(AB$540,$J$537:$R$538,2)</f>
        <v>78.94736842105263</v>
      </c>
      <c r="AC615" s="769" cm="1">
        <f t="array" ref="AC615">INDEX($H615:$K615,0,MATCH(AC$541,$H$541:$K$541,0))*HLOOKUP(AC$540,$J$537:$R$538,2)</f>
        <v>43.478260869565219</v>
      </c>
      <c r="AD615" s="769" cm="1">
        <f t="array" ref="AD615">INDEX($H615:$K615,0,MATCH(AD$541,$H$541:$K$541,0))*HLOOKUP(AD$540,$J$537:$R$538,2)</f>
        <v>43.478260869565219</v>
      </c>
      <c r="AE615" s="769" cm="1">
        <f t="array" ref="AE615">INDEX($H615:$K615,0,MATCH(AE$541,$H$541:$K$541,0))*HLOOKUP(AE$540,$J$537:$R$538,2)</f>
        <v>0</v>
      </c>
      <c r="AF615" s="769" cm="1">
        <f t="array" ref="AF615">INDEX($H615:$K615,0,MATCH(AF$541,$H$541:$K$541,0))*HLOOKUP(AF$540,$J$537:$R$538,2)</f>
        <v>78.94736842105263</v>
      </c>
      <c r="AG615" s="769" cm="1">
        <f t="array" ref="AG615">INDEX($H615:$K615,0,MATCH(AG$541,$H$541:$K$541,0))*HLOOKUP(AG$540,$J$537:$R$538,2)</f>
        <v>43.478260869565219</v>
      </c>
      <c r="AH615" s="769" cm="1">
        <f t="array" ref="AH615">INDEX($H615:$K615,0,MATCH(AH$541,$H$541:$K$541,0))*HLOOKUP(AH$540,$J$537:$R$538,2)</f>
        <v>43.478260869565219</v>
      </c>
      <c r="AI615" s="769" cm="1">
        <f t="array" ref="AI615">INDEX($H615:$K615,0,MATCH(AI$541,$H$541:$K$541,0))*HLOOKUP(AI$540,$J$537:$R$538,2)</f>
        <v>0</v>
      </c>
      <c r="AJ615" s="769" cm="1">
        <f t="array" ref="AJ615">INDEX($H615:$K615,0,MATCH(AJ$541,$H$541:$K$541,0))*HLOOKUP(AJ$540,$J$537:$R$538,2)</f>
        <v>78.94736842105263</v>
      </c>
      <c r="AK615" s="769" cm="1">
        <f t="array" ref="AK615">INDEX($H615:$K615,0,MATCH(AK$541,$H$541:$K$541,0))*HLOOKUP(AK$540,$J$537:$R$538,2)</f>
        <v>43.478260869565219</v>
      </c>
      <c r="AL615" s="769" cm="1">
        <f t="array" ref="AL615">INDEX($H615:$K615,0,MATCH(AL$541,$H$541:$K$541,0))*HLOOKUP(AL$540,$J$537:$R$538,2)</f>
        <v>43.478260869565219</v>
      </c>
      <c r="AM615" s="769" cm="1">
        <f t="array" ref="AM615">INDEX($H615:$K615,0,MATCH(AM$541,$H$541:$K$541,0))*HLOOKUP(AM$540,$J$537:$R$538,2)</f>
        <v>0</v>
      </c>
      <c r="AN615" s="769" cm="1">
        <f t="array" ref="AN615">INDEX($H615:$K615,0,MATCH(AN$541,$H$541:$K$541,0))*HLOOKUP(AN$540,$J$537:$R$538,2)</f>
        <v>78.94736842105263</v>
      </c>
      <c r="AO615" s="769" cm="1">
        <f t="array" ref="AO615">INDEX($H615:$K615,0,MATCH(AO$541,$H$541:$K$541,0))*HLOOKUP(AO$540,$J$537:$R$538,2)</f>
        <v>43.478260869565219</v>
      </c>
      <c r="AP615" s="769" cm="1">
        <f t="array" ref="AP615">INDEX($H615:$K615,0,MATCH(AP$541,$H$541:$K$541,0))*HLOOKUP(AP$540,$J$537:$R$538,2)</f>
        <v>43.478260869565219</v>
      </c>
      <c r="AQ615" s="769" cm="1">
        <f t="array" ref="AQ615">INDEX($H615:$K615,0,MATCH(AQ$541,$H$541:$K$541,0))*HLOOKUP(AQ$540,$J$537:$R$538,2)</f>
        <v>0</v>
      </c>
      <c r="AR615" s="769" cm="1">
        <f t="array" ref="AR615">INDEX($H615:$K615,0,MATCH(AR$541,$H$541:$K$541,0))*HLOOKUP(AR$540,$J$537:$R$538,2)</f>
        <v>78.94736842105263</v>
      </c>
      <c r="AS615" s="769" cm="1">
        <f t="array" ref="AS615">INDEX($H615:$K615,0,MATCH(AS$541,$H$541:$K$541,0))*HLOOKUP(AS$540,$J$537:$R$538,2)</f>
        <v>43.478260869565219</v>
      </c>
      <c r="AT615" s="769" cm="1">
        <f t="array" ref="AT615">INDEX($H615:$K615,0,MATCH(AT$541,$H$541:$K$541,0))*HLOOKUP(AT$540,$J$537:$R$538,2)</f>
        <v>43.478260869565219</v>
      </c>
      <c r="AU615" s="769" cm="1">
        <f t="array" ref="AU615">INDEX($H615:$K615,0,MATCH(AU$541,$H$541:$K$541,0))*HLOOKUP(AU$540,$J$537:$R$538,2)</f>
        <v>0</v>
      </c>
      <c r="AV615" s="189"/>
      <c r="AW615" s="189"/>
      <c r="AX615" s="16"/>
      <c r="AY615" s="8"/>
      <c r="AZ615" s="8"/>
      <c r="BA615" s="8"/>
    </row>
    <row r="616" spans="1:53" ht="14.5" outlineLevel="1" x14ac:dyDescent="0.35">
      <c r="A616" s="6"/>
      <c r="B616" s="7"/>
      <c r="C616" s="17"/>
      <c r="D616" s="17"/>
      <c r="E616" s="17"/>
      <c r="F616" s="26"/>
      <c r="G616" s="26" t="str">
        <f t="shared" si="126"/>
        <v>YYWBFz</v>
      </c>
      <c r="H616" s="226">
        <v>39.473684210526315</v>
      </c>
      <c r="I616" s="226">
        <v>16.304347826086957</v>
      </c>
      <c r="J616" s="226">
        <v>0</v>
      </c>
      <c r="K616" s="226">
        <v>16.304347826086957</v>
      </c>
      <c r="L616" s="769" cm="1">
        <f t="array" ref="L616">INDEX($H616:$K616,0,MATCH(L$541,$H$541:$K$541,0))*HLOOKUP(L$540,$J$537:$R$538,2)</f>
        <v>39.473684210526315</v>
      </c>
      <c r="M616" s="769" cm="1">
        <f t="array" ref="M616">INDEX($H616:$K616,0,MATCH(M$541,$H$541:$K$541,0))*HLOOKUP(M$540,$J$537:$R$538,2)</f>
        <v>16.304347826086957</v>
      </c>
      <c r="N616" s="769" cm="1">
        <f t="array" ref="N616">INDEX($H616:$K616,0,MATCH(N$541,$H$541:$K$541,0))*HLOOKUP(N$540,$J$537:$R$538,2)</f>
        <v>0</v>
      </c>
      <c r="O616" s="769" cm="1">
        <f t="array" ref="O616">INDEX($H616:$K616,0,MATCH(O$541,$H$541:$K$541,0))*HLOOKUP(O$540,$J$537:$R$538,2)</f>
        <v>16.304347826086957</v>
      </c>
      <c r="P616" s="769" cm="1">
        <f t="array" ref="P616">INDEX($H616:$K616,0,MATCH(P$541,$H$541:$K$541,0))*HLOOKUP(P$540,$J$537:$R$538,2)</f>
        <v>39.473684210526315</v>
      </c>
      <c r="Q616" s="769" cm="1">
        <f t="array" ref="Q616">INDEX($H616:$K616,0,MATCH(Q$541,$H$541:$K$541,0))*HLOOKUP(Q$540,$J$537:$R$538,2)</f>
        <v>16.304347826086957</v>
      </c>
      <c r="R616" s="769" cm="1">
        <f t="array" ref="R616">INDEX($H616:$K616,0,MATCH(R$541,$H$541:$K$541,0))*HLOOKUP(R$540,$J$537:$R$538,2)</f>
        <v>0</v>
      </c>
      <c r="S616" s="769" cm="1">
        <f t="array" ref="S616">INDEX($H616:$K616,0,MATCH(S$541,$H$541:$K$541,0))*HLOOKUP(S$540,$J$537:$R$538,2)</f>
        <v>16.304347826086957</v>
      </c>
      <c r="T616" s="769" cm="1">
        <f t="array" ref="T616">INDEX($H616:$K616,0,MATCH(T$541,$H$541:$K$541,0))*HLOOKUP(T$540,$J$537:$R$538,2)</f>
        <v>39.473684210526315</v>
      </c>
      <c r="U616" s="769" cm="1">
        <f t="array" ref="U616">INDEX($H616:$K616,0,MATCH(U$541,$H$541:$K$541,0))*HLOOKUP(U$540,$J$537:$R$538,2)</f>
        <v>16.304347826086957</v>
      </c>
      <c r="V616" s="769" cm="1">
        <f t="array" ref="V616">INDEX($H616:$K616,0,MATCH(V$541,$H$541:$K$541,0))*HLOOKUP(V$540,$J$537:$R$538,2)</f>
        <v>0</v>
      </c>
      <c r="W616" s="769" cm="1">
        <f t="array" ref="W616">INDEX($H616:$K616,0,MATCH(W$541,$H$541:$K$541,0))*HLOOKUP(W$540,$J$537:$R$538,2)</f>
        <v>16.304347826086957</v>
      </c>
      <c r="X616" s="769" cm="1">
        <f t="array" ref="X616">INDEX($H616:$K616,0,MATCH(X$541,$H$541:$K$541,0))*HLOOKUP(X$540,$J$537:$R$538,2)</f>
        <v>39.473684210526315</v>
      </c>
      <c r="Y616" s="769" cm="1">
        <f t="array" ref="Y616">INDEX($H616:$K616,0,MATCH(Y$541,$H$541:$K$541,0))*HLOOKUP(Y$540,$J$537:$R$538,2)</f>
        <v>16.304347826086957</v>
      </c>
      <c r="Z616" s="769" cm="1">
        <f t="array" ref="Z616">INDEX($H616:$K616,0,MATCH(Z$541,$H$541:$K$541,0))*HLOOKUP(Z$540,$J$537:$R$538,2)</f>
        <v>0</v>
      </c>
      <c r="AA616" s="769" cm="1">
        <f t="array" ref="AA616">INDEX($H616:$K616,0,MATCH(AA$541,$H$541:$K$541,0))*HLOOKUP(AA$540,$J$537:$R$538,2)</f>
        <v>16.304347826086957</v>
      </c>
      <c r="AB616" s="769" cm="1">
        <f t="array" ref="AB616">INDEX($H616:$K616,0,MATCH(AB$541,$H$541:$K$541,0))*HLOOKUP(AB$540,$J$537:$R$538,2)</f>
        <v>39.473684210526315</v>
      </c>
      <c r="AC616" s="769" cm="1">
        <f t="array" ref="AC616">INDEX($H616:$K616,0,MATCH(AC$541,$H$541:$K$541,0))*HLOOKUP(AC$540,$J$537:$R$538,2)</f>
        <v>16.304347826086957</v>
      </c>
      <c r="AD616" s="769" cm="1">
        <f t="array" ref="AD616">INDEX($H616:$K616,0,MATCH(AD$541,$H$541:$K$541,0))*HLOOKUP(AD$540,$J$537:$R$538,2)</f>
        <v>0</v>
      </c>
      <c r="AE616" s="769" cm="1">
        <f t="array" ref="AE616">INDEX($H616:$K616,0,MATCH(AE$541,$H$541:$K$541,0))*HLOOKUP(AE$540,$J$537:$R$538,2)</f>
        <v>16.304347826086957</v>
      </c>
      <c r="AF616" s="769" cm="1">
        <f t="array" ref="AF616">INDEX($H616:$K616,0,MATCH(AF$541,$H$541:$K$541,0))*HLOOKUP(AF$540,$J$537:$R$538,2)</f>
        <v>39.473684210526315</v>
      </c>
      <c r="AG616" s="769" cm="1">
        <f t="array" ref="AG616">INDEX($H616:$K616,0,MATCH(AG$541,$H$541:$K$541,0))*HLOOKUP(AG$540,$J$537:$R$538,2)</f>
        <v>16.304347826086957</v>
      </c>
      <c r="AH616" s="769" cm="1">
        <f t="array" ref="AH616">INDEX($H616:$K616,0,MATCH(AH$541,$H$541:$K$541,0))*HLOOKUP(AH$540,$J$537:$R$538,2)</f>
        <v>0</v>
      </c>
      <c r="AI616" s="769" cm="1">
        <f t="array" ref="AI616">INDEX($H616:$K616,0,MATCH(AI$541,$H$541:$K$541,0))*HLOOKUP(AI$540,$J$537:$R$538,2)</f>
        <v>16.304347826086957</v>
      </c>
      <c r="AJ616" s="769" cm="1">
        <f t="array" ref="AJ616">INDEX($H616:$K616,0,MATCH(AJ$541,$H$541:$K$541,0))*HLOOKUP(AJ$540,$J$537:$R$538,2)</f>
        <v>39.473684210526315</v>
      </c>
      <c r="AK616" s="769" cm="1">
        <f t="array" ref="AK616">INDEX($H616:$K616,0,MATCH(AK$541,$H$541:$K$541,0))*HLOOKUP(AK$540,$J$537:$R$538,2)</f>
        <v>16.304347826086957</v>
      </c>
      <c r="AL616" s="769" cm="1">
        <f t="array" ref="AL616">INDEX($H616:$K616,0,MATCH(AL$541,$H$541:$K$541,0))*HLOOKUP(AL$540,$J$537:$R$538,2)</f>
        <v>0</v>
      </c>
      <c r="AM616" s="769" cm="1">
        <f t="array" ref="AM616">INDEX($H616:$K616,0,MATCH(AM$541,$H$541:$K$541,0))*HLOOKUP(AM$540,$J$537:$R$538,2)</f>
        <v>16.304347826086957</v>
      </c>
      <c r="AN616" s="769" cm="1">
        <f t="array" ref="AN616">INDEX($H616:$K616,0,MATCH(AN$541,$H$541:$K$541,0))*HLOOKUP(AN$540,$J$537:$R$538,2)</f>
        <v>39.473684210526315</v>
      </c>
      <c r="AO616" s="769" cm="1">
        <f t="array" ref="AO616">INDEX($H616:$K616,0,MATCH(AO$541,$H$541:$K$541,0))*HLOOKUP(AO$540,$J$537:$R$538,2)</f>
        <v>16.304347826086957</v>
      </c>
      <c r="AP616" s="769" cm="1">
        <f t="array" ref="AP616">INDEX($H616:$K616,0,MATCH(AP$541,$H$541:$K$541,0))*HLOOKUP(AP$540,$J$537:$R$538,2)</f>
        <v>0</v>
      </c>
      <c r="AQ616" s="769" cm="1">
        <f t="array" ref="AQ616">INDEX($H616:$K616,0,MATCH(AQ$541,$H$541:$K$541,0))*HLOOKUP(AQ$540,$J$537:$R$538,2)</f>
        <v>16.304347826086957</v>
      </c>
      <c r="AR616" s="769" cm="1">
        <f t="array" ref="AR616">INDEX($H616:$K616,0,MATCH(AR$541,$H$541:$K$541,0))*HLOOKUP(AR$540,$J$537:$R$538,2)</f>
        <v>39.473684210526315</v>
      </c>
      <c r="AS616" s="769" cm="1">
        <f t="array" ref="AS616">INDEX($H616:$K616,0,MATCH(AS$541,$H$541:$K$541,0))*HLOOKUP(AS$540,$J$537:$R$538,2)</f>
        <v>16.304347826086957</v>
      </c>
      <c r="AT616" s="769" cm="1">
        <f t="array" ref="AT616">INDEX($H616:$K616,0,MATCH(AT$541,$H$541:$K$541,0))*HLOOKUP(AT$540,$J$537:$R$538,2)</f>
        <v>0</v>
      </c>
      <c r="AU616" s="769" cm="1">
        <f t="array" ref="AU616">INDEX($H616:$K616,0,MATCH(AU$541,$H$541:$K$541,0))*HLOOKUP(AU$540,$J$537:$R$538,2)</f>
        <v>16.304347826086957</v>
      </c>
      <c r="AV616" s="189"/>
      <c r="AW616" s="189"/>
      <c r="AX616" s="16"/>
      <c r="AY616" s="8"/>
      <c r="AZ616" s="8"/>
      <c r="BA616" s="8"/>
    </row>
    <row r="617" spans="1:53" ht="14.5" outlineLevel="1" x14ac:dyDescent="0.35">
      <c r="A617" s="6"/>
      <c r="B617" s="7"/>
      <c r="C617" s="17"/>
      <c r="D617" s="17"/>
      <c r="E617" s="17"/>
      <c r="F617" s="26"/>
      <c r="G617" s="26" t="str">
        <f t="shared" si="126"/>
        <v>YYWBFzd</v>
      </c>
      <c r="H617" s="226">
        <v>39.473684210526315</v>
      </c>
      <c r="I617" s="226">
        <v>16.304347826086957</v>
      </c>
      <c r="J617" s="226">
        <v>0</v>
      </c>
      <c r="K617" s="226">
        <v>16.304347826086957</v>
      </c>
      <c r="L617" s="769" cm="1">
        <f t="array" ref="L617">INDEX($H617:$K617,0,MATCH(L$541,$H$541:$K$541,0))*HLOOKUP(L$540,$J$537:$R$538,2)</f>
        <v>39.473684210526315</v>
      </c>
      <c r="M617" s="769" cm="1">
        <f t="array" ref="M617">INDEX($H617:$K617,0,MATCH(M$541,$H$541:$K$541,0))*HLOOKUP(M$540,$J$537:$R$538,2)</f>
        <v>16.304347826086957</v>
      </c>
      <c r="N617" s="769" cm="1">
        <f t="array" ref="N617">INDEX($H617:$K617,0,MATCH(N$541,$H$541:$K$541,0))*HLOOKUP(N$540,$J$537:$R$538,2)</f>
        <v>0</v>
      </c>
      <c r="O617" s="769" cm="1">
        <f t="array" ref="O617">INDEX($H617:$K617,0,MATCH(O$541,$H$541:$K$541,0))*HLOOKUP(O$540,$J$537:$R$538,2)</f>
        <v>16.304347826086957</v>
      </c>
      <c r="P617" s="769" cm="1">
        <f t="array" ref="P617">INDEX($H617:$K617,0,MATCH(P$541,$H$541:$K$541,0))*HLOOKUP(P$540,$J$537:$R$538,2)</f>
        <v>39.473684210526315</v>
      </c>
      <c r="Q617" s="769" cm="1">
        <f t="array" ref="Q617">INDEX($H617:$K617,0,MATCH(Q$541,$H$541:$K$541,0))*HLOOKUP(Q$540,$J$537:$R$538,2)</f>
        <v>16.304347826086957</v>
      </c>
      <c r="R617" s="769" cm="1">
        <f t="array" ref="R617">INDEX($H617:$K617,0,MATCH(R$541,$H$541:$K$541,0))*HLOOKUP(R$540,$J$537:$R$538,2)</f>
        <v>0</v>
      </c>
      <c r="S617" s="769" cm="1">
        <f t="array" ref="S617">INDEX($H617:$K617,0,MATCH(S$541,$H$541:$K$541,0))*HLOOKUP(S$540,$J$537:$R$538,2)</f>
        <v>16.304347826086957</v>
      </c>
      <c r="T617" s="769" cm="1">
        <f t="array" ref="T617">INDEX($H617:$K617,0,MATCH(T$541,$H$541:$K$541,0))*HLOOKUP(T$540,$J$537:$R$538,2)</f>
        <v>39.473684210526315</v>
      </c>
      <c r="U617" s="769" cm="1">
        <f t="array" ref="U617">INDEX($H617:$K617,0,MATCH(U$541,$H$541:$K$541,0))*HLOOKUP(U$540,$J$537:$R$538,2)</f>
        <v>16.304347826086957</v>
      </c>
      <c r="V617" s="769" cm="1">
        <f t="array" ref="V617">INDEX($H617:$K617,0,MATCH(V$541,$H$541:$K$541,0))*HLOOKUP(V$540,$J$537:$R$538,2)</f>
        <v>0</v>
      </c>
      <c r="W617" s="769" cm="1">
        <f t="array" ref="W617">INDEX($H617:$K617,0,MATCH(W$541,$H$541:$K$541,0))*HLOOKUP(W$540,$J$537:$R$538,2)</f>
        <v>16.304347826086957</v>
      </c>
      <c r="X617" s="769" cm="1">
        <f t="array" ref="X617">INDEX($H617:$K617,0,MATCH(X$541,$H$541:$K$541,0))*HLOOKUP(X$540,$J$537:$R$538,2)</f>
        <v>39.473684210526315</v>
      </c>
      <c r="Y617" s="769" cm="1">
        <f t="array" ref="Y617">INDEX($H617:$K617,0,MATCH(Y$541,$H$541:$K$541,0))*HLOOKUP(Y$540,$J$537:$R$538,2)</f>
        <v>16.304347826086957</v>
      </c>
      <c r="Z617" s="769" cm="1">
        <f t="array" ref="Z617">INDEX($H617:$K617,0,MATCH(Z$541,$H$541:$K$541,0))*HLOOKUP(Z$540,$J$537:$R$538,2)</f>
        <v>0</v>
      </c>
      <c r="AA617" s="769" cm="1">
        <f t="array" ref="AA617">INDEX($H617:$K617,0,MATCH(AA$541,$H$541:$K$541,0))*HLOOKUP(AA$540,$J$537:$R$538,2)</f>
        <v>16.304347826086957</v>
      </c>
      <c r="AB617" s="769" cm="1">
        <f t="array" ref="AB617">INDEX($H617:$K617,0,MATCH(AB$541,$H$541:$K$541,0))*HLOOKUP(AB$540,$J$537:$R$538,2)</f>
        <v>39.473684210526315</v>
      </c>
      <c r="AC617" s="769" cm="1">
        <f t="array" ref="AC617">INDEX($H617:$K617,0,MATCH(AC$541,$H$541:$K$541,0))*HLOOKUP(AC$540,$J$537:$R$538,2)</f>
        <v>16.304347826086957</v>
      </c>
      <c r="AD617" s="769" cm="1">
        <f t="array" ref="AD617">INDEX($H617:$K617,0,MATCH(AD$541,$H$541:$K$541,0))*HLOOKUP(AD$540,$J$537:$R$538,2)</f>
        <v>0</v>
      </c>
      <c r="AE617" s="769" cm="1">
        <f t="array" ref="AE617">INDEX($H617:$K617,0,MATCH(AE$541,$H$541:$K$541,0))*HLOOKUP(AE$540,$J$537:$R$538,2)</f>
        <v>16.304347826086957</v>
      </c>
      <c r="AF617" s="769" cm="1">
        <f t="array" ref="AF617">INDEX($H617:$K617,0,MATCH(AF$541,$H$541:$K$541,0))*HLOOKUP(AF$540,$J$537:$R$538,2)</f>
        <v>39.473684210526315</v>
      </c>
      <c r="AG617" s="769" cm="1">
        <f t="array" ref="AG617">INDEX($H617:$K617,0,MATCH(AG$541,$H$541:$K$541,0))*HLOOKUP(AG$540,$J$537:$R$538,2)</f>
        <v>16.304347826086957</v>
      </c>
      <c r="AH617" s="769" cm="1">
        <f t="array" ref="AH617">INDEX($H617:$K617,0,MATCH(AH$541,$H$541:$K$541,0))*HLOOKUP(AH$540,$J$537:$R$538,2)</f>
        <v>0</v>
      </c>
      <c r="AI617" s="769" cm="1">
        <f t="array" ref="AI617">INDEX($H617:$K617,0,MATCH(AI$541,$H$541:$K$541,0))*HLOOKUP(AI$540,$J$537:$R$538,2)</f>
        <v>16.304347826086957</v>
      </c>
      <c r="AJ617" s="769" cm="1">
        <f t="array" ref="AJ617">INDEX($H617:$K617,0,MATCH(AJ$541,$H$541:$K$541,0))*HLOOKUP(AJ$540,$J$537:$R$538,2)</f>
        <v>39.473684210526315</v>
      </c>
      <c r="AK617" s="769" cm="1">
        <f t="array" ref="AK617">INDEX($H617:$K617,0,MATCH(AK$541,$H$541:$K$541,0))*HLOOKUP(AK$540,$J$537:$R$538,2)</f>
        <v>16.304347826086957</v>
      </c>
      <c r="AL617" s="769" cm="1">
        <f t="array" ref="AL617">INDEX($H617:$K617,0,MATCH(AL$541,$H$541:$K$541,0))*HLOOKUP(AL$540,$J$537:$R$538,2)</f>
        <v>0</v>
      </c>
      <c r="AM617" s="769" cm="1">
        <f t="array" ref="AM617">INDEX($H617:$K617,0,MATCH(AM$541,$H$541:$K$541,0))*HLOOKUP(AM$540,$J$537:$R$538,2)</f>
        <v>16.304347826086957</v>
      </c>
      <c r="AN617" s="769" cm="1">
        <f t="array" ref="AN617">INDEX($H617:$K617,0,MATCH(AN$541,$H$541:$K$541,0))*HLOOKUP(AN$540,$J$537:$R$538,2)</f>
        <v>39.473684210526315</v>
      </c>
      <c r="AO617" s="769" cm="1">
        <f t="array" ref="AO617">INDEX($H617:$K617,0,MATCH(AO$541,$H$541:$K$541,0))*HLOOKUP(AO$540,$J$537:$R$538,2)</f>
        <v>16.304347826086957</v>
      </c>
      <c r="AP617" s="769" cm="1">
        <f t="array" ref="AP617">INDEX($H617:$K617,0,MATCH(AP$541,$H$541:$K$541,0))*HLOOKUP(AP$540,$J$537:$R$538,2)</f>
        <v>0</v>
      </c>
      <c r="AQ617" s="769" cm="1">
        <f t="array" ref="AQ617">INDEX($H617:$K617,0,MATCH(AQ$541,$H$541:$K$541,0))*HLOOKUP(AQ$540,$J$537:$R$538,2)</f>
        <v>16.304347826086957</v>
      </c>
      <c r="AR617" s="769" cm="1">
        <f t="array" ref="AR617">INDEX($H617:$K617,0,MATCH(AR$541,$H$541:$K$541,0))*HLOOKUP(AR$540,$J$537:$R$538,2)</f>
        <v>39.473684210526315</v>
      </c>
      <c r="AS617" s="769" cm="1">
        <f t="array" ref="AS617">INDEX($H617:$K617,0,MATCH(AS$541,$H$541:$K$541,0))*HLOOKUP(AS$540,$J$537:$R$538,2)</f>
        <v>16.304347826086957</v>
      </c>
      <c r="AT617" s="769" cm="1">
        <f t="array" ref="AT617">INDEX($H617:$K617,0,MATCH(AT$541,$H$541:$K$541,0))*HLOOKUP(AT$540,$J$537:$R$538,2)</f>
        <v>0</v>
      </c>
      <c r="AU617" s="769" cm="1">
        <f t="array" ref="AU617">INDEX($H617:$K617,0,MATCH(AU$541,$H$541:$K$541,0))*HLOOKUP(AU$540,$J$537:$R$538,2)</f>
        <v>16.304347826086957</v>
      </c>
      <c r="AV617" s="189"/>
      <c r="AW617" s="189"/>
      <c r="AX617" s="16"/>
      <c r="AY617" s="8"/>
      <c r="AZ617" s="8"/>
      <c r="BA617" s="8"/>
    </row>
    <row r="618" spans="1:53" ht="14.5" outlineLevel="1" x14ac:dyDescent="0.35">
      <c r="A618" s="6"/>
      <c r="B618" s="7"/>
      <c r="C618" s="17"/>
      <c r="D618" s="17"/>
      <c r="E618" s="17"/>
      <c r="F618" s="26"/>
      <c r="G618" s="26" t="str">
        <f t="shared" si="126"/>
        <v>YAAA2Nw</v>
      </c>
      <c r="H618" s="226">
        <v>78.94736842105263</v>
      </c>
      <c r="I618" s="226">
        <v>54.347826086956516</v>
      </c>
      <c r="J618" s="226">
        <v>54.347826086956516</v>
      </c>
      <c r="K618" s="226">
        <v>0</v>
      </c>
      <c r="L618" s="769" cm="1">
        <f t="array" ref="L618">INDEX($H618:$K618,0,MATCH(L$541,$H$541:$K$541,0))*HLOOKUP(L$540,$J$537:$R$538,2)</f>
        <v>78.94736842105263</v>
      </c>
      <c r="M618" s="769" cm="1">
        <f t="array" ref="M618">INDEX($H618:$K618,0,MATCH(M$541,$H$541:$K$541,0))*HLOOKUP(M$540,$J$537:$R$538,2)</f>
        <v>54.347826086956516</v>
      </c>
      <c r="N618" s="769" cm="1">
        <f t="array" ref="N618">INDEX($H618:$K618,0,MATCH(N$541,$H$541:$K$541,0))*HLOOKUP(N$540,$J$537:$R$538,2)</f>
        <v>54.347826086956516</v>
      </c>
      <c r="O618" s="769" cm="1">
        <f t="array" ref="O618">INDEX($H618:$K618,0,MATCH(O$541,$H$541:$K$541,0))*HLOOKUP(O$540,$J$537:$R$538,2)</f>
        <v>0</v>
      </c>
      <c r="P618" s="769" cm="1">
        <f t="array" ref="P618">INDEX($H618:$K618,0,MATCH(P$541,$H$541:$K$541,0))*HLOOKUP(P$540,$J$537:$R$538,2)</f>
        <v>78.94736842105263</v>
      </c>
      <c r="Q618" s="769" cm="1">
        <f t="array" ref="Q618">INDEX($H618:$K618,0,MATCH(Q$541,$H$541:$K$541,0))*HLOOKUP(Q$540,$J$537:$R$538,2)</f>
        <v>54.347826086956516</v>
      </c>
      <c r="R618" s="769" cm="1">
        <f t="array" ref="R618">INDEX($H618:$K618,0,MATCH(R$541,$H$541:$K$541,0))*HLOOKUP(R$540,$J$537:$R$538,2)</f>
        <v>54.347826086956516</v>
      </c>
      <c r="S618" s="769" cm="1">
        <f t="array" ref="S618">INDEX($H618:$K618,0,MATCH(S$541,$H$541:$K$541,0))*HLOOKUP(S$540,$J$537:$R$538,2)</f>
        <v>0</v>
      </c>
      <c r="T618" s="769" cm="1">
        <f t="array" ref="T618">INDEX($H618:$K618,0,MATCH(T$541,$H$541:$K$541,0))*HLOOKUP(T$540,$J$537:$R$538,2)</f>
        <v>78.94736842105263</v>
      </c>
      <c r="U618" s="769" cm="1">
        <f t="array" ref="U618">INDEX($H618:$K618,0,MATCH(U$541,$H$541:$K$541,0))*HLOOKUP(U$540,$J$537:$R$538,2)</f>
        <v>54.347826086956516</v>
      </c>
      <c r="V618" s="769" cm="1">
        <f t="array" ref="V618">INDEX($H618:$K618,0,MATCH(V$541,$H$541:$K$541,0))*HLOOKUP(V$540,$J$537:$R$538,2)</f>
        <v>54.347826086956516</v>
      </c>
      <c r="W618" s="769" cm="1">
        <f t="array" ref="W618">INDEX($H618:$K618,0,MATCH(W$541,$H$541:$K$541,0))*HLOOKUP(W$540,$J$537:$R$538,2)</f>
        <v>0</v>
      </c>
      <c r="X618" s="769" cm="1">
        <f t="array" ref="X618">INDEX($H618:$K618,0,MATCH(X$541,$H$541:$K$541,0))*HLOOKUP(X$540,$J$537:$R$538,2)</f>
        <v>78.94736842105263</v>
      </c>
      <c r="Y618" s="769" cm="1">
        <f t="array" ref="Y618">INDEX($H618:$K618,0,MATCH(Y$541,$H$541:$K$541,0))*HLOOKUP(Y$540,$J$537:$R$538,2)</f>
        <v>54.347826086956516</v>
      </c>
      <c r="Z618" s="769" cm="1">
        <f t="array" ref="Z618">INDEX($H618:$K618,0,MATCH(Z$541,$H$541:$K$541,0))*HLOOKUP(Z$540,$J$537:$R$538,2)</f>
        <v>54.347826086956516</v>
      </c>
      <c r="AA618" s="769" cm="1">
        <f t="array" ref="AA618">INDEX($H618:$K618,0,MATCH(AA$541,$H$541:$K$541,0))*HLOOKUP(AA$540,$J$537:$R$538,2)</f>
        <v>0</v>
      </c>
      <c r="AB618" s="769" cm="1">
        <f t="array" ref="AB618">INDEX($H618:$K618,0,MATCH(AB$541,$H$541:$K$541,0))*HLOOKUP(AB$540,$J$537:$R$538,2)</f>
        <v>78.94736842105263</v>
      </c>
      <c r="AC618" s="769" cm="1">
        <f t="array" ref="AC618">INDEX($H618:$K618,0,MATCH(AC$541,$H$541:$K$541,0))*HLOOKUP(AC$540,$J$537:$R$538,2)</f>
        <v>54.347826086956516</v>
      </c>
      <c r="AD618" s="769" cm="1">
        <f t="array" ref="AD618">INDEX($H618:$K618,0,MATCH(AD$541,$H$541:$K$541,0))*HLOOKUP(AD$540,$J$537:$R$538,2)</f>
        <v>54.347826086956516</v>
      </c>
      <c r="AE618" s="769" cm="1">
        <f t="array" ref="AE618">INDEX($H618:$K618,0,MATCH(AE$541,$H$541:$K$541,0))*HLOOKUP(AE$540,$J$537:$R$538,2)</f>
        <v>0</v>
      </c>
      <c r="AF618" s="769" cm="1">
        <f t="array" ref="AF618">INDEX($H618:$K618,0,MATCH(AF$541,$H$541:$K$541,0))*HLOOKUP(AF$540,$J$537:$R$538,2)</f>
        <v>78.94736842105263</v>
      </c>
      <c r="AG618" s="769" cm="1">
        <f t="array" ref="AG618">INDEX($H618:$K618,0,MATCH(AG$541,$H$541:$K$541,0))*HLOOKUP(AG$540,$J$537:$R$538,2)</f>
        <v>54.347826086956516</v>
      </c>
      <c r="AH618" s="769" cm="1">
        <f t="array" ref="AH618">INDEX($H618:$K618,0,MATCH(AH$541,$H$541:$K$541,0))*HLOOKUP(AH$540,$J$537:$R$538,2)</f>
        <v>54.347826086956516</v>
      </c>
      <c r="AI618" s="769" cm="1">
        <f t="array" ref="AI618">INDEX($H618:$K618,0,MATCH(AI$541,$H$541:$K$541,0))*HLOOKUP(AI$540,$J$537:$R$538,2)</f>
        <v>0</v>
      </c>
      <c r="AJ618" s="769" cm="1">
        <f t="array" ref="AJ618">INDEX($H618:$K618,0,MATCH(AJ$541,$H$541:$K$541,0))*HLOOKUP(AJ$540,$J$537:$R$538,2)</f>
        <v>78.94736842105263</v>
      </c>
      <c r="AK618" s="769" cm="1">
        <f t="array" ref="AK618">INDEX($H618:$K618,0,MATCH(AK$541,$H$541:$K$541,0))*HLOOKUP(AK$540,$J$537:$R$538,2)</f>
        <v>54.347826086956516</v>
      </c>
      <c r="AL618" s="769" cm="1">
        <f t="array" ref="AL618">INDEX($H618:$K618,0,MATCH(AL$541,$H$541:$K$541,0))*HLOOKUP(AL$540,$J$537:$R$538,2)</f>
        <v>54.347826086956516</v>
      </c>
      <c r="AM618" s="769" cm="1">
        <f t="array" ref="AM618">INDEX($H618:$K618,0,MATCH(AM$541,$H$541:$K$541,0))*HLOOKUP(AM$540,$J$537:$R$538,2)</f>
        <v>0</v>
      </c>
      <c r="AN618" s="769" cm="1">
        <f t="array" ref="AN618">INDEX($H618:$K618,0,MATCH(AN$541,$H$541:$K$541,0))*HLOOKUP(AN$540,$J$537:$R$538,2)</f>
        <v>78.94736842105263</v>
      </c>
      <c r="AO618" s="769" cm="1">
        <f t="array" ref="AO618">INDEX($H618:$K618,0,MATCH(AO$541,$H$541:$K$541,0))*HLOOKUP(AO$540,$J$537:$R$538,2)</f>
        <v>54.347826086956516</v>
      </c>
      <c r="AP618" s="769" cm="1">
        <f t="array" ref="AP618">INDEX($H618:$K618,0,MATCH(AP$541,$H$541:$K$541,0))*HLOOKUP(AP$540,$J$537:$R$538,2)</f>
        <v>54.347826086956516</v>
      </c>
      <c r="AQ618" s="769" cm="1">
        <f t="array" ref="AQ618">INDEX($H618:$K618,0,MATCH(AQ$541,$H$541:$K$541,0))*HLOOKUP(AQ$540,$J$537:$R$538,2)</f>
        <v>0</v>
      </c>
      <c r="AR618" s="769" cm="1">
        <f t="array" ref="AR618">INDEX($H618:$K618,0,MATCH(AR$541,$H$541:$K$541,0))*HLOOKUP(AR$540,$J$537:$R$538,2)</f>
        <v>78.94736842105263</v>
      </c>
      <c r="AS618" s="769" cm="1">
        <f t="array" ref="AS618">INDEX($H618:$K618,0,MATCH(AS$541,$H$541:$K$541,0))*HLOOKUP(AS$540,$J$537:$R$538,2)</f>
        <v>54.347826086956516</v>
      </c>
      <c r="AT618" s="769" cm="1">
        <f t="array" ref="AT618">INDEX($H618:$K618,0,MATCH(AT$541,$H$541:$K$541,0))*HLOOKUP(AT$540,$J$537:$R$538,2)</f>
        <v>54.347826086956516</v>
      </c>
      <c r="AU618" s="769" cm="1">
        <f t="array" ref="AU618">INDEX($H618:$K618,0,MATCH(AU$541,$H$541:$K$541,0))*HLOOKUP(AU$540,$J$537:$R$538,2)</f>
        <v>0</v>
      </c>
      <c r="AV618" s="189"/>
      <c r="AW618" s="189"/>
      <c r="AX618" s="16"/>
      <c r="AY618" s="8"/>
      <c r="AZ618" s="8"/>
      <c r="BA618" s="8"/>
    </row>
    <row r="619" spans="1:53" ht="14.5" outlineLevel="1" x14ac:dyDescent="0.35">
      <c r="A619" s="6"/>
      <c r="B619" s="7"/>
      <c r="C619" s="17"/>
      <c r="D619" s="17"/>
      <c r="E619" s="17"/>
      <c r="F619" s="26"/>
      <c r="G619" s="26" t="str">
        <f t="shared" si="126"/>
        <v>YAAA2Nwd</v>
      </c>
      <c r="H619" s="226">
        <v>78.94736842105263</v>
      </c>
      <c r="I619" s="226">
        <v>54.347826086956516</v>
      </c>
      <c r="J619" s="226">
        <v>54.347826086956516</v>
      </c>
      <c r="K619" s="226">
        <v>0</v>
      </c>
      <c r="L619" s="769" cm="1">
        <f t="array" ref="L619">INDEX($H619:$K619,0,MATCH(L$541,$H$541:$K$541,0))*HLOOKUP(L$540,$J$537:$R$538,2)</f>
        <v>78.94736842105263</v>
      </c>
      <c r="M619" s="769" cm="1">
        <f t="array" ref="M619">INDEX($H619:$K619,0,MATCH(M$541,$H$541:$K$541,0))*HLOOKUP(M$540,$J$537:$R$538,2)</f>
        <v>54.347826086956516</v>
      </c>
      <c r="N619" s="769" cm="1">
        <f t="array" ref="N619">INDEX($H619:$K619,0,MATCH(N$541,$H$541:$K$541,0))*HLOOKUP(N$540,$J$537:$R$538,2)</f>
        <v>54.347826086956516</v>
      </c>
      <c r="O619" s="769" cm="1">
        <f t="array" ref="O619">INDEX($H619:$K619,0,MATCH(O$541,$H$541:$K$541,0))*HLOOKUP(O$540,$J$537:$R$538,2)</f>
        <v>0</v>
      </c>
      <c r="P619" s="769" cm="1">
        <f t="array" ref="P619">INDEX($H619:$K619,0,MATCH(P$541,$H$541:$K$541,0))*HLOOKUP(P$540,$J$537:$R$538,2)</f>
        <v>78.94736842105263</v>
      </c>
      <c r="Q619" s="769" cm="1">
        <f t="array" ref="Q619">INDEX($H619:$K619,0,MATCH(Q$541,$H$541:$K$541,0))*HLOOKUP(Q$540,$J$537:$R$538,2)</f>
        <v>54.347826086956516</v>
      </c>
      <c r="R619" s="769" cm="1">
        <f t="array" ref="R619">INDEX($H619:$K619,0,MATCH(R$541,$H$541:$K$541,0))*HLOOKUP(R$540,$J$537:$R$538,2)</f>
        <v>54.347826086956516</v>
      </c>
      <c r="S619" s="769" cm="1">
        <f t="array" ref="S619">INDEX($H619:$K619,0,MATCH(S$541,$H$541:$K$541,0))*HLOOKUP(S$540,$J$537:$R$538,2)</f>
        <v>0</v>
      </c>
      <c r="T619" s="769" cm="1">
        <f t="array" ref="T619">INDEX($H619:$K619,0,MATCH(T$541,$H$541:$K$541,0))*HLOOKUP(T$540,$J$537:$R$538,2)</f>
        <v>78.94736842105263</v>
      </c>
      <c r="U619" s="769" cm="1">
        <f t="array" ref="U619">INDEX($H619:$K619,0,MATCH(U$541,$H$541:$K$541,0))*HLOOKUP(U$540,$J$537:$R$538,2)</f>
        <v>54.347826086956516</v>
      </c>
      <c r="V619" s="769" cm="1">
        <f t="array" ref="V619">INDEX($H619:$K619,0,MATCH(V$541,$H$541:$K$541,0))*HLOOKUP(V$540,$J$537:$R$538,2)</f>
        <v>54.347826086956516</v>
      </c>
      <c r="W619" s="769" cm="1">
        <f t="array" ref="W619">INDEX($H619:$K619,0,MATCH(W$541,$H$541:$K$541,0))*HLOOKUP(W$540,$J$537:$R$538,2)</f>
        <v>0</v>
      </c>
      <c r="X619" s="769" cm="1">
        <f t="array" ref="X619">INDEX($H619:$K619,0,MATCH(X$541,$H$541:$K$541,0))*HLOOKUP(X$540,$J$537:$R$538,2)</f>
        <v>78.94736842105263</v>
      </c>
      <c r="Y619" s="769" cm="1">
        <f t="array" ref="Y619">INDEX($H619:$K619,0,MATCH(Y$541,$H$541:$K$541,0))*HLOOKUP(Y$540,$J$537:$R$538,2)</f>
        <v>54.347826086956516</v>
      </c>
      <c r="Z619" s="769" cm="1">
        <f t="array" ref="Z619">INDEX($H619:$K619,0,MATCH(Z$541,$H$541:$K$541,0))*HLOOKUP(Z$540,$J$537:$R$538,2)</f>
        <v>54.347826086956516</v>
      </c>
      <c r="AA619" s="769" cm="1">
        <f t="array" ref="AA619">INDEX($H619:$K619,0,MATCH(AA$541,$H$541:$K$541,0))*HLOOKUP(AA$540,$J$537:$R$538,2)</f>
        <v>0</v>
      </c>
      <c r="AB619" s="769" cm="1">
        <f t="array" ref="AB619">INDEX($H619:$K619,0,MATCH(AB$541,$H$541:$K$541,0))*HLOOKUP(AB$540,$J$537:$R$538,2)</f>
        <v>78.94736842105263</v>
      </c>
      <c r="AC619" s="769" cm="1">
        <f t="array" ref="AC619">INDEX($H619:$K619,0,MATCH(AC$541,$H$541:$K$541,0))*HLOOKUP(AC$540,$J$537:$R$538,2)</f>
        <v>54.347826086956516</v>
      </c>
      <c r="AD619" s="769" cm="1">
        <f t="array" ref="AD619">INDEX($H619:$K619,0,MATCH(AD$541,$H$541:$K$541,0))*HLOOKUP(AD$540,$J$537:$R$538,2)</f>
        <v>54.347826086956516</v>
      </c>
      <c r="AE619" s="769" cm="1">
        <f t="array" ref="AE619">INDEX($H619:$K619,0,MATCH(AE$541,$H$541:$K$541,0))*HLOOKUP(AE$540,$J$537:$R$538,2)</f>
        <v>0</v>
      </c>
      <c r="AF619" s="769" cm="1">
        <f t="array" ref="AF619">INDEX($H619:$K619,0,MATCH(AF$541,$H$541:$K$541,0))*HLOOKUP(AF$540,$J$537:$R$538,2)</f>
        <v>78.94736842105263</v>
      </c>
      <c r="AG619" s="769" cm="1">
        <f t="array" ref="AG619">INDEX($H619:$K619,0,MATCH(AG$541,$H$541:$K$541,0))*HLOOKUP(AG$540,$J$537:$R$538,2)</f>
        <v>54.347826086956516</v>
      </c>
      <c r="AH619" s="769" cm="1">
        <f t="array" ref="AH619">INDEX($H619:$K619,0,MATCH(AH$541,$H$541:$K$541,0))*HLOOKUP(AH$540,$J$537:$R$538,2)</f>
        <v>54.347826086956516</v>
      </c>
      <c r="AI619" s="769" cm="1">
        <f t="array" ref="AI619">INDEX($H619:$K619,0,MATCH(AI$541,$H$541:$K$541,0))*HLOOKUP(AI$540,$J$537:$R$538,2)</f>
        <v>0</v>
      </c>
      <c r="AJ619" s="769" cm="1">
        <f t="array" ref="AJ619">INDEX($H619:$K619,0,MATCH(AJ$541,$H$541:$K$541,0))*HLOOKUP(AJ$540,$J$537:$R$538,2)</f>
        <v>78.94736842105263</v>
      </c>
      <c r="AK619" s="769" cm="1">
        <f t="array" ref="AK619">INDEX($H619:$K619,0,MATCH(AK$541,$H$541:$K$541,0))*HLOOKUP(AK$540,$J$537:$R$538,2)</f>
        <v>54.347826086956516</v>
      </c>
      <c r="AL619" s="769" cm="1">
        <f t="array" ref="AL619">INDEX($H619:$K619,0,MATCH(AL$541,$H$541:$K$541,0))*HLOOKUP(AL$540,$J$537:$R$538,2)</f>
        <v>54.347826086956516</v>
      </c>
      <c r="AM619" s="769" cm="1">
        <f t="array" ref="AM619">INDEX($H619:$K619,0,MATCH(AM$541,$H$541:$K$541,0))*HLOOKUP(AM$540,$J$537:$R$538,2)</f>
        <v>0</v>
      </c>
      <c r="AN619" s="769" cm="1">
        <f t="array" ref="AN619">INDEX($H619:$K619,0,MATCH(AN$541,$H$541:$K$541,0))*HLOOKUP(AN$540,$J$537:$R$538,2)</f>
        <v>78.94736842105263</v>
      </c>
      <c r="AO619" s="769" cm="1">
        <f t="array" ref="AO619">INDEX($H619:$K619,0,MATCH(AO$541,$H$541:$K$541,0))*HLOOKUP(AO$540,$J$537:$R$538,2)</f>
        <v>54.347826086956516</v>
      </c>
      <c r="AP619" s="769" cm="1">
        <f t="array" ref="AP619">INDEX($H619:$K619,0,MATCH(AP$541,$H$541:$K$541,0))*HLOOKUP(AP$540,$J$537:$R$538,2)</f>
        <v>54.347826086956516</v>
      </c>
      <c r="AQ619" s="769" cm="1">
        <f t="array" ref="AQ619">INDEX($H619:$K619,0,MATCH(AQ$541,$H$541:$K$541,0))*HLOOKUP(AQ$540,$J$537:$R$538,2)</f>
        <v>0</v>
      </c>
      <c r="AR619" s="769" cm="1">
        <f t="array" ref="AR619">INDEX($H619:$K619,0,MATCH(AR$541,$H$541:$K$541,0))*HLOOKUP(AR$540,$J$537:$R$538,2)</f>
        <v>78.94736842105263</v>
      </c>
      <c r="AS619" s="769" cm="1">
        <f t="array" ref="AS619">INDEX($H619:$K619,0,MATCH(AS$541,$H$541:$K$541,0))*HLOOKUP(AS$540,$J$537:$R$538,2)</f>
        <v>54.347826086956516</v>
      </c>
      <c r="AT619" s="769" cm="1">
        <f t="array" ref="AT619">INDEX($H619:$K619,0,MATCH(AT$541,$H$541:$K$541,0))*HLOOKUP(AT$540,$J$537:$R$538,2)</f>
        <v>54.347826086956516</v>
      </c>
      <c r="AU619" s="769" cm="1">
        <f t="array" ref="AU619">INDEX($H619:$K619,0,MATCH(AU$541,$H$541:$K$541,0))*HLOOKUP(AU$540,$J$537:$R$538,2)</f>
        <v>0</v>
      </c>
      <c r="AV619" s="189"/>
      <c r="AW619" s="189"/>
      <c r="AX619" s="16"/>
      <c r="AY619" s="8"/>
      <c r="AZ619" s="8"/>
      <c r="BA619" s="8"/>
    </row>
    <row r="620" spans="1:53" ht="14.5" outlineLevel="1" x14ac:dyDescent="0.35">
      <c r="A620" s="6"/>
      <c r="B620" s="7"/>
      <c r="C620" s="17"/>
      <c r="D620" s="17"/>
      <c r="E620" s="17"/>
      <c r="F620" s="26"/>
      <c r="G620" s="26" t="str">
        <f t="shared" si="126"/>
        <v>YYAA2A1z</v>
      </c>
      <c r="H620" s="226">
        <v>39.473684210526315</v>
      </c>
      <c r="I620" s="226">
        <v>0</v>
      </c>
      <c r="J620" s="226">
        <v>0</v>
      </c>
      <c r="K620" s="226">
        <v>0</v>
      </c>
      <c r="L620" s="769" cm="1">
        <f t="array" ref="L620">INDEX($H620:$K620,0,MATCH(L$541,$H$541:$K$541,0))*HLOOKUP(L$540,$J$537:$R$538,2)</f>
        <v>39.473684210526315</v>
      </c>
      <c r="M620" s="769" cm="1">
        <f t="array" ref="M620">INDEX($H620:$K620,0,MATCH(M$541,$H$541:$K$541,0))*HLOOKUP(M$540,$J$537:$R$538,2)</f>
        <v>0</v>
      </c>
      <c r="N620" s="769" cm="1">
        <f t="array" ref="N620">INDEX($H620:$K620,0,MATCH(N$541,$H$541:$K$541,0))*HLOOKUP(N$540,$J$537:$R$538,2)</f>
        <v>0</v>
      </c>
      <c r="O620" s="769" cm="1">
        <f t="array" ref="O620">INDEX($H620:$K620,0,MATCH(O$541,$H$541:$K$541,0))*HLOOKUP(O$540,$J$537:$R$538,2)</f>
        <v>0</v>
      </c>
      <c r="P620" s="769" cm="1">
        <f t="array" ref="P620">INDEX($H620:$K620,0,MATCH(P$541,$H$541:$K$541,0))*HLOOKUP(P$540,$J$537:$R$538,2)</f>
        <v>39.473684210526315</v>
      </c>
      <c r="Q620" s="769" cm="1">
        <f t="array" ref="Q620">INDEX($H620:$K620,0,MATCH(Q$541,$H$541:$K$541,0))*HLOOKUP(Q$540,$J$537:$R$538,2)</f>
        <v>0</v>
      </c>
      <c r="R620" s="769" cm="1">
        <f t="array" ref="R620">INDEX($H620:$K620,0,MATCH(R$541,$H$541:$K$541,0))*HLOOKUP(R$540,$J$537:$R$538,2)</f>
        <v>0</v>
      </c>
      <c r="S620" s="769" cm="1">
        <f t="array" ref="S620">INDEX($H620:$K620,0,MATCH(S$541,$H$541:$K$541,0))*HLOOKUP(S$540,$J$537:$R$538,2)</f>
        <v>0</v>
      </c>
      <c r="T620" s="769" cm="1">
        <f t="array" ref="T620">INDEX($H620:$K620,0,MATCH(T$541,$H$541:$K$541,0))*HLOOKUP(T$540,$J$537:$R$538,2)</f>
        <v>39.473684210526315</v>
      </c>
      <c r="U620" s="769" cm="1">
        <f t="array" ref="U620">INDEX($H620:$K620,0,MATCH(U$541,$H$541:$K$541,0))*HLOOKUP(U$540,$J$537:$R$538,2)</f>
        <v>0</v>
      </c>
      <c r="V620" s="769" cm="1">
        <f t="array" ref="V620">INDEX($H620:$K620,0,MATCH(V$541,$H$541:$K$541,0))*HLOOKUP(V$540,$J$537:$R$538,2)</f>
        <v>0</v>
      </c>
      <c r="W620" s="769" cm="1">
        <f t="array" ref="W620">INDEX($H620:$K620,0,MATCH(W$541,$H$541:$K$541,0))*HLOOKUP(W$540,$J$537:$R$538,2)</f>
        <v>0</v>
      </c>
      <c r="X620" s="769" cm="1">
        <f t="array" ref="X620">INDEX($H620:$K620,0,MATCH(X$541,$H$541:$K$541,0))*HLOOKUP(X$540,$J$537:$R$538,2)</f>
        <v>39.473684210526315</v>
      </c>
      <c r="Y620" s="769" cm="1">
        <f t="array" ref="Y620">INDEX($H620:$K620,0,MATCH(Y$541,$H$541:$K$541,0))*HLOOKUP(Y$540,$J$537:$R$538,2)</f>
        <v>0</v>
      </c>
      <c r="Z620" s="769" cm="1">
        <f t="array" ref="Z620">INDEX($H620:$K620,0,MATCH(Z$541,$H$541:$K$541,0))*HLOOKUP(Z$540,$J$537:$R$538,2)</f>
        <v>0</v>
      </c>
      <c r="AA620" s="769" cm="1">
        <f t="array" ref="AA620">INDEX($H620:$K620,0,MATCH(AA$541,$H$541:$K$541,0))*HLOOKUP(AA$540,$J$537:$R$538,2)</f>
        <v>0</v>
      </c>
      <c r="AB620" s="769" cm="1">
        <f t="array" ref="AB620">INDEX($H620:$K620,0,MATCH(AB$541,$H$541:$K$541,0))*HLOOKUP(AB$540,$J$537:$R$538,2)</f>
        <v>39.473684210526315</v>
      </c>
      <c r="AC620" s="769" cm="1">
        <f t="array" ref="AC620">INDEX($H620:$K620,0,MATCH(AC$541,$H$541:$K$541,0))*HLOOKUP(AC$540,$J$537:$R$538,2)</f>
        <v>0</v>
      </c>
      <c r="AD620" s="769" cm="1">
        <f t="array" ref="AD620">INDEX($H620:$K620,0,MATCH(AD$541,$H$541:$K$541,0))*HLOOKUP(AD$540,$J$537:$R$538,2)</f>
        <v>0</v>
      </c>
      <c r="AE620" s="769" cm="1">
        <f t="array" ref="AE620">INDEX($H620:$K620,0,MATCH(AE$541,$H$541:$K$541,0))*HLOOKUP(AE$540,$J$537:$R$538,2)</f>
        <v>0</v>
      </c>
      <c r="AF620" s="769" cm="1">
        <f t="array" ref="AF620">INDEX($H620:$K620,0,MATCH(AF$541,$H$541:$K$541,0))*HLOOKUP(AF$540,$J$537:$R$538,2)</f>
        <v>39.473684210526315</v>
      </c>
      <c r="AG620" s="769" cm="1">
        <f t="array" ref="AG620">INDEX($H620:$K620,0,MATCH(AG$541,$H$541:$K$541,0))*HLOOKUP(AG$540,$J$537:$R$538,2)</f>
        <v>0</v>
      </c>
      <c r="AH620" s="769" cm="1">
        <f t="array" ref="AH620">INDEX($H620:$K620,0,MATCH(AH$541,$H$541:$K$541,0))*HLOOKUP(AH$540,$J$537:$R$538,2)</f>
        <v>0</v>
      </c>
      <c r="AI620" s="769" cm="1">
        <f t="array" ref="AI620">INDEX($H620:$K620,0,MATCH(AI$541,$H$541:$K$541,0))*HLOOKUP(AI$540,$J$537:$R$538,2)</f>
        <v>0</v>
      </c>
      <c r="AJ620" s="769" cm="1">
        <f t="array" ref="AJ620">INDEX($H620:$K620,0,MATCH(AJ$541,$H$541:$K$541,0))*HLOOKUP(AJ$540,$J$537:$R$538,2)</f>
        <v>39.473684210526315</v>
      </c>
      <c r="AK620" s="769" cm="1">
        <f t="array" ref="AK620">INDEX($H620:$K620,0,MATCH(AK$541,$H$541:$K$541,0))*HLOOKUP(AK$540,$J$537:$R$538,2)</f>
        <v>0</v>
      </c>
      <c r="AL620" s="769" cm="1">
        <f t="array" ref="AL620">INDEX($H620:$K620,0,MATCH(AL$541,$H$541:$K$541,0))*HLOOKUP(AL$540,$J$537:$R$538,2)</f>
        <v>0</v>
      </c>
      <c r="AM620" s="769" cm="1">
        <f t="array" ref="AM620">INDEX($H620:$K620,0,MATCH(AM$541,$H$541:$K$541,0))*HLOOKUP(AM$540,$J$537:$R$538,2)</f>
        <v>0</v>
      </c>
      <c r="AN620" s="769" cm="1">
        <f t="array" ref="AN620">INDEX($H620:$K620,0,MATCH(AN$541,$H$541:$K$541,0))*HLOOKUP(AN$540,$J$537:$R$538,2)</f>
        <v>39.473684210526315</v>
      </c>
      <c r="AO620" s="769" cm="1">
        <f t="array" ref="AO620">INDEX($H620:$K620,0,MATCH(AO$541,$H$541:$K$541,0))*HLOOKUP(AO$540,$J$537:$R$538,2)</f>
        <v>0</v>
      </c>
      <c r="AP620" s="769" cm="1">
        <f t="array" ref="AP620">INDEX($H620:$K620,0,MATCH(AP$541,$H$541:$K$541,0))*HLOOKUP(AP$540,$J$537:$R$538,2)</f>
        <v>0</v>
      </c>
      <c r="AQ620" s="769" cm="1">
        <f t="array" ref="AQ620">INDEX($H620:$K620,0,MATCH(AQ$541,$H$541:$K$541,0))*HLOOKUP(AQ$540,$J$537:$R$538,2)</f>
        <v>0</v>
      </c>
      <c r="AR620" s="769" cm="1">
        <f t="array" ref="AR620">INDEX($H620:$K620,0,MATCH(AR$541,$H$541:$K$541,0))*HLOOKUP(AR$540,$J$537:$R$538,2)</f>
        <v>39.473684210526315</v>
      </c>
      <c r="AS620" s="769" cm="1">
        <f t="array" ref="AS620">INDEX($H620:$K620,0,MATCH(AS$541,$H$541:$K$541,0))*HLOOKUP(AS$540,$J$537:$R$538,2)</f>
        <v>0</v>
      </c>
      <c r="AT620" s="769" cm="1">
        <f t="array" ref="AT620">INDEX($H620:$K620,0,MATCH(AT$541,$H$541:$K$541,0))*HLOOKUP(AT$540,$J$537:$R$538,2)</f>
        <v>0</v>
      </c>
      <c r="AU620" s="769" cm="1">
        <f t="array" ref="AU620">INDEX($H620:$K620,0,MATCH(AU$541,$H$541:$K$541,0))*HLOOKUP(AU$540,$J$537:$R$538,2)</f>
        <v>0</v>
      </c>
      <c r="AV620" s="189"/>
      <c r="AW620" s="189"/>
      <c r="AX620" s="16"/>
      <c r="AY620" s="8"/>
      <c r="AZ620" s="8"/>
      <c r="BA620" s="8"/>
    </row>
    <row r="621" spans="1:53" ht="14.5" outlineLevel="1" x14ac:dyDescent="0.35">
      <c r="A621" s="6"/>
      <c r="B621" s="7"/>
      <c r="C621" s="17"/>
      <c r="D621" s="17"/>
      <c r="E621" s="17"/>
      <c r="F621" s="26"/>
      <c r="G621" s="26" t="str">
        <f t="shared" si="126"/>
        <v>YYAA2A1zd</v>
      </c>
      <c r="H621" s="226">
        <v>39.473684210526315</v>
      </c>
      <c r="I621" s="226">
        <v>0</v>
      </c>
      <c r="J621" s="226">
        <v>0</v>
      </c>
      <c r="K621" s="226">
        <v>0</v>
      </c>
      <c r="L621" s="769" cm="1">
        <f t="array" ref="L621">INDEX($H621:$K621,0,MATCH(L$541,$H$541:$K$541,0))*HLOOKUP(L$540,$J$537:$R$538,2)</f>
        <v>39.473684210526315</v>
      </c>
      <c r="M621" s="769" cm="1">
        <f t="array" ref="M621">INDEX($H621:$K621,0,MATCH(M$541,$H$541:$K$541,0))*HLOOKUP(M$540,$J$537:$R$538,2)</f>
        <v>0</v>
      </c>
      <c r="N621" s="769" cm="1">
        <f t="array" ref="N621">INDEX($H621:$K621,0,MATCH(N$541,$H$541:$K$541,0))*HLOOKUP(N$540,$J$537:$R$538,2)</f>
        <v>0</v>
      </c>
      <c r="O621" s="769" cm="1">
        <f t="array" ref="O621">INDEX($H621:$K621,0,MATCH(O$541,$H$541:$K$541,0))*HLOOKUP(O$540,$J$537:$R$538,2)</f>
        <v>0</v>
      </c>
      <c r="P621" s="769" cm="1">
        <f t="array" ref="P621">INDEX($H621:$K621,0,MATCH(P$541,$H$541:$K$541,0))*HLOOKUP(P$540,$J$537:$R$538,2)</f>
        <v>39.473684210526315</v>
      </c>
      <c r="Q621" s="769" cm="1">
        <f t="array" ref="Q621">INDEX($H621:$K621,0,MATCH(Q$541,$H$541:$K$541,0))*HLOOKUP(Q$540,$J$537:$R$538,2)</f>
        <v>0</v>
      </c>
      <c r="R621" s="769" cm="1">
        <f t="array" ref="R621">INDEX($H621:$K621,0,MATCH(R$541,$H$541:$K$541,0))*HLOOKUP(R$540,$J$537:$R$538,2)</f>
        <v>0</v>
      </c>
      <c r="S621" s="769" cm="1">
        <f t="array" ref="S621">INDEX($H621:$K621,0,MATCH(S$541,$H$541:$K$541,0))*HLOOKUP(S$540,$J$537:$R$538,2)</f>
        <v>0</v>
      </c>
      <c r="T621" s="769" cm="1">
        <f t="array" ref="T621">INDEX($H621:$K621,0,MATCH(T$541,$H$541:$K$541,0))*HLOOKUP(T$540,$J$537:$R$538,2)</f>
        <v>39.473684210526315</v>
      </c>
      <c r="U621" s="769" cm="1">
        <f t="array" ref="U621">INDEX($H621:$K621,0,MATCH(U$541,$H$541:$K$541,0))*HLOOKUP(U$540,$J$537:$R$538,2)</f>
        <v>0</v>
      </c>
      <c r="V621" s="769" cm="1">
        <f t="array" ref="V621">INDEX($H621:$K621,0,MATCH(V$541,$H$541:$K$541,0))*HLOOKUP(V$540,$J$537:$R$538,2)</f>
        <v>0</v>
      </c>
      <c r="W621" s="769" cm="1">
        <f t="array" ref="W621">INDEX($H621:$K621,0,MATCH(W$541,$H$541:$K$541,0))*HLOOKUP(W$540,$J$537:$R$538,2)</f>
        <v>0</v>
      </c>
      <c r="X621" s="769" cm="1">
        <f t="array" ref="X621">INDEX($H621:$K621,0,MATCH(X$541,$H$541:$K$541,0))*HLOOKUP(X$540,$J$537:$R$538,2)</f>
        <v>39.473684210526315</v>
      </c>
      <c r="Y621" s="769" cm="1">
        <f t="array" ref="Y621">INDEX($H621:$K621,0,MATCH(Y$541,$H$541:$K$541,0))*HLOOKUP(Y$540,$J$537:$R$538,2)</f>
        <v>0</v>
      </c>
      <c r="Z621" s="769" cm="1">
        <f t="array" ref="Z621">INDEX($H621:$K621,0,MATCH(Z$541,$H$541:$K$541,0))*HLOOKUP(Z$540,$J$537:$R$538,2)</f>
        <v>0</v>
      </c>
      <c r="AA621" s="769" cm="1">
        <f t="array" ref="AA621">INDEX($H621:$K621,0,MATCH(AA$541,$H$541:$K$541,0))*HLOOKUP(AA$540,$J$537:$R$538,2)</f>
        <v>0</v>
      </c>
      <c r="AB621" s="769" cm="1">
        <f t="array" ref="AB621">INDEX($H621:$K621,0,MATCH(AB$541,$H$541:$K$541,0))*HLOOKUP(AB$540,$J$537:$R$538,2)</f>
        <v>39.473684210526315</v>
      </c>
      <c r="AC621" s="769" cm="1">
        <f t="array" ref="AC621">INDEX($H621:$K621,0,MATCH(AC$541,$H$541:$K$541,0))*HLOOKUP(AC$540,$J$537:$R$538,2)</f>
        <v>0</v>
      </c>
      <c r="AD621" s="769" cm="1">
        <f t="array" ref="AD621">INDEX($H621:$K621,0,MATCH(AD$541,$H$541:$K$541,0))*HLOOKUP(AD$540,$J$537:$R$538,2)</f>
        <v>0</v>
      </c>
      <c r="AE621" s="769" cm="1">
        <f t="array" ref="AE621">INDEX($H621:$K621,0,MATCH(AE$541,$H$541:$K$541,0))*HLOOKUP(AE$540,$J$537:$R$538,2)</f>
        <v>0</v>
      </c>
      <c r="AF621" s="769" cm="1">
        <f t="array" ref="AF621">INDEX($H621:$K621,0,MATCH(AF$541,$H$541:$K$541,0))*HLOOKUP(AF$540,$J$537:$R$538,2)</f>
        <v>39.473684210526315</v>
      </c>
      <c r="AG621" s="769" cm="1">
        <f t="array" ref="AG621">INDEX($H621:$K621,0,MATCH(AG$541,$H$541:$K$541,0))*HLOOKUP(AG$540,$J$537:$R$538,2)</f>
        <v>0</v>
      </c>
      <c r="AH621" s="769" cm="1">
        <f t="array" ref="AH621">INDEX($H621:$K621,0,MATCH(AH$541,$H$541:$K$541,0))*HLOOKUP(AH$540,$J$537:$R$538,2)</f>
        <v>0</v>
      </c>
      <c r="AI621" s="769" cm="1">
        <f t="array" ref="AI621">INDEX($H621:$K621,0,MATCH(AI$541,$H$541:$K$541,0))*HLOOKUP(AI$540,$J$537:$R$538,2)</f>
        <v>0</v>
      </c>
      <c r="AJ621" s="769" cm="1">
        <f t="array" ref="AJ621">INDEX($H621:$K621,0,MATCH(AJ$541,$H$541:$K$541,0))*HLOOKUP(AJ$540,$J$537:$R$538,2)</f>
        <v>39.473684210526315</v>
      </c>
      <c r="AK621" s="769" cm="1">
        <f t="array" ref="AK621">INDEX($H621:$K621,0,MATCH(AK$541,$H$541:$K$541,0))*HLOOKUP(AK$540,$J$537:$R$538,2)</f>
        <v>0</v>
      </c>
      <c r="AL621" s="769" cm="1">
        <f t="array" ref="AL621">INDEX($H621:$K621,0,MATCH(AL$541,$H$541:$K$541,0))*HLOOKUP(AL$540,$J$537:$R$538,2)</f>
        <v>0</v>
      </c>
      <c r="AM621" s="769" cm="1">
        <f t="array" ref="AM621">INDEX($H621:$K621,0,MATCH(AM$541,$H$541:$K$541,0))*HLOOKUP(AM$540,$J$537:$R$538,2)</f>
        <v>0</v>
      </c>
      <c r="AN621" s="769" cm="1">
        <f t="array" ref="AN621">INDEX($H621:$K621,0,MATCH(AN$541,$H$541:$K$541,0))*HLOOKUP(AN$540,$J$537:$R$538,2)</f>
        <v>39.473684210526315</v>
      </c>
      <c r="AO621" s="769" cm="1">
        <f t="array" ref="AO621">INDEX($H621:$K621,0,MATCH(AO$541,$H$541:$K$541,0))*HLOOKUP(AO$540,$J$537:$R$538,2)</f>
        <v>0</v>
      </c>
      <c r="AP621" s="769" cm="1">
        <f t="array" ref="AP621">INDEX($H621:$K621,0,MATCH(AP$541,$H$541:$K$541,0))*HLOOKUP(AP$540,$J$537:$R$538,2)</f>
        <v>0</v>
      </c>
      <c r="AQ621" s="769" cm="1">
        <f t="array" ref="AQ621">INDEX($H621:$K621,0,MATCH(AQ$541,$H$541:$K$541,0))*HLOOKUP(AQ$540,$J$537:$R$538,2)</f>
        <v>0</v>
      </c>
      <c r="AR621" s="769" cm="1">
        <f t="array" ref="AR621">INDEX($H621:$K621,0,MATCH(AR$541,$H$541:$K$541,0))*HLOOKUP(AR$540,$J$537:$R$538,2)</f>
        <v>39.473684210526315</v>
      </c>
      <c r="AS621" s="769" cm="1">
        <f t="array" ref="AS621">INDEX($H621:$K621,0,MATCH(AS$541,$H$541:$K$541,0))*HLOOKUP(AS$540,$J$537:$R$538,2)</f>
        <v>0</v>
      </c>
      <c r="AT621" s="769" cm="1">
        <f t="array" ref="AT621">INDEX($H621:$K621,0,MATCH(AT$541,$H$541:$K$541,0))*HLOOKUP(AT$540,$J$537:$R$538,2)</f>
        <v>0</v>
      </c>
      <c r="AU621" s="769" cm="1">
        <f t="array" ref="AU621">INDEX($H621:$K621,0,MATCH(AU$541,$H$541:$K$541,0))*HLOOKUP(AU$540,$J$537:$R$538,2)</f>
        <v>0</v>
      </c>
      <c r="AV621" s="189"/>
      <c r="AW621" s="189"/>
      <c r="AX621" s="16"/>
      <c r="AY621" s="8"/>
      <c r="AZ621" s="8"/>
      <c r="BA621" s="8"/>
    </row>
    <row r="622" spans="1:53" ht="14.5" outlineLevel="1" x14ac:dyDescent="0.35">
      <c r="A622" s="6"/>
      <c r="B622" s="7"/>
      <c r="C622" s="17"/>
      <c r="D622" s="17"/>
      <c r="E622" s="17"/>
      <c r="F622" s="26"/>
      <c r="G622" s="26" t="str">
        <f t="shared" si="126"/>
        <v>AYWA2A1a</v>
      </c>
      <c r="H622" s="226">
        <v>0</v>
      </c>
      <c r="I622" s="226">
        <v>0</v>
      </c>
      <c r="J622" s="226">
        <v>0</v>
      </c>
      <c r="K622" s="226">
        <v>0</v>
      </c>
      <c r="L622" s="769" cm="1">
        <f t="array" ref="L622">INDEX($H622:$K622,0,MATCH(L$541,$H$541:$K$541,0))*HLOOKUP(L$540,$J$537:$R$538,2)</f>
        <v>0</v>
      </c>
      <c r="M622" s="769" cm="1">
        <f t="array" ref="M622">INDEX($H622:$K622,0,MATCH(M$541,$H$541:$K$541,0))*HLOOKUP(M$540,$J$537:$R$538,2)</f>
        <v>0</v>
      </c>
      <c r="N622" s="769" cm="1">
        <f t="array" ref="N622">INDEX($H622:$K622,0,MATCH(N$541,$H$541:$K$541,0))*HLOOKUP(N$540,$J$537:$R$538,2)</f>
        <v>0</v>
      </c>
      <c r="O622" s="769" cm="1">
        <f t="array" ref="O622">INDEX($H622:$K622,0,MATCH(O$541,$H$541:$K$541,0))*HLOOKUP(O$540,$J$537:$R$538,2)</f>
        <v>0</v>
      </c>
      <c r="P622" s="769" cm="1">
        <f t="array" ref="P622">INDEX($H622:$K622,0,MATCH(P$541,$H$541:$K$541,0))*HLOOKUP(P$540,$J$537:$R$538,2)</f>
        <v>0</v>
      </c>
      <c r="Q622" s="769" cm="1">
        <f t="array" ref="Q622">INDEX($H622:$K622,0,MATCH(Q$541,$H$541:$K$541,0))*HLOOKUP(Q$540,$J$537:$R$538,2)</f>
        <v>0</v>
      </c>
      <c r="R622" s="769" cm="1">
        <f t="array" ref="R622">INDEX($H622:$K622,0,MATCH(R$541,$H$541:$K$541,0))*HLOOKUP(R$540,$J$537:$R$538,2)</f>
        <v>0</v>
      </c>
      <c r="S622" s="769" cm="1">
        <f t="array" ref="S622">INDEX($H622:$K622,0,MATCH(S$541,$H$541:$K$541,0))*HLOOKUP(S$540,$J$537:$R$538,2)</f>
        <v>0</v>
      </c>
      <c r="T622" s="769" cm="1">
        <f t="array" ref="T622">INDEX($H622:$K622,0,MATCH(T$541,$H$541:$K$541,0))*HLOOKUP(T$540,$J$537:$R$538,2)</f>
        <v>0</v>
      </c>
      <c r="U622" s="769" cm="1">
        <f t="array" ref="U622">INDEX($H622:$K622,0,MATCH(U$541,$H$541:$K$541,0))*HLOOKUP(U$540,$J$537:$R$538,2)</f>
        <v>0</v>
      </c>
      <c r="V622" s="769" cm="1">
        <f t="array" ref="V622">INDEX($H622:$K622,0,MATCH(V$541,$H$541:$K$541,0))*HLOOKUP(V$540,$J$537:$R$538,2)</f>
        <v>0</v>
      </c>
      <c r="W622" s="769" cm="1">
        <f t="array" ref="W622">INDEX($H622:$K622,0,MATCH(W$541,$H$541:$K$541,0))*HLOOKUP(W$540,$J$537:$R$538,2)</f>
        <v>0</v>
      </c>
      <c r="X622" s="769" cm="1">
        <f t="array" ref="X622">INDEX($H622:$K622,0,MATCH(X$541,$H$541:$K$541,0))*HLOOKUP(X$540,$J$537:$R$538,2)</f>
        <v>0</v>
      </c>
      <c r="Y622" s="769" cm="1">
        <f t="array" ref="Y622">INDEX($H622:$K622,0,MATCH(Y$541,$H$541:$K$541,0))*HLOOKUP(Y$540,$J$537:$R$538,2)</f>
        <v>0</v>
      </c>
      <c r="Z622" s="769" cm="1">
        <f t="array" ref="Z622">INDEX($H622:$K622,0,MATCH(Z$541,$H$541:$K$541,0))*HLOOKUP(Z$540,$J$537:$R$538,2)</f>
        <v>0</v>
      </c>
      <c r="AA622" s="769" cm="1">
        <f t="array" ref="AA622">INDEX($H622:$K622,0,MATCH(AA$541,$H$541:$K$541,0))*HLOOKUP(AA$540,$J$537:$R$538,2)</f>
        <v>0</v>
      </c>
      <c r="AB622" s="769" cm="1">
        <f t="array" ref="AB622">INDEX($H622:$K622,0,MATCH(AB$541,$H$541:$K$541,0))*HLOOKUP(AB$540,$J$537:$R$538,2)</f>
        <v>0</v>
      </c>
      <c r="AC622" s="769" cm="1">
        <f t="array" ref="AC622">INDEX($H622:$K622,0,MATCH(AC$541,$H$541:$K$541,0))*HLOOKUP(AC$540,$J$537:$R$538,2)</f>
        <v>0</v>
      </c>
      <c r="AD622" s="769" cm="1">
        <f t="array" ref="AD622">INDEX($H622:$K622,0,MATCH(AD$541,$H$541:$K$541,0))*HLOOKUP(AD$540,$J$537:$R$538,2)</f>
        <v>0</v>
      </c>
      <c r="AE622" s="769" cm="1">
        <f t="array" ref="AE622">INDEX($H622:$K622,0,MATCH(AE$541,$H$541:$K$541,0))*HLOOKUP(AE$540,$J$537:$R$538,2)</f>
        <v>0</v>
      </c>
      <c r="AF622" s="769" cm="1">
        <f t="array" ref="AF622">INDEX($H622:$K622,0,MATCH(AF$541,$H$541:$K$541,0))*HLOOKUP(AF$540,$J$537:$R$538,2)</f>
        <v>0</v>
      </c>
      <c r="AG622" s="769" cm="1">
        <f t="array" ref="AG622">INDEX($H622:$K622,0,MATCH(AG$541,$H$541:$K$541,0))*HLOOKUP(AG$540,$J$537:$R$538,2)</f>
        <v>0</v>
      </c>
      <c r="AH622" s="769" cm="1">
        <f t="array" ref="AH622">INDEX($H622:$K622,0,MATCH(AH$541,$H$541:$K$541,0))*HLOOKUP(AH$540,$J$537:$R$538,2)</f>
        <v>0</v>
      </c>
      <c r="AI622" s="769" cm="1">
        <f t="array" ref="AI622">INDEX($H622:$K622,0,MATCH(AI$541,$H$541:$K$541,0))*HLOOKUP(AI$540,$J$537:$R$538,2)</f>
        <v>0</v>
      </c>
      <c r="AJ622" s="769" cm="1">
        <f t="array" ref="AJ622">INDEX($H622:$K622,0,MATCH(AJ$541,$H$541:$K$541,0))*HLOOKUP(AJ$540,$J$537:$R$538,2)</f>
        <v>0</v>
      </c>
      <c r="AK622" s="769" cm="1">
        <f t="array" ref="AK622">INDEX($H622:$K622,0,MATCH(AK$541,$H$541:$K$541,0))*HLOOKUP(AK$540,$J$537:$R$538,2)</f>
        <v>0</v>
      </c>
      <c r="AL622" s="769" cm="1">
        <f t="array" ref="AL622">INDEX($H622:$K622,0,MATCH(AL$541,$H$541:$K$541,0))*HLOOKUP(AL$540,$J$537:$R$538,2)</f>
        <v>0</v>
      </c>
      <c r="AM622" s="769" cm="1">
        <f t="array" ref="AM622">INDEX($H622:$K622,0,MATCH(AM$541,$H$541:$K$541,0))*HLOOKUP(AM$540,$J$537:$R$538,2)</f>
        <v>0</v>
      </c>
      <c r="AN622" s="769" cm="1">
        <f t="array" ref="AN622">INDEX($H622:$K622,0,MATCH(AN$541,$H$541:$K$541,0))*HLOOKUP(AN$540,$J$537:$R$538,2)</f>
        <v>0</v>
      </c>
      <c r="AO622" s="769" cm="1">
        <f t="array" ref="AO622">INDEX($H622:$K622,0,MATCH(AO$541,$H$541:$K$541,0))*HLOOKUP(AO$540,$J$537:$R$538,2)</f>
        <v>0</v>
      </c>
      <c r="AP622" s="769" cm="1">
        <f t="array" ref="AP622">INDEX($H622:$K622,0,MATCH(AP$541,$H$541:$K$541,0))*HLOOKUP(AP$540,$J$537:$R$538,2)</f>
        <v>0</v>
      </c>
      <c r="AQ622" s="769" cm="1">
        <f t="array" ref="AQ622">INDEX($H622:$K622,0,MATCH(AQ$541,$H$541:$K$541,0))*HLOOKUP(AQ$540,$J$537:$R$538,2)</f>
        <v>0</v>
      </c>
      <c r="AR622" s="769" cm="1">
        <f t="array" ref="AR622">INDEX($H622:$K622,0,MATCH(AR$541,$H$541:$K$541,0))*HLOOKUP(AR$540,$J$537:$R$538,2)</f>
        <v>0</v>
      </c>
      <c r="AS622" s="769" cm="1">
        <f t="array" ref="AS622">INDEX($H622:$K622,0,MATCH(AS$541,$H$541:$K$541,0))*HLOOKUP(AS$540,$J$537:$R$538,2)</f>
        <v>0</v>
      </c>
      <c r="AT622" s="769" cm="1">
        <f t="array" ref="AT622">INDEX($H622:$K622,0,MATCH(AT$541,$H$541:$K$541,0))*HLOOKUP(AT$540,$J$537:$R$538,2)</f>
        <v>0</v>
      </c>
      <c r="AU622" s="769" cm="1">
        <f t="array" ref="AU622">INDEX($H622:$K622,0,MATCH(AU$541,$H$541:$K$541,0))*HLOOKUP(AU$540,$J$537:$R$538,2)</f>
        <v>0</v>
      </c>
      <c r="AV622" s="189"/>
      <c r="AW622" s="189"/>
      <c r="AX622" s="16"/>
      <c r="AY622" s="8"/>
      <c r="AZ622" s="8"/>
      <c r="BA622" s="8"/>
    </row>
    <row r="623" spans="1:53" ht="14.5" outlineLevel="1" x14ac:dyDescent="0.35">
      <c r="A623" s="6"/>
      <c r="B623" s="7"/>
      <c r="C623" s="17"/>
      <c r="D623" s="17"/>
      <c r="E623" s="17"/>
      <c r="F623" s="26"/>
      <c r="G623" s="26" t="str">
        <f t="shared" si="126"/>
        <v>AANWA1a</v>
      </c>
      <c r="H623" s="226">
        <v>0</v>
      </c>
      <c r="I623" s="226">
        <v>0</v>
      </c>
      <c r="J623" s="226">
        <v>0</v>
      </c>
      <c r="K623" s="226">
        <v>0</v>
      </c>
      <c r="L623" s="769" cm="1">
        <f t="array" ref="L623">INDEX($H623:$K623,0,MATCH(L$541,$H$541:$K$541,0))*HLOOKUP(L$540,$J$537:$R$538,2)</f>
        <v>0</v>
      </c>
      <c r="M623" s="769" cm="1">
        <f t="array" ref="M623">INDEX($H623:$K623,0,MATCH(M$541,$H$541:$K$541,0))*HLOOKUP(M$540,$J$537:$R$538,2)</f>
        <v>0</v>
      </c>
      <c r="N623" s="769" cm="1">
        <f t="array" ref="N623">INDEX($H623:$K623,0,MATCH(N$541,$H$541:$K$541,0))*HLOOKUP(N$540,$J$537:$R$538,2)</f>
        <v>0</v>
      </c>
      <c r="O623" s="769" cm="1">
        <f t="array" ref="O623">INDEX($H623:$K623,0,MATCH(O$541,$H$541:$K$541,0))*HLOOKUP(O$540,$J$537:$R$538,2)</f>
        <v>0</v>
      </c>
      <c r="P623" s="769" cm="1">
        <f t="array" ref="P623">INDEX($H623:$K623,0,MATCH(P$541,$H$541:$K$541,0))*HLOOKUP(P$540,$J$537:$R$538,2)</f>
        <v>0</v>
      </c>
      <c r="Q623" s="769" cm="1">
        <f t="array" ref="Q623">INDEX($H623:$K623,0,MATCH(Q$541,$H$541:$K$541,0))*HLOOKUP(Q$540,$J$537:$R$538,2)</f>
        <v>0</v>
      </c>
      <c r="R623" s="769" cm="1">
        <f t="array" ref="R623">INDEX($H623:$K623,0,MATCH(R$541,$H$541:$K$541,0))*HLOOKUP(R$540,$J$537:$R$538,2)</f>
        <v>0</v>
      </c>
      <c r="S623" s="769" cm="1">
        <f t="array" ref="S623">INDEX($H623:$K623,0,MATCH(S$541,$H$541:$K$541,0))*HLOOKUP(S$540,$J$537:$R$538,2)</f>
        <v>0</v>
      </c>
      <c r="T623" s="769" cm="1">
        <f t="array" ref="T623">INDEX($H623:$K623,0,MATCH(T$541,$H$541:$K$541,0))*HLOOKUP(T$540,$J$537:$R$538,2)</f>
        <v>0</v>
      </c>
      <c r="U623" s="769" cm="1">
        <f t="array" ref="U623">INDEX($H623:$K623,0,MATCH(U$541,$H$541:$K$541,0))*HLOOKUP(U$540,$J$537:$R$538,2)</f>
        <v>0</v>
      </c>
      <c r="V623" s="769" cm="1">
        <f t="array" ref="V623">INDEX($H623:$K623,0,MATCH(V$541,$H$541:$K$541,0))*HLOOKUP(V$540,$J$537:$R$538,2)</f>
        <v>0</v>
      </c>
      <c r="W623" s="769" cm="1">
        <f t="array" ref="W623">INDEX($H623:$K623,0,MATCH(W$541,$H$541:$K$541,0))*HLOOKUP(W$540,$J$537:$R$538,2)</f>
        <v>0</v>
      </c>
      <c r="X623" s="769" cm="1">
        <f t="array" ref="X623">INDEX($H623:$K623,0,MATCH(X$541,$H$541:$K$541,0))*HLOOKUP(X$540,$J$537:$R$538,2)</f>
        <v>0</v>
      </c>
      <c r="Y623" s="769" cm="1">
        <f t="array" ref="Y623">INDEX($H623:$K623,0,MATCH(Y$541,$H$541:$K$541,0))*HLOOKUP(Y$540,$J$537:$R$538,2)</f>
        <v>0</v>
      </c>
      <c r="Z623" s="769" cm="1">
        <f t="array" ref="Z623">INDEX($H623:$K623,0,MATCH(Z$541,$H$541:$K$541,0))*HLOOKUP(Z$540,$J$537:$R$538,2)</f>
        <v>0</v>
      </c>
      <c r="AA623" s="769" cm="1">
        <f t="array" ref="AA623">INDEX($H623:$K623,0,MATCH(AA$541,$H$541:$K$541,0))*HLOOKUP(AA$540,$J$537:$R$538,2)</f>
        <v>0</v>
      </c>
      <c r="AB623" s="769" cm="1">
        <f t="array" ref="AB623">INDEX($H623:$K623,0,MATCH(AB$541,$H$541:$K$541,0))*HLOOKUP(AB$540,$J$537:$R$538,2)</f>
        <v>0</v>
      </c>
      <c r="AC623" s="769" cm="1">
        <f t="array" ref="AC623">INDEX($H623:$K623,0,MATCH(AC$541,$H$541:$K$541,0))*HLOOKUP(AC$540,$J$537:$R$538,2)</f>
        <v>0</v>
      </c>
      <c r="AD623" s="769" cm="1">
        <f t="array" ref="AD623">INDEX($H623:$K623,0,MATCH(AD$541,$H$541:$K$541,0))*HLOOKUP(AD$540,$J$537:$R$538,2)</f>
        <v>0</v>
      </c>
      <c r="AE623" s="769" cm="1">
        <f t="array" ref="AE623">INDEX($H623:$K623,0,MATCH(AE$541,$H$541:$K$541,0))*HLOOKUP(AE$540,$J$537:$R$538,2)</f>
        <v>0</v>
      </c>
      <c r="AF623" s="769" cm="1">
        <f t="array" ref="AF623">INDEX($H623:$K623,0,MATCH(AF$541,$H$541:$K$541,0))*HLOOKUP(AF$540,$J$537:$R$538,2)</f>
        <v>0</v>
      </c>
      <c r="AG623" s="769" cm="1">
        <f t="array" ref="AG623">INDEX($H623:$K623,0,MATCH(AG$541,$H$541:$K$541,0))*HLOOKUP(AG$540,$J$537:$R$538,2)</f>
        <v>0</v>
      </c>
      <c r="AH623" s="769" cm="1">
        <f t="array" ref="AH623">INDEX($H623:$K623,0,MATCH(AH$541,$H$541:$K$541,0))*HLOOKUP(AH$540,$J$537:$R$538,2)</f>
        <v>0</v>
      </c>
      <c r="AI623" s="769" cm="1">
        <f t="array" ref="AI623">INDEX($H623:$K623,0,MATCH(AI$541,$H$541:$K$541,0))*HLOOKUP(AI$540,$J$537:$R$538,2)</f>
        <v>0</v>
      </c>
      <c r="AJ623" s="769" cm="1">
        <f t="array" ref="AJ623">INDEX($H623:$K623,0,MATCH(AJ$541,$H$541:$K$541,0))*HLOOKUP(AJ$540,$J$537:$R$538,2)</f>
        <v>0</v>
      </c>
      <c r="AK623" s="769" cm="1">
        <f t="array" ref="AK623">INDEX($H623:$K623,0,MATCH(AK$541,$H$541:$K$541,0))*HLOOKUP(AK$540,$J$537:$R$538,2)</f>
        <v>0</v>
      </c>
      <c r="AL623" s="769" cm="1">
        <f t="array" ref="AL623">INDEX($H623:$K623,0,MATCH(AL$541,$H$541:$K$541,0))*HLOOKUP(AL$540,$J$537:$R$538,2)</f>
        <v>0</v>
      </c>
      <c r="AM623" s="769" cm="1">
        <f t="array" ref="AM623">INDEX($H623:$K623,0,MATCH(AM$541,$H$541:$K$541,0))*HLOOKUP(AM$540,$J$537:$R$538,2)</f>
        <v>0</v>
      </c>
      <c r="AN623" s="769" cm="1">
        <f t="array" ref="AN623">INDEX($H623:$K623,0,MATCH(AN$541,$H$541:$K$541,0))*HLOOKUP(AN$540,$J$537:$R$538,2)</f>
        <v>0</v>
      </c>
      <c r="AO623" s="769" cm="1">
        <f t="array" ref="AO623">INDEX($H623:$K623,0,MATCH(AO$541,$H$541:$K$541,0))*HLOOKUP(AO$540,$J$537:$R$538,2)</f>
        <v>0</v>
      </c>
      <c r="AP623" s="769" cm="1">
        <f t="array" ref="AP623">INDEX($H623:$K623,0,MATCH(AP$541,$H$541:$K$541,0))*HLOOKUP(AP$540,$J$537:$R$538,2)</f>
        <v>0</v>
      </c>
      <c r="AQ623" s="769" cm="1">
        <f t="array" ref="AQ623">INDEX($H623:$K623,0,MATCH(AQ$541,$H$541:$K$541,0))*HLOOKUP(AQ$540,$J$537:$R$538,2)</f>
        <v>0</v>
      </c>
      <c r="AR623" s="769" cm="1">
        <f t="array" ref="AR623">INDEX($H623:$K623,0,MATCH(AR$541,$H$541:$K$541,0))*HLOOKUP(AR$540,$J$537:$R$538,2)</f>
        <v>0</v>
      </c>
      <c r="AS623" s="769" cm="1">
        <f t="array" ref="AS623">INDEX($H623:$K623,0,MATCH(AS$541,$H$541:$K$541,0))*HLOOKUP(AS$540,$J$537:$R$538,2)</f>
        <v>0</v>
      </c>
      <c r="AT623" s="769" cm="1">
        <f t="array" ref="AT623">INDEX($H623:$K623,0,MATCH(AT$541,$H$541:$K$541,0))*HLOOKUP(AT$540,$J$537:$R$538,2)</f>
        <v>0</v>
      </c>
      <c r="AU623" s="769" cm="1">
        <f t="array" ref="AU623">INDEX($H623:$K623,0,MATCH(AU$541,$H$541:$K$541,0))*HLOOKUP(AU$540,$J$537:$R$538,2)</f>
        <v>0</v>
      </c>
      <c r="AV623" s="189"/>
      <c r="AW623" s="189"/>
      <c r="AX623" s="16"/>
      <c r="AY623" s="8"/>
      <c r="AZ623" s="8"/>
      <c r="BA623" s="8"/>
    </row>
    <row r="624" spans="1:53" ht="14.5" outlineLevel="1" x14ac:dyDescent="0.35">
      <c r="A624" s="6"/>
      <c r="B624" s="7"/>
      <c r="C624" s="17"/>
      <c r="D624" s="17"/>
      <c r="E624" s="17"/>
      <c r="F624" s="26"/>
      <c r="G624" s="26" t="str">
        <f t="shared" si="126"/>
        <v>AAANWa</v>
      </c>
      <c r="H624" s="226">
        <v>0</v>
      </c>
      <c r="I624" s="226">
        <v>0</v>
      </c>
      <c r="J624" s="226">
        <v>0</v>
      </c>
      <c r="K624" s="226">
        <v>0</v>
      </c>
      <c r="L624" s="769" cm="1">
        <f t="array" ref="L624">INDEX($H624:$K624,0,MATCH(L$541,$H$541:$K$541,0))*HLOOKUP(L$540,$J$537:$R$538,2)</f>
        <v>0</v>
      </c>
      <c r="M624" s="769" cm="1">
        <f t="array" ref="M624">INDEX($H624:$K624,0,MATCH(M$541,$H$541:$K$541,0))*HLOOKUP(M$540,$J$537:$R$538,2)</f>
        <v>0</v>
      </c>
      <c r="N624" s="769" cm="1">
        <f t="array" ref="N624">INDEX($H624:$K624,0,MATCH(N$541,$H$541:$K$541,0))*HLOOKUP(N$540,$J$537:$R$538,2)</f>
        <v>0</v>
      </c>
      <c r="O624" s="769" cm="1">
        <f t="array" ref="O624">INDEX($H624:$K624,0,MATCH(O$541,$H$541:$K$541,0))*HLOOKUP(O$540,$J$537:$R$538,2)</f>
        <v>0</v>
      </c>
      <c r="P624" s="769" cm="1">
        <f t="array" ref="P624">INDEX($H624:$K624,0,MATCH(P$541,$H$541:$K$541,0))*HLOOKUP(P$540,$J$537:$R$538,2)</f>
        <v>0</v>
      </c>
      <c r="Q624" s="769" cm="1">
        <f t="array" ref="Q624">INDEX($H624:$K624,0,MATCH(Q$541,$H$541:$K$541,0))*HLOOKUP(Q$540,$J$537:$R$538,2)</f>
        <v>0</v>
      </c>
      <c r="R624" s="769" cm="1">
        <f t="array" ref="R624">INDEX($H624:$K624,0,MATCH(R$541,$H$541:$K$541,0))*HLOOKUP(R$540,$J$537:$R$538,2)</f>
        <v>0</v>
      </c>
      <c r="S624" s="769" cm="1">
        <f t="array" ref="S624">INDEX($H624:$K624,0,MATCH(S$541,$H$541:$K$541,0))*HLOOKUP(S$540,$J$537:$R$538,2)</f>
        <v>0</v>
      </c>
      <c r="T624" s="769" cm="1">
        <f t="array" ref="T624">INDEX($H624:$K624,0,MATCH(T$541,$H$541:$K$541,0))*HLOOKUP(T$540,$J$537:$R$538,2)</f>
        <v>0</v>
      </c>
      <c r="U624" s="769" cm="1">
        <f t="array" ref="U624">INDEX($H624:$K624,0,MATCH(U$541,$H$541:$K$541,0))*HLOOKUP(U$540,$J$537:$R$538,2)</f>
        <v>0</v>
      </c>
      <c r="V624" s="769" cm="1">
        <f t="array" ref="V624">INDEX($H624:$K624,0,MATCH(V$541,$H$541:$K$541,0))*HLOOKUP(V$540,$J$537:$R$538,2)</f>
        <v>0</v>
      </c>
      <c r="W624" s="769" cm="1">
        <f t="array" ref="W624">INDEX($H624:$K624,0,MATCH(W$541,$H$541:$K$541,0))*HLOOKUP(W$540,$J$537:$R$538,2)</f>
        <v>0</v>
      </c>
      <c r="X624" s="769" cm="1">
        <f t="array" ref="X624">INDEX($H624:$K624,0,MATCH(X$541,$H$541:$K$541,0))*HLOOKUP(X$540,$J$537:$R$538,2)</f>
        <v>0</v>
      </c>
      <c r="Y624" s="769" cm="1">
        <f t="array" ref="Y624">INDEX($H624:$K624,0,MATCH(Y$541,$H$541:$K$541,0))*HLOOKUP(Y$540,$J$537:$R$538,2)</f>
        <v>0</v>
      </c>
      <c r="Z624" s="769" cm="1">
        <f t="array" ref="Z624">INDEX($H624:$K624,0,MATCH(Z$541,$H$541:$K$541,0))*HLOOKUP(Z$540,$J$537:$R$538,2)</f>
        <v>0</v>
      </c>
      <c r="AA624" s="769" cm="1">
        <f t="array" ref="AA624">INDEX($H624:$K624,0,MATCH(AA$541,$H$541:$K$541,0))*HLOOKUP(AA$540,$J$537:$R$538,2)</f>
        <v>0</v>
      </c>
      <c r="AB624" s="769" cm="1">
        <f t="array" ref="AB624">INDEX($H624:$K624,0,MATCH(AB$541,$H$541:$K$541,0))*HLOOKUP(AB$540,$J$537:$R$538,2)</f>
        <v>0</v>
      </c>
      <c r="AC624" s="769" cm="1">
        <f t="array" ref="AC624">INDEX($H624:$K624,0,MATCH(AC$541,$H$541:$K$541,0))*HLOOKUP(AC$540,$J$537:$R$538,2)</f>
        <v>0</v>
      </c>
      <c r="AD624" s="769" cm="1">
        <f t="array" ref="AD624">INDEX($H624:$K624,0,MATCH(AD$541,$H$541:$K$541,0))*HLOOKUP(AD$540,$J$537:$R$538,2)</f>
        <v>0</v>
      </c>
      <c r="AE624" s="769" cm="1">
        <f t="array" ref="AE624">INDEX($H624:$K624,0,MATCH(AE$541,$H$541:$K$541,0))*HLOOKUP(AE$540,$J$537:$R$538,2)</f>
        <v>0</v>
      </c>
      <c r="AF624" s="769" cm="1">
        <f t="array" ref="AF624">INDEX($H624:$K624,0,MATCH(AF$541,$H$541:$K$541,0))*HLOOKUP(AF$540,$J$537:$R$538,2)</f>
        <v>0</v>
      </c>
      <c r="AG624" s="769" cm="1">
        <f t="array" ref="AG624">INDEX($H624:$K624,0,MATCH(AG$541,$H$541:$K$541,0))*HLOOKUP(AG$540,$J$537:$R$538,2)</f>
        <v>0</v>
      </c>
      <c r="AH624" s="769" cm="1">
        <f t="array" ref="AH624">INDEX($H624:$K624,0,MATCH(AH$541,$H$541:$K$541,0))*HLOOKUP(AH$540,$J$537:$R$538,2)</f>
        <v>0</v>
      </c>
      <c r="AI624" s="769" cm="1">
        <f t="array" ref="AI624">INDEX($H624:$K624,0,MATCH(AI$541,$H$541:$K$541,0))*HLOOKUP(AI$540,$J$537:$R$538,2)</f>
        <v>0</v>
      </c>
      <c r="AJ624" s="769" cm="1">
        <f t="array" ref="AJ624">INDEX($H624:$K624,0,MATCH(AJ$541,$H$541:$K$541,0))*HLOOKUP(AJ$540,$J$537:$R$538,2)</f>
        <v>0</v>
      </c>
      <c r="AK624" s="769" cm="1">
        <f t="array" ref="AK624">INDEX($H624:$K624,0,MATCH(AK$541,$H$541:$K$541,0))*HLOOKUP(AK$540,$J$537:$R$538,2)</f>
        <v>0</v>
      </c>
      <c r="AL624" s="769" cm="1">
        <f t="array" ref="AL624">INDEX($H624:$K624,0,MATCH(AL$541,$H$541:$K$541,0))*HLOOKUP(AL$540,$J$537:$R$538,2)</f>
        <v>0</v>
      </c>
      <c r="AM624" s="769" cm="1">
        <f t="array" ref="AM624">INDEX($H624:$K624,0,MATCH(AM$541,$H$541:$K$541,0))*HLOOKUP(AM$540,$J$537:$R$538,2)</f>
        <v>0</v>
      </c>
      <c r="AN624" s="769" cm="1">
        <f t="array" ref="AN624">INDEX($H624:$K624,0,MATCH(AN$541,$H$541:$K$541,0))*HLOOKUP(AN$540,$J$537:$R$538,2)</f>
        <v>0</v>
      </c>
      <c r="AO624" s="769" cm="1">
        <f t="array" ref="AO624">INDEX($H624:$K624,0,MATCH(AO$541,$H$541:$K$541,0))*HLOOKUP(AO$540,$J$537:$R$538,2)</f>
        <v>0</v>
      </c>
      <c r="AP624" s="769" cm="1">
        <f t="array" ref="AP624">INDEX($H624:$K624,0,MATCH(AP$541,$H$541:$K$541,0))*HLOOKUP(AP$540,$J$537:$R$538,2)</f>
        <v>0</v>
      </c>
      <c r="AQ624" s="769" cm="1">
        <f t="array" ref="AQ624">INDEX($H624:$K624,0,MATCH(AQ$541,$H$541:$K$541,0))*HLOOKUP(AQ$540,$J$537:$R$538,2)</f>
        <v>0</v>
      </c>
      <c r="AR624" s="769" cm="1">
        <f t="array" ref="AR624">INDEX($H624:$K624,0,MATCH(AR$541,$H$541:$K$541,0))*HLOOKUP(AR$540,$J$537:$R$538,2)</f>
        <v>0</v>
      </c>
      <c r="AS624" s="769" cm="1">
        <f t="array" ref="AS624">INDEX($H624:$K624,0,MATCH(AS$541,$H$541:$K$541,0))*HLOOKUP(AS$540,$J$537:$R$538,2)</f>
        <v>0</v>
      </c>
      <c r="AT624" s="769" cm="1">
        <f t="array" ref="AT624">INDEX($H624:$K624,0,MATCH(AT$541,$H$541:$K$541,0))*HLOOKUP(AT$540,$J$537:$R$538,2)</f>
        <v>0</v>
      </c>
      <c r="AU624" s="769" cm="1">
        <f t="array" ref="AU624">INDEX($H624:$K624,0,MATCH(AU$541,$H$541:$K$541,0))*HLOOKUP(AU$540,$J$537:$R$538,2)</f>
        <v>0</v>
      </c>
      <c r="AV624" s="189"/>
      <c r="AW624" s="189"/>
      <c r="AX624" s="16"/>
      <c r="AY624" s="8"/>
      <c r="AZ624" s="8"/>
      <c r="BA624" s="8"/>
    </row>
    <row r="625" spans="1:53" ht="14.5" outlineLevel="1" x14ac:dyDescent="0.35">
      <c r="A625" s="6"/>
      <c r="B625" s="7"/>
      <c r="C625" s="17"/>
      <c r="D625" s="17"/>
      <c r="E625" s="17"/>
      <c r="F625" s="26"/>
      <c r="G625" s="26"/>
      <c r="I625" s="26"/>
      <c r="J625" s="26"/>
      <c r="K625" s="26"/>
      <c r="L625" s="26"/>
      <c r="M625" s="26"/>
      <c r="N625" s="26"/>
      <c r="O625" s="26"/>
      <c r="P625" s="26"/>
      <c r="Q625" s="26"/>
      <c r="R625" s="26"/>
      <c r="S625" s="26"/>
      <c r="T625" s="26"/>
      <c r="U625" s="26"/>
      <c r="V625" s="26"/>
      <c r="W625" s="26"/>
      <c r="X625" s="26"/>
      <c r="Y625" s="189"/>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6"/>
      <c r="AY625" s="8"/>
      <c r="AZ625" s="8"/>
      <c r="BA625" s="8"/>
    </row>
    <row r="626" spans="1:53" ht="14.5" outlineLevel="1" x14ac:dyDescent="0.35">
      <c r="A626" s="6"/>
      <c r="B626" s="7"/>
      <c r="C626" s="17"/>
      <c r="D626" s="17"/>
      <c r="E626" s="17"/>
      <c r="F626" s="26"/>
      <c r="G626" s="26"/>
      <c r="I626" s="26"/>
      <c r="J626" s="26"/>
      <c r="K626" s="26"/>
      <c r="L626" s="26"/>
      <c r="M626" s="26"/>
      <c r="N626" s="26"/>
      <c r="O626" s="26"/>
      <c r="P626" s="26"/>
      <c r="Q626" s="26"/>
      <c r="R626" s="26"/>
      <c r="S626" s="26"/>
      <c r="T626" s="26"/>
      <c r="U626" s="26"/>
      <c r="V626" s="26"/>
      <c r="W626" s="26"/>
      <c r="X626" s="26"/>
      <c r="Y626" s="189"/>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6"/>
      <c r="AY626" s="8"/>
      <c r="AZ626" s="8"/>
      <c r="BA626" s="8"/>
    </row>
    <row r="627" spans="1:53" ht="14.5" outlineLevel="1" x14ac:dyDescent="0.35">
      <c r="A627" s="6"/>
      <c r="B627" s="7"/>
      <c r="C627" s="17"/>
      <c r="D627" s="17"/>
      <c r="E627" s="17"/>
      <c r="F627" s="26"/>
      <c r="G627" s="511" t="s">
        <v>821</v>
      </c>
      <c r="J627" s="767" t="s">
        <v>410</v>
      </c>
      <c r="K627" s="767" t="s">
        <v>809</v>
      </c>
      <c r="L627" s="767" t="s">
        <v>810</v>
      </c>
      <c r="M627" s="767" t="s">
        <v>811</v>
      </c>
      <c r="N627" s="767" t="s">
        <v>812</v>
      </c>
      <c r="O627" s="767" t="s">
        <v>813</v>
      </c>
      <c r="P627" s="767" t="s">
        <v>814</v>
      </c>
      <c r="Q627" s="767" t="s">
        <v>815</v>
      </c>
      <c r="R627" s="767" t="s">
        <v>816</v>
      </c>
      <c r="S627" s="26"/>
      <c r="T627" s="26"/>
      <c r="U627" s="26"/>
      <c r="V627" s="26"/>
      <c r="W627" s="26"/>
      <c r="X627" s="26"/>
      <c r="Y627" s="189"/>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6"/>
      <c r="AY627" s="8"/>
      <c r="AZ627" s="8"/>
      <c r="BA627" s="8"/>
    </row>
    <row r="628" spans="1:53" ht="14.5" outlineLevel="1" x14ac:dyDescent="0.35">
      <c r="A628" s="6"/>
      <c r="B628" s="7"/>
      <c r="C628" s="17"/>
      <c r="D628" s="17"/>
      <c r="E628" s="17"/>
      <c r="F628" s="26"/>
      <c r="G628" s="511"/>
      <c r="I628" t="s">
        <v>1113</v>
      </c>
      <c r="J628" s="768">
        <v>1</v>
      </c>
      <c r="K628" s="768">
        <v>1</v>
      </c>
      <c r="L628" s="768">
        <v>1</v>
      </c>
      <c r="M628" s="768">
        <v>1</v>
      </c>
      <c r="N628" s="768">
        <v>1</v>
      </c>
      <c r="O628" s="768">
        <v>1</v>
      </c>
      <c r="P628" s="768">
        <v>1</v>
      </c>
      <c r="Q628" s="768">
        <v>1</v>
      </c>
      <c r="R628" s="768">
        <v>1</v>
      </c>
      <c r="S628" s="26"/>
      <c r="T628" s="26"/>
      <c r="U628" s="26"/>
      <c r="V628" s="26"/>
      <c r="W628" s="26"/>
      <c r="X628" s="26"/>
      <c r="Y628" s="189"/>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6"/>
      <c r="AY628" s="8"/>
      <c r="AZ628" s="8"/>
      <c r="BA628" s="8"/>
    </row>
    <row r="629" spans="1:53" ht="14.5" outlineLevel="1" x14ac:dyDescent="0.35">
      <c r="A629" s="6"/>
      <c r="B629" s="7"/>
      <c r="C629" s="17"/>
      <c r="D629" s="17"/>
      <c r="E629" s="17"/>
      <c r="F629" s="26"/>
      <c r="G629" s="511"/>
      <c r="I629" s="26"/>
      <c r="J629" s="26"/>
      <c r="K629" s="26"/>
      <c r="L629" s="26"/>
      <c r="M629" s="26"/>
      <c r="N629" s="26"/>
      <c r="O629" s="26"/>
      <c r="P629" s="26"/>
      <c r="Q629" s="26"/>
      <c r="R629" s="26"/>
      <c r="S629" s="26"/>
      <c r="T629" s="26"/>
      <c r="U629" s="26"/>
      <c r="V629" s="26"/>
      <c r="W629" s="26"/>
      <c r="X629" s="26"/>
      <c r="Y629" s="189"/>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6"/>
      <c r="AY629" s="8"/>
      <c r="AZ629" s="8"/>
      <c r="BA629" s="8"/>
    </row>
    <row r="630" spans="1:53" ht="14.5" outlineLevel="1" x14ac:dyDescent="0.35">
      <c r="A630" s="6"/>
      <c r="B630" s="7"/>
      <c r="C630" s="17"/>
      <c r="D630" s="17"/>
      <c r="E630" s="17"/>
      <c r="F630" s="26"/>
      <c r="G630" s="26" t="s">
        <v>823</v>
      </c>
      <c r="H630" t="s">
        <v>839</v>
      </c>
      <c r="I630" t="s">
        <v>839</v>
      </c>
      <c r="J630" t="s">
        <v>839</v>
      </c>
      <c r="K630" t="s">
        <v>839</v>
      </c>
      <c r="L630" t="s">
        <v>410</v>
      </c>
      <c r="M630" t="s">
        <v>410</v>
      </c>
      <c r="N630" t="s">
        <v>410</v>
      </c>
      <c r="O630" t="s">
        <v>410</v>
      </c>
      <c r="P630" t="s">
        <v>809</v>
      </c>
      <c r="Q630" t="s">
        <v>809</v>
      </c>
      <c r="R630" t="s">
        <v>809</v>
      </c>
      <c r="S630" t="s">
        <v>809</v>
      </c>
      <c r="T630" t="s">
        <v>810</v>
      </c>
      <c r="U630" t="s">
        <v>810</v>
      </c>
      <c r="V630" t="s">
        <v>810</v>
      </c>
      <c r="W630" t="s">
        <v>810</v>
      </c>
      <c r="X630" t="s">
        <v>811</v>
      </c>
      <c r="Y630" t="s">
        <v>811</v>
      </c>
      <c r="Z630" t="s">
        <v>811</v>
      </c>
      <c r="AA630" t="s">
        <v>811</v>
      </c>
      <c r="AB630" t="s">
        <v>812</v>
      </c>
      <c r="AC630" t="s">
        <v>812</v>
      </c>
      <c r="AD630" t="s">
        <v>812</v>
      </c>
      <c r="AE630" t="s">
        <v>812</v>
      </c>
      <c r="AF630" t="s">
        <v>813</v>
      </c>
      <c r="AG630" t="s">
        <v>813</v>
      </c>
      <c r="AH630" t="s">
        <v>813</v>
      </c>
      <c r="AI630" t="s">
        <v>813</v>
      </c>
      <c r="AJ630" t="s">
        <v>814</v>
      </c>
      <c r="AK630" t="s">
        <v>814</v>
      </c>
      <c r="AL630" t="s">
        <v>814</v>
      </c>
      <c r="AM630" t="s">
        <v>814</v>
      </c>
      <c r="AN630" t="s">
        <v>815</v>
      </c>
      <c r="AO630" t="s">
        <v>815</v>
      </c>
      <c r="AP630" t="s">
        <v>815</v>
      </c>
      <c r="AQ630" t="s">
        <v>815</v>
      </c>
      <c r="AR630" t="s">
        <v>816</v>
      </c>
      <c r="AS630" t="s">
        <v>816</v>
      </c>
      <c r="AT630" t="s">
        <v>816</v>
      </c>
      <c r="AU630" t="s">
        <v>816</v>
      </c>
      <c r="AV630" s="189"/>
      <c r="AW630" s="189"/>
      <c r="AX630" s="16"/>
      <c r="AY630" s="8"/>
      <c r="AZ630" s="8"/>
      <c r="BA630" s="8"/>
    </row>
    <row r="631" spans="1:53" ht="14.5" outlineLevel="1" x14ac:dyDescent="0.35">
      <c r="A631" s="6"/>
      <c r="B631" s="7"/>
      <c r="C631" s="17"/>
      <c r="D631" s="17"/>
      <c r="E631" s="17"/>
      <c r="F631" s="26"/>
      <c r="G631" s="26" t="s">
        <v>824</v>
      </c>
      <c r="H631" t="s">
        <v>1239</v>
      </c>
      <c r="I631" t="s">
        <v>1240</v>
      </c>
      <c r="J631" t="s">
        <v>1241</v>
      </c>
      <c r="K631" t="s">
        <v>1242</v>
      </c>
      <c r="L631" t="str">
        <f>H631</f>
        <v>at_seeding</v>
      </c>
      <c r="M631" t="str">
        <f t="shared" ref="M631" si="127">I631</f>
        <v>mid</v>
      </c>
      <c r="N631" t="str">
        <f t="shared" ref="N631" si="128">J631</f>
        <v>late_cereal</v>
      </c>
      <c r="O631" t="str">
        <f t="shared" ref="O631" si="129">K631</f>
        <v>late_oilseed</v>
      </c>
      <c r="P631" t="str">
        <f t="shared" ref="P631" si="130">L631</f>
        <v>at_seeding</v>
      </c>
      <c r="Q631" t="str">
        <f t="shared" ref="Q631" si="131">M631</f>
        <v>mid</v>
      </c>
      <c r="R631" t="str">
        <f t="shared" ref="R631" si="132">N631</f>
        <v>late_cereal</v>
      </c>
      <c r="S631" t="str">
        <f t="shared" ref="S631" si="133">O631</f>
        <v>late_oilseed</v>
      </c>
      <c r="T631" t="str">
        <f t="shared" ref="T631" si="134">P631</f>
        <v>at_seeding</v>
      </c>
      <c r="U631" t="str">
        <f t="shared" ref="U631" si="135">Q631</f>
        <v>mid</v>
      </c>
      <c r="V631" t="str">
        <f t="shared" ref="V631" si="136">R631</f>
        <v>late_cereal</v>
      </c>
      <c r="W631" t="str">
        <f t="shared" ref="W631" si="137">S631</f>
        <v>late_oilseed</v>
      </c>
      <c r="X631" t="str">
        <f t="shared" ref="X631" si="138">T631</f>
        <v>at_seeding</v>
      </c>
      <c r="Y631" t="str">
        <f t="shared" ref="Y631" si="139">U631</f>
        <v>mid</v>
      </c>
      <c r="Z631" t="str">
        <f t="shared" ref="Z631" si="140">V631</f>
        <v>late_cereal</v>
      </c>
      <c r="AA631" t="str">
        <f t="shared" ref="AA631" si="141">W631</f>
        <v>late_oilseed</v>
      </c>
      <c r="AB631" t="str">
        <f t="shared" ref="AB631" si="142">X631</f>
        <v>at_seeding</v>
      </c>
      <c r="AC631" t="str">
        <f t="shared" ref="AC631" si="143">Y631</f>
        <v>mid</v>
      </c>
      <c r="AD631" t="str">
        <f t="shared" ref="AD631" si="144">Z631</f>
        <v>late_cereal</v>
      </c>
      <c r="AE631" t="str">
        <f t="shared" ref="AE631" si="145">AA631</f>
        <v>late_oilseed</v>
      </c>
      <c r="AF631" t="str">
        <f t="shared" ref="AF631" si="146">AB631</f>
        <v>at_seeding</v>
      </c>
      <c r="AG631" t="str">
        <f t="shared" ref="AG631" si="147">AC631</f>
        <v>mid</v>
      </c>
      <c r="AH631" t="str">
        <f t="shared" ref="AH631" si="148">AD631</f>
        <v>late_cereal</v>
      </c>
      <c r="AI631" t="str">
        <f t="shared" ref="AI631" si="149">AE631</f>
        <v>late_oilseed</v>
      </c>
      <c r="AJ631" t="str">
        <f t="shared" ref="AJ631" si="150">AF631</f>
        <v>at_seeding</v>
      </c>
      <c r="AK631" t="str">
        <f t="shared" ref="AK631" si="151">AG631</f>
        <v>mid</v>
      </c>
      <c r="AL631" t="str">
        <f t="shared" ref="AL631" si="152">AH631</f>
        <v>late_cereal</v>
      </c>
      <c r="AM631" t="str">
        <f t="shared" ref="AM631" si="153">AI631</f>
        <v>late_oilseed</v>
      </c>
      <c r="AN631" t="str">
        <f t="shared" ref="AN631" si="154">AJ631</f>
        <v>at_seeding</v>
      </c>
      <c r="AO631" t="str">
        <f t="shared" ref="AO631" si="155">AK631</f>
        <v>mid</v>
      </c>
      <c r="AP631" t="str">
        <f t="shared" ref="AP631" si="156">AL631</f>
        <v>late_cereal</v>
      </c>
      <c r="AQ631" t="str">
        <f t="shared" ref="AQ631" si="157">AM631</f>
        <v>late_oilseed</v>
      </c>
      <c r="AR631" t="str">
        <f t="shared" ref="AR631" si="158">AN631</f>
        <v>at_seeding</v>
      </c>
      <c r="AS631" t="str">
        <f t="shared" ref="AS631" si="159">AO631</f>
        <v>mid</v>
      </c>
      <c r="AT631" t="str">
        <f t="shared" ref="AT631" si="160">AP631</f>
        <v>late_cereal</v>
      </c>
      <c r="AU631" t="str">
        <f t="shared" ref="AU631" si="161">AQ631</f>
        <v>late_oilseed</v>
      </c>
      <c r="AV631" s="189"/>
      <c r="AW631" s="189"/>
      <c r="AX631" s="16"/>
      <c r="AY631" s="8"/>
      <c r="AZ631" s="8"/>
      <c r="BA631" s="8"/>
    </row>
    <row r="632" spans="1:53" ht="14.5" outlineLevel="1" x14ac:dyDescent="0.35">
      <c r="A632" s="6"/>
      <c r="B632" s="7"/>
      <c r="C632" s="17"/>
      <c r="D632" s="17"/>
      <c r="E632" s="17"/>
      <c r="F632" s="26"/>
      <c r="G632" s="26" t="str">
        <f t="shared" ref="G632:G668" si="162">_xlfn.CONCAT(H178:M178)</f>
        <v>AAAA2A1a</v>
      </c>
      <c r="H632" s="226">
        <v>0</v>
      </c>
      <c r="I632" s="226">
        <v>0</v>
      </c>
      <c r="J632" s="226">
        <v>0</v>
      </c>
      <c r="K632" s="226">
        <v>0</v>
      </c>
      <c r="L632" s="769" cm="1">
        <f t="array" ref="L632">INDEX($H632:$K632,0,MATCH(L$631,$H$631:$K$631,0))*HLOOKUP(L$630,$J$627:$R$628,2)</f>
        <v>0</v>
      </c>
      <c r="M632" s="769" cm="1">
        <f t="array" ref="M632">INDEX($H632:$K632,0,MATCH(M$631,$H$631:$K$631,0))*HLOOKUP(M$630,$J$627:$R$628,2)</f>
        <v>0</v>
      </c>
      <c r="N632" s="769" cm="1">
        <f t="array" ref="N632">INDEX($H632:$K632,0,MATCH(N$631,$H$631:$K$631,0))*HLOOKUP(N$630,$J$627:$R$628,2)</f>
        <v>0</v>
      </c>
      <c r="O632" s="769" cm="1">
        <f t="array" ref="O632">INDEX($H632:$K632,0,MATCH(O$631,$H$631:$K$631,0))*HLOOKUP(O$630,$J$627:$R$628,2)</f>
        <v>0</v>
      </c>
      <c r="P632" s="769" cm="1">
        <f t="array" ref="P632">INDEX($H632:$K632,0,MATCH(P$631,$H$631:$K$631,0))*HLOOKUP(P$630,$J$627:$R$628,2)</f>
        <v>0</v>
      </c>
      <c r="Q632" s="769" cm="1">
        <f t="array" ref="Q632">INDEX($H632:$K632,0,MATCH(Q$631,$H$631:$K$631,0))*HLOOKUP(Q$630,$J$627:$R$628,2)</f>
        <v>0</v>
      </c>
      <c r="R632" s="769" cm="1">
        <f t="array" ref="R632">INDEX($H632:$K632,0,MATCH(R$631,$H$631:$K$631,0))*HLOOKUP(R$630,$J$627:$R$628,2)</f>
        <v>0</v>
      </c>
      <c r="S632" s="769" cm="1">
        <f t="array" ref="S632">INDEX($H632:$K632,0,MATCH(S$631,$H$631:$K$631,0))*HLOOKUP(S$630,$J$627:$R$628,2)</f>
        <v>0</v>
      </c>
      <c r="T632" s="769" cm="1">
        <f t="array" ref="T632">INDEX($H632:$K632,0,MATCH(T$631,$H$631:$K$631,0))*HLOOKUP(T$630,$J$627:$R$628,2)</f>
        <v>0</v>
      </c>
      <c r="U632" s="769" cm="1">
        <f t="array" ref="U632">INDEX($H632:$K632,0,MATCH(U$631,$H$631:$K$631,0))*HLOOKUP(U$630,$J$627:$R$628,2)</f>
        <v>0</v>
      </c>
      <c r="V632" s="769" cm="1">
        <f t="array" ref="V632">INDEX($H632:$K632,0,MATCH(V$631,$H$631:$K$631,0))*HLOOKUP(V$630,$J$627:$R$628,2)</f>
        <v>0</v>
      </c>
      <c r="W632" s="769" cm="1">
        <f t="array" ref="W632">INDEX($H632:$K632,0,MATCH(W$631,$H$631:$K$631,0))*HLOOKUP(W$630,$J$627:$R$628,2)</f>
        <v>0</v>
      </c>
      <c r="X632" s="769" cm="1">
        <f t="array" ref="X632">INDEX($H632:$K632,0,MATCH(X$631,$H$631:$K$631,0))*HLOOKUP(X$630,$J$627:$R$628,2)</f>
        <v>0</v>
      </c>
      <c r="Y632" s="769" cm="1">
        <f t="array" ref="Y632">INDEX($H632:$K632,0,MATCH(Y$631,$H$631:$K$631,0))*HLOOKUP(Y$630,$J$627:$R$628,2)</f>
        <v>0</v>
      </c>
      <c r="Z632" s="769" cm="1">
        <f t="array" ref="Z632">INDEX($H632:$K632,0,MATCH(Z$631,$H$631:$K$631,0))*HLOOKUP(Z$630,$J$627:$R$628,2)</f>
        <v>0</v>
      </c>
      <c r="AA632" s="769" cm="1">
        <f t="array" ref="AA632">INDEX($H632:$K632,0,MATCH(AA$631,$H$631:$K$631,0))*HLOOKUP(AA$630,$J$627:$R$628,2)</f>
        <v>0</v>
      </c>
      <c r="AB632" s="769" cm="1">
        <f t="array" ref="AB632">INDEX($H632:$K632,0,MATCH(AB$631,$H$631:$K$631,0))*HLOOKUP(AB$630,$J$627:$R$628,2)</f>
        <v>0</v>
      </c>
      <c r="AC632" s="769" cm="1">
        <f t="array" ref="AC632">INDEX($H632:$K632,0,MATCH(AC$631,$H$631:$K$631,0))*HLOOKUP(AC$630,$J$627:$R$628,2)</f>
        <v>0</v>
      </c>
      <c r="AD632" s="769" cm="1">
        <f t="array" ref="AD632">INDEX($H632:$K632,0,MATCH(AD$631,$H$631:$K$631,0))*HLOOKUP(AD$630,$J$627:$R$628,2)</f>
        <v>0</v>
      </c>
      <c r="AE632" s="769" cm="1">
        <f t="array" ref="AE632">INDEX($H632:$K632,0,MATCH(AE$631,$H$631:$K$631,0))*HLOOKUP(AE$630,$J$627:$R$628,2)</f>
        <v>0</v>
      </c>
      <c r="AF632" s="769" cm="1">
        <f t="array" ref="AF632">INDEX($H632:$K632,0,MATCH(AF$631,$H$631:$K$631,0))*HLOOKUP(AF$630,$J$627:$R$628,2)</f>
        <v>0</v>
      </c>
      <c r="AG632" s="769" cm="1">
        <f t="array" ref="AG632">INDEX($H632:$K632,0,MATCH(AG$631,$H$631:$K$631,0))*HLOOKUP(AG$630,$J$627:$R$628,2)</f>
        <v>0</v>
      </c>
      <c r="AH632" s="769" cm="1">
        <f t="array" ref="AH632">INDEX($H632:$K632,0,MATCH(AH$631,$H$631:$K$631,0))*HLOOKUP(AH$630,$J$627:$R$628,2)</f>
        <v>0</v>
      </c>
      <c r="AI632" s="769" cm="1">
        <f t="array" ref="AI632">INDEX($H632:$K632,0,MATCH(AI$631,$H$631:$K$631,0))*HLOOKUP(AI$630,$J$627:$R$628,2)</f>
        <v>0</v>
      </c>
      <c r="AJ632" s="769" cm="1">
        <f t="array" ref="AJ632">INDEX($H632:$K632,0,MATCH(AJ$631,$H$631:$K$631,0))*HLOOKUP(AJ$630,$J$627:$R$628,2)</f>
        <v>0</v>
      </c>
      <c r="AK632" s="769" cm="1">
        <f t="array" ref="AK632">INDEX($H632:$K632,0,MATCH(AK$631,$H$631:$K$631,0))*HLOOKUP(AK$630,$J$627:$R$628,2)</f>
        <v>0</v>
      </c>
      <c r="AL632" s="769" cm="1">
        <f t="array" ref="AL632">INDEX($H632:$K632,0,MATCH(AL$631,$H$631:$K$631,0))*HLOOKUP(AL$630,$J$627:$R$628,2)</f>
        <v>0</v>
      </c>
      <c r="AM632" s="769" cm="1">
        <f t="array" ref="AM632">INDEX($H632:$K632,0,MATCH(AM$631,$H$631:$K$631,0))*HLOOKUP(AM$630,$J$627:$R$628,2)</f>
        <v>0</v>
      </c>
      <c r="AN632" s="769" cm="1">
        <f t="array" ref="AN632">INDEX($H632:$K632,0,MATCH(AN$631,$H$631:$K$631,0))*HLOOKUP(AN$630,$J$627:$R$628,2)</f>
        <v>0</v>
      </c>
      <c r="AO632" s="769" cm="1">
        <f t="array" ref="AO632">INDEX($H632:$K632,0,MATCH(AO$631,$H$631:$K$631,0))*HLOOKUP(AO$630,$J$627:$R$628,2)</f>
        <v>0</v>
      </c>
      <c r="AP632" s="769" cm="1">
        <f t="array" ref="AP632">INDEX($H632:$K632,0,MATCH(AP$631,$H$631:$K$631,0))*HLOOKUP(AP$630,$J$627:$R$628,2)</f>
        <v>0</v>
      </c>
      <c r="AQ632" s="769" cm="1">
        <f t="array" ref="AQ632">INDEX($H632:$K632,0,MATCH(AQ$631,$H$631:$K$631,0))*HLOOKUP(AQ$630,$J$627:$R$628,2)</f>
        <v>0</v>
      </c>
      <c r="AR632" s="769" cm="1">
        <f t="array" ref="AR632">INDEX($H632:$K632,0,MATCH(AR$631,$H$631:$K$631,0))*HLOOKUP(AR$630,$J$627:$R$628,2)</f>
        <v>0</v>
      </c>
      <c r="AS632" s="769" cm="1">
        <f t="array" ref="AS632">INDEX($H632:$K632,0,MATCH(AS$631,$H$631:$K$631,0))*HLOOKUP(AS$630,$J$627:$R$628,2)</f>
        <v>0</v>
      </c>
      <c r="AT632" s="769" cm="1">
        <f t="array" ref="AT632">INDEX($H632:$K632,0,MATCH(AT$631,$H$631:$K$631,0))*HLOOKUP(AT$630,$J$627:$R$628,2)</f>
        <v>0</v>
      </c>
      <c r="AU632" s="769" cm="1">
        <f t="array" ref="AU632">INDEX($H632:$K632,0,MATCH(AU$631,$H$631:$K$631,0))*HLOOKUP(AU$630,$J$627:$R$628,2)</f>
        <v>0</v>
      </c>
      <c r="AV632" s="189"/>
      <c r="AW632" s="189"/>
      <c r="AX632" s="16"/>
      <c r="AY632" s="8"/>
      <c r="AZ632" s="8"/>
      <c r="BA632" s="8"/>
    </row>
    <row r="633" spans="1:53" ht="14.5" outlineLevel="1" x14ac:dyDescent="0.35">
      <c r="A633" s="6"/>
      <c r="B633" s="7"/>
      <c r="C633" s="17"/>
      <c r="D633" s="17"/>
      <c r="E633" s="17"/>
      <c r="F633" s="26"/>
      <c r="G633" s="26" t="str">
        <f t="shared" si="162"/>
        <v>GGGGAg1a2</v>
      </c>
      <c r="H633" s="226">
        <v>0</v>
      </c>
      <c r="I633" s="226">
        <v>0</v>
      </c>
      <c r="J633" s="226">
        <v>0</v>
      </c>
      <c r="K633" s="226">
        <v>0</v>
      </c>
      <c r="L633" s="769" cm="1">
        <f t="array" ref="L633">INDEX($H633:$K633,0,MATCH(L$631,$H$631:$K$631,0))*HLOOKUP(L$630,$J$627:$R$628,2)</f>
        <v>0</v>
      </c>
      <c r="M633" s="769" cm="1">
        <f t="array" ref="M633">INDEX($H633:$K633,0,MATCH(M$631,$H$631:$K$631,0))*HLOOKUP(M$630,$J$627:$R$628,2)</f>
        <v>0</v>
      </c>
      <c r="N633" s="769" cm="1">
        <f t="array" ref="N633">INDEX($H633:$K633,0,MATCH(N$631,$H$631:$K$631,0))*HLOOKUP(N$630,$J$627:$R$628,2)</f>
        <v>0</v>
      </c>
      <c r="O633" s="769" cm="1">
        <f t="array" ref="O633">INDEX($H633:$K633,0,MATCH(O$631,$H$631:$K$631,0))*HLOOKUP(O$630,$J$627:$R$628,2)</f>
        <v>0</v>
      </c>
      <c r="P633" s="769" cm="1">
        <f t="array" ref="P633">INDEX($H633:$K633,0,MATCH(P$631,$H$631:$K$631,0))*HLOOKUP(P$630,$J$627:$R$628,2)</f>
        <v>0</v>
      </c>
      <c r="Q633" s="769" cm="1">
        <f t="array" ref="Q633">INDEX($H633:$K633,0,MATCH(Q$631,$H$631:$K$631,0))*HLOOKUP(Q$630,$J$627:$R$628,2)</f>
        <v>0</v>
      </c>
      <c r="R633" s="769" cm="1">
        <f t="array" ref="R633">INDEX($H633:$K633,0,MATCH(R$631,$H$631:$K$631,0))*HLOOKUP(R$630,$J$627:$R$628,2)</f>
        <v>0</v>
      </c>
      <c r="S633" s="769" cm="1">
        <f t="array" ref="S633">INDEX($H633:$K633,0,MATCH(S$631,$H$631:$K$631,0))*HLOOKUP(S$630,$J$627:$R$628,2)</f>
        <v>0</v>
      </c>
      <c r="T633" s="769" cm="1">
        <f t="array" ref="T633">INDEX($H633:$K633,0,MATCH(T$631,$H$631:$K$631,0))*HLOOKUP(T$630,$J$627:$R$628,2)</f>
        <v>0</v>
      </c>
      <c r="U633" s="769" cm="1">
        <f t="array" ref="U633">INDEX($H633:$K633,0,MATCH(U$631,$H$631:$K$631,0))*HLOOKUP(U$630,$J$627:$R$628,2)</f>
        <v>0</v>
      </c>
      <c r="V633" s="769" cm="1">
        <f t="array" ref="V633">INDEX($H633:$K633,0,MATCH(V$631,$H$631:$K$631,0))*HLOOKUP(V$630,$J$627:$R$628,2)</f>
        <v>0</v>
      </c>
      <c r="W633" s="769" cm="1">
        <f t="array" ref="W633">INDEX($H633:$K633,0,MATCH(W$631,$H$631:$K$631,0))*HLOOKUP(W$630,$J$627:$R$628,2)</f>
        <v>0</v>
      </c>
      <c r="X633" s="769" cm="1">
        <f t="array" ref="X633">INDEX($H633:$K633,0,MATCH(X$631,$H$631:$K$631,0))*HLOOKUP(X$630,$J$627:$R$628,2)</f>
        <v>0</v>
      </c>
      <c r="Y633" s="769" cm="1">
        <f t="array" ref="Y633">INDEX($H633:$K633,0,MATCH(Y$631,$H$631:$K$631,0))*HLOOKUP(Y$630,$J$627:$R$628,2)</f>
        <v>0</v>
      </c>
      <c r="Z633" s="769" cm="1">
        <f t="array" ref="Z633">INDEX($H633:$K633,0,MATCH(Z$631,$H$631:$K$631,0))*HLOOKUP(Z$630,$J$627:$R$628,2)</f>
        <v>0</v>
      </c>
      <c r="AA633" s="769" cm="1">
        <f t="array" ref="AA633">INDEX($H633:$K633,0,MATCH(AA$631,$H$631:$K$631,0))*HLOOKUP(AA$630,$J$627:$R$628,2)</f>
        <v>0</v>
      </c>
      <c r="AB633" s="769" cm="1">
        <f t="array" ref="AB633">INDEX($H633:$K633,0,MATCH(AB$631,$H$631:$K$631,0))*HLOOKUP(AB$630,$J$627:$R$628,2)</f>
        <v>0</v>
      </c>
      <c r="AC633" s="769" cm="1">
        <f t="array" ref="AC633">INDEX($H633:$K633,0,MATCH(AC$631,$H$631:$K$631,0))*HLOOKUP(AC$630,$J$627:$R$628,2)</f>
        <v>0</v>
      </c>
      <c r="AD633" s="769" cm="1">
        <f t="array" ref="AD633">INDEX($H633:$K633,0,MATCH(AD$631,$H$631:$K$631,0))*HLOOKUP(AD$630,$J$627:$R$628,2)</f>
        <v>0</v>
      </c>
      <c r="AE633" s="769" cm="1">
        <f t="array" ref="AE633">INDEX($H633:$K633,0,MATCH(AE$631,$H$631:$K$631,0))*HLOOKUP(AE$630,$J$627:$R$628,2)</f>
        <v>0</v>
      </c>
      <c r="AF633" s="769" cm="1">
        <f t="array" ref="AF633">INDEX($H633:$K633,0,MATCH(AF$631,$H$631:$K$631,0))*HLOOKUP(AF$630,$J$627:$R$628,2)</f>
        <v>0</v>
      </c>
      <c r="AG633" s="769" cm="1">
        <f t="array" ref="AG633">INDEX($H633:$K633,0,MATCH(AG$631,$H$631:$K$631,0))*HLOOKUP(AG$630,$J$627:$R$628,2)</f>
        <v>0</v>
      </c>
      <c r="AH633" s="769" cm="1">
        <f t="array" ref="AH633">INDEX($H633:$K633,0,MATCH(AH$631,$H$631:$K$631,0))*HLOOKUP(AH$630,$J$627:$R$628,2)</f>
        <v>0</v>
      </c>
      <c r="AI633" s="769" cm="1">
        <f t="array" ref="AI633">INDEX($H633:$K633,0,MATCH(AI$631,$H$631:$K$631,0))*HLOOKUP(AI$630,$J$627:$R$628,2)</f>
        <v>0</v>
      </c>
      <c r="AJ633" s="769" cm="1">
        <f t="array" ref="AJ633">INDEX($H633:$K633,0,MATCH(AJ$631,$H$631:$K$631,0))*HLOOKUP(AJ$630,$J$627:$R$628,2)</f>
        <v>0</v>
      </c>
      <c r="AK633" s="769" cm="1">
        <f t="array" ref="AK633">INDEX($H633:$K633,0,MATCH(AK$631,$H$631:$K$631,0))*HLOOKUP(AK$630,$J$627:$R$628,2)</f>
        <v>0</v>
      </c>
      <c r="AL633" s="769" cm="1">
        <f t="array" ref="AL633">INDEX($H633:$K633,0,MATCH(AL$631,$H$631:$K$631,0))*HLOOKUP(AL$630,$J$627:$R$628,2)</f>
        <v>0</v>
      </c>
      <c r="AM633" s="769" cm="1">
        <f t="array" ref="AM633">INDEX($H633:$K633,0,MATCH(AM$631,$H$631:$K$631,0))*HLOOKUP(AM$630,$J$627:$R$628,2)</f>
        <v>0</v>
      </c>
      <c r="AN633" s="769" cm="1">
        <f t="array" ref="AN633">INDEX($H633:$K633,0,MATCH(AN$631,$H$631:$K$631,0))*HLOOKUP(AN$630,$J$627:$R$628,2)</f>
        <v>0</v>
      </c>
      <c r="AO633" s="769" cm="1">
        <f t="array" ref="AO633">INDEX($H633:$K633,0,MATCH(AO$631,$H$631:$K$631,0))*HLOOKUP(AO$630,$J$627:$R$628,2)</f>
        <v>0</v>
      </c>
      <c r="AP633" s="769" cm="1">
        <f t="array" ref="AP633">INDEX($H633:$K633,0,MATCH(AP$631,$H$631:$K$631,0))*HLOOKUP(AP$630,$J$627:$R$628,2)</f>
        <v>0</v>
      </c>
      <c r="AQ633" s="769" cm="1">
        <f t="array" ref="AQ633">INDEX($H633:$K633,0,MATCH(AQ$631,$H$631:$K$631,0))*HLOOKUP(AQ$630,$J$627:$R$628,2)</f>
        <v>0</v>
      </c>
      <c r="AR633" s="769" cm="1">
        <f t="array" ref="AR633">INDEX($H633:$K633,0,MATCH(AR$631,$H$631:$K$631,0))*HLOOKUP(AR$630,$J$627:$R$628,2)</f>
        <v>0</v>
      </c>
      <c r="AS633" s="769" cm="1">
        <f t="array" ref="AS633">INDEX($H633:$K633,0,MATCH(AS$631,$H$631:$K$631,0))*HLOOKUP(AS$630,$J$627:$R$628,2)</f>
        <v>0</v>
      </c>
      <c r="AT633" s="769" cm="1">
        <f t="array" ref="AT633">INDEX($H633:$K633,0,MATCH(AT$631,$H$631:$K$631,0))*HLOOKUP(AT$630,$J$627:$R$628,2)</f>
        <v>0</v>
      </c>
      <c r="AU633" s="769" cm="1">
        <f t="array" ref="AU633">INDEX($H633:$K633,0,MATCH(AU$631,$H$631:$K$631,0))*HLOOKUP(AU$630,$J$627:$R$628,2)</f>
        <v>0</v>
      </c>
      <c r="AV633" s="189"/>
      <c r="AW633" s="189"/>
      <c r="AX633" s="16"/>
      <c r="AY633" s="8"/>
      <c r="AZ633" s="8"/>
      <c r="BA633" s="8"/>
    </row>
    <row r="634" spans="1:53" ht="14.5" outlineLevel="1" x14ac:dyDescent="0.35">
      <c r="A634" s="6"/>
      <c r="B634" s="7"/>
      <c r="C634" s="17"/>
      <c r="D634" s="17"/>
      <c r="E634" s="17"/>
      <c r="F634" s="26"/>
      <c r="G634" s="26" t="str">
        <f t="shared" si="162"/>
        <v>GGGGSg1a2</v>
      </c>
      <c r="H634" s="226">
        <v>0</v>
      </c>
      <c r="I634" s="226">
        <v>0</v>
      </c>
      <c r="J634" s="226">
        <v>0</v>
      </c>
      <c r="K634" s="226">
        <v>0</v>
      </c>
      <c r="L634" s="769" cm="1">
        <f t="array" ref="L634">INDEX($H634:$K634,0,MATCH(L$631,$H$631:$K$631,0))*HLOOKUP(L$630,$J$627:$R$628,2)</f>
        <v>0</v>
      </c>
      <c r="M634" s="769" cm="1">
        <f t="array" ref="M634">INDEX($H634:$K634,0,MATCH(M$631,$H$631:$K$631,0))*HLOOKUP(M$630,$J$627:$R$628,2)</f>
        <v>0</v>
      </c>
      <c r="N634" s="769" cm="1">
        <f t="array" ref="N634">INDEX($H634:$K634,0,MATCH(N$631,$H$631:$K$631,0))*HLOOKUP(N$630,$J$627:$R$628,2)</f>
        <v>0</v>
      </c>
      <c r="O634" s="769" cm="1">
        <f t="array" ref="O634">INDEX($H634:$K634,0,MATCH(O$631,$H$631:$K$631,0))*HLOOKUP(O$630,$J$627:$R$628,2)</f>
        <v>0</v>
      </c>
      <c r="P634" s="769" cm="1">
        <f t="array" ref="P634">INDEX($H634:$K634,0,MATCH(P$631,$H$631:$K$631,0))*HLOOKUP(P$630,$J$627:$R$628,2)</f>
        <v>0</v>
      </c>
      <c r="Q634" s="769" cm="1">
        <f t="array" ref="Q634">INDEX($H634:$K634,0,MATCH(Q$631,$H$631:$K$631,0))*HLOOKUP(Q$630,$J$627:$R$628,2)</f>
        <v>0</v>
      </c>
      <c r="R634" s="769" cm="1">
        <f t="array" ref="R634">INDEX($H634:$K634,0,MATCH(R$631,$H$631:$K$631,0))*HLOOKUP(R$630,$J$627:$R$628,2)</f>
        <v>0</v>
      </c>
      <c r="S634" s="769" cm="1">
        <f t="array" ref="S634">INDEX($H634:$K634,0,MATCH(S$631,$H$631:$K$631,0))*HLOOKUP(S$630,$J$627:$R$628,2)</f>
        <v>0</v>
      </c>
      <c r="T634" s="769" cm="1">
        <f t="array" ref="T634">INDEX($H634:$K634,0,MATCH(T$631,$H$631:$K$631,0))*HLOOKUP(T$630,$J$627:$R$628,2)</f>
        <v>0</v>
      </c>
      <c r="U634" s="769" cm="1">
        <f t="array" ref="U634">INDEX($H634:$K634,0,MATCH(U$631,$H$631:$K$631,0))*HLOOKUP(U$630,$J$627:$R$628,2)</f>
        <v>0</v>
      </c>
      <c r="V634" s="769" cm="1">
        <f t="array" ref="V634">INDEX($H634:$K634,0,MATCH(V$631,$H$631:$K$631,0))*HLOOKUP(V$630,$J$627:$R$628,2)</f>
        <v>0</v>
      </c>
      <c r="W634" s="769" cm="1">
        <f t="array" ref="W634">INDEX($H634:$K634,0,MATCH(W$631,$H$631:$K$631,0))*HLOOKUP(W$630,$J$627:$R$628,2)</f>
        <v>0</v>
      </c>
      <c r="X634" s="769" cm="1">
        <f t="array" ref="X634">INDEX($H634:$K634,0,MATCH(X$631,$H$631:$K$631,0))*HLOOKUP(X$630,$J$627:$R$628,2)</f>
        <v>0</v>
      </c>
      <c r="Y634" s="769" cm="1">
        <f t="array" ref="Y634">INDEX($H634:$K634,0,MATCH(Y$631,$H$631:$K$631,0))*HLOOKUP(Y$630,$J$627:$R$628,2)</f>
        <v>0</v>
      </c>
      <c r="Z634" s="769" cm="1">
        <f t="array" ref="Z634">INDEX($H634:$K634,0,MATCH(Z$631,$H$631:$K$631,0))*HLOOKUP(Z$630,$J$627:$R$628,2)</f>
        <v>0</v>
      </c>
      <c r="AA634" s="769" cm="1">
        <f t="array" ref="AA634">INDEX($H634:$K634,0,MATCH(AA$631,$H$631:$K$631,0))*HLOOKUP(AA$630,$J$627:$R$628,2)</f>
        <v>0</v>
      </c>
      <c r="AB634" s="769" cm="1">
        <f t="array" ref="AB634">INDEX($H634:$K634,0,MATCH(AB$631,$H$631:$K$631,0))*HLOOKUP(AB$630,$J$627:$R$628,2)</f>
        <v>0</v>
      </c>
      <c r="AC634" s="769" cm="1">
        <f t="array" ref="AC634">INDEX($H634:$K634,0,MATCH(AC$631,$H$631:$K$631,0))*HLOOKUP(AC$630,$J$627:$R$628,2)</f>
        <v>0</v>
      </c>
      <c r="AD634" s="769" cm="1">
        <f t="array" ref="AD634">INDEX($H634:$K634,0,MATCH(AD$631,$H$631:$K$631,0))*HLOOKUP(AD$630,$J$627:$R$628,2)</f>
        <v>0</v>
      </c>
      <c r="AE634" s="769" cm="1">
        <f t="array" ref="AE634">INDEX($H634:$K634,0,MATCH(AE$631,$H$631:$K$631,0))*HLOOKUP(AE$630,$J$627:$R$628,2)</f>
        <v>0</v>
      </c>
      <c r="AF634" s="769" cm="1">
        <f t="array" ref="AF634">INDEX($H634:$K634,0,MATCH(AF$631,$H$631:$K$631,0))*HLOOKUP(AF$630,$J$627:$R$628,2)</f>
        <v>0</v>
      </c>
      <c r="AG634" s="769" cm="1">
        <f t="array" ref="AG634">INDEX($H634:$K634,0,MATCH(AG$631,$H$631:$K$631,0))*HLOOKUP(AG$630,$J$627:$R$628,2)</f>
        <v>0</v>
      </c>
      <c r="AH634" s="769" cm="1">
        <f t="array" ref="AH634">INDEX($H634:$K634,0,MATCH(AH$631,$H$631:$K$631,0))*HLOOKUP(AH$630,$J$627:$R$628,2)</f>
        <v>0</v>
      </c>
      <c r="AI634" s="769" cm="1">
        <f t="array" ref="AI634">INDEX($H634:$K634,0,MATCH(AI$631,$H$631:$K$631,0))*HLOOKUP(AI$630,$J$627:$R$628,2)</f>
        <v>0</v>
      </c>
      <c r="AJ634" s="769" cm="1">
        <f t="array" ref="AJ634">INDEX($H634:$K634,0,MATCH(AJ$631,$H$631:$K$631,0))*HLOOKUP(AJ$630,$J$627:$R$628,2)</f>
        <v>0</v>
      </c>
      <c r="AK634" s="769" cm="1">
        <f t="array" ref="AK634">INDEX($H634:$K634,0,MATCH(AK$631,$H$631:$K$631,0))*HLOOKUP(AK$630,$J$627:$R$628,2)</f>
        <v>0</v>
      </c>
      <c r="AL634" s="769" cm="1">
        <f t="array" ref="AL634">INDEX($H634:$K634,0,MATCH(AL$631,$H$631:$K$631,0))*HLOOKUP(AL$630,$J$627:$R$628,2)</f>
        <v>0</v>
      </c>
      <c r="AM634" s="769" cm="1">
        <f t="array" ref="AM634">INDEX($H634:$K634,0,MATCH(AM$631,$H$631:$K$631,0))*HLOOKUP(AM$630,$J$627:$R$628,2)</f>
        <v>0</v>
      </c>
      <c r="AN634" s="769" cm="1">
        <f t="array" ref="AN634">INDEX($H634:$K634,0,MATCH(AN$631,$H$631:$K$631,0))*HLOOKUP(AN$630,$J$627:$R$628,2)</f>
        <v>0</v>
      </c>
      <c r="AO634" s="769" cm="1">
        <f t="array" ref="AO634">INDEX($H634:$K634,0,MATCH(AO$631,$H$631:$K$631,0))*HLOOKUP(AO$630,$J$627:$R$628,2)</f>
        <v>0</v>
      </c>
      <c r="AP634" s="769" cm="1">
        <f t="array" ref="AP634">INDEX($H634:$K634,0,MATCH(AP$631,$H$631:$K$631,0))*HLOOKUP(AP$630,$J$627:$R$628,2)</f>
        <v>0</v>
      </c>
      <c r="AQ634" s="769" cm="1">
        <f t="array" ref="AQ634">INDEX($H634:$K634,0,MATCH(AQ$631,$H$631:$K$631,0))*HLOOKUP(AQ$630,$J$627:$R$628,2)</f>
        <v>0</v>
      </c>
      <c r="AR634" s="769" cm="1">
        <f t="array" ref="AR634">INDEX($H634:$K634,0,MATCH(AR$631,$H$631:$K$631,0))*HLOOKUP(AR$630,$J$627:$R$628,2)</f>
        <v>0</v>
      </c>
      <c r="AS634" s="769" cm="1">
        <f t="array" ref="AS634">INDEX($H634:$K634,0,MATCH(AS$631,$H$631:$K$631,0))*HLOOKUP(AS$630,$J$627:$R$628,2)</f>
        <v>0</v>
      </c>
      <c r="AT634" s="769" cm="1">
        <f t="array" ref="AT634">INDEX($H634:$K634,0,MATCH(AT$631,$H$631:$K$631,0))*HLOOKUP(AT$630,$J$627:$R$628,2)</f>
        <v>0</v>
      </c>
      <c r="AU634" s="769" cm="1">
        <f t="array" ref="AU634">INDEX($H634:$K634,0,MATCH(AU$631,$H$631:$K$631,0))*HLOOKUP(AU$630,$J$627:$R$628,2)</f>
        <v>0</v>
      </c>
      <c r="AV634" s="189"/>
      <c r="AW634" s="189"/>
      <c r="AX634" s="16"/>
      <c r="AY634" s="8"/>
      <c r="AZ634" s="8"/>
      <c r="BA634" s="8"/>
    </row>
    <row r="635" spans="1:53" ht="14.5" outlineLevel="1" x14ac:dyDescent="0.35">
      <c r="A635" s="6"/>
      <c r="B635" s="7"/>
      <c r="C635" s="17"/>
      <c r="D635" s="17"/>
      <c r="E635" s="17"/>
      <c r="F635" s="26"/>
      <c r="G635" s="26" t="str">
        <f t="shared" si="162"/>
        <v>GGGAg2Na2</v>
      </c>
      <c r="H635" s="226">
        <v>0</v>
      </c>
      <c r="I635" s="226">
        <v>0</v>
      </c>
      <c r="J635" s="226">
        <v>0</v>
      </c>
      <c r="K635" s="226">
        <v>0</v>
      </c>
      <c r="L635" s="769" cm="1">
        <f t="array" ref="L635">INDEX($H635:$K635,0,MATCH(L$631,$H$631:$K$631,0))*HLOOKUP(L$630,$J$627:$R$628,2)</f>
        <v>0</v>
      </c>
      <c r="M635" s="769" cm="1">
        <f t="array" ref="M635">INDEX($H635:$K635,0,MATCH(M$631,$H$631:$K$631,0))*HLOOKUP(M$630,$J$627:$R$628,2)</f>
        <v>0</v>
      </c>
      <c r="N635" s="769" cm="1">
        <f t="array" ref="N635">INDEX($H635:$K635,0,MATCH(N$631,$H$631:$K$631,0))*HLOOKUP(N$630,$J$627:$R$628,2)</f>
        <v>0</v>
      </c>
      <c r="O635" s="769" cm="1">
        <f t="array" ref="O635">INDEX($H635:$K635,0,MATCH(O$631,$H$631:$K$631,0))*HLOOKUP(O$630,$J$627:$R$628,2)</f>
        <v>0</v>
      </c>
      <c r="P635" s="769" cm="1">
        <f t="array" ref="P635">INDEX($H635:$K635,0,MATCH(P$631,$H$631:$K$631,0))*HLOOKUP(P$630,$J$627:$R$628,2)</f>
        <v>0</v>
      </c>
      <c r="Q635" s="769" cm="1">
        <f t="array" ref="Q635">INDEX($H635:$K635,0,MATCH(Q$631,$H$631:$K$631,0))*HLOOKUP(Q$630,$J$627:$R$628,2)</f>
        <v>0</v>
      </c>
      <c r="R635" s="769" cm="1">
        <f t="array" ref="R635">INDEX($H635:$K635,0,MATCH(R$631,$H$631:$K$631,0))*HLOOKUP(R$630,$J$627:$R$628,2)</f>
        <v>0</v>
      </c>
      <c r="S635" s="769" cm="1">
        <f t="array" ref="S635">INDEX($H635:$K635,0,MATCH(S$631,$H$631:$K$631,0))*HLOOKUP(S$630,$J$627:$R$628,2)</f>
        <v>0</v>
      </c>
      <c r="T635" s="769" cm="1">
        <f t="array" ref="T635">INDEX($H635:$K635,0,MATCH(T$631,$H$631:$K$631,0))*HLOOKUP(T$630,$J$627:$R$628,2)</f>
        <v>0</v>
      </c>
      <c r="U635" s="769" cm="1">
        <f t="array" ref="U635">INDEX($H635:$K635,0,MATCH(U$631,$H$631:$K$631,0))*HLOOKUP(U$630,$J$627:$R$628,2)</f>
        <v>0</v>
      </c>
      <c r="V635" s="769" cm="1">
        <f t="array" ref="V635">INDEX($H635:$K635,0,MATCH(V$631,$H$631:$K$631,0))*HLOOKUP(V$630,$J$627:$R$628,2)</f>
        <v>0</v>
      </c>
      <c r="W635" s="769" cm="1">
        <f t="array" ref="W635">INDEX($H635:$K635,0,MATCH(W$631,$H$631:$K$631,0))*HLOOKUP(W$630,$J$627:$R$628,2)</f>
        <v>0</v>
      </c>
      <c r="X635" s="769" cm="1">
        <f t="array" ref="X635">INDEX($H635:$K635,0,MATCH(X$631,$H$631:$K$631,0))*HLOOKUP(X$630,$J$627:$R$628,2)</f>
        <v>0</v>
      </c>
      <c r="Y635" s="769" cm="1">
        <f t="array" ref="Y635">INDEX($H635:$K635,0,MATCH(Y$631,$H$631:$K$631,0))*HLOOKUP(Y$630,$J$627:$R$628,2)</f>
        <v>0</v>
      </c>
      <c r="Z635" s="769" cm="1">
        <f t="array" ref="Z635">INDEX($H635:$K635,0,MATCH(Z$631,$H$631:$K$631,0))*HLOOKUP(Z$630,$J$627:$R$628,2)</f>
        <v>0</v>
      </c>
      <c r="AA635" s="769" cm="1">
        <f t="array" ref="AA635">INDEX($H635:$K635,0,MATCH(AA$631,$H$631:$K$631,0))*HLOOKUP(AA$630,$J$627:$R$628,2)</f>
        <v>0</v>
      </c>
      <c r="AB635" s="769" cm="1">
        <f t="array" ref="AB635">INDEX($H635:$K635,0,MATCH(AB$631,$H$631:$K$631,0))*HLOOKUP(AB$630,$J$627:$R$628,2)</f>
        <v>0</v>
      </c>
      <c r="AC635" s="769" cm="1">
        <f t="array" ref="AC635">INDEX($H635:$K635,0,MATCH(AC$631,$H$631:$K$631,0))*HLOOKUP(AC$630,$J$627:$R$628,2)</f>
        <v>0</v>
      </c>
      <c r="AD635" s="769" cm="1">
        <f t="array" ref="AD635">INDEX($H635:$K635,0,MATCH(AD$631,$H$631:$K$631,0))*HLOOKUP(AD$630,$J$627:$R$628,2)</f>
        <v>0</v>
      </c>
      <c r="AE635" s="769" cm="1">
        <f t="array" ref="AE635">INDEX($H635:$K635,0,MATCH(AE$631,$H$631:$K$631,0))*HLOOKUP(AE$630,$J$627:$R$628,2)</f>
        <v>0</v>
      </c>
      <c r="AF635" s="769" cm="1">
        <f t="array" ref="AF635">INDEX($H635:$K635,0,MATCH(AF$631,$H$631:$K$631,0))*HLOOKUP(AF$630,$J$627:$R$628,2)</f>
        <v>0</v>
      </c>
      <c r="AG635" s="769" cm="1">
        <f t="array" ref="AG635">INDEX($H635:$K635,0,MATCH(AG$631,$H$631:$K$631,0))*HLOOKUP(AG$630,$J$627:$R$628,2)</f>
        <v>0</v>
      </c>
      <c r="AH635" s="769" cm="1">
        <f t="array" ref="AH635">INDEX($H635:$K635,0,MATCH(AH$631,$H$631:$K$631,0))*HLOOKUP(AH$630,$J$627:$R$628,2)</f>
        <v>0</v>
      </c>
      <c r="AI635" s="769" cm="1">
        <f t="array" ref="AI635">INDEX($H635:$K635,0,MATCH(AI$631,$H$631:$K$631,0))*HLOOKUP(AI$630,$J$627:$R$628,2)</f>
        <v>0</v>
      </c>
      <c r="AJ635" s="769" cm="1">
        <f t="array" ref="AJ635">INDEX($H635:$K635,0,MATCH(AJ$631,$H$631:$K$631,0))*HLOOKUP(AJ$630,$J$627:$R$628,2)</f>
        <v>0</v>
      </c>
      <c r="AK635" s="769" cm="1">
        <f t="array" ref="AK635">INDEX($H635:$K635,0,MATCH(AK$631,$H$631:$K$631,0))*HLOOKUP(AK$630,$J$627:$R$628,2)</f>
        <v>0</v>
      </c>
      <c r="AL635" s="769" cm="1">
        <f t="array" ref="AL635">INDEX($H635:$K635,0,MATCH(AL$631,$H$631:$K$631,0))*HLOOKUP(AL$630,$J$627:$R$628,2)</f>
        <v>0</v>
      </c>
      <c r="AM635" s="769" cm="1">
        <f t="array" ref="AM635">INDEX($H635:$K635,0,MATCH(AM$631,$H$631:$K$631,0))*HLOOKUP(AM$630,$J$627:$R$628,2)</f>
        <v>0</v>
      </c>
      <c r="AN635" s="769" cm="1">
        <f t="array" ref="AN635">INDEX($H635:$K635,0,MATCH(AN$631,$H$631:$K$631,0))*HLOOKUP(AN$630,$J$627:$R$628,2)</f>
        <v>0</v>
      </c>
      <c r="AO635" s="769" cm="1">
        <f t="array" ref="AO635">INDEX($H635:$K635,0,MATCH(AO$631,$H$631:$K$631,0))*HLOOKUP(AO$630,$J$627:$R$628,2)</f>
        <v>0</v>
      </c>
      <c r="AP635" s="769" cm="1">
        <f t="array" ref="AP635">INDEX($H635:$K635,0,MATCH(AP$631,$H$631:$K$631,0))*HLOOKUP(AP$630,$J$627:$R$628,2)</f>
        <v>0</v>
      </c>
      <c r="AQ635" s="769" cm="1">
        <f t="array" ref="AQ635">INDEX($H635:$K635,0,MATCH(AQ$631,$H$631:$K$631,0))*HLOOKUP(AQ$630,$J$627:$R$628,2)</f>
        <v>0</v>
      </c>
      <c r="AR635" s="769" cm="1">
        <f t="array" ref="AR635">INDEX($H635:$K635,0,MATCH(AR$631,$H$631:$K$631,0))*HLOOKUP(AR$630,$J$627:$R$628,2)</f>
        <v>0</v>
      </c>
      <c r="AS635" s="769" cm="1">
        <f t="array" ref="AS635">INDEX($H635:$K635,0,MATCH(AS$631,$H$631:$K$631,0))*HLOOKUP(AS$630,$J$627:$R$628,2)</f>
        <v>0</v>
      </c>
      <c r="AT635" s="769" cm="1">
        <f t="array" ref="AT635">INDEX($H635:$K635,0,MATCH(AT$631,$H$631:$K$631,0))*HLOOKUP(AT$630,$J$627:$R$628,2)</f>
        <v>0</v>
      </c>
      <c r="AU635" s="769" cm="1">
        <f t="array" ref="AU635">INDEX($H635:$K635,0,MATCH(AU$631,$H$631:$K$631,0))*HLOOKUP(AU$630,$J$627:$R$628,2)</f>
        <v>0</v>
      </c>
      <c r="AV635" s="189"/>
      <c r="AW635" s="189"/>
      <c r="AX635" s="16"/>
      <c r="AY635" s="8"/>
      <c r="AZ635" s="8"/>
      <c r="BA635" s="8"/>
    </row>
    <row r="636" spans="1:53" ht="14.5" outlineLevel="1" x14ac:dyDescent="0.35">
      <c r="A636" s="6"/>
      <c r="B636" s="7"/>
      <c r="C636" s="17"/>
      <c r="D636" s="17"/>
      <c r="E636" s="17"/>
      <c r="F636" s="26"/>
      <c r="G636" s="26" t="str">
        <f t="shared" si="162"/>
        <v>GGGAg2Ea2</v>
      </c>
      <c r="H636" s="226">
        <v>0</v>
      </c>
      <c r="I636" s="226">
        <v>0</v>
      </c>
      <c r="J636" s="226">
        <v>0</v>
      </c>
      <c r="K636" s="226">
        <v>0</v>
      </c>
      <c r="L636" s="769" cm="1">
        <f t="array" ref="L636">INDEX($H636:$K636,0,MATCH(L$631,$H$631:$K$631,0))*HLOOKUP(L$630,$J$627:$R$628,2)</f>
        <v>0</v>
      </c>
      <c r="M636" s="769" cm="1">
        <f t="array" ref="M636">INDEX($H636:$K636,0,MATCH(M$631,$H$631:$K$631,0))*HLOOKUP(M$630,$J$627:$R$628,2)</f>
        <v>0</v>
      </c>
      <c r="N636" s="769" cm="1">
        <f t="array" ref="N636">INDEX($H636:$K636,0,MATCH(N$631,$H$631:$K$631,0))*HLOOKUP(N$630,$J$627:$R$628,2)</f>
        <v>0</v>
      </c>
      <c r="O636" s="769" cm="1">
        <f t="array" ref="O636">INDEX($H636:$K636,0,MATCH(O$631,$H$631:$K$631,0))*HLOOKUP(O$630,$J$627:$R$628,2)</f>
        <v>0</v>
      </c>
      <c r="P636" s="769" cm="1">
        <f t="array" ref="P636">INDEX($H636:$K636,0,MATCH(P$631,$H$631:$K$631,0))*HLOOKUP(P$630,$J$627:$R$628,2)</f>
        <v>0</v>
      </c>
      <c r="Q636" s="769" cm="1">
        <f t="array" ref="Q636">INDEX($H636:$K636,0,MATCH(Q$631,$H$631:$K$631,0))*HLOOKUP(Q$630,$J$627:$R$628,2)</f>
        <v>0</v>
      </c>
      <c r="R636" s="769" cm="1">
        <f t="array" ref="R636">INDEX($H636:$K636,0,MATCH(R$631,$H$631:$K$631,0))*HLOOKUP(R$630,$J$627:$R$628,2)</f>
        <v>0</v>
      </c>
      <c r="S636" s="769" cm="1">
        <f t="array" ref="S636">INDEX($H636:$K636,0,MATCH(S$631,$H$631:$K$631,0))*HLOOKUP(S$630,$J$627:$R$628,2)</f>
        <v>0</v>
      </c>
      <c r="T636" s="769" cm="1">
        <f t="array" ref="T636">INDEX($H636:$K636,0,MATCH(T$631,$H$631:$K$631,0))*HLOOKUP(T$630,$J$627:$R$628,2)</f>
        <v>0</v>
      </c>
      <c r="U636" s="769" cm="1">
        <f t="array" ref="U636">INDEX($H636:$K636,0,MATCH(U$631,$H$631:$K$631,0))*HLOOKUP(U$630,$J$627:$R$628,2)</f>
        <v>0</v>
      </c>
      <c r="V636" s="769" cm="1">
        <f t="array" ref="V636">INDEX($H636:$K636,0,MATCH(V$631,$H$631:$K$631,0))*HLOOKUP(V$630,$J$627:$R$628,2)</f>
        <v>0</v>
      </c>
      <c r="W636" s="769" cm="1">
        <f t="array" ref="W636">INDEX($H636:$K636,0,MATCH(W$631,$H$631:$K$631,0))*HLOOKUP(W$630,$J$627:$R$628,2)</f>
        <v>0</v>
      </c>
      <c r="X636" s="769" cm="1">
        <f t="array" ref="X636">INDEX($H636:$K636,0,MATCH(X$631,$H$631:$K$631,0))*HLOOKUP(X$630,$J$627:$R$628,2)</f>
        <v>0</v>
      </c>
      <c r="Y636" s="769" cm="1">
        <f t="array" ref="Y636">INDEX($H636:$K636,0,MATCH(Y$631,$H$631:$K$631,0))*HLOOKUP(Y$630,$J$627:$R$628,2)</f>
        <v>0</v>
      </c>
      <c r="Z636" s="769" cm="1">
        <f t="array" ref="Z636">INDEX($H636:$K636,0,MATCH(Z$631,$H$631:$K$631,0))*HLOOKUP(Z$630,$J$627:$R$628,2)</f>
        <v>0</v>
      </c>
      <c r="AA636" s="769" cm="1">
        <f t="array" ref="AA636">INDEX($H636:$K636,0,MATCH(AA$631,$H$631:$K$631,0))*HLOOKUP(AA$630,$J$627:$R$628,2)</f>
        <v>0</v>
      </c>
      <c r="AB636" s="769" cm="1">
        <f t="array" ref="AB636">INDEX($H636:$K636,0,MATCH(AB$631,$H$631:$K$631,0))*HLOOKUP(AB$630,$J$627:$R$628,2)</f>
        <v>0</v>
      </c>
      <c r="AC636" s="769" cm="1">
        <f t="array" ref="AC636">INDEX($H636:$K636,0,MATCH(AC$631,$H$631:$K$631,0))*HLOOKUP(AC$630,$J$627:$R$628,2)</f>
        <v>0</v>
      </c>
      <c r="AD636" s="769" cm="1">
        <f t="array" ref="AD636">INDEX($H636:$K636,0,MATCH(AD$631,$H$631:$K$631,0))*HLOOKUP(AD$630,$J$627:$R$628,2)</f>
        <v>0</v>
      </c>
      <c r="AE636" s="769" cm="1">
        <f t="array" ref="AE636">INDEX($H636:$K636,0,MATCH(AE$631,$H$631:$K$631,0))*HLOOKUP(AE$630,$J$627:$R$628,2)</f>
        <v>0</v>
      </c>
      <c r="AF636" s="769" cm="1">
        <f t="array" ref="AF636">INDEX($H636:$K636,0,MATCH(AF$631,$H$631:$K$631,0))*HLOOKUP(AF$630,$J$627:$R$628,2)</f>
        <v>0</v>
      </c>
      <c r="AG636" s="769" cm="1">
        <f t="array" ref="AG636">INDEX($H636:$K636,0,MATCH(AG$631,$H$631:$K$631,0))*HLOOKUP(AG$630,$J$627:$R$628,2)</f>
        <v>0</v>
      </c>
      <c r="AH636" s="769" cm="1">
        <f t="array" ref="AH636">INDEX($H636:$K636,0,MATCH(AH$631,$H$631:$K$631,0))*HLOOKUP(AH$630,$J$627:$R$628,2)</f>
        <v>0</v>
      </c>
      <c r="AI636" s="769" cm="1">
        <f t="array" ref="AI636">INDEX($H636:$K636,0,MATCH(AI$631,$H$631:$K$631,0))*HLOOKUP(AI$630,$J$627:$R$628,2)</f>
        <v>0</v>
      </c>
      <c r="AJ636" s="769" cm="1">
        <f t="array" ref="AJ636">INDEX($H636:$K636,0,MATCH(AJ$631,$H$631:$K$631,0))*HLOOKUP(AJ$630,$J$627:$R$628,2)</f>
        <v>0</v>
      </c>
      <c r="AK636" s="769" cm="1">
        <f t="array" ref="AK636">INDEX($H636:$K636,0,MATCH(AK$631,$H$631:$K$631,0))*HLOOKUP(AK$630,$J$627:$R$628,2)</f>
        <v>0</v>
      </c>
      <c r="AL636" s="769" cm="1">
        <f t="array" ref="AL636">INDEX($H636:$K636,0,MATCH(AL$631,$H$631:$K$631,0))*HLOOKUP(AL$630,$J$627:$R$628,2)</f>
        <v>0</v>
      </c>
      <c r="AM636" s="769" cm="1">
        <f t="array" ref="AM636">INDEX($H636:$K636,0,MATCH(AM$631,$H$631:$K$631,0))*HLOOKUP(AM$630,$J$627:$R$628,2)</f>
        <v>0</v>
      </c>
      <c r="AN636" s="769" cm="1">
        <f t="array" ref="AN636">INDEX($H636:$K636,0,MATCH(AN$631,$H$631:$K$631,0))*HLOOKUP(AN$630,$J$627:$R$628,2)</f>
        <v>0</v>
      </c>
      <c r="AO636" s="769" cm="1">
        <f t="array" ref="AO636">INDEX($H636:$K636,0,MATCH(AO$631,$H$631:$K$631,0))*HLOOKUP(AO$630,$J$627:$R$628,2)</f>
        <v>0</v>
      </c>
      <c r="AP636" s="769" cm="1">
        <f t="array" ref="AP636">INDEX($H636:$K636,0,MATCH(AP$631,$H$631:$K$631,0))*HLOOKUP(AP$630,$J$627:$R$628,2)</f>
        <v>0</v>
      </c>
      <c r="AQ636" s="769" cm="1">
        <f t="array" ref="AQ636">INDEX($H636:$K636,0,MATCH(AQ$631,$H$631:$K$631,0))*HLOOKUP(AQ$630,$J$627:$R$628,2)</f>
        <v>0</v>
      </c>
      <c r="AR636" s="769" cm="1">
        <f t="array" ref="AR636">INDEX($H636:$K636,0,MATCH(AR$631,$H$631:$K$631,0))*HLOOKUP(AR$630,$J$627:$R$628,2)</f>
        <v>0</v>
      </c>
      <c r="AS636" s="769" cm="1">
        <f t="array" ref="AS636">INDEX($H636:$K636,0,MATCH(AS$631,$H$631:$K$631,0))*HLOOKUP(AS$630,$J$627:$R$628,2)</f>
        <v>0</v>
      </c>
      <c r="AT636" s="769" cm="1">
        <f t="array" ref="AT636">INDEX($H636:$K636,0,MATCH(AT$631,$H$631:$K$631,0))*HLOOKUP(AT$630,$J$627:$R$628,2)</f>
        <v>0</v>
      </c>
      <c r="AU636" s="769" cm="1">
        <f t="array" ref="AU636">INDEX($H636:$K636,0,MATCH(AU$631,$H$631:$K$631,0))*HLOOKUP(AU$630,$J$627:$R$628,2)</f>
        <v>0</v>
      </c>
      <c r="AV636" s="189"/>
      <c r="AW636" s="189"/>
      <c r="AX636" s="16"/>
      <c r="AY636" s="8"/>
      <c r="AZ636" s="8"/>
      <c r="BA636" s="8"/>
    </row>
    <row r="637" spans="1:53" ht="14.5" outlineLevel="1" x14ac:dyDescent="0.35">
      <c r="A637" s="6"/>
      <c r="B637" s="7"/>
      <c r="C637" s="17"/>
      <c r="D637" s="17"/>
      <c r="E637" s="17"/>
      <c r="F637" s="26"/>
      <c r="G637" s="26" t="str">
        <f t="shared" si="162"/>
        <v>GGGAg2OFa2</v>
      </c>
      <c r="H637" s="226">
        <v>0</v>
      </c>
      <c r="I637" s="226">
        <v>0</v>
      </c>
      <c r="J637" s="226">
        <v>0</v>
      </c>
      <c r="K637" s="226">
        <v>0</v>
      </c>
      <c r="L637" s="769" cm="1">
        <f t="array" ref="L637">INDEX($H637:$K637,0,MATCH(L$631,$H$631:$K$631,0))*HLOOKUP(L$630,$J$627:$R$628,2)</f>
        <v>0</v>
      </c>
      <c r="M637" s="769" cm="1">
        <f t="array" ref="M637">INDEX($H637:$K637,0,MATCH(M$631,$H$631:$K$631,0))*HLOOKUP(M$630,$J$627:$R$628,2)</f>
        <v>0</v>
      </c>
      <c r="N637" s="769" cm="1">
        <f t="array" ref="N637">INDEX($H637:$K637,0,MATCH(N$631,$H$631:$K$631,0))*HLOOKUP(N$630,$J$627:$R$628,2)</f>
        <v>0</v>
      </c>
      <c r="O637" s="769" cm="1">
        <f t="array" ref="O637">INDEX($H637:$K637,0,MATCH(O$631,$H$631:$K$631,0))*HLOOKUP(O$630,$J$627:$R$628,2)</f>
        <v>0</v>
      </c>
      <c r="P637" s="769" cm="1">
        <f t="array" ref="P637">INDEX($H637:$K637,0,MATCH(P$631,$H$631:$K$631,0))*HLOOKUP(P$630,$J$627:$R$628,2)</f>
        <v>0</v>
      </c>
      <c r="Q637" s="769" cm="1">
        <f t="array" ref="Q637">INDEX($H637:$K637,0,MATCH(Q$631,$H$631:$K$631,0))*HLOOKUP(Q$630,$J$627:$R$628,2)</f>
        <v>0</v>
      </c>
      <c r="R637" s="769" cm="1">
        <f t="array" ref="R637">INDEX($H637:$K637,0,MATCH(R$631,$H$631:$K$631,0))*HLOOKUP(R$630,$J$627:$R$628,2)</f>
        <v>0</v>
      </c>
      <c r="S637" s="769" cm="1">
        <f t="array" ref="S637">INDEX($H637:$K637,0,MATCH(S$631,$H$631:$K$631,0))*HLOOKUP(S$630,$J$627:$R$628,2)</f>
        <v>0</v>
      </c>
      <c r="T637" s="769" cm="1">
        <f t="array" ref="T637">INDEX($H637:$K637,0,MATCH(T$631,$H$631:$K$631,0))*HLOOKUP(T$630,$J$627:$R$628,2)</f>
        <v>0</v>
      </c>
      <c r="U637" s="769" cm="1">
        <f t="array" ref="U637">INDEX($H637:$K637,0,MATCH(U$631,$H$631:$K$631,0))*HLOOKUP(U$630,$J$627:$R$628,2)</f>
        <v>0</v>
      </c>
      <c r="V637" s="769" cm="1">
        <f t="array" ref="V637">INDEX($H637:$K637,0,MATCH(V$631,$H$631:$K$631,0))*HLOOKUP(V$630,$J$627:$R$628,2)</f>
        <v>0</v>
      </c>
      <c r="W637" s="769" cm="1">
        <f t="array" ref="W637">INDEX($H637:$K637,0,MATCH(W$631,$H$631:$K$631,0))*HLOOKUP(W$630,$J$627:$R$628,2)</f>
        <v>0</v>
      </c>
      <c r="X637" s="769" cm="1">
        <f t="array" ref="X637">INDEX($H637:$K637,0,MATCH(X$631,$H$631:$K$631,0))*HLOOKUP(X$630,$J$627:$R$628,2)</f>
        <v>0</v>
      </c>
      <c r="Y637" s="769" cm="1">
        <f t="array" ref="Y637">INDEX($H637:$K637,0,MATCH(Y$631,$H$631:$K$631,0))*HLOOKUP(Y$630,$J$627:$R$628,2)</f>
        <v>0</v>
      </c>
      <c r="Z637" s="769" cm="1">
        <f t="array" ref="Z637">INDEX($H637:$K637,0,MATCH(Z$631,$H$631:$K$631,0))*HLOOKUP(Z$630,$J$627:$R$628,2)</f>
        <v>0</v>
      </c>
      <c r="AA637" s="769" cm="1">
        <f t="array" ref="AA637">INDEX($H637:$K637,0,MATCH(AA$631,$H$631:$K$631,0))*HLOOKUP(AA$630,$J$627:$R$628,2)</f>
        <v>0</v>
      </c>
      <c r="AB637" s="769" cm="1">
        <f t="array" ref="AB637">INDEX($H637:$K637,0,MATCH(AB$631,$H$631:$K$631,0))*HLOOKUP(AB$630,$J$627:$R$628,2)</f>
        <v>0</v>
      </c>
      <c r="AC637" s="769" cm="1">
        <f t="array" ref="AC637">INDEX($H637:$K637,0,MATCH(AC$631,$H$631:$K$631,0))*HLOOKUP(AC$630,$J$627:$R$628,2)</f>
        <v>0</v>
      </c>
      <c r="AD637" s="769" cm="1">
        <f t="array" ref="AD637">INDEX($H637:$K637,0,MATCH(AD$631,$H$631:$K$631,0))*HLOOKUP(AD$630,$J$627:$R$628,2)</f>
        <v>0</v>
      </c>
      <c r="AE637" s="769" cm="1">
        <f t="array" ref="AE637">INDEX($H637:$K637,0,MATCH(AE$631,$H$631:$K$631,0))*HLOOKUP(AE$630,$J$627:$R$628,2)</f>
        <v>0</v>
      </c>
      <c r="AF637" s="769" cm="1">
        <f t="array" ref="AF637">INDEX($H637:$K637,0,MATCH(AF$631,$H$631:$K$631,0))*HLOOKUP(AF$630,$J$627:$R$628,2)</f>
        <v>0</v>
      </c>
      <c r="AG637" s="769" cm="1">
        <f t="array" ref="AG637">INDEX($H637:$K637,0,MATCH(AG$631,$H$631:$K$631,0))*HLOOKUP(AG$630,$J$627:$R$628,2)</f>
        <v>0</v>
      </c>
      <c r="AH637" s="769" cm="1">
        <f t="array" ref="AH637">INDEX($H637:$K637,0,MATCH(AH$631,$H$631:$K$631,0))*HLOOKUP(AH$630,$J$627:$R$628,2)</f>
        <v>0</v>
      </c>
      <c r="AI637" s="769" cm="1">
        <f t="array" ref="AI637">INDEX($H637:$K637,0,MATCH(AI$631,$H$631:$K$631,0))*HLOOKUP(AI$630,$J$627:$R$628,2)</f>
        <v>0</v>
      </c>
      <c r="AJ637" s="769" cm="1">
        <f t="array" ref="AJ637">INDEX($H637:$K637,0,MATCH(AJ$631,$H$631:$K$631,0))*HLOOKUP(AJ$630,$J$627:$R$628,2)</f>
        <v>0</v>
      </c>
      <c r="AK637" s="769" cm="1">
        <f t="array" ref="AK637">INDEX($H637:$K637,0,MATCH(AK$631,$H$631:$K$631,0))*HLOOKUP(AK$630,$J$627:$R$628,2)</f>
        <v>0</v>
      </c>
      <c r="AL637" s="769" cm="1">
        <f t="array" ref="AL637">INDEX($H637:$K637,0,MATCH(AL$631,$H$631:$K$631,0))*HLOOKUP(AL$630,$J$627:$R$628,2)</f>
        <v>0</v>
      </c>
      <c r="AM637" s="769" cm="1">
        <f t="array" ref="AM637">INDEX($H637:$K637,0,MATCH(AM$631,$H$631:$K$631,0))*HLOOKUP(AM$630,$J$627:$R$628,2)</f>
        <v>0</v>
      </c>
      <c r="AN637" s="769" cm="1">
        <f t="array" ref="AN637">INDEX($H637:$K637,0,MATCH(AN$631,$H$631:$K$631,0))*HLOOKUP(AN$630,$J$627:$R$628,2)</f>
        <v>0</v>
      </c>
      <c r="AO637" s="769" cm="1">
        <f t="array" ref="AO637">INDEX($H637:$K637,0,MATCH(AO$631,$H$631:$K$631,0))*HLOOKUP(AO$630,$J$627:$R$628,2)</f>
        <v>0</v>
      </c>
      <c r="AP637" s="769" cm="1">
        <f t="array" ref="AP637">INDEX($H637:$K637,0,MATCH(AP$631,$H$631:$K$631,0))*HLOOKUP(AP$630,$J$627:$R$628,2)</f>
        <v>0</v>
      </c>
      <c r="AQ637" s="769" cm="1">
        <f t="array" ref="AQ637">INDEX($H637:$K637,0,MATCH(AQ$631,$H$631:$K$631,0))*HLOOKUP(AQ$630,$J$627:$R$628,2)</f>
        <v>0</v>
      </c>
      <c r="AR637" s="769" cm="1">
        <f t="array" ref="AR637">INDEX($H637:$K637,0,MATCH(AR$631,$H$631:$K$631,0))*HLOOKUP(AR$630,$J$627:$R$628,2)</f>
        <v>0</v>
      </c>
      <c r="AS637" s="769" cm="1">
        <f t="array" ref="AS637">INDEX($H637:$K637,0,MATCH(AS$631,$H$631:$K$631,0))*HLOOKUP(AS$630,$J$627:$R$628,2)</f>
        <v>0</v>
      </c>
      <c r="AT637" s="769" cm="1">
        <f t="array" ref="AT637">INDEX($H637:$K637,0,MATCH(AT$631,$H$631:$K$631,0))*HLOOKUP(AT$630,$J$627:$R$628,2)</f>
        <v>0</v>
      </c>
      <c r="AU637" s="769" cm="1">
        <f t="array" ref="AU637">INDEX($H637:$K637,0,MATCH(AU$631,$H$631:$K$631,0))*HLOOKUP(AU$630,$J$627:$R$628,2)</f>
        <v>0</v>
      </c>
      <c r="AV637" s="189"/>
      <c r="AW637" s="189"/>
      <c r="AX637" s="16"/>
      <c r="AY637" s="8"/>
      <c r="AZ637" s="8"/>
      <c r="BA637" s="8"/>
    </row>
    <row r="638" spans="1:53" ht="14.5" outlineLevel="1" x14ac:dyDescent="0.35">
      <c r="A638" s="6"/>
      <c r="B638" s="7"/>
      <c r="C638" s="17"/>
      <c r="D638" s="17"/>
      <c r="E638" s="17"/>
      <c r="F638" s="26"/>
      <c r="G638" s="26" t="str">
        <f t="shared" si="162"/>
        <v>GGGC1Na2</v>
      </c>
      <c r="H638" s="226">
        <v>0</v>
      </c>
      <c r="I638" s="226">
        <v>0</v>
      </c>
      <c r="J638" s="226">
        <v>0</v>
      </c>
      <c r="K638" s="226">
        <v>0</v>
      </c>
      <c r="L638" s="769" cm="1">
        <f t="array" ref="L638">INDEX($H638:$K638,0,MATCH(L$631,$H$631:$K$631,0))*HLOOKUP(L$630,$J$627:$R$628,2)</f>
        <v>0</v>
      </c>
      <c r="M638" s="769" cm="1">
        <f t="array" ref="M638">INDEX($H638:$K638,0,MATCH(M$631,$H$631:$K$631,0))*HLOOKUP(M$630,$J$627:$R$628,2)</f>
        <v>0</v>
      </c>
      <c r="N638" s="769" cm="1">
        <f t="array" ref="N638">INDEX($H638:$K638,0,MATCH(N$631,$H$631:$K$631,0))*HLOOKUP(N$630,$J$627:$R$628,2)</f>
        <v>0</v>
      </c>
      <c r="O638" s="769" cm="1">
        <f t="array" ref="O638">INDEX($H638:$K638,0,MATCH(O$631,$H$631:$K$631,0))*HLOOKUP(O$630,$J$627:$R$628,2)</f>
        <v>0</v>
      </c>
      <c r="P638" s="769" cm="1">
        <f t="array" ref="P638">INDEX($H638:$K638,0,MATCH(P$631,$H$631:$K$631,0))*HLOOKUP(P$630,$J$627:$R$628,2)</f>
        <v>0</v>
      </c>
      <c r="Q638" s="769" cm="1">
        <f t="array" ref="Q638">INDEX($H638:$K638,0,MATCH(Q$631,$H$631:$K$631,0))*HLOOKUP(Q$630,$J$627:$R$628,2)</f>
        <v>0</v>
      </c>
      <c r="R638" s="769" cm="1">
        <f t="array" ref="R638">INDEX($H638:$K638,0,MATCH(R$631,$H$631:$K$631,0))*HLOOKUP(R$630,$J$627:$R$628,2)</f>
        <v>0</v>
      </c>
      <c r="S638" s="769" cm="1">
        <f t="array" ref="S638">INDEX($H638:$K638,0,MATCH(S$631,$H$631:$K$631,0))*HLOOKUP(S$630,$J$627:$R$628,2)</f>
        <v>0</v>
      </c>
      <c r="T638" s="769" cm="1">
        <f t="array" ref="T638">INDEX($H638:$K638,0,MATCH(T$631,$H$631:$K$631,0))*HLOOKUP(T$630,$J$627:$R$628,2)</f>
        <v>0</v>
      </c>
      <c r="U638" s="769" cm="1">
        <f t="array" ref="U638">INDEX($H638:$K638,0,MATCH(U$631,$H$631:$K$631,0))*HLOOKUP(U$630,$J$627:$R$628,2)</f>
        <v>0</v>
      </c>
      <c r="V638" s="769" cm="1">
        <f t="array" ref="V638">INDEX($H638:$K638,0,MATCH(V$631,$H$631:$K$631,0))*HLOOKUP(V$630,$J$627:$R$628,2)</f>
        <v>0</v>
      </c>
      <c r="W638" s="769" cm="1">
        <f t="array" ref="W638">INDEX($H638:$K638,0,MATCH(W$631,$H$631:$K$631,0))*HLOOKUP(W$630,$J$627:$R$628,2)</f>
        <v>0</v>
      </c>
      <c r="X638" s="769" cm="1">
        <f t="array" ref="X638">INDEX($H638:$K638,0,MATCH(X$631,$H$631:$K$631,0))*HLOOKUP(X$630,$J$627:$R$628,2)</f>
        <v>0</v>
      </c>
      <c r="Y638" s="769" cm="1">
        <f t="array" ref="Y638">INDEX($H638:$K638,0,MATCH(Y$631,$H$631:$K$631,0))*HLOOKUP(Y$630,$J$627:$R$628,2)</f>
        <v>0</v>
      </c>
      <c r="Z638" s="769" cm="1">
        <f t="array" ref="Z638">INDEX($H638:$K638,0,MATCH(Z$631,$H$631:$K$631,0))*HLOOKUP(Z$630,$J$627:$R$628,2)</f>
        <v>0</v>
      </c>
      <c r="AA638" s="769" cm="1">
        <f t="array" ref="AA638">INDEX($H638:$K638,0,MATCH(AA$631,$H$631:$K$631,0))*HLOOKUP(AA$630,$J$627:$R$628,2)</f>
        <v>0</v>
      </c>
      <c r="AB638" s="769" cm="1">
        <f t="array" ref="AB638">INDEX($H638:$K638,0,MATCH(AB$631,$H$631:$K$631,0))*HLOOKUP(AB$630,$J$627:$R$628,2)</f>
        <v>0</v>
      </c>
      <c r="AC638" s="769" cm="1">
        <f t="array" ref="AC638">INDEX($H638:$K638,0,MATCH(AC$631,$H$631:$K$631,0))*HLOOKUP(AC$630,$J$627:$R$628,2)</f>
        <v>0</v>
      </c>
      <c r="AD638" s="769" cm="1">
        <f t="array" ref="AD638">INDEX($H638:$K638,0,MATCH(AD$631,$H$631:$K$631,0))*HLOOKUP(AD$630,$J$627:$R$628,2)</f>
        <v>0</v>
      </c>
      <c r="AE638" s="769" cm="1">
        <f t="array" ref="AE638">INDEX($H638:$K638,0,MATCH(AE$631,$H$631:$K$631,0))*HLOOKUP(AE$630,$J$627:$R$628,2)</f>
        <v>0</v>
      </c>
      <c r="AF638" s="769" cm="1">
        <f t="array" ref="AF638">INDEX($H638:$K638,0,MATCH(AF$631,$H$631:$K$631,0))*HLOOKUP(AF$630,$J$627:$R$628,2)</f>
        <v>0</v>
      </c>
      <c r="AG638" s="769" cm="1">
        <f t="array" ref="AG638">INDEX($H638:$K638,0,MATCH(AG$631,$H$631:$K$631,0))*HLOOKUP(AG$630,$J$627:$R$628,2)</f>
        <v>0</v>
      </c>
      <c r="AH638" s="769" cm="1">
        <f t="array" ref="AH638">INDEX($H638:$K638,0,MATCH(AH$631,$H$631:$K$631,0))*HLOOKUP(AH$630,$J$627:$R$628,2)</f>
        <v>0</v>
      </c>
      <c r="AI638" s="769" cm="1">
        <f t="array" ref="AI638">INDEX($H638:$K638,0,MATCH(AI$631,$H$631:$K$631,0))*HLOOKUP(AI$630,$J$627:$R$628,2)</f>
        <v>0</v>
      </c>
      <c r="AJ638" s="769" cm="1">
        <f t="array" ref="AJ638">INDEX($H638:$K638,0,MATCH(AJ$631,$H$631:$K$631,0))*HLOOKUP(AJ$630,$J$627:$R$628,2)</f>
        <v>0</v>
      </c>
      <c r="AK638" s="769" cm="1">
        <f t="array" ref="AK638">INDEX($H638:$K638,0,MATCH(AK$631,$H$631:$K$631,0))*HLOOKUP(AK$630,$J$627:$R$628,2)</f>
        <v>0</v>
      </c>
      <c r="AL638" s="769" cm="1">
        <f t="array" ref="AL638">INDEX($H638:$K638,0,MATCH(AL$631,$H$631:$K$631,0))*HLOOKUP(AL$630,$J$627:$R$628,2)</f>
        <v>0</v>
      </c>
      <c r="AM638" s="769" cm="1">
        <f t="array" ref="AM638">INDEX($H638:$K638,0,MATCH(AM$631,$H$631:$K$631,0))*HLOOKUP(AM$630,$J$627:$R$628,2)</f>
        <v>0</v>
      </c>
      <c r="AN638" s="769" cm="1">
        <f t="array" ref="AN638">INDEX($H638:$K638,0,MATCH(AN$631,$H$631:$K$631,0))*HLOOKUP(AN$630,$J$627:$R$628,2)</f>
        <v>0</v>
      </c>
      <c r="AO638" s="769" cm="1">
        <f t="array" ref="AO638">INDEX($H638:$K638,0,MATCH(AO$631,$H$631:$K$631,0))*HLOOKUP(AO$630,$J$627:$R$628,2)</f>
        <v>0</v>
      </c>
      <c r="AP638" s="769" cm="1">
        <f t="array" ref="AP638">INDEX($H638:$K638,0,MATCH(AP$631,$H$631:$K$631,0))*HLOOKUP(AP$630,$J$627:$R$628,2)</f>
        <v>0</v>
      </c>
      <c r="AQ638" s="769" cm="1">
        <f t="array" ref="AQ638">INDEX($H638:$K638,0,MATCH(AQ$631,$H$631:$K$631,0))*HLOOKUP(AQ$630,$J$627:$R$628,2)</f>
        <v>0</v>
      </c>
      <c r="AR638" s="769" cm="1">
        <f t="array" ref="AR638">INDEX($H638:$K638,0,MATCH(AR$631,$H$631:$K$631,0))*HLOOKUP(AR$630,$J$627:$R$628,2)</f>
        <v>0</v>
      </c>
      <c r="AS638" s="769" cm="1">
        <f t="array" ref="AS638">INDEX($H638:$K638,0,MATCH(AS$631,$H$631:$K$631,0))*HLOOKUP(AS$630,$J$627:$R$628,2)</f>
        <v>0</v>
      </c>
      <c r="AT638" s="769" cm="1">
        <f t="array" ref="AT638">INDEX($H638:$K638,0,MATCH(AT$631,$H$631:$K$631,0))*HLOOKUP(AT$630,$J$627:$R$628,2)</f>
        <v>0</v>
      </c>
      <c r="AU638" s="769" cm="1">
        <f t="array" ref="AU638">INDEX($H638:$K638,0,MATCH(AU$631,$H$631:$K$631,0))*HLOOKUP(AU$630,$J$627:$R$628,2)</f>
        <v>0</v>
      </c>
      <c r="AV638" s="189"/>
      <c r="AW638" s="189"/>
      <c r="AX638" s="16"/>
      <c r="AY638" s="8"/>
      <c r="AZ638" s="8"/>
      <c r="BA638" s="8"/>
    </row>
    <row r="639" spans="1:53" ht="14.5" outlineLevel="1" x14ac:dyDescent="0.35">
      <c r="A639" s="6"/>
      <c r="B639" s="7"/>
      <c r="C639" s="17"/>
      <c r="D639" s="17"/>
      <c r="E639" s="17"/>
      <c r="F639" s="26"/>
      <c r="G639" s="26" t="str">
        <f t="shared" si="162"/>
        <v>GGGC1Ea2</v>
      </c>
      <c r="H639" s="226">
        <v>0</v>
      </c>
      <c r="I639" s="226">
        <v>0</v>
      </c>
      <c r="J639" s="226">
        <v>0</v>
      </c>
      <c r="K639" s="226">
        <v>0</v>
      </c>
      <c r="L639" s="769" cm="1">
        <f t="array" ref="L639">INDEX($H639:$K639,0,MATCH(L$631,$H$631:$K$631,0))*HLOOKUP(L$630,$J$627:$R$628,2)</f>
        <v>0</v>
      </c>
      <c r="M639" s="769" cm="1">
        <f t="array" ref="M639">INDEX($H639:$K639,0,MATCH(M$631,$H$631:$K$631,0))*HLOOKUP(M$630,$J$627:$R$628,2)</f>
        <v>0</v>
      </c>
      <c r="N639" s="769" cm="1">
        <f t="array" ref="N639">INDEX($H639:$K639,0,MATCH(N$631,$H$631:$K$631,0))*HLOOKUP(N$630,$J$627:$R$628,2)</f>
        <v>0</v>
      </c>
      <c r="O639" s="769" cm="1">
        <f t="array" ref="O639">INDEX($H639:$K639,0,MATCH(O$631,$H$631:$K$631,0))*HLOOKUP(O$630,$J$627:$R$628,2)</f>
        <v>0</v>
      </c>
      <c r="P639" s="769" cm="1">
        <f t="array" ref="P639">INDEX($H639:$K639,0,MATCH(P$631,$H$631:$K$631,0))*HLOOKUP(P$630,$J$627:$R$628,2)</f>
        <v>0</v>
      </c>
      <c r="Q639" s="769" cm="1">
        <f t="array" ref="Q639">INDEX($H639:$K639,0,MATCH(Q$631,$H$631:$K$631,0))*HLOOKUP(Q$630,$J$627:$R$628,2)</f>
        <v>0</v>
      </c>
      <c r="R639" s="769" cm="1">
        <f t="array" ref="R639">INDEX($H639:$K639,0,MATCH(R$631,$H$631:$K$631,0))*HLOOKUP(R$630,$J$627:$R$628,2)</f>
        <v>0</v>
      </c>
      <c r="S639" s="769" cm="1">
        <f t="array" ref="S639">INDEX($H639:$K639,0,MATCH(S$631,$H$631:$K$631,0))*HLOOKUP(S$630,$J$627:$R$628,2)</f>
        <v>0</v>
      </c>
      <c r="T639" s="769" cm="1">
        <f t="array" ref="T639">INDEX($H639:$K639,0,MATCH(T$631,$H$631:$K$631,0))*HLOOKUP(T$630,$J$627:$R$628,2)</f>
        <v>0</v>
      </c>
      <c r="U639" s="769" cm="1">
        <f t="array" ref="U639">INDEX($H639:$K639,0,MATCH(U$631,$H$631:$K$631,0))*HLOOKUP(U$630,$J$627:$R$628,2)</f>
        <v>0</v>
      </c>
      <c r="V639" s="769" cm="1">
        <f t="array" ref="V639">INDEX($H639:$K639,0,MATCH(V$631,$H$631:$K$631,0))*HLOOKUP(V$630,$J$627:$R$628,2)</f>
        <v>0</v>
      </c>
      <c r="W639" s="769" cm="1">
        <f t="array" ref="W639">INDEX($H639:$K639,0,MATCH(W$631,$H$631:$K$631,0))*HLOOKUP(W$630,$J$627:$R$628,2)</f>
        <v>0</v>
      </c>
      <c r="X639" s="769" cm="1">
        <f t="array" ref="X639">INDEX($H639:$K639,0,MATCH(X$631,$H$631:$K$631,0))*HLOOKUP(X$630,$J$627:$R$628,2)</f>
        <v>0</v>
      </c>
      <c r="Y639" s="769" cm="1">
        <f t="array" ref="Y639">INDEX($H639:$K639,0,MATCH(Y$631,$H$631:$K$631,0))*HLOOKUP(Y$630,$J$627:$R$628,2)</f>
        <v>0</v>
      </c>
      <c r="Z639" s="769" cm="1">
        <f t="array" ref="Z639">INDEX($H639:$K639,0,MATCH(Z$631,$H$631:$K$631,0))*HLOOKUP(Z$630,$J$627:$R$628,2)</f>
        <v>0</v>
      </c>
      <c r="AA639" s="769" cm="1">
        <f t="array" ref="AA639">INDEX($H639:$K639,0,MATCH(AA$631,$H$631:$K$631,0))*HLOOKUP(AA$630,$J$627:$R$628,2)</f>
        <v>0</v>
      </c>
      <c r="AB639" s="769" cm="1">
        <f t="array" ref="AB639">INDEX($H639:$K639,0,MATCH(AB$631,$H$631:$K$631,0))*HLOOKUP(AB$630,$J$627:$R$628,2)</f>
        <v>0</v>
      </c>
      <c r="AC639" s="769" cm="1">
        <f t="array" ref="AC639">INDEX($H639:$K639,0,MATCH(AC$631,$H$631:$K$631,0))*HLOOKUP(AC$630,$J$627:$R$628,2)</f>
        <v>0</v>
      </c>
      <c r="AD639" s="769" cm="1">
        <f t="array" ref="AD639">INDEX($H639:$K639,0,MATCH(AD$631,$H$631:$K$631,0))*HLOOKUP(AD$630,$J$627:$R$628,2)</f>
        <v>0</v>
      </c>
      <c r="AE639" s="769" cm="1">
        <f t="array" ref="AE639">INDEX($H639:$K639,0,MATCH(AE$631,$H$631:$K$631,0))*HLOOKUP(AE$630,$J$627:$R$628,2)</f>
        <v>0</v>
      </c>
      <c r="AF639" s="769" cm="1">
        <f t="array" ref="AF639">INDEX($H639:$K639,0,MATCH(AF$631,$H$631:$K$631,0))*HLOOKUP(AF$630,$J$627:$R$628,2)</f>
        <v>0</v>
      </c>
      <c r="AG639" s="769" cm="1">
        <f t="array" ref="AG639">INDEX($H639:$K639,0,MATCH(AG$631,$H$631:$K$631,0))*HLOOKUP(AG$630,$J$627:$R$628,2)</f>
        <v>0</v>
      </c>
      <c r="AH639" s="769" cm="1">
        <f t="array" ref="AH639">INDEX($H639:$K639,0,MATCH(AH$631,$H$631:$K$631,0))*HLOOKUP(AH$630,$J$627:$R$628,2)</f>
        <v>0</v>
      </c>
      <c r="AI639" s="769" cm="1">
        <f t="array" ref="AI639">INDEX($H639:$K639,0,MATCH(AI$631,$H$631:$K$631,0))*HLOOKUP(AI$630,$J$627:$R$628,2)</f>
        <v>0</v>
      </c>
      <c r="AJ639" s="769" cm="1">
        <f t="array" ref="AJ639">INDEX($H639:$K639,0,MATCH(AJ$631,$H$631:$K$631,0))*HLOOKUP(AJ$630,$J$627:$R$628,2)</f>
        <v>0</v>
      </c>
      <c r="AK639" s="769" cm="1">
        <f t="array" ref="AK639">INDEX($H639:$K639,0,MATCH(AK$631,$H$631:$K$631,0))*HLOOKUP(AK$630,$J$627:$R$628,2)</f>
        <v>0</v>
      </c>
      <c r="AL639" s="769" cm="1">
        <f t="array" ref="AL639">INDEX($H639:$K639,0,MATCH(AL$631,$H$631:$K$631,0))*HLOOKUP(AL$630,$J$627:$R$628,2)</f>
        <v>0</v>
      </c>
      <c r="AM639" s="769" cm="1">
        <f t="array" ref="AM639">INDEX($H639:$K639,0,MATCH(AM$631,$H$631:$K$631,0))*HLOOKUP(AM$630,$J$627:$R$628,2)</f>
        <v>0</v>
      </c>
      <c r="AN639" s="769" cm="1">
        <f t="array" ref="AN639">INDEX($H639:$K639,0,MATCH(AN$631,$H$631:$K$631,0))*HLOOKUP(AN$630,$J$627:$R$628,2)</f>
        <v>0</v>
      </c>
      <c r="AO639" s="769" cm="1">
        <f t="array" ref="AO639">INDEX($H639:$K639,0,MATCH(AO$631,$H$631:$K$631,0))*HLOOKUP(AO$630,$J$627:$R$628,2)</f>
        <v>0</v>
      </c>
      <c r="AP639" s="769" cm="1">
        <f t="array" ref="AP639">INDEX($H639:$K639,0,MATCH(AP$631,$H$631:$K$631,0))*HLOOKUP(AP$630,$J$627:$R$628,2)</f>
        <v>0</v>
      </c>
      <c r="AQ639" s="769" cm="1">
        <f t="array" ref="AQ639">INDEX($H639:$K639,0,MATCH(AQ$631,$H$631:$K$631,0))*HLOOKUP(AQ$630,$J$627:$R$628,2)</f>
        <v>0</v>
      </c>
      <c r="AR639" s="769" cm="1">
        <f t="array" ref="AR639">INDEX($H639:$K639,0,MATCH(AR$631,$H$631:$K$631,0))*HLOOKUP(AR$630,$J$627:$R$628,2)</f>
        <v>0</v>
      </c>
      <c r="AS639" s="769" cm="1">
        <f t="array" ref="AS639">INDEX($H639:$K639,0,MATCH(AS$631,$H$631:$K$631,0))*HLOOKUP(AS$630,$J$627:$R$628,2)</f>
        <v>0</v>
      </c>
      <c r="AT639" s="769" cm="1">
        <f t="array" ref="AT639">INDEX($H639:$K639,0,MATCH(AT$631,$H$631:$K$631,0))*HLOOKUP(AT$630,$J$627:$R$628,2)</f>
        <v>0</v>
      </c>
      <c r="AU639" s="769" cm="1">
        <f t="array" ref="AU639">INDEX($H639:$K639,0,MATCH(AU$631,$H$631:$K$631,0))*HLOOKUP(AU$630,$J$627:$R$628,2)</f>
        <v>0</v>
      </c>
      <c r="AV639" s="189"/>
      <c r="AW639" s="189"/>
      <c r="AX639" s="16"/>
      <c r="AY639" s="8"/>
      <c r="AZ639" s="8"/>
      <c r="BA639" s="8"/>
    </row>
    <row r="640" spans="1:53" ht="14.5" outlineLevel="1" x14ac:dyDescent="0.35">
      <c r="A640" s="6"/>
      <c r="B640" s="7"/>
      <c r="C640" s="17"/>
      <c r="D640" s="17"/>
      <c r="E640" s="17"/>
      <c r="F640" s="26"/>
      <c r="G640" s="26" t="str">
        <f t="shared" si="162"/>
        <v>GGGC1Pa2</v>
      </c>
      <c r="H640" s="226">
        <v>0</v>
      </c>
      <c r="I640" s="226">
        <v>0</v>
      </c>
      <c r="J640" s="226">
        <v>0</v>
      </c>
      <c r="K640" s="226">
        <v>0</v>
      </c>
      <c r="L640" s="769" cm="1">
        <f t="array" ref="L640">INDEX($H640:$K640,0,MATCH(L$631,$H$631:$K$631,0))*HLOOKUP(L$630,$J$627:$R$628,2)</f>
        <v>0</v>
      </c>
      <c r="M640" s="769" cm="1">
        <f t="array" ref="M640">INDEX($H640:$K640,0,MATCH(M$631,$H$631:$K$631,0))*HLOOKUP(M$630,$J$627:$R$628,2)</f>
        <v>0</v>
      </c>
      <c r="N640" s="769" cm="1">
        <f t="array" ref="N640">INDEX($H640:$K640,0,MATCH(N$631,$H$631:$K$631,0))*HLOOKUP(N$630,$J$627:$R$628,2)</f>
        <v>0</v>
      </c>
      <c r="O640" s="769" cm="1">
        <f t="array" ref="O640">INDEX($H640:$K640,0,MATCH(O$631,$H$631:$K$631,0))*HLOOKUP(O$630,$J$627:$R$628,2)</f>
        <v>0</v>
      </c>
      <c r="P640" s="769" cm="1">
        <f t="array" ref="P640">INDEX($H640:$K640,0,MATCH(P$631,$H$631:$K$631,0))*HLOOKUP(P$630,$J$627:$R$628,2)</f>
        <v>0</v>
      </c>
      <c r="Q640" s="769" cm="1">
        <f t="array" ref="Q640">INDEX($H640:$K640,0,MATCH(Q$631,$H$631:$K$631,0))*HLOOKUP(Q$630,$J$627:$R$628,2)</f>
        <v>0</v>
      </c>
      <c r="R640" s="769" cm="1">
        <f t="array" ref="R640">INDEX($H640:$K640,0,MATCH(R$631,$H$631:$K$631,0))*HLOOKUP(R$630,$J$627:$R$628,2)</f>
        <v>0</v>
      </c>
      <c r="S640" s="769" cm="1">
        <f t="array" ref="S640">INDEX($H640:$K640,0,MATCH(S$631,$H$631:$K$631,0))*HLOOKUP(S$630,$J$627:$R$628,2)</f>
        <v>0</v>
      </c>
      <c r="T640" s="769" cm="1">
        <f t="array" ref="T640">INDEX($H640:$K640,0,MATCH(T$631,$H$631:$K$631,0))*HLOOKUP(T$630,$J$627:$R$628,2)</f>
        <v>0</v>
      </c>
      <c r="U640" s="769" cm="1">
        <f t="array" ref="U640">INDEX($H640:$K640,0,MATCH(U$631,$H$631:$K$631,0))*HLOOKUP(U$630,$J$627:$R$628,2)</f>
        <v>0</v>
      </c>
      <c r="V640" s="769" cm="1">
        <f t="array" ref="V640">INDEX($H640:$K640,0,MATCH(V$631,$H$631:$K$631,0))*HLOOKUP(V$630,$J$627:$R$628,2)</f>
        <v>0</v>
      </c>
      <c r="W640" s="769" cm="1">
        <f t="array" ref="W640">INDEX($H640:$K640,0,MATCH(W$631,$H$631:$K$631,0))*HLOOKUP(W$630,$J$627:$R$628,2)</f>
        <v>0</v>
      </c>
      <c r="X640" s="769" cm="1">
        <f t="array" ref="X640">INDEX($H640:$K640,0,MATCH(X$631,$H$631:$K$631,0))*HLOOKUP(X$630,$J$627:$R$628,2)</f>
        <v>0</v>
      </c>
      <c r="Y640" s="769" cm="1">
        <f t="array" ref="Y640">INDEX($H640:$K640,0,MATCH(Y$631,$H$631:$K$631,0))*HLOOKUP(Y$630,$J$627:$R$628,2)</f>
        <v>0</v>
      </c>
      <c r="Z640" s="769" cm="1">
        <f t="array" ref="Z640">INDEX($H640:$K640,0,MATCH(Z$631,$H$631:$K$631,0))*HLOOKUP(Z$630,$J$627:$R$628,2)</f>
        <v>0</v>
      </c>
      <c r="AA640" s="769" cm="1">
        <f t="array" ref="AA640">INDEX($H640:$K640,0,MATCH(AA$631,$H$631:$K$631,0))*HLOOKUP(AA$630,$J$627:$R$628,2)</f>
        <v>0</v>
      </c>
      <c r="AB640" s="769" cm="1">
        <f t="array" ref="AB640">INDEX($H640:$K640,0,MATCH(AB$631,$H$631:$K$631,0))*HLOOKUP(AB$630,$J$627:$R$628,2)</f>
        <v>0</v>
      </c>
      <c r="AC640" s="769" cm="1">
        <f t="array" ref="AC640">INDEX($H640:$K640,0,MATCH(AC$631,$H$631:$K$631,0))*HLOOKUP(AC$630,$J$627:$R$628,2)</f>
        <v>0</v>
      </c>
      <c r="AD640" s="769" cm="1">
        <f t="array" ref="AD640">INDEX($H640:$K640,0,MATCH(AD$631,$H$631:$K$631,0))*HLOOKUP(AD$630,$J$627:$R$628,2)</f>
        <v>0</v>
      </c>
      <c r="AE640" s="769" cm="1">
        <f t="array" ref="AE640">INDEX($H640:$K640,0,MATCH(AE$631,$H$631:$K$631,0))*HLOOKUP(AE$630,$J$627:$R$628,2)</f>
        <v>0</v>
      </c>
      <c r="AF640" s="769" cm="1">
        <f t="array" ref="AF640">INDEX($H640:$K640,0,MATCH(AF$631,$H$631:$K$631,0))*HLOOKUP(AF$630,$J$627:$R$628,2)</f>
        <v>0</v>
      </c>
      <c r="AG640" s="769" cm="1">
        <f t="array" ref="AG640">INDEX($H640:$K640,0,MATCH(AG$631,$H$631:$K$631,0))*HLOOKUP(AG$630,$J$627:$R$628,2)</f>
        <v>0</v>
      </c>
      <c r="AH640" s="769" cm="1">
        <f t="array" ref="AH640">INDEX($H640:$K640,0,MATCH(AH$631,$H$631:$K$631,0))*HLOOKUP(AH$630,$J$627:$R$628,2)</f>
        <v>0</v>
      </c>
      <c r="AI640" s="769" cm="1">
        <f t="array" ref="AI640">INDEX($H640:$K640,0,MATCH(AI$631,$H$631:$K$631,0))*HLOOKUP(AI$630,$J$627:$R$628,2)</f>
        <v>0</v>
      </c>
      <c r="AJ640" s="769" cm="1">
        <f t="array" ref="AJ640">INDEX($H640:$K640,0,MATCH(AJ$631,$H$631:$K$631,0))*HLOOKUP(AJ$630,$J$627:$R$628,2)</f>
        <v>0</v>
      </c>
      <c r="AK640" s="769" cm="1">
        <f t="array" ref="AK640">INDEX($H640:$K640,0,MATCH(AK$631,$H$631:$K$631,0))*HLOOKUP(AK$630,$J$627:$R$628,2)</f>
        <v>0</v>
      </c>
      <c r="AL640" s="769" cm="1">
        <f t="array" ref="AL640">INDEX($H640:$K640,0,MATCH(AL$631,$H$631:$K$631,0))*HLOOKUP(AL$630,$J$627:$R$628,2)</f>
        <v>0</v>
      </c>
      <c r="AM640" s="769" cm="1">
        <f t="array" ref="AM640">INDEX($H640:$K640,0,MATCH(AM$631,$H$631:$K$631,0))*HLOOKUP(AM$630,$J$627:$R$628,2)</f>
        <v>0</v>
      </c>
      <c r="AN640" s="769" cm="1">
        <f t="array" ref="AN640">INDEX($H640:$K640,0,MATCH(AN$631,$H$631:$K$631,0))*HLOOKUP(AN$630,$J$627:$R$628,2)</f>
        <v>0</v>
      </c>
      <c r="AO640" s="769" cm="1">
        <f t="array" ref="AO640">INDEX($H640:$K640,0,MATCH(AO$631,$H$631:$K$631,0))*HLOOKUP(AO$630,$J$627:$R$628,2)</f>
        <v>0</v>
      </c>
      <c r="AP640" s="769" cm="1">
        <f t="array" ref="AP640">INDEX($H640:$K640,0,MATCH(AP$631,$H$631:$K$631,0))*HLOOKUP(AP$630,$J$627:$R$628,2)</f>
        <v>0</v>
      </c>
      <c r="AQ640" s="769" cm="1">
        <f t="array" ref="AQ640">INDEX($H640:$K640,0,MATCH(AQ$631,$H$631:$K$631,0))*HLOOKUP(AQ$630,$J$627:$R$628,2)</f>
        <v>0</v>
      </c>
      <c r="AR640" s="769" cm="1">
        <f t="array" ref="AR640">INDEX($H640:$K640,0,MATCH(AR$631,$H$631:$K$631,0))*HLOOKUP(AR$630,$J$627:$R$628,2)</f>
        <v>0</v>
      </c>
      <c r="AS640" s="769" cm="1">
        <f t="array" ref="AS640">INDEX($H640:$K640,0,MATCH(AS$631,$H$631:$K$631,0))*HLOOKUP(AS$630,$J$627:$R$628,2)</f>
        <v>0</v>
      </c>
      <c r="AT640" s="769" cm="1">
        <f t="array" ref="AT640">INDEX($H640:$K640,0,MATCH(AT$631,$H$631:$K$631,0))*HLOOKUP(AT$630,$J$627:$R$628,2)</f>
        <v>0</v>
      </c>
      <c r="AU640" s="769" cm="1">
        <f t="array" ref="AU640">INDEX($H640:$K640,0,MATCH(AU$631,$H$631:$K$631,0))*HLOOKUP(AU$630,$J$627:$R$628,2)</f>
        <v>0</v>
      </c>
      <c r="AV640" s="189"/>
      <c r="AW640" s="189"/>
      <c r="AX640" s="16"/>
      <c r="AY640" s="8"/>
      <c r="AZ640" s="8"/>
      <c r="BA640" s="8"/>
    </row>
    <row r="641" spans="1:53" ht="14.5" outlineLevel="1" x14ac:dyDescent="0.35">
      <c r="A641" s="6"/>
      <c r="B641" s="7"/>
      <c r="C641" s="17"/>
      <c r="D641" s="17"/>
      <c r="E641" s="17"/>
      <c r="F641" s="26"/>
      <c r="G641" s="26" t="str">
        <f t="shared" si="162"/>
        <v>GGGC1OFa2</v>
      </c>
      <c r="H641" s="226">
        <v>0</v>
      </c>
      <c r="I641" s="226">
        <v>0</v>
      </c>
      <c r="J641" s="226">
        <v>0</v>
      </c>
      <c r="K641" s="226">
        <v>0</v>
      </c>
      <c r="L641" s="769" cm="1">
        <f t="array" ref="L641">INDEX($H641:$K641,0,MATCH(L$631,$H$631:$K$631,0))*HLOOKUP(L$630,$J$627:$R$628,2)</f>
        <v>0</v>
      </c>
      <c r="M641" s="769" cm="1">
        <f t="array" ref="M641">INDEX($H641:$K641,0,MATCH(M$631,$H$631:$K$631,0))*HLOOKUP(M$630,$J$627:$R$628,2)</f>
        <v>0</v>
      </c>
      <c r="N641" s="769" cm="1">
        <f t="array" ref="N641">INDEX($H641:$K641,0,MATCH(N$631,$H$631:$K$631,0))*HLOOKUP(N$630,$J$627:$R$628,2)</f>
        <v>0</v>
      </c>
      <c r="O641" s="769" cm="1">
        <f t="array" ref="O641">INDEX($H641:$K641,0,MATCH(O$631,$H$631:$K$631,0))*HLOOKUP(O$630,$J$627:$R$628,2)</f>
        <v>0</v>
      </c>
      <c r="P641" s="769" cm="1">
        <f t="array" ref="P641">INDEX($H641:$K641,0,MATCH(P$631,$H$631:$K$631,0))*HLOOKUP(P$630,$J$627:$R$628,2)</f>
        <v>0</v>
      </c>
      <c r="Q641" s="769" cm="1">
        <f t="array" ref="Q641">INDEX($H641:$K641,0,MATCH(Q$631,$H$631:$K$631,0))*HLOOKUP(Q$630,$J$627:$R$628,2)</f>
        <v>0</v>
      </c>
      <c r="R641" s="769" cm="1">
        <f t="array" ref="R641">INDEX($H641:$K641,0,MATCH(R$631,$H$631:$K$631,0))*HLOOKUP(R$630,$J$627:$R$628,2)</f>
        <v>0</v>
      </c>
      <c r="S641" s="769" cm="1">
        <f t="array" ref="S641">INDEX($H641:$K641,0,MATCH(S$631,$H$631:$K$631,0))*HLOOKUP(S$630,$J$627:$R$628,2)</f>
        <v>0</v>
      </c>
      <c r="T641" s="769" cm="1">
        <f t="array" ref="T641">INDEX($H641:$K641,0,MATCH(T$631,$H$631:$K$631,0))*HLOOKUP(T$630,$J$627:$R$628,2)</f>
        <v>0</v>
      </c>
      <c r="U641" s="769" cm="1">
        <f t="array" ref="U641">INDEX($H641:$K641,0,MATCH(U$631,$H$631:$K$631,0))*HLOOKUP(U$630,$J$627:$R$628,2)</f>
        <v>0</v>
      </c>
      <c r="V641" s="769" cm="1">
        <f t="array" ref="V641">INDEX($H641:$K641,0,MATCH(V$631,$H$631:$K$631,0))*HLOOKUP(V$630,$J$627:$R$628,2)</f>
        <v>0</v>
      </c>
      <c r="W641" s="769" cm="1">
        <f t="array" ref="W641">INDEX($H641:$K641,0,MATCH(W$631,$H$631:$K$631,0))*HLOOKUP(W$630,$J$627:$R$628,2)</f>
        <v>0</v>
      </c>
      <c r="X641" s="769" cm="1">
        <f t="array" ref="X641">INDEX($H641:$K641,0,MATCH(X$631,$H$631:$K$631,0))*HLOOKUP(X$630,$J$627:$R$628,2)</f>
        <v>0</v>
      </c>
      <c r="Y641" s="769" cm="1">
        <f t="array" ref="Y641">INDEX($H641:$K641,0,MATCH(Y$631,$H$631:$K$631,0))*HLOOKUP(Y$630,$J$627:$R$628,2)</f>
        <v>0</v>
      </c>
      <c r="Z641" s="769" cm="1">
        <f t="array" ref="Z641">INDEX($H641:$K641,0,MATCH(Z$631,$H$631:$K$631,0))*HLOOKUP(Z$630,$J$627:$R$628,2)</f>
        <v>0</v>
      </c>
      <c r="AA641" s="769" cm="1">
        <f t="array" ref="AA641">INDEX($H641:$K641,0,MATCH(AA$631,$H$631:$K$631,0))*HLOOKUP(AA$630,$J$627:$R$628,2)</f>
        <v>0</v>
      </c>
      <c r="AB641" s="769" cm="1">
        <f t="array" ref="AB641">INDEX($H641:$K641,0,MATCH(AB$631,$H$631:$K$631,0))*HLOOKUP(AB$630,$J$627:$R$628,2)</f>
        <v>0</v>
      </c>
      <c r="AC641" s="769" cm="1">
        <f t="array" ref="AC641">INDEX($H641:$K641,0,MATCH(AC$631,$H$631:$K$631,0))*HLOOKUP(AC$630,$J$627:$R$628,2)</f>
        <v>0</v>
      </c>
      <c r="AD641" s="769" cm="1">
        <f t="array" ref="AD641">INDEX($H641:$K641,0,MATCH(AD$631,$H$631:$K$631,0))*HLOOKUP(AD$630,$J$627:$R$628,2)</f>
        <v>0</v>
      </c>
      <c r="AE641" s="769" cm="1">
        <f t="array" ref="AE641">INDEX($H641:$K641,0,MATCH(AE$631,$H$631:$K$631,0))*HLOOKUP(AE$630,$J$627:$R$628,2)</f>
        <v>0</v>
      </c>
      <c r="AF641" s="769" cm="1">
        <f t="array" ref="AF641">INDEX($H641:$K641,0,MATCH(AF$631,$H$631:$K$631,0))*HLOOKUP(AF$630,$J$627:$R$628,2)</f>
        <v>0</v>
      </c>
      <c r="AG641" s="769" cm="1">
        <f t="array" ref="AG641">INDEX($H641:$K641,0,MATCH(AG$631,$H$631:$K$631,0))*HLOOKUP(AG$630,$J$627:$R$628,2)</f>
        <v>0</v>
      </c>
      <c r="AH641" s="769" cm="1">
        <f t="array" ref="AH641">INDEX($H641:$K641,0,MATCH(AH$631,$H$631:$K$631,0))*HLOOKUP(AH$630,$J$627:$R$628,2)</f>
        <v>0</v>
      </c>
      <c r="AI641" s="769" cm="1">
        <f t="array" ref="AI641">INDEX($H641:$K641,0,MATCH(AI$631,$H$631:$K$631,0))*HLOOKUP(AI$630,$J$627:$R$628,2)</f>
        <v>0</v>
      </c>
      <c r="AJ641" s="769" cm="1">
        <f t="array" ref="AJ641">INDEX($H641:$K641,0,MATCH(AJ$631,$H$631:$K$631,0))*HLOOKUP(AJ$630,$J$627:$R$628,2)</f>
        <v>0</v>
      </c>
      <c r="AK641" s="769" cm="1">
        <f t="array" ref="AK641">INDEX($H641:$K641,0,MATCH(AK$631,$H$631:$K$631,0))*HLOOKUP(AK$630,$J$627:$R$628,2)</f>
        <v>0</v>
      </c>
      <c r="AL641" s="769" cm="1">
        <f t="array" ref="AL641">INDEX($H641:$K641,0,MATCH(AL$631,$H$631:$K$631,0))*HLOOKUP(AL$630,$J$627:$R$628,2)</f>
        <v>0</v>
      </c>
      <c r="AM641" s="769" cm="1">
        <f t="array" ref="AM641">INDEX($H641:$K641,0,MATCH(AM$631,$H$631:$K$631,0))*HLOOKUP(AM$630,$J$627:$R$628,2)</f>
        <v>0</v>
      </c>
      <c r="AN641" s="769" cm="1">
        <f t="array" ref="AN641">INDEX($H641:$K641,0,MATCH(AN$631,$H$631:$K$631,0))*HLOOKUP(AN$630,$J$627:$R$628,2)</f>
        <v>0</v>
      </c>
      <c r="AO641" s="769" cm="1">
        <f t="array" ref="AO641">INDEX($H641:$K641,0,MATCH(AO$631,$H$631:$K$631,0))*HLOOKUP(AO$630,$J$627:$R$628,2)</f>
        <v>0</v>
      </c>
      <c r="AP641" s="769" cm="1">
        <f t="array" ref="AP641">INDEX($H641:$K641,0,MATCH(AP$631,$H$631:$K$631,0))*HLOOKUP(AP$630,$J$627:$R$628,2)</f>
        <v>0</v>
      </c>
      <c r="AQ641" s="769" cm="1">
        <f t="array" ref="AQ641">INDEX($H641:$K641,0,MATCH(AQ$631,$H$631:$K$631,0))*HLOOKUP(AQ$630,$J$627:$R$628,2)</f>
        <v>0</v>
      </c>
      <c r="AR641" s="769" cm="1">
        <f t="array" ref="AR641">INDEX($H641:$K641,0,MATCH(AR$631,$H$631:$K$631,0))*HLOOKUP(AR$630,$J$627:$R$628,2)</f>
        <v>0</v>
      </c>
      <c r="AS641" s="769" cm="1">
        <f t="array" ref="AS641">INDEX($H641:$K641,0,MATCH(AS$631,$H$631:$K$631,0))*HLOOKUP(AS$630,$J$627:$R$628,2)</f>
        <v>0</v>
      </c>
      <c r="AT641" s="769" cm="1">
        <f t="array" ref="AT641">INDEX($H641:$K641,0,MATCH(AT$631,$H$631:$K$631,0))*HLOOKUP(AT$630,$J$627:$R$628,2)</f>
        <v>0</v>
      </c>
      <c r="AU641" s="769" cm="1">
        <f t="array" ref="AU641">INDEX($H641:$K641,0,MATCH(AU$631,$H$631:$K$631,0))*HLOOKUP(AU$630,$J$627:$R$628,2)</f>
        <v>0</v>
      </c>
      <c r="AV641" s="189"/>
      <c r="AW641" s="189"/>
      <c r="AX641" s="16"/>
      <c r="AY641" s="8"/>
      <c r="AZ641" s="8"/>
      <c r="BA641" s="8"/>
    </row>
    <row r="642" spans="1:53" ht="14.5" outlineLevel="1" x14ac:dyDescent="0.35">
      <c r="A642" s="6"/>
      <c r="B642" s="7"/>
      <c r="C642" s="17"/>
      <c r="D642" s="17"/>
      <c r="E642" s="17"/>
      <c r="F642" s="26"/>
      <c r="G642" s="26" t="str">
        <f t="shared" si="162"/>
        <v>SPSPSPSPSPsp</v>
      </c>
      <c r="H642" s="226">
        <v>0</v>
      </c>
      <c r="I642" s="226">
        <v>0</v>
      </c>
      <c r="J642" s="226">
        <v>0</v>
      </c>
      <c r="K642" s="226">
        <v>0</v>
      </c>
      <c r="L642" s="769" cm="1">
        <f t="array" ref="L642">INDEX($H642:$K642,0,MATCH(L$631,$H$631:$K$631,0))*HLOOKUP(L$630,$J$627:$R$628,2)</f>
        <v>0</v>
      </c>
      <c r="M642" s="769" cm="1">
        <f t="array" ref="M642">INDEX($H642:$K642,0,MATCH(M$631,$H$631:$K$631,0))*HLOOKUP(M$630,$J$627:$R$628,2)</f>
        <v>0</v>
      </c>
      <c r="N642" s="769" cm="1">
        <f t="array" ref="N642">INDEX($H642:$K642,0,MATCH(N$631,$H$631:$K$631,0))*HLOOKUP(N$630,$J$627:$R$628,2)</f>
        <v>0</v>
      </c>
      <c r="O642" s="769" cm="1">
        <f t="array" ref="O642">INDEX($H642:$K642,0,MATCH(O$631,$H$631:$K$631,0))*HLOOKUP(O$630,$J$627:$R$628,2)</f>
        <v>0</v>
      </c>
      <c r="P642" s="769" cm="1">
        <f t="array" ref="P642">INDEX($H642:$K642,0,MATCH(P$631,$H$631:$K$631,0))*HLOOKUP(P$630,$J$627:$R$628,2)</f>
        <v>0</v>
      </c>
      <c r="Q642" s="769" cm="1">
        <f t="array" ref="Q642">INDEX($H642:$K642,0,MATCH(Q$631,$H$631:$K$631,0))*HLOOKUP(Q$630,$J$627:$R$628,2)</f>
        <v>0</v>
      </c>
      <c r="R642" s="769" cm="1">
        <f t="array" ref="R642">INDEX($H642:$K642,0,MATCH(R$631,$H$631:$K$631,0))*HLOOKUP(R$630,$J$627:$R$628,2)</f>
        <v>0</v>
      </c>
      <c r="S642" s="769" cm="1">
        <f t="array" ref="S642">INDEX($H642:$K642,0,MATCH(S$631,$H$631:$K$631,0))*HLOOKUP(S$630,$J$627:$R$628,2)</f>
        <v>0</v>
      </c>
      <c r="T642" s="769" cm="1">
        <f t="array" ref="T642">INDEX($H642:$K642,0,MATCH(T$631,$H$631:$K$631,0))*HLOOKUP(T$630,$J$627:$R$628,2)</f>
        <v>0</v>
      </c>
      <c r="U642" s="769" cm="1">
        <f t="array" ref="U642">INDEX($H642:$K642,0,MATCH(U$631,$H$631:$K$631,0))*HLOOKUP(U$630,$J$627:$R$628,2)</f>
        <v>0</v>
      </c>
      <c r="V642" s="769" cm="1">
        <f t="array" ref="V642">INDEX($H642:$K642,0,MATCH(V$631,$H$631:$K$631,0))*HLOOKUP(V$630,$J$627:$R$628,2)</f>
        <v>0</v>
      </c>
      <c r="W642" s="769" cm="1">
        <f t="array" ref="W642">INDEX($H642:$K642,0,MATCH(W$631,$H$631:$K$631,0))*HLOOKUP(W$630,$J$627:$R$628,2)</f>
        <v>0</v>
      </c>
      <c r="X642" s="769" cm="1">
        <f t="array" ref="X642">INDEX($H642:$K642,0,MATCH(X$631,$H$631:$K$631,0))*HLOOKUP(X$630,$J$627:$R$628,2)</f>
        <v>0</v>
      </c>
      <c r="Y642" s="769" cm="1">
        <f t="array" ref="Y642">INDEX($H642:$K642,0,MATCH(Y$631,$H$631:$K$631,0))*HLOOKUP(Y$630,$J$627:$R$628,2)</f>
        <v>0</v>
      </c>
      <c r="Z642" s="769" cm="1">
        <f t="array" ref="Z642">INDEX($H642:$K642,0,MATCH(Z$631,$H$631:$K$631,0))*HLOOKUP(Z$630,$J$627:$R$628,2)</f>
        <v>0</v>
      </c>
      <c r="AA642" s="769" cm="1">
        <f t="array" ref="AA642">INDEX($H642:$K642,0,MATCH(AA$631,$H$631:$K$631,0))*HLOOKUP(AA$630,$J$627:$R$628,2)</f>
        <v>0</v>
      </c>
      <c r="AB642" s="769" cm="1">
        <f t="array" ref="AB642">INDEX($H642:$K642,0,MATCH(AB$631,$H$631:$K$631,0))*HLOOKUP(AB$630,$J$627:$R$628,2)</f>
        <v>0</v>
      </c>
      <c r="AC642" s="769" cm="1">
        <f t="array" ref="AC642">INDEX($H642:$K642,0,MATCH(AC$631,$H$631:$K$631,0))*HLOOKUP(AC$630,$J$627:$R$628,2)</f>
        <v>0</v>
      </c>
      <c r="AD642" s="769" cm="1">
        <f t="array" ref="AD642">INDEX($H642:$K642,0,MATCH(AD$631,$H$631:$K$631,0))*HLOOKUP(AD$630,$J$627:$R$628,2)</f>
        <v>0</v>
      </c>
      <c r="AE642" s="769" cm="1">
        <f t="array" ref="AE642">INDEX($H642:$K642,0,MATCH(AE$631,$H$631:$K$631,0))*HLOOKUP(AE$630,$J$627:$R$628,2)</f>
        <v>0</v>
      </c>
      <c r="AF642" s="769" cm="1">
        <f t="array" ref="AF642">INDEX($H642:$K642,0,MATCH(AF$631,$H$631:$K$631,0))*HLOOKUP(AF$630,$J$627:$R$628,2)</f>
        <v>0</v>
      </c>
      <c r="AG642" s="769" cm="1">
        <f t="array" ref="AG642">INDEX($H642:$K642,0,MATCH(AG$631,$H$631:$K$631,0))*HLOOKUP(AG$630,$J$627:$R$628,2)</f>
        <v>0</v>
      </c>
      <c r="AH642" s="769" cm="1">
        <f t="array" ref="AH642">INDEX($H642:$K642,0,MATCH(AH$631,$H$631:$K$631,0))*HLOOKUP(AH$630,$J$627:$R$628,2)</f>
        <v>0</v>
      </c>
      <c r="AI642" s="769" cm="1">
        <f t="array" ref="AI642">INDEX($H642:$K642,0,MATCH(AI$631,$H$631:$K$631,0))*HLOOKUP(AI$630,$J$627:$R$628,2)</f>
        <v>0</v>
      </c>
      <c r="AJ642" s="769" cm="1">
        <f t="array" ref="AJ642">INDEX($H642:$K642,0,MATCH(AJ$631,$H$631:$K$631,0))*HLOOKUP(AJ$630,$J$627:$R$628,2)</f>
        <v>0</v>
      </c>
      <c r="AK642" s="769" cm="1">
        <f t="array" ref="AK642">INDEX($H642:$K642,0,MATCH(AK$631,$H$631:$K$631,0))*HLOOKUP(AK$630,$J$627:$R$628,2)</f>
        <v>0</v>
      </c>
      <c r="AL642" s="769" cm="1">
        <f t="array" ref="AL642">INDEX($H642:$K642,0,MATCH(AL$631,$H$631:$K$631,0))*HLOOKUP(AL$630,$J$627:$R$628,2)</f>
        <v>0</v>
      </c>
      <c r="AM642" s="769" cm="1">
        <f t="array" ref="AM642">INDEX($H642:$K642,0,MATCH(AM$631,$H$631:$K$631,0))*HLOOKUP(AM$630,$J$627:$R$628,2)</f>
        <v>0</v>
      </c>
      <c r="AN642" s="769" cm="1">
        <f t="array" ref="AN642">INDEX($H642:$K642,0,MATCH(AN$631,$H$631:$K$631,0))*HLOOKUP(AN$630,$J$627:$R$628,2)</f>
        <v>0</v>
      </c>
      <c r="AO642" s="769" cm="1">
        <f t="array" ref="AO642">INDEX($H642:$K642,0,MATCH(AO$631,$H$631:$K$631,0))*HLOOKUP(AO$630,$J$627:$R$628,2)</f>
        <v>0</v>
      </c>
      <c r="AP642" s="769" cm="1">
        <f t="array" ref="AP642">INDEX($H642:$K642,0,MATCH(AP$631,$H$631:$K$631,0))*HLOOKUP(AP$630,$J$627:$R$628,2)</f>
        <v>0</v>
      </c>
      <c r="AQ642" s="769" cm="1">
        <f t="array" ref="AQ642">INDEX($H642:$K642,0,MATCH(AQ$631,$H$631:$K$631,0))*HLOOKUP(AQ$630,$J$627:$R$628,2)</f>
        <v>0</v>
      </c>
      <c r="AR642" s="769" cm="1">
        <f t="array" ref="AR642">INDEX($H642:$K642,0,MATCH(AR$631,$H$631:$K$631,0))*HLOOKUP(AR$630,$J$627:$R$628,2)</f>
        <v>0</v>
      </c>
      <c r="AS642" s="769" cm="1">
        <f t="array" ref="AS642">INDEX($H642:$K642,0,MATCH(AS$631,$H$631:$K$631,0))*HLOOKUP(AS$630,$J$627:$R$628,2)</f>
        <v>0</v>
      </c>
      <c r="AT642" s="769" cm="1">
        <f t="array" ref="AT642">INDEX($H642:$K642,0,MATCH(AT$631,$H$631:$K$631,0))*HLOOKUP(AT$630,$J$627:$R$628,2)</f>
        <v>0</v>
      </c>
      <c r="AU642" s="769" cm="1">
        <f t="array" ref="AU642">INDEX($H642:$K642,0,MATCH(AU$631,$H$631:$K$631,0))*HLOOKUP(AU$630,$J$627:$R$628,2)</f>
        <v>0</v>
      </c>
      <c r="AV642" s="189"/>
      <c r="AW642" s="189"/>
      <c r="AX642" s="16"/>
      <c r="AY642" s="8"/>
      <c r="AZ642" s="8"/>
      <c r="BA642" s="8"/>
    </row>
    <row r="643" spans="1:53" ht="14.5" outlineLevel="1" x14ac:dyDescent="0.35">
      <c r="A643" s="6"/>
      <c r="B643" s="7"/>
      <c r="C643" s="17"/>
      <c r="D643" s="17"/>
      <c r="E643" s="17"/>
      <c r="F643" s="26"/>
      <c r="G643" s="26" t="str">
        <f t="shared" si="162"/>
        <v>YYWNWl</v>
      </c>
      <c r="H643" s="226">
        <f t="shared" ref="H643:K645" si="163">IF(H553&gt;0,1,0)</f>
        <v>0</v>
      </c>
      <c r="I643" s="226">
        <f t="shared" si="163"/>
        <v>0</v>
      </c>
      <c r="J643" s="226">
        <f t="shared" si="163"/>
        <v>0</v>
      </c>
      <c r="K643" s="226">
        <f t="shared" si="163"/>
        <v>0</v>
      </c>
      <c r="L643" s="769" cm="1">
        <f t="array" ref="L643">INDEX($H643:$K643,0,MATCH(L$631,$H$631:$K$631,0))*HLOOKUP(L$630,$J$627:$R$628,2)</f>
        <v>0</v>
      </c>
      <c r="M643" s="769" cm="1">
        <f t="array" ref="M643">INDEX($H643:$K643,0,MATCH(M$631,$H$631:$K$631,0))*HLOOKUP(M$630,$J$627:$R$628,2)</f>
        <v>0</v>
      </c>
      <c r="N643" s="769" cm="1">
        <f t="array" ref="N643">INDEX($H643:$K643,0,MATCH(N$631,$H$631:$K$631,0))*HLOOKUP(N$630,$J$627:$R$628,2)</f>
        <v>0</v>
      </c>
      <c r="O643" s="769" cm="1">
        <f t="array" ref="O643">INDEX($H643:$K643,0,MATCH(O$631,$H$631:$K$631,0))*HLOOKUP(O$630,$J$627:$R$628,2)</f>
        <v>0</v>
      </c>
      <c r="P643" s="769" cm="1">
        <f t="array" ref="P643">INDEX($H643:$K643,0,MATCH(P$631,$H$631:$K$631,0))*HLOOKUP(P$630,$J$627:$R$628,2)</f>
        <v>0</v>
      </c>
      <c r="Q643" s="769" cm="1">
        <f t="array" ref="Q643">INDEX($H643:$K643,0,MATCH(Q$631,$H$631:$K$631,0))*HLOOKUP(Q$630,$J$627:$R$628,2)</f>
        <v>0</v>
      </c>
      <c r="R643" s="769" cm="1">
        <f t="array" ref="R643">INDEX($H643:$K643,0,MATCH(R$631,$H$631:$K$631,0))*HLOOKUP(R$630,$J$627:$R$628,2)</f>
        <v>0</v>
      </c>
      <c r="S643" s="769" cm="1">
        <f t="array" ref="S643">INDEX($H643:$K643,0,MATCH(S$631,$H$631:$K$631,0))*HLOOKUP(S$630,$J$627:$R$628,2)</f>
        <v>0</v>
      </c>
      <c r="T643" s="769" cm="1">
        <f t="array" ref="T643">INDEX($H643:$K643,0,MATCH(T$631,$H$631:$K$631,0))*HLOOKUP(T$630,$J$627:$R$628,2)</f>
        <v>0</v>
      </c>
      <c r="U643" s="769" cm="1">
        <f t="array" ref="U643">INDEX($H643:$K643,0,MATCH(U$631,$H$631:$K$631,0))*HLOOKUP(U$630,$J$627:$R$628,2)</f>
        <v>0</v>
      </c>
      <c r="V643" s="769" cm="1">
        <f t="array" ref="V643">INDEX($H643:$K643,0,MATCH(V$631,$H$631:$K$631,0))*HLOOKUP(V$630,$J$627:$R$628,2)</f>
        <v>0</v>
      </c>
      <c r="W643" s="769" cm="1">
        <f t="array" ref="W643">INDEX($H643:$K643,0,MATCH(W$631,$H$631:$K$631,0))*HLOOKUP(W$630,$J$627:$R$628,2)</f>
        <v>0</v>
      </c>
      <c r="X643" s="769" cm="1">
        <f t="array" ref="X643">INDEX($H643:$K643,0,MATCH(X$631,$H$631:$K$631,0))*HLOOKUP(X$630,$J$627:$R$628,2)</f>
        <v>0</v>
      </c>
      <c r="Y643" s="769" cm="1">
        <f t="array" ref="Y643">INDEX($H643:$K643,0,MATCH(Y$631,$H$631:$K$631,0))*HLOOKUP(Y$630,$J$627:$R$628,2)</f>
        <v>0</v>
      </c>
      <c r="Z643" s="769" cm="1">
        <f t="array" ref="Z643">INDEX($H643:$K643,0,MATCH(Z$631,$H$631:$K$631,0))*HLOOKUP(Z$630,$J$627:$R$628,2)</f>
        <v>0</v>
      </c>
      <c r="AA643" s="769" cm="1">
        <f t="array" ref="AA643">INDEX($H643:$K643,0,MATCH(AA$631,$H$631:$K$631,0))*HLOOKUP(AA$630,$J$627:$R$628,2)</f>
        <v>0</v>
      </c>
      <c r="AB643" s="769" cm="1">
        <f t="array" ref="AB643">INDEX($H643:$K643,0,MATCH(AB$631,$H$631:$K$631,0))*HLOOKUP(AB$630,$J$627:$R$628,2)</f>
        <v>0</v>
      </c>
      <c r="AC643" s="769" cm="1">
        <f t="array" ref="AC643">INDEX($H643:$K643,0,MATCH(AC$631,$H$631:$K$631,0))*HLOOKUP(AC$630,$J$627:$R$628,2)</f>
        <v>0</v>
      </c>
      <c r="AD643" s="769" cm="1">
        <f t="array" ref="AD643">INDEX($H643:$K643,0,MATCH(AD$631,$H$631:$K$631,0))*HLOOKUP(AD$630,$J$627:$R$628,2)</f>
        <v>0</v>
      </c>
      <c r="AE643" s="769" cm="1">
        <f t="array" ref="AE643">INDEX($H643:$K643,0,MATCH(AE$631,$H$631:$K$631,0))*HLOOKUP(AE$630,$J$627:$R$628,2)</f>
        <v>0</v>
      </c>
      <c r="AF643" s="769" cm="1">
        <f t="array" ref="AF643">INDEX($H643:$K643,0,MATCH(AF$631,$H$631:$K$631,0))*HLOOKUP(AF$630,$J$627:$R$628,2)</f>
        <v>0</v>
      </c>
      <c r="AG643" s="769" cm="1">
        <f t="array" ref="AG643">INDEX($H643:$K643,0,MATCH(AG$631,$H$631:$K$631,0))*HLOOKUP(AG$630,$J$627:$R$628,2)</f>
        <v>0</v>
      </c>
      <c r="AH643" s="769" cm="1">
        <f t="array" ref="AH643">INDEX($H643:$K643,0,MATCH(AH$631,$H$631:$K$631,0))*HLOOKUP(AH$630,$J$627:$R$628,2)</f>
        <v>0</v>
      </c>
      <c r="AI643" s="769" cm="1">
        <f t="array" ref="AI643">INDEX($H643:$K643,0,MATCH(AI$631,$H$631:$K$631,0))*HLOOKUP(AI$630,$J$627:$R$628,2)</f>
        <v>0</v>
      </c>
      <c r="AJ643" s="769" cm="1">
        <f t="array" ref="AJ643">INDEX($H643:$K643,0,MATCH(AJ$631,$H$631:$K$631,0))*HLOOKUP(AJ$630,$J$627:$R$628,2)</f>
        <v>0</v>
      </c>
      <c r="AK643" s="769" cm="1">
        <f t="array" ref="AK643">INDEX($H643:$K643,0,MATCH(AK$631,$H$631:$K$631,0))*HLOOKUP(AK$630,$J$627:$R$628,2)</f>
        <v>0</v>
      </c>
      <c r="AL643" s="769" cm="1">
        <f t="array" ref="AL643">INDEX($H643:$K643,0,MATCH(AL$631,$H$631:$K$631,0))*HLOOKUP(AL$630,$J$627:$R$628,2)</f>
        <v>0</v>
      </c>
      <c r="AM643" s="769" cm="1">
        <f t="array" ref="AM643">INDEX($H643:$K643,0,MATCH(AM$631,$H$631:$K$631,0))*HLOOKUP(AM$630,$J$627:$R$628,2)</f>
        <v>0</v>
      </c>
      <c r="AN643" s="769" cm="1">
        <f t="array" ref="AN643">INDEX($H643:$K643,0,MATCH(AN$631,$H$631:$K$631,0))*HLOOKUP(AN$630,$J$627:$R$628,2)</f>
        <v>0</v>
      </c>
      <c r="AO643" s="769" cm="1">
        <f t="array" ref="AO643">INDEX($H643:$K643,0,MATCH(AO$631,$H$631:$K$631,0))*HLOOKUP(AO$630,$J$627:$R$628,2)</f>
        <v>0</v>
      </c>
      <c r="AP643" s="769" cm="1">
        <f t="array" ref="AP643">INDEX($H643:$K643,0,MATCH(AP$631,$H$631:$K$631,0))*HLOOKUP(AP$630,$J$627:$R$628,2)</f>
        <v>0</v>
      </c>
      <c r="AQ643" s="769" cm="1">
        <f t="array" ref="AQ643">INDEX($H643:$K643,0,MATCH(AQ$631,$H$631:$K$631,0))*HLOOKUP(AQ$630,$J$627:$R$628,2)</f>
        <v>0</v>
      </c>
      <c r="AR643" s="769" cm="1">
        <f t="array" ref="AR643">INDEX($H643:$K643,0,MATCH(AR$631,$H$631:$K$631,0))*HLOOKUP(AR$630,$J$627:$R$628,2)</f>
        <v>0</v>
      </c>
      <c r="AS643" s="769" cm="1">
        <f t="array" ref="AS643">INDEX($H643:$K643,0,MATCH(AS$631,$H$631:$K$631,0))*HLOOKUP(AS$630,$J$627:$R$628,2)</f>
        <v>0</v>
      </c>
      <c r="AT643" s="769" cm="1">
        <f t="array" ref="AT643">INDEX($H643:$K643,0,MATCH(AT$631,$H$631:$K$631,0))*HLOOKUP(AT$630,$J$627:$R$628,2)</f>
        <v>0</v>
      </c>
      <c r="AU643" s="769" cm="1">
        <f t="array" ref="AU643">INDEX($H643:$K643,0,MATCH(AU$631,$H$631:$K$631,0))*HLOOKUP(AU$630,$J$627:$R$628,2)</f>
        <v>0</v>
      </c>
      <c r="AV643" s="189"/>
      <c r="AW643" s="189"/>
      <c r="AX643" s="16"/>
      <c r="AY643" s="8"/>
      <c r="AZ643" s="8"/>
      <c r="BA643" s="8"/>
    </row>
    <row r="644" spans="1:53" ht="14.5" outlineLevel="1" x14ac:dyDescent="0.35">
      <c r="A644" s="6"/>
      <c r="B644" s="7"/>
      <c r="C644" s="17"/>
      <c r="D644" s="17"/>
      <c r="E644" s="17"/>
      <c r="F644" s="26"/>
      <c r="G644" s="26" t="str">
        <f t="shared" si="162"/>
        <v>YYLWNw</v>
      </c>
      <c r="H644" s="226">
        <f t="shared" si="163"/>
        <v>1</v>
      </c>
      <c r="I644" s="226">
        <f t="shared" si="163"/>
        <v>1</v>
      </c>
      <c r="J644" s="226">
        <f t="shared" si="163"/>
        <v>1</v>
      </c>
      <c r="K644" s="226">
        <f t="shared" si="163"/>
        <v>0</v>
      </c>
      <c r="L644" s="769" cm="1">
        <f t="array" ref="L644">INDEX($H644:$K644,0,MATCH(L$631,$H$631:$K$631,0))*HLOOKUP(L$630,$J$627:$R$628,2)</f>
        <v>1</v>
      </c>
      <c r="M644" s="769" cm="1">
        <f t="array" ref="M644">INDEX($H644:$K644,0,MATCH(M$631,$H$631:$K$631,0))*HLOOKUP(M$630,$J$627:$R$628,2)</f>
        <v>1</v>
      </c>
      <c r="N644" s="769" cm="1">
        <f t="array" ref="N644">INDEX($H644:$K644,0,MATCH(N$631,$H$631:$K$631,0))*HLOOKUP(N$630,$J$627:$R$628,2)</f>
        <v>1</v>
      </c>
      <c r="O644" s="769" cm="1">
        <f t="array" ref="O644">INDEX($H644:$K644,0,MATCH(O$631,$H$631:$K$631,0))*HLOOKUP(O$630,$J$627:$R$628,2)</f>
        <v>0</v>
      </c>
      <c r="P644" s="769" cm="1">
        <f t="array" ref="P644">INDEX($H644:$K644,0,MATCH(P$631,$H$631:$K$631,0))*HLOOKUP(P$630,$J$627:$R$628,2)</f>
        <v>1</v>
      </c>
      <c r="Q644" s="769" cm="1">
        <f t="array" ref="Q644">INDEX($H644:$K644,0,MATCH(Q$631,$H$631:$K$631,0))*HLOOKUP(Q$630,$J$627:$R$628,2)</f>
        <v>1</v>
      </c>
      <c r="R644" s="769" cm="1">
        <f t="array" ref="R644">INDEX($H644:$K644,0,MATCH(R$631,$H$631:$K$631,0))*HLOOKUP(R$630,$J$627:$R$628,2)</f>
        <v>1</v>
      </c>
      <c r="S644" s="769" cm="1">
        <f t="array" ref="S644">INDEX($H644:$K644,0,MATCH(S$631,$H$631:$K$631,0))*HLOOKUP(S$630,$J$627:$R$628,2)</f>
        <v>0</v>
      </c>
      <c r="T644" s="769" cm="1">
        <f t="array" ref="T644">INDEX($H644:$K644,0,MATCH(T$631,$H$631:$K$631,0))*HLOOKUP(T$630,$J$627:$R$628,2)</f>
        <v>1</v>
      </c>
      <c r="U644" s="769" cm="1">
        <f t="array" ref="U644">INDEX($H644:$K644,0,MATCH(U$631,$H$631:$K$631,0))*HLOOKUP(U$630,$J$627:$R$628,2)</f>
        <v>1</v>
      </c>
      <c r="V644" s="769" cm="1">
        <f t="array" ref="V644">INDEX($H644:$K644,0,MATCH(V$631,$H$631:$K$631,0))*HLOOKUP(V$630,$J$627:$R$628,2)</f>
        <v>1</v>
      </c>
      <c r="W644" s="769" cm="1">
        <f t="array" ref="W644">INDEX($H644:$K644,0,MATCH(W$631,$H$631:$K$631,0))*HLOOKUP(W$630,$J$627:$R$628,2)</f>
        <v>0</v>
      </c>
      <c r="X644" s="769" cm="1">
        <f t="array" ref="X644">INDEX($H644:$K644,0,MATCH(X$631,$H$631:$K$631,0))*HLOOKUP(X$630,$J$627:$R$628,2)</f>
        <v>1</v>
      </c>
      <c r="Y644" s="769" cm="1">
        <f t="array" ref="Y644">INDEX($H644:$K644,0,MATCH(Y$631,$H$631:$K$631,0))*HLOOKUP(Y$630,$J$627:$R$628,2)</f>
        <v>1</v>
      </c>
      <c r="Z644" s="769" cm="1">
        <f t="array" ref="Z644">INDEX($H644:$K644,0,MATCH(Z$631,$H$631:$K$631,0))*HLOOKUP(Z$630,$J$627:$R$628,2)</f>
        <v>1</v>
      </c>
      <c r="AA644" s="769" cm="1">
        <f t="array" ref="AA644">INDEX($H644:$K644,0,MATCH(AA$631,$H$631:$K$631,0))*HLOOKUP(AA$630,$J$627:$R$628,2)</f>
        <v>0</v>
      </c>
      <c r="AB644" s="769" cm="1">
        <f t="array" ref="AB644">INDEX($H644:$K644,0,MATCH(AB$631,$H$631:$K$631,0))*HLOOKUP(AB$630,$J$627:$R$628,2)</f>
        <v>1</v>
      </c>
      <c r="AC644" s="769" cm="1">
        <f t="array" ref="AC644">INDEX($H644:$K644,0,MATCH(AC$631,$H$631:$K$631,0))*HLOOKUP(AC$630,$J$627:$R$628,2)</f>
        <v>1</v>
      </c>
      <c r="AD644" s="769" cm="1">
        <f t="array" ref="AD644">INDEX($H644:$K644,0,MATCH(AD$631,$H$631:$K$631,0))*HLOOKUP(AD$630,$J$627:$R$628,2)</f>
        <v>1</v>
      </c>
      <c r="AE644" s="769" cm="1">
        <f t="array" ref="AE644">INDEX($H644:$K644,0,MATCH(AE$631,$H$631:$K$631,0))*HLOOKUP(AE$630,$J$627:$R$628,2)</f>
        <v>0</v>
      </c>
      <c r="AF644" s="769" cm="1">
        <f t="array" ref="AF644">INDEX($H644:$K644,0,MATCH(AF$631,$H$631:$K$631,0))*HLOOKUP(AF$630,$J$627:$R$628,2)</f>
        <v>1</v>
      </c>
      <c r="AG644" s="769" cm="1">
        <f t="array" ref="AG644">INDEX($H644:$K644,0,MATCH(AG$631,$H$631:$K$631,0))*HLOOKUP(AG$630,$J$627:$R$628,2)</f>
        <v>1</v>
      </c>
      <c r="AH644" s="769" cm="1">
        <f t="array" ref="AH644">INDEX($H644:$K644,0,MATCH(AH$631,$H$631:$K$631,0))*HLOOKUP(AH$630,$J$627:$R$628,2)</f>
        <v>1</v>
      </c>
      <c r="AI644" s="769" cm="1">
        <f t="array" ref="AI644">INDEX($H644:$K644,0,MATCH(AI$631,$H$631:$K$631,0))*HLOOKUP(AI$630,$J$627:$R$628,2)</f>
        <v>0</v>
      </c>
      <c r="AJ644" s="769" cm="1">
        <f t="array" ref="AJ644">INDEX($H644:$K644,0,MATCH(AJ$631,$H$631:$K$631,0))*HLOOKUP(AJ$630,$J$627:$R$628,2)</f>
        <v>1</v>
      </c>
      <c r="AK644" s="769" cm="1">
        <f t="array" ref="AK644">INDEX($H644:$K644,0,MATCH(AK$631,$H$631:$K$631,0))*HLOOKUP(AK$630,$J$627:$R$628,2)</f>
        <v>1</v>
      </c>
      <c r="AL644" s="769" cm="1">
        <f t="array" ref="AL644">INDEX($H644:$K644,0,MATCH(AL$631,$H$631:$K$631,0))*HLOOKUP(AL$630,$J$627:$R$628,2)</f>
        <v>1</v>
      </c>
      <c r="AM644" s="769" cm="1">
        <f t="array" ref="AM644">INDEX($H644:$K644,0,MATCH(AM$631,$H$631:$K$631,0))*HLOOKUP(AM$630,$J$627:$R$628,2)</f>
        <v>0</v>
      </c>
      <c r="AN644" s="769" cm="1">
        <f t="array" ref="AN644">INDEX($H644:$K644,0,MATCH(AN$631,$H$631:$K$631,0))*HLOOKUP(AN$630,$J$627:$R$628,2)</f>
        <v>1</v>
      </c>
      <c r="AO644" s="769" cm="1">
        <f t="array" ref="AO644">INDEX($H644:$K644,0,MATCH(AO$631,$H$631:$K$631,0))*HLOOKUP(AO$630,$J$627:$R$628,2)</f>
        <v>1</v>
      </c>
      <c r="AP644" s="769" cm="1">
        <f t="array" ref="AP644">INDEX($H644:$K644,0,MATCH(AP$631,$H$631:$K$631,0))*HLOOKUP(AP$630,$J$627:$R$628,2)</f>
        <v>1</v>
      </c>
      <c r="AQ644" s="769" cm="1">
        <f t="array" ref="AQ644">INDEX($H644:$K644,0,MATCH(AQ$631,$H$631:$K$631,0))*HLOOKUP(AQ$630,$J$627:$R$628,2)</f>
        <v>0</v>
      </c>
      <c r="AR644" s="769" cm="1">
        <f t="array" ref="AR644">INDEX($H644:$K644,0,MATCH(AR$631,$H$631:$K$631,0))*HLOOKUP(AR$630,$J$627:$R$628,2)</f>
        <v>1</v>
      </c>
      <c r="AS644" s="769" cm="1">
        <f t="array" ref="AS644">INDEX($H644:$K644,0,MATCH(AS$631,$H$631:$K$631,0))*HLOOKUP(AS$630,$J$627:$R$628,2)</f>
        <v>1</v>
      </c>
      <c r="AT644" s="769" cm="1">
        <f t="array" ref="AT644">INDEX($H644:$K644,0,MATCH(AT$631,$H$631:$K$631,0))*HLOOKUP(AT$630,$J$627:$R$628,2)</f>
        <v>1</v>
      </c>
      <c r="AU644" s="769" cm="1">
        <f t="array" ref="AU644">INDEX($H644:$K644,0,MATCH(AU$631,$H$631:$K$631,0))*HLOOKUP(AU$630,$J$627:$R$628,2)</f>
        <v>0</v>
      </c>
      <c r="AV644" s="189"/>
      <c r="AW644" s="189"/>
      <c r="AX644" s="16"/>
      <c r="AY644" s="8"/>
      <c r="AZ644" s="8"/>
      <c r="BA644" s="8"/>
    </row>
    <row r="645" spans="1:53" ht="14.5" outlineLevel="1" x14ac:dyDescent="0.35">
      <c r="A645" s="6"/>
      <c r="B645" s="7"/>
      <c r="C645" s="17"/>
      <c r="D645" s="17"/>
      <c r="E645" s="17"/>
      <c r="F645" s="26"/>
      <c r="G645" s="26" t="str">
        <f t="shared" si="162"/>
        <v>YYLWNwd</v>
      </c>
      <c r="H645" s="226">
        <f t="shared" si="163"/>
        <v>1</v>
      </c>
      <c r="I645" s="226">
        <f t="shared" si="163"/>
        <v>1</v>
      </c>
      <c r="J645" s="226">
        <f t="shared" si="163"/>
        <v>1</v>
      </c>
      <c r="K645" s="226">
        <f t="shared" si="163"/>
        <v>0</v>
      </c>
      <c r="L645" s="769" cm="1">
        <f t="array" ref="L645">INDEX($H645:$K645,0,MATCH(L$631,$H$631:$K$631,0))*HLOOKUP(L$630,$J$627:$R$628,2)</f>
        <v>1</v>
      </c>
      <c r="M645" s="769" cm="1">
        <f t="array" ref="M645">INDEX($H645:$K645,0,MATCH(M$631,$H$631:$K$631,0))*HLOOKUP(M$630,$J$627:$R$628,2)</f>
        <v>1</v>
      </c>
      <c r="N645" s="769" cm="1">
        <f t="array" ref="N645">INDEX($H645:$K645,0,MATCH(N$631,$H$631:$K$631,0))*HLOOKUP(N$630,$J$627:$R$628,2)</f>
        <v>1</v>
      </c>
      <c r="O645" s="769" cm="1">
        <f t="array" ref="O645">INDEX($H645:$K645,0,MATCH(O$631,$H$631:$K$631,0))*HLOOKUP(O$630,$J$627:$R$628,2)</f>
        <v>0</v>
      </c>
      <c r="P645" s="769" cm="1">
        <f t="array" ref="P645">INDEX($H645:$K645,0,MATCH(P$631,$H$631:$K$631,0))*HLOOKUP(P$630,$J$627:$R$628,2)</f>
        <v>1</v>
      </c>
      <c r="Q645" s="769" cm="1">
        <f t="array" ref="Q645">INDEX($H645:$K645,0,MATCH(Q$631,$H$631:$K$631,0))*HLOOKUP(Q$630,$J$627:$R$628,2)</f>
        <v>1</v>
      </c>
      <c r="R645" s="769" cm="1">
        <f t="array" ref="R645">INDEX($H645:$K645,0,MATCH(R$631,$H$631:$K$631,0))*HLOOKUP(R$630,$J$627:$R$628,2)</f>
        <v>1</v>
      </c>
      <c r="S645" s="769" cm="1">
        <f t="array" ref="S645">INDEX($H645:$K645,0,MATCH(S$631,$H$631:$K$631,0))*HLOOKUP(S$630,$J$627:$R$628,2)</f>
        <v>0</v>
      </c>
      <c r="T645" s="769" cm="1">
        <f t="array" ref="T645">INDEX($H645:$K645,0,MATCH(T$631,$H$631:$K$631,0))*HLOOKUP(T$630,$J$627:$R$628,2)</f>
        <v>1</v>
      </c>
      <c r="U645" s="769" cm="1">
        <f t="array" ref="U645">INDEX($H645:$K645,0,MATCH(U$631,$H$631:$K$631,0))*HLOOKUP(U$630,$J$627:$R$628,2)</f>
        <v>1</v>
      </c>
      <c r="V645" s="769" cm="1">
        <f t="array" ref="V645">INDEX($H645:$K645,0,MATCH(V$631,$H$631:$K$631,0))*HLOOKUP(V$630,$J$627:$R$628,2)</f>
        <v>1</v>
      </c>
      <c r="W645" s="769" cm="1">
        <f t="array" ref="W645">INDEX($H645:$K645,0,MATCH(W$631,$H$631:$K$631,0))*HLOOKUP(W$630,$J$627:$R$628,2)</f>
        <v>0</v>
      </c>
      <c r="X645" s="769" cm="1">
        <f t="array" ref="X645">INDEX($H645:$K645,0,MATCH(X$631,$H$631:$K$631,0))*HLOOKUP(X$630,$J$627:$R$628,2)</f>
        <v>1</v>
      </c>
      <c r="Y645" s="769" cm="1">
        <f t="array" ref="Y645">INDEX($H645:$K645,0,MATCH(Y$631,$H$631:$K$631,0))*HLOOKUP(Y$630,$J$627:$R$628,2)</f>
        <v>1</v>
      </c>
      <c r="Z645" s="769" cm="1">
        <f t="array" ref="Z645">INDEX($H645:$K645,0,MATCH(Z$631,$H$631:$K$631,0))*HLOOKUP(Z$630,$J$627:$R$628,2)</f>
        <v>1</v>
      </c>
      <c r="AA645" s="769" cm="1">
        <f t="array" ref="AA645">INDEX($H645:$K645,0,MATCH(AA$631,$H$631:$K$631,0))*HLOOKUP(AA$630,$J$627:$R$628,2)</f>
        <v>0</v>
      </c>
      <c r="AB645" s="769" cm="1">
        <f t="array" ref="AB645">INDEX($H645:$K645,0,MATCH(AB$631,$H$631:$K$631,0))*HLOOKUP(AB$630,$J$627:$R$628,2)</f>
        <v>1</v>
      </c>
      <c r="AC645" s="769" cm="1">
        <f t="array" ref="AC645">INDEX($H645:$K645,0,MATCH(AC$631,$H$631:$K$631,0))*HLOOKUP(AC$630,$J$627:$R$628,2)</f>
        <v>1</v>
      </c>
      <c r="AD645" s="769" cm="1">
        <f t="array" ref="AD645">INDEX($H645:$K645,0,MATCH(AD$631,$H$631:$K$631,0))*HLOOKUP(AD$630,$J$627:$R$628,2)</f>
        <v>1</v>
      </c>
      <c r="AE645" s="769" cm="1">
        <f t="array" ref="AE645">INDEX($H645:$K645,0,MATCH(AE$631,$H$631:$K$631,0))*HLOOKUP(AE$630,$J$627:$R$628,2)</f>
        <v>0</v>
      </c>
      <c r="AF645" s="769" cm="1">
        <f t="array" ref="AF645">INDEX($H645:$K645,0,MATCH(AF$631,$H$631:$K$631,0))*HLOOKUP(AF$630,$J$627:$R$628,2)</f>
        <v>1</v>
      </c>
      <c r="AG645" s="769" cm="1">
        <f t="array" ref="AG645">INDEX($H645:$K645,0,MATCH(AG$631,$H$631:$K$631,0))*HLOOKUP(AG$630,$J$627:$R$628,2)</f>
        <v>1</v>
      </c>
      <c r="AH645" s="769" cm="1">
        <f t="array" ref="AH645">INDEX($H645:$K645,0,MATCH(AH$631,$H$631:$K$631,0))*HLOOKUP(AH$630,$J$627:$R$628,2)</f>
        <v>1</v>
      </c>
      <c r="AI645" s="769" cm="1">
        <f t="array" ref="AI645">INDEX($H645:$K645,0,MATCH(AI$631,$H$631:$K$631,0))*HLOOKUP(AI$630,$J$627:$R$628,2)</f>
        <v>0</v>
      </c>
      <c r="AJ645" s="769" cm="1">
        <f t="array" ref="AJ645">INDEX($H645:$K645,0,MATCH(AJ$631,$H$631:$K$631,0))*HLOOKUP(AJ$630,$J$627:$R$628,2)</f>
        <v>1</v>
      </c>
      <c r="AK645" s="769" cm="1">
        <f t="array" ref="AK645">INDEX($H645:$K645,0,MATCH(AK$631,$H$631:$K$631,0))*HLOOKUP(AK$630,$J$627:$R$628,2)</f>
        <v>1</v>
      </c>
      <c r="AL645" s="769" cm="1">
        <f t="array" ref="AL645">INDEX($H645:$K645,0,MATCH(AL$631,$H$631:$K$631,0))*HLOOKUP(AL$630,$J$627:$R$628,2)</f>
        <v>1</v>
      </c>
      <c r="AM645" s="769" cm="1">
        <f t="array" ref="AM645">INDEX($H645:$K645,0,MATCH(AM$631,$H$631:$K$631,0))*HLOOKUP(AM$630,$J$627:$R$628,2)</f>
        <v>0</v>
      </c>
      <c r="AN645" s="769" cm="1">
        <f t="array" ref="AN645">INDEX($H645:$K645,0,MATCH(AN$631,$H$631:$K$631,0))*HLOOKUP(AN$630,$J$627:$R$628,2)</f>
        <v>1</v>
      </c>
      <c r="AO645" s="769" cm="1">
        <f t="array" ref="AO645">INDEX($H645:$K645,0,MATCH(AO$631,$H$631:$K$631,0))*HLOOKUP(AO$630,$J$627:$R$628,2)</f>
        <v>1</v>
      </c>
      <c r="AP645" s="769" cm="1">
        <f t="array" ref="AP645">INDEX($H645:$K645,0,MATCH(AP$631,$H$631:$K$631,0))*HLOOKUP(AP$630,$J$627:$R$628,2)</f>
        <v>1</v>
      </c>
      <c r="AQ645" s="769" cm="1">
        <f t="array" ref="AQ645">INDEX($H645:$K645,0,MATCH(AQ$631,$H$631:$K$631,0))*HLOOKUP(AQ$630,$J$627:$R$628,2)</f>
        <v>0</v>
      </c>
      <c r="AR645" s="769" cm="1">
        <f t="array" ref="AR645">INDEX($H645:$K645,0,MATCH(AR$631,$H$631:$K$631,0))*HLOOKUP(AR$630,$J$627:$R$628,2)</f>
        <v>1</v>
      </c>
      <c r="AS645" s="769" cm="1">
        <f t="array" ref="AS645">INDEX($H645:$K645,0,MATCH(AS$631,$H$631:$K$631,0))*HLOOKUP(AS$630,$J$627:$R$628,2)</f>
        <v>1</v>
      </c>
      <c r="AT645" s="769" cm="1">
        <f t="array" ref="AT645">INDEX($H645:$K645,0,MATCH(AT$631,$H$631:$K$631,0))*HLOOKUP(AT$630,$J$627:$R$628,2)</f>
        <v>1</v>
      </c>
      <c r="AU645" s="769" cm="1">
        <f t="array" ref="AU645">INDEX($H645:$K645,0,MATCH(AU$631,$H$631:$K$631,0))*HLOOKUP(AU$630,$J$627:$R$628,2)</f>
        <v>0</v>
      </c>
      <c r="AV645" s="189"/>
      <c r="AW645" s="189"/>
      <c r="AX645" s="16"/>
      <c r="AY645" s="8"/>
      <c r="AZ645" s="8"/>
      <c r="BA645" s="8"/>
    </row>
    <row r="646" spans="1:53" ht="14.5" outlineLevel="1" x14ac:dyDescent="0.35">
      <c r="A646" s="6"/>
      <c r="B646" s="7"/>
      <c r="C646" s="17"/>
      <c r="D646" s="17"/>
      <c r="E646" s="17"/>
      <c r="F646" s="26"/>
      <c r="G646" s="26" t="str">
        <f t="shared" si="162"/>
        <v>YYWLWz</v>
      </c>
      <c r="H646" s="226">
        <f t="shared" ref="H646:K647" si="164">IF(H556&gt;0,1,0)</f>
        <v>1</v>
      </c>
      <c r="I646" s="226">
        <f t="shared" si="164"/>
        <v>1</v>
      </c>
      <c r="J646" s="226">
        <f t="shared" si="164"/>
        <v>0</v>
      </c>
      <c r="K646" s="226">
        <f t="shared" si="164"/>
        <v>1</v>
      </c>
      <c r="L646" s="769" cm="1">
        <f t="array" ref="L646">INDEX($H646:$K646,0,MATCH(L$631,$H$631:$K$631,0))*HLOOKUP(L$630,$J$627:$R$628,2)</f>
        <v>1</v>
      </c>
      <c r="M646" s="769" cm="1">
        <f t="array" ref="M646">INDEX($H646:$K646,0,MATCH(M$631,$H$631:$K$631,0))*HLOOKUP(M$630,$J$627:$R$628,2)</f>
        <v>1</v>
      </c>
      <c r="N646" s="769" cm="1">
        <f t="array" ref="N646">INDEX($H646:$K646,0,MATCH(N$631,$H$631:$K$631,0))*HLOOKUP(N$630,$J$627:$R$628,2)</f>
        <v>0</v>
      </c>
      <c r="O646" s="769" cm="1">
        <f t="array" ref="O646">INDEX($H646:$K646,0,MATCH(O$631,$H$631:$K$631,0))*HLOOKUP(O$630,$J$627:$R$628,2)</f>
        <v>1</v>
      </c>
      <c r="P646" s="769" cm="1">
        <f t="array" ref="P646">INDEX($H646:$K646,0,MATCH(P$631,$H$631:$K$631,0))*HLOOKUP(P$630,$J$627:$R$628,2)</f>
        <v>1</v>
      </c>
      <c r="Q646" s="769" cm="1">
        <f t="array" ref="Q646">INDEX($H646:$K646,0,MATCH(Q$631,$H$631:$K$631,0))*HLOOKUP(Q$630,$J$627:$R$628,2)</f>
        <v>1</v>
      </c>
      <c r="R646" s="769" cm="1">
        <f t="array" ref="R646">INDEX($H646:$K646,0,MATCH(R$631,$H$631:$K$631,0))*HLOOKUP(R$630,$J$627:$R$628,2)</f>
        <v>0</v>
      </c>
      <c r="S646" s="769" cm="1">
        <f t="array" ref="S646">INDEX($H646:$K646,0,MATCH(S$631,$H$631:$K$631,0))*HLOOKUP(S$630,$J$627:$R$628,2)</f>
        <v>1</v>
      </c>
      <c r="T646" s="769" cm="1">
        <f t="array" ref="T646">INDEX($H646:$K646,0,MATCH(T$631,$H$631:$K$631,0))*HLOOKUP(T$630,$J$627:$R$628,2)</f>
        <v>1</v>
      </c>
      <c r="U646" s="769" cm="1">
        <f t="array" ref="U646">INDEX($H646:$K646,0,MATCH(U$631,$H$631:$K$631,0))*HLOOKUP(U$630,$J$627:$R$628,2)</f>
        <v>1</v>
      </c>
      <c r="V646" s="769" cm="1">
        <f t="array" ref="V646">INDEX($H646:$K646,0,MATCH(V$631,$H$631:$K$631,0))*HLOOKUP(V$630,$J$627:$R$628,2)</f>
        <v>0</v>
      </c>
      <c r="W646" s="769" cm="1">
        <f t="array" ref="W646">INDEX($H646:$K646,0,MATCH(W$631,$H$631:$K$631,0))*HLOOKUP(W$630,$J$627:$R$628,2)</f>
        <v>1</v>
      </c>
      <c r="X646" s="769" cm="1">
        <f t="array" ref="X646">INDEX($H646:$K646,0,MATCH(X$631,$H$631:$K$631,0))*HLOOKUP(X$630,$J$627:$R$628,2)</f>
        <v>1</v>
      </c>
      <c r="Y646" s="769" cm="1">
        <f t="array" ref="Y646">INDEX($H646:$K646,0,MATCH(Y$631,$H$631:$K$631,0))*HLOOKUP(Y$630,$J$627:$R$628,2)</f>
        <v>1</v>
      </c>
      <c r="Z646" s="769" cm="1">
        <f t="array" ref="Z646">INDEX($H646:$K646,0,MATCH(Z$631,$H$631:$K$631,0))*HLOOKUP(Z$630,$J$627:$R$628,2)</f>
        <v>0</v>
      </c>
      <c r="AA646" s="769" cm="1">
        <f t="array" ref="AA646">INDEX($H646:$K646,0,MATCH(AA$631,$H$631:$K$631,0))*HLOOKUP(AA$630,$J$627:$R$628,2)</f>
        <v>1</v>
      </c>
      <c r="AB646" s="769" cm="1">
        <f t="array" ref="AB646">INDEX($H646:$K646,0,MATCH(AB$631,$H$631:$K$631,0))*HLOOKUP(AB$630,$J$627:$R$628,2)</f>
        <v>1</v>
      </c>
      <c r="AC646" s="769" cm="1">
        <f t="array" ref="AC646">INDEX($H646:$K646,0,MATCH(AC$631,$H$631:$K$631,0))*HLOOKUP(AC$630,$J$627:$R$628,2)</f>
        <v>1</v>
      </c>
      <c r="AD646" s="769" cm="1">
        <f t="array" ref="AD646">INDEX($H646:$K646,0,MATCH(AD$631,$H$631:$K$631,0))*HLOOKUP(AD$630,$J$627:$R$628,2)</f>
        <v>0</v>
      </c>
      <c r="AE646" s="769" cm="1">
        <f t="array" ref="AE646">INDEX($H646:$K646,0,MATCH(AE$631,$H$631:$K$631,0))*HLOOKUP(AE$630,$J$627:$R$628,2)</f>
        <v>1</v>
      </c>
      <c r="AF646" s="769" cm="1">
        <f t="array" ref="AF646">INDEX($H646:$K646,0,MATCH(AF$631,$H$631:$K$631,0))*HLOOKUP(AF$630,$J$627:$R$628,2)</f>
        <v>1</v>
      </c>
      <c r="AG646" s="769" cm="1">
        <f t="array" ref="AG646">INDEX($H646:$K646,0,MATCH(AG$631,$H$631:$K$631,0))*HLOOKUP(AG$630,$J$627:$R$628,2)</f>
        <v>1</v>
      </c>
      <c r="AH646" s="769" cm="1">
        <f t="array" ref="AH646">INDEX($H646:$K646,0,MATCH(AH$631,$H$631:$K$631,0))*HLOOKUP(AH$630,$J$627:$R$628,2)</f>
        <v>0</v>
      </c>
      <c r="AI646" s="769" cm="1">
        <f t="array" ref="AI646">INDEX($H646:$K646,0,MATCH(AI$631,$H$631:$K$631,0))*HLOOKUP(AI$630,$J$627:$R$628,2)</f>
        <v>1</v>
      </c>
      <c r="AJ646" s="769" cm="1">
        <f t="array" ref="AJ646">INDEX($H646:$K646,0,MATCH(AJ$631,$H$631:$K$631,0))*HLOOKUP(AJ$630,$J$627:$R$628,2)</f>
        <v>1</v>
      </c>
      <c r="AK646" s="769" cm="1">
        <f t="array" ref="AK646">INDEX($H646:$K646,0,MATCH(AK$631,$H$631:$K$631,0))*HLOOKUP(AK$630,$J$627:$R$628,2)</f>
        <v>1</v>
      </c>
      <c r="AL646" s="769" cm="1">
        <f t="array" ref="AL646">INDEX($H646:$K646,0,MATCH(AL$631,$H$631:$K$631,0))*HLOOKUP(AL$630,$J$627:$R$628,2)</f>
        <v>0</v>
      </c>
      <c r="AM646" s="769" cm="1">
        <f t="array" ref="AM646">INDEX($H646:$K646,0,MATCH(AM$631,$H$631:$K$631,0))*HLOOKUP(AM$630,$J$627:$R$628,2)</f>
        <v>1</v>
      </c>
      <c r="AN646" s="769" cm="1">
        <f t="array" ref="AN646">INDEX($H646:$K646,0,MATCH(AN$631,$H$631:$K$631,0))*HLOOKUP(AN$630,$J$627:$R$628,2)</f>
        <v>1</v>
      </c>
      <c r="AO646" s="769" cm="1">
        <f t="array" ref="AO646">INDEX($H646:$K646,0,MATCH(AO$631,$H$631:$K$631,0))*HLOOKUP(AO$630,$J$627:$R$628,2)</f>
        <v>1</v>
      </c>
      <c r="AP646" s="769" cm="1">
        <f t="array" ref="AP646">INDEX($H646:$K646,0,MATCH(AP$631,$H$631:$K$631,0))*HLOOKUP(AP$630,$J$627:$R$628,2)</f>
        <v>0</v>
      </c>
      <c r="AQ646" s="769" cm="1">
        <f t="array" ref="AQ646">INDEX($H646:$K646,0,MATCH(AQ$631,$H$631:$K$631,0))*HLOOKUP(AQ$630,$J$627:$R$628,2)</f>
        <v>1</v>
      </c>
      <c r="AR646" s="769" cm="1">
        <f t="array" ref="AR646">INDEX($H646:$K646,0,MATCH(AR$631,$H$631:$K$631,0))*HLOOKUP(AR$630,$J$627:$R$628,2)</f>
        <v>1</v>
      </c>
      <c r="AS646" s="769" cm="1">
        <f t="array" ref="AS646">INDEX($H646:$K646,0,MATCH(AS$631,$H$631:$K$631,0))*HLOOKUP(AS$630,$J$627:$R$628,2)</f>
        <v>1</v>
      </c>
      <c r="AT646" s="769" cm="1">
        <f t="array" ref="AT646">INDEX($H646:$K646,0,MATCH(AT$631,$H$631:$K$631,0))*HLOOKUP(AT$630,$J$627:$R$628,2)</f>
        <v>0</v>
      </c>
      <c r="AU646" s="769" cm="1">
        <f t="array" ref="AU646">INDEX($H646:$K646,0,MATCH(AU$631,$H$631:$K$631,0))*HLOOKUP(AU$630,$J$627:$R$628,2)</f>
        <v>1</v>
      </c>
      <c r="AV646" s="189"/>
      <c r="AW646" s="189"/>
      <c r="AX646" s="16"/>
      <c r="AY646" s="8"/>
      <c r="AZ646" s="8"/>
      <c r="BA646" s="8"/>
    </row>
    <row r="647" spans="1:53" ht="14.5" outlineLevel="1" x14ac:dyDescent="0.35">
      <c r="A647" s="6"/>
      <c r="B647" s="7"/>
      <c r="C647" s="17"/>
      <c r="D647" s="17"/>
      <c r="E647" s="17"/>
      <c r="F647" s="26"/>
      <c r="G647" s="26" t="str">
        <f t="shared" si="162"/>
        <v>YYWLWzd</v>
      </c>
      <c r="H647" s="226">
        <f t="shared" si="164"/>
        <v>1</v>
      </c>
      <c r="I647" s="226">
        <f t="shared" si="164"/>
        <v>1</v>
      </c>
      <c r="J647" s="226">
        <f t="shared" si="164"/>
        <v>0</v>
      </c>
      <c r="K647" s="226">
        <f t="shared" si="164"/>
        <v>1</v>
      </c>
      <c r="L647" s="769" cm="1">
        <f t="array" ref="L647">INDEX($H647:$K647,0,MATCH(L$631,$H$631:$K$631,0))*HLOOKUP(L$630,$J$627:$R$628,2)</f>
        <v>1</v>
      </c>
      <c r="M647" s="769" cm="1">
        <f t="array" ref="M647">INDEX($H647:$K647,0,MATCH(M$631,$H$631:$K$631,0))*HLOOKUP(M$630,$J$627:$R$628,2)</f>
        <v>1</v>
      </c>
      <c r="N647" s="769" cm="1">
        <f t="array" ref="N647">INDEX($H647:$K647,0,MATCH(N$631,$H$631:$K$631,0))*HLOOKUP(N$630,$J$627:$R$628,2)</f>
        <v>0</v>
      </c>
      <c r="O647" s="769" cm="1">
        <f t="array" ref="O647">INDEX($H647:$K647,0,MATCH(O$631,$H$631:$K$631,0))*HLOOKUP(O$630,$J$627:$R$628,2)</f>
        <v>1</v>
      </c>
      <c r="P647" s="769" cm="1">
        <f t="array" ref="P647">INDEX($H647:$K647,0,MATCH(P$631,$H$631:$K$631,0))*HLOOKUP(P$630,$J$627:$R$628,2)</f>
        <v>1</v>
      </c>
      <c r="Q647" s="769" cm="1">
        <f t="array" ref="Q647">INDEX($H647:$K647,0,MATCH(Q$631,$H$631:$K$631,0))*HLOOKUP(Q$630,$J$627:$R$628,2)</f>
        <v>1</v>
      </c>
      <c r="R647" s="769" cm="1">
        <f t="array" ref="R647">INDEX($H647:$K647,0,MATCH(R$631,$H$631:$K$631,0))*HLOOKUP(R$630,$J$627:$R$628,2)</f>
        <v>0</v>
      </c>
      <c r="S647" s="769" cm="1">
        <f t="array" ref="S647">INDEX($H647:$K647,0,MATCH(S$631,$H$631:$K$631,0))*HLOOKUP(S$630,$J$627:$R$628,2)</f>
        <v>1</v>
      </c>
      <c r="T647" s="769" cm="1">
        <f t="array" ref="T647">INDEX($H647:$K647,0,MATCH(T$631,$H$631:$K$631,0))*HLOOKUP(T$630,$J$627:$R$628,2)</f>
        <v>1</v>
      </c>
      <c r="U647" s="769" cm="1">
        <f t="array" ref="U647">INDEX($H647:$K647,0,MATCH(U$631,$H$631:$K$631,0))*HLOOKUP(U$630,$J$627:$R$628,2)</f>
        <v>1</v>
      </c>
      <c r="V647" s="769" cm="1">
        <f t="array" ref="V647">INDEX($H647:$K647,0,MATCH(V$631,$H$631:$K$631,0))*HLOOKUP(V$630,$J$627:$R$628,2)</f>
        <v>0</v>
      </c>
      <c r="W647" s="769" cm="1">
        <f t="array" ref="W647">INDEX($H647:$K647,0,MATCH(W$631,$H$631:$K$631,0))*HLOOKUP(W$630,$J$627:$R$628,2)</f>
        <v>1</v>
      </c>
      <c r="X647" s="769" cm="1">
        <f t="array" ref="X647">INDEX($H647:$K647,0,MATCH(X$631,$H$631:$K$631,0))*HLOOKUP(X$630,$J$627:$R$628,2)</f>
        <v>1</v>
      </c>
      <c r="Y647" s="769" cm="1">
        <f t="array" ref="Y647">INDEX($H647:$K647,0,MATCH(Y$631,$H$631:$K$631,0))*HLOOKUP(Y$630,$J$627:$R$628,2)</f>
        <v>1</v>
      </c>
      <c r="Z647" s="769" cm="1">
        <f t="array" ref="Z647">INDEX($H647:$K647,0,MATCH(Z$631,$H$631:$K$631,0))*HLOOKUP(Z$630,$J$627:$R$628,2)</f>
        <v>0</v>
      </c>
      <c r="AA647" s="769" cm="1">
        <f t="array" ref="AA647">INDEX($H647:$K647,0,MATCH(AA$631,$H$631:$K$631,0))*HLOOKUP(AA$630,$J$627:$R$628,2)</f>
        <v>1</v>
      </c>
      <c r="AB647" s="769" cm="1">
        <f t="array" ref="AB647">INDEX($H647:$K647,0,MATCH(AB$631,$H$631:$K$631,0))*HLOOKUP(AB$630,$J$627:$R$628,2)</f>
        <v>1</v>
      </c>
      <c r="AC647" s="769" cm="1">
        <f t="array" ref="AC647">INDEX($H647:$K647,0,MATCH(AC$631,$H$631:$K$631,0))*HLOOKUP(AC$630,$J$627:$R$628,2)</f>
        <v>1</v>
      </c>
      <c r="AD647" s="769" cm="1">
        <f t="array" ref="AD647">INDEX($H647:$K647,0,MATCH(AD$631,$H$631:$K$631,0))*HLOOKUP(AD$630,$J$627:$R$628,2)</f>
        <v>0</v>
      </c>
      <c r="AE647" s="769" cm="1">
        <f t="array" ref="AE647">INDEX($H647:$K647,0,MATCH(AE$631,$H$631:$K$631,0))*HLOOKUP(AE$630,$J$627:$R$628,2)</f>
        <v>1</v>
      </c>
      <c r="AF647" s="769" cm="1">
        <f t="array" ref="AF647">INDEX($H647:$K647,0,MATCH(AF$631,$H$631:$K$631,0))*HLOOKUP(AF$630,$J$627:$R$628,2)</f>
        <v>1</v>
      </c>
      <c r="AG647" s="769" cm="1">
        <f t="array" ref="AG647">INDEX($H647:$K647,0,MATCH(AG$631,$H$631:$K$631,0))*HLOOKUP(AG$630,$J$627:$R$628,2)</f>
        <v>1</v>
      </c>
      <c r="AH647" s="769" cm="1">
        <f t="array" ref="AH647">INDEX($H647:$K647,0,MATCH(AH$631,$H$631:$K$631,0))*HLOOKUP(AH$630,$J$627:$R$628,2)</f>
        <v>0</v>
      </c>
      <c r="AI647" s="769" cm="1">
        <f t="array" ref="AI647">INDEX($H647:$K647,0,MATCH(AI$631,$H$631:$K$631,0))*HLOOKUP(AI$630,$J$627:$R$628,2)</f>
        <v>1</v>
      </c>
      <c r="AJ647" s="769" cm="1">
        <f t="array" ref="AJ647">INDEX($H647:$K647,0,MATCH(AJ$631,$H$631:$K$631,0))*HLOOKUP(AJ$630,$J$627:$R$628,2)</f>
        <v>1</v>
      </c>
      <c r="AK647" s="769" cm="1">
        <f t="array" ref="AK647">INDEX($H647:$K647,0,MATCH(AK$631,$H$631:$K$631,0))*HLOOKUP(AK$630,$J$627:$R$628,2)</f>
        <v>1</v>
      </c>
      <c r="AL647" s="769" cm="1">
        <f t="array" ref="AL647">INDEX($H647:$K647,0,MATCH(AL$631,$H$631:$K$631,0))*HLOOKUP(AL$630,$J$627:$R$628,2)</f>
        <v>0</v>
      </c>
      <c r="AM647" s="769" cm="1">
        <f t="array" ref="AM647">INDEX($H647:$K647,0,MATCH(AM$631,$H$631:$K$631,0))*HLOOKUP(AM$630,$J$627:$R$628,2)</f>
        <v>1</v>
      </c>
      <c r="AN647" s="769" cm="1">
        <f t="array" ref="AN647">INDEX($H647:$K647,0,MATCH(AN$631,$H$631:$K$631,0))*HLOOKUP(AN$630,$J$627:$R$628,2)</f>
        <v>1</v>
      </c>
      <c r="AO647" s="769" cm="1">
        <f t="array" ref="AO647">INDEX($H647:$K647,0,MATCH(AO$631,$H$631:$K$631,0))*HLOOKUP(AO$630,$J$627:$R$628,2)</f>
        <v>1</v>
      </c>
      <c r="AP647" s="769" cm="1">
        <f t="array" ref="AP647">INDEX($H647:$K647,0,MATCH(AP$631,$H$631:$K$631,0))*HLOOKUP(AP$630,$J$627:$R$628,2)</f>
        <v>0</v>
      </c>
      <c r="AQ647" s="769" cm="1">
        <f t="array" ref="AQ647">INDEX($H647:$K647,0,MATCH(AQ$631,$H$631:$K$631,0))*HLOOKUP(AQ$630,$J$627:$R$628,2)</f>
        <v>1</v>
      </c>
      <c r="AR647" s="769" cm="1">
        <f t="array" ref="AR647">INDEX($H647:$K647,0,MATCH(AR$631,$H$631:$K$631,0))*HLOOKUP(AR$630,$J$627:$R$628,2)</f>
        <v>1</v>
      </c>
      <c r="AS647" s="769" cm="1">
        <f t="array" ref="AS647">INDEX($H647:$K647,0,MATCH(AS$631,$H$631:$K$631,0))*HLOOKUP(AS$630,$J$627:$R$628,2)</f>
        <v>1</v>
      </c>
      <c r="AT647" s="769" cm="1">
        <f t="array" ref="AT647">INDEX($H647:$K647,0,MATCH(AT$631,$H$631:$K$631,0))*HLOOKUP(AT$630,$J$627:$R$628,2)</f>
        <v>0</v>
      </c>
      <c r="AU647" s="769" cm="1">
        <f t="array" ref="AU647">INDEX($H647:$K647,0,MATCH(AU$631,$H$631:$K$631,0))*HLOOKUP(AU$630,$J$627:$R$628,2)</f>
        <v>1</v>
      </c>
      <c r="AV647" s="189"/>
      <c r="AW647" s="189"/>
      <c r="AX647" s="16"/>
      <c r="AY647" s="8"/>
      <c r="AZ647" s="8"/>
      <c r="BA647" s="8"/>
    </row>
    <row r="648" spans="1:53" ht="14.5" outlineLevel="1" x14ac:dyDescent="0.35">
      <c r="A648" s="6"/>
      <c r="B648" s="7"/>
      <c r="C648" s="17"/>
      <c r="D648" s="17"/>
      <c r="E648" s="17"/>
      <c r="F648" s="26"/>
      <c r="G648" s="26" t="str">
        <f t="shared" si="162"/>
        <v>YYNWLw</v>
      </c>
      <c r="H648" s="226">
        <f t="shared" ref="H648:K649" si="165">IF(H558&gt;0,1,0)</f>
        <v>1</v>
      </c>
      <c r="I648" s="226">
        <f t="shared" si="165"/>
        <v>1</v>
      </c>
      <c r="J648" s="226">
        <f t="shared" si="165"/>
        <v>1</v>
      </c>
      <c r="K648" s="226">
        <f t="shared" si="165"/>
        <v>0</v>
      </c>
      <c r="L648" s="769" cm="1">
        <f t="array" ref="L648">INDEX($H648:$K648,0,MATCH(L$631,$H$631:$K$631,0))*HLOOKUP(L$630,$J$627:$R$628,2)</f>
        <v>1</v>
      </c>
      <c r="M648" s="769" cm="1">
        <f t="array" ref="M648">INDEX($H648:$K648,0,MATCH(M$631,$H$631:$K$631,0))*HLOOKUP(M$630,$J$627:$R$628,2)</f>
        <v>1</v>
      </c>
      <c r="N648" s="769" cm="1">
        <f t="array" ref="N648">INDEX($H648:$K648,0,MATCH(N$631,$H$631:$K$631,0))*HLOOKUP(N$630,$J$627:$R$628,2)</f>
        <v>1</v>
      </c>
      <c r="O648" s="769" cm="1">
        <f t="array" ref="O648">INDEX($H648:$K648,0,MATCH(O$631,$H$631:$K$631,0))*HLOOKUP(O$630,$J$627:$R$628,2)</f>
        <v>0</v>
      </c>
      <c r="P648" s="769" cm="1">
        <f t="array" ref="P648">INDEX($H648:$K648,0,MATCH(P$631,$H$631:$K$631,0))*HLOOKUP(P$630,$J$627:$R$628,2)</f>
        <v>1</v>
      </c>
      <c r="Q648" s="769" cm="1">
        <f t="array" ref="Q648">INDEX($H648:$K648,0,MATCH(Q$631,$H$631:$K$631,0))*HLOOKUP(Q$630,$J$627:$R$628,2)</f>
        <v>1</v>
      </c>
      <c r="R648" s="769" cm="1">
        <f t="array" ref="R648">INDEX($H648:$K648,0,MATCH(R$631,$H$631:$K$631,0))*HLOOKUP(R$630,$J$627:$R$628,2)</f>
        <v>1</v>
      </c>
      <c r="S648" s="769" cm="1">
        <f t="array" ref="S648">INDEX($H648:$K648,0,MATCH(S$631,$H$631:$K$631,0))*HLOOKUP(S$630,$J$627:$R$628,2)</f>
        <v>0</v>
      </c>
      <c r="T648" s="769" cm="1">
        <f t="array" ref="T648">INDEX($H648:$K648,0,MATCH(T$631,$H$631:$K$631,0))*HLOOKUP(T$630,$J$627:$R$628,2)</f>
        <v>1</v>
      </c>
      <c r="U648" s="769" cm="1">
        <f t="array" ref="U648">INDEX($H648:$K648,0,MATCH(U$631,$H$631:$K$631,0))*HLOOKUP(U$630,$J$627:$R$628,2)</f>
        <v>1</v>
      </c>
      <c r="V648" s="769" cm="1">
        <f t="array" ref="V648">INDEX($H648:$K648,0,MATCH(V$631,$H$631:$K$631,0))*HLOOKUP(V$630,$J$627:$R$628,2)</f>
        <v>1</v>
      </c>
      <c r="W648" s="769" cm="1">
        <f t="array" ref="W648">INDEX($H648:$K648,0,MATCH(W$631,$H$631:$K$631,0))*HLOOKUP(W$630,$J$627:$R$628,2)</f>
        <v>0</v>
      </c>
      <c r="X648" s="769" cm="1">
        <f t="array" ref="X648">INDEX($H648:$K648,0,MATCH(X$631,$H$631:$K$631,0))*HLOOKUP(X$630,$J$627:$R$628,2)</f>
        <v>1</v>
      </c>
      <c r="Y648" s="769" cm="1">
        <f t="array" ref="Y648">INDEX($H648:$K648,0,MATCH(Y$631,$H$631:$K$631,0))*HLOOKUP(Y$630,$J$627:$R$628,2)</f>
        <v>1</v>
      </c>
      <c r="Z648" s="769" cm="1">
        <f t="array" ref="Z648">INDEX($H648:$K648,0,MATCH(Z$631,$H$631:$K$631,0))*HLOOKUP(Z$630,$J$627:$R$628,2)</f>
        <v>1</v>
      </c>
      <c r="AA648" s="769" cm="1">
        <f t="array" ref="AA648">INDEX($H648:$K648,0,MATCH(AA$631,$H$631:$K$631,0))*HLOOKUP(AA$630,$J$627:$R$628,2)</f>
        <v>0</v>
      </c>
      <c r="AB648" s="769" cm="1">
        <f t="array" ref="AB648">INDEX($H648:$K648,0,MATCH(AB$631,$H$631:$K$631,0))*HLOOKUP(AB$630,$J$627:$R$628,2)</f>
        <v>1</v>
      </c>
      <c r="AC648" s="769" cm="1">
        <f t="array" ref="AC648">INDEX($H648:$K648,0,MATCH(AC$631,$H$631:$K$631,0))*HLOOKUP(AC$630,$J$627:$R$628,2)</f>
        <v>1</v>
      </c>
      <c r="AD648" s="769" cm="1">
        <f t="array" ref="AD648">INDEX($H648:$K648,0,MATCH(AD$631,$H$631:$K$631,0))*HLOOKUP(AD$630,$J$627:$R$628,2)</f>
        <v>1</v>
      </c>
      <c r="AE648" s="769" cm="1">
        <f t="array" ref="AE648">INDEX($H648:$K648,0,MATCH(AE$631,$H$631:$K$631,0))*HLOOKUP(AE$630,$J$627:$R$628,2)</f>
        <v>0</v>
      </c>
      <c r="AF648" s="769" cm="1">
        <f t="array" ref="AF648">INDEX($H648:$K648,0,MATCH(AF$631,$H$631:$K$631,0))*HLOOKUP(AF$630,$J$627:$R$628,2)</f>
        <v>1</v>
      </c>
      <c r="AG648" s="769" cm="1">
        <f t="array" ref="AG648">INDEX($H648:$K648,0,MATCH(AG$631,$H$631:$K$631,0))*HLOOKUP(AG$630,$J$627:$R$628,2)</f>
        <v>1</v>
      </c>
      <c r="AH648" s="769" cm="1">
        <f t="array" ref="AH648">INDEX($H648:$K648,0,MATCH(AH$631,$H$631:$K$631,0))*HLOOKUP(AH$630,$J$627:$R$628,2)</f>
        <v>1</v>
      </c>
      <c r="AI648" s="769" cm="1">
        <f t="array" ref="AI648">INDEX($H648:$K648,0,MATCH(AI$631,$H$631:$K$631,0))*HLOOKUP(AI$630,$J$627:$R$628,2)</f>
        <v>0</v>
      </c>
      <c r="AJ648" s="769" cm="1">
        <f t="array" ref="AJ648">INDEX($H648:$K648,0,MATCH(AJ$631,$H$631:$K$631,0))*HLOOKUP(AJ$630,$J$627:$R$628,2)</f>
        <v>1</v>
      </c>
      <c r="AK648" s="769" cm="1">
        <f t="array" ref="AK648">INDEX($H648:$K648,0,MATCH(AK$631,$H$631:$K$631,0))*HLOOKUP(AK$630,$J$627:$R$628,2)</f>
        <v>1</v>
      </c>
      <c r="AL648" s="769" cm="1">
        <f t="array" ref="AL648">INDEX($H648:$K648,0,MATCH(AL$631,$H$631:$K$631,0))*HLOOKUP(AL$630,$J$627:$R$628,2)</f>
        <v>1</v>
      </c>
      <c r="AM648" s="769" cm="1">
        <f t="array" ref="AM648">INDEX($H648:$K648,0,MATCH(AM$631,$H$631:$K$631,0))*HLOOKUP(AM$630,$J$627:$R$628,2)</f>
        <v>0</v>
      </c>
      <c r="AN648" s="769" cm="1">
        <f t="array" ref="AN648">INDEX($H648:$K648,0,MATCH(AN$631,$H$631:$K$631,0))*HLOOKUP(AN$630,$J$627:$R$628,2)</f>
        <v>1</v>
      </c>
      <c r="AO648" s="769" cm="1">
        <f t="array" ref="AO648">INDEX($H648:$K648,0,MATCH(AO$631,$H$631:$K$631,0))*HLOOKUP(AO$630,$J$627:$R$628,2)</f>
        <v>1</v>
      </c>
      <c r="AP648" s="769" cm="1">
        <f t="array" ref="AP648">INDEX($H648:$K648,0,MATCH(AP$631,$H$631:$K$631,0))*HLOOKUP(AP$630,$J$627:$R$628,2)</f>
        <v>1</v>
      </c>
      <c r="AQ648" s="769" cm="1">
        <f t="array" ref="AQ648">INDEX($H648:$K648,0,MATCH(AQ$631,$H$631:$K$631,0))*HLOOKUP(AQ$630,$J$627:$R$628,2)</f>
        <v>0</v>
      </c>
      <c r="AR648" s="769" cm="1">
        <f t="array" ref="AR648">INDEX($H648:$K648,0,MATCH(AR$631,$H$631:$K$631,0))*HLOOKUP(AR$630,$J$627:$R$628,2)</f>
        <v>1</v>
      </c>
      <c r="AS648" s="769" cm="1">
        <f t="array" ref="AS648">INDEX($H648:$K648,0,MATCH(AS$631,$H$631:$K$631,0))*HLOOKUP(AS$630,$J$627:$R$628,2)</f>
        <v>1</v>
      </c>
      <c r="AT648" s="769" cm="1">
        <f t="array" ref="AT648">INDEX($H648:$K648,0,MATCH(AT$631,$H$631:$K$631,0))*HLOOKUP(AT$630,$J$627:$R$628,2)</f>
        <v>1</v>
      </c>
      <c r="AU648" s="769" cm="1">
        <f t="array" ref="AU648">INDEX($H648:$K648,0,MATCH(AU$631,$H$631:$K$631,0))*HLOOKUP(AU$630,$J$627:$R$628,2)</f>
        <v>0</v>
      </c>
      <c r="AV648" s="189"/>
      <c r="AW648" s="189"/>
      <c r="AX648" s="16"/>
      <c r="AY648" s="8"/>
      <c r="AZ648" s="8"/>
      <c r="BA648" s="8"/>
    </row>
    <row r="649" spans="1:53" ht="14.5" outlineLevel="1" x14ac:dyDescent="0.35">
      <c r="A649" s="6"/>
      <c r="B649" s="7"/>
      <c r="C649" s="17"/>
      <c r="D649" s="17"/>
      <c r="E649" s="17"/>
      <c r="F649" s="26"/>
      <c r="G649" s="26" t="str">
        <f t="shared" si="162"/>
        <v>YYNWLwd</v>
      </c>
      <c r="H649" s="226">
        <f t="shared" si="165"/>
        <v>1</v>
      </c>
      <c r="I649" s="226">
        <f t="shared" si="165"/>
        <v>1</v>
      </c>
      <c r="J649" s="226">
        <f t="shared" si="165"/>
        <v>1</v>
      </c>
      <c r="K649" s="226">
        <f t="shared" si="165"/>
        <v>0</v>
      </c>
      <c r="L649" s="769" cm="1">
        <f t="array" ref="L649">INDEX($H649:$K649,0,MATCH(L$631,$H$631:$K$631,0))*HLOOKUP(L$630,$J$627:$R$628,2)</f>
        <v>1</v>
      </c>
      <c r="M649" s="769" cm="1">
        <f t="array" ref="M649">INDEX($H649:$K649,0,MATCH(M$631,$H$631:$K$631,0))*HLOOKUP(M$630,$J$627:$R$628,2)</f>
        <v>1</v>
      </c>
      <c r="N649" s="769" cm="1">
        <f t="array" ref="N649">INDEX($H649:$K649,0,MATCH(N$631,$H$631:$K$631,0))*HLOOKUP(N$630,$J$627:$R$628,2)</f>
        <v>1</v>
      </c>
      <c r="O649" s="769" cm="1">
        <f t="array" ref="O649">INDEX($H649:$K649,0,MATCH(O$631,$H$631:$K$631,0))*HLOOKUP(O$630,$J$627:$R$628,2)</f>
        <v>0</v>
      </c>
      <c r="P649" s="769" cm="1">
        <f t="array" ref="P649">INDEX($H649:$K649,0,MATCH(P$631,$H$631:$K$631,0))*HLOOKUP(P$630,$J$627:$R$628,2)</f>
        <v>1</v>
      </c>
      <c r="Q649" s="769" cm="1">
        <f t="array" ref="Q649">INDEX($H649:$K649,0,MATCH(Q$631,$H$631:$K$631,0))*HLOOKUP(Q$630,$J$627:$R$628,2)</f>
        <v>1</v>
      </c>
      <c r="R649" s="769" cm="1">
        <f t="array" ref="R649">INDEX($H649:$K649,0,MATCH(R$631,$H$631:$K$631,0))*HLOOKUP(R$630,$J$627:$R$628,2)</f>
        <v>1</v>
      </c>
      <c r="S649" s="769" cm="1">
        <f t="array" ref="S649">INDEX($H649:$K649,0,MATCH(S$631,$H$631:$K$631,0))*HLOOKUP(S$630,$J$627:$R$628,2)</f>
        <v>0</v>
      </c>
      <c r="T649" s="769" cm="1">
        <f t="array" ref="T649">INDEX($H649:$K649,0,MATCH(T$631,$H$631:$K$631,0))*HLOOKUP(T$630,$J$627:$R$628,2)</f>
        <v>1</v>
      </c>
      <c r="U649" s="769" cm="1">
        <f t="array" ref="U649">INDEX($H649:$K649,0,MATCH(U$631,$H$631:$K$631,0))*HLOOKUP(U$630,$J$627:$R$628,2)</f>
        <v>1</v>
      </c>
      <c r="V649" s="769" cm="1">
        <f t="array" ref="V649">INDEX($H649:$K649,0,MATCH(V$631,$H$631:$K$631,0))*HLOOKUP(V$630,$J$627:$R$628,2)</f>
        <v>1</v>
      </c>
      <c r="W649" s="769" cm="1">
        <f t="array" ref="W649">INDEX($H649:$K649,0,MATCH(W$631,$H$631:$K$631,0))*HLOOKUP(W$630,$J$627:$R$628,2)</f>
        <v>0</v>
      </c>
      <c r="X649" s="769" cm="1">
        <f t="array" ref="X649">INDEX($H649:$K649,0,MATCH(X$631,$H$631:$K$631,0))*HLOOKUP(X$630,$J$627:$R$628,2)</f>
        <v>1</v>
      </c>
      <c r="Y649" s="769" cm="1">
        <f t="array" ref="Y649">INDEX($H649:$K649,0,MATCH(Y$631,$H$631:$K$631,0))*HLOOKUP(Y$630,$J$627:$R$628,2)</f>
        <v>1</v>
      </c>
      <c r="Z649" s="769" cm="1">
        <f t="array" ref="Z649">INDEX($H649:$K649,0,MATCH(Z$631,$H$631:$K$631,0))*HLOOKUP(Z$630,$J$627:$R$628,2)</f>
        <v>1</v>
      </c>
      <c r="AA649" s="769" cm="1">
        <f t="array" ref="AA649">INDEX($H649:$K649,0,MATCH(AA$631,$H$631:$K$631,0))*HLOOKUP(AA$630,$J$627:$R$628,2)</f>
        <v>0</v>
      </c>
      <c r="AB649" s="769" cm="1">
        <f t="array" ref="AB649">INDEX($H649:$K649,0,MATCH(AB$631,$H$631:$K$631,0))*HLOOKUP(AB$630,$J$627:$R$628,2)</f>
        <v>1</v>
      </c>
      <c r="AC649" s="769" cm="1">
        <f t="array" ref="AC649">INDEX($H649:$K649,0,MATCH(AC$631,$H$631:$K$631,0))*HLOOKUP(AC$630,$J$627:$R$628,2)</f>
        <v>1</v>
      </c>
      <c r="AD649" s="769" cm="1">
        <f t="array" ref="AD649">INDEX($H649:$K649,0,MATCH(AD$631,$H$631:$K$631,0))*HLOOKUP(AD$630,$J$627:$R$628,2)</f>
        <v>1</v>
      </c>
      <c r="AE649" s="769" cm="1">
        <f t="array" ref="AE649">INDEX($H649:$K649,0,MATCH(AE$631,$H$631:$K$631,0))*HLOOKUP(AE$630,$J$627:$R$628,2)</f>
        <v>0</v>
      </c>
      <c r="AF649" s="769" cm="1">
        <f t="array" ref="AF649">INDEX($H649:$K649,0,MATCH(AF$631,$H$631:$K$631,0))*HLOOKUP(AF$630,$J$627:$R$628,2)</f>
        <v>1</v>
      </c>
      <c r="AG649" s="769" cm="1">
        <f t="array" ref="AG649">INDEX($H649:$K649,0,MATCH(AG$631,$H$631:$K$631,0))*HLOOKUP(AG$630,$J$627:$R$628,2)</f>
        <v>1</v>
      </c>
      <c r="AH649" s="769" cm="1">
        <f t="array" ref="AH649">INDEX($H649:$K649,0,MATCH(AH$631,$H$631:$K$631,0))*HLOOKUP(AH$630,$J$627:$R$628,2)</f>
        <v>1</v>
      </c>
      <c r="AI649" s="769" cm="1">
        <f t="array" ref="AI649">INDEX($H649:$K649,0,MATCH(AI$631,$H$631:$K$631,0))*HLOOKUP(AI$630,$J$627:$R$628,2)</f>
        <v>0</v>
      </c>
      <c r="AJ649" s="769" cm="1">
        <f t="array" ref="AJ649">INDEX($H649:$K649,0,MATCH(AJ$631,$H$631:$K$631,0))*HLOOKUP(AJ$630,$J$627:$R$628,2)</f>
        <v>1</v>
      </c>
      <c r="AK649" s="769" cm="1">
        <f t="array" ref="AK649">INDEX($H649:$K649,0,MATCH(AK$631,$H$631:$K$631,0))*HLOOKUP(AK$630,$J$627:$R$628,2)</f>
        <v>1</v>
      </c>
      <c r="AL649" s="769" cm="1">
        <f t="array" ref="AL649">INDEX($H649:$K649,0,MATCH(AL$631,$H$631:$K$631,0))*HLOOKUP(AL$630,$J$627:$R$628,2)</f>
        <v>1</v>
      </c>
      <c r="AM649" s="769" cm="1">
        <f t="array" ref="AM649">INDEX($H649:$K649,0,MATCH(AM$631,$H$631:$K$631,0))*HLOOKUP(AM$630,$J$627:$R$628,2)</f>
        <v>0</v>
      </c>
      <c r="AN649" s="769" cm="1">
        <f t="array" ref="AN649">INDEX($H649:$K649,0,MATCH(AN$631,$H$631:$K$631,0))*HLOOKUP(AN$630,$J$627:$R$628,2)</f>
        <v>1</v>
      </c>
      <c r="AO649" s="769" cm="1">
        <f t="array" ref="AO649">INDEX($H649:$K649,0,MATCH(AO$631,$H$631:$K$631,0))*HLOOKUP(AO$630,$J$627:$R$628,2)</f>
        <v>1</v>
      </c>
      <c r="AP649" s="769" cm="1">
        <f t="array" ref="AP649">INDEX($H649:$K649,0,MATCH(AP$631,$H$631:$K$631,0))*HLOOKUP(AP$630,$J$627:$R$628,2)</f>
        <v>1</v>
      </c>
      <c r="AQ649" s="769" cm="1">
        <f t="array" ref="AQ649">INDEX($H649:$K649,0,MATCH(AQ$631,$H$631:$K$631,0))*HLOOKUP(AQ$630,$J$627:$R$628,2)</f>
        <v>0</v>
      </c>
      <c r="AR649" s="769" cm="1">
        <f t="array" ref="AR649">INDEX($H649:$K649,0,MATCH(AR$631,$H$631:$K$631,0))*HLOOKUP(AR$630,$J$627:$R$628,2)</f>
        <v>1</v>
      </c>
      <c r="AS649" s="769" cm="1">
        <f t="array" ref="AS649">INDEX($H649:$K649,0,MATCH(AS$631,$H$631:$K$631,0))*HLOOKUP(AS$630,$J$627:$R$628,2)</f>
        <v>1</v>
      </c>
      <c r="AT649" s="769" cm="1">
        <f t="array" ref="AT649">INDEX($H649:$K649,0,MATCH(AT$631,$H$631:$K$631,0))*HLOOKUP(AT$630,$J$627:$R$628,2)</f>
        <v>1</v>
      </c>
      <c r="AU649" s="769" cm="1">
        <f t="array" ref="AU649">INDEX($H649:$K649,0,MATCH(AU$631,$H$631:$K$631,0))*HLOOKUP(AU$630,$J$627:$R$628,2)</f>
        <v>0</v>
      </c>
      <c r="AV649" s="189"/>
      <c r="AW649" s="189"/>
      <c r="AX649" s="16"/>
      <c r="AY649" s="8"/>
      <c r="AZ649" s="8"/>
      <c r="BA649" s="8"/>
    </row>
    <row r="650" spans="1:53" ht="14.5" outlineLevel="1" x14ac:dyDescent="0.35">
      <c r="A650" s="6"/>
      <c r="B650" s="7"/>
      <c r="C650" s="17"/>
      <c r="D650" s="17"/>
      <c r="E650" s="17"/>
      <c r="F650" s="26"/>
      <c r="G650" s="26" t="str">
        <f t="shared" si="162"/>
        <v>AYAA2A1w</v>
      </c>
      <c r="H650" s="226">
        <f t="shared" ref="H650:K651" si="166">IF(H560&gt;0,1,0)</f>
        <v>1</v>
      </c>
      <c r="I650" s="226">
        <f t="shared" si="166"/>
        <v>1</v>
      </c>
      <c r="J650" s="226">
        <f t="shared" si="166"/>
        <v>1</v>
      </c>
      <c r="K650" s="226">
        <f t="shared" si="166"/>
        <v>0</v>
      </c>
      <c r="L650" s="769" cm="1">
        <f t="array" ref="L650">INDEX($H650:$K650,0,MATCH(L$631,$H$631:$K$631,0))*HLOOKUP(L$630,$J$627:$R$628,2)</f>
        <v>1</v>
      </c>
      <c r="M650" s="769" cm="1">
        <f t="array" ref="M650">INDEX($H650:$K650,0,MATCH(M$631,$H$631:$K$631,0))*HLOOKUP(M$630,$J$627:$R$628,2)</f>
        <v>1</v>
      </c>
      <c r="N650" s="769" cm="1">
        <f t="array" ref="N650">INDEX($H650:$K650,0,MATCH(N$631,$H$631:$K$631,0))*HLOOKUP(N$630,$J$627:$R$628,2)</f>
        <v>1</v>
      </c>
      <c r="O650" s="769" cm="1">
        <f t="array" ref="O650">INDEX($H650:$K650,0,MATCH(O$631,$H$631:$K$631,0))*HLOOKUP(O$630,$J$627:$R$628,2)</f>
        <v>0</v>
      </c>
      <c r="P650" s="769" cm="1">
        <f t="array" ref="P650">INDEX($H650:$K650,0,MATCH(P$631,$H$631:$K$631,0))*HLOOKUP(P$630,$J$627:$R$628,2)</f>
        <v>1</v>
      </c>
      <c r="Q650" s="769" cm="1">
        <f t="array" ref="Q650">INDEX($H650:$K650,0,MATCH(Q$631,$H$631:$K$631,0))*HLOOKUP(Q$630,$J$627:$R$628,2)</f>
        <v>1</v>
      </c>
      <c r="R650" s="769" cm="1">
        <f t="array" ref="R650">INDEX($H650:$K650,0,MATCH(R$631,$H$631:$K$631,0))*HLOOKUP(R$630,$J$627:$R$628,2)</f>
        <v>1</v>
      </c>
      <c r="S650" s="769" cm="1">
        <f t="array" ref="S650">INDEX($H650:$K650,0,MATCH(S$631,$H$631:$K$631,0))*HLOOKUP(S$630,$J$627:$R$628,2)</f>
        <v>0</v>
      </c>
      <c r="T650" s="769" cm="1">
        <f t="array" ref="T650">INDEX($H650:$K650,0,MATCH(T$631,$H$631:$K$631,0))*HLOOKUP(T$630,$J$627:$R$628,2)</f>
        <v>1</v>
      </c>
      <c r="U650" s="769" cm="1">
        <f t="array" ref="U650">INDEX($H650:$K650,0,MATCH(U$631,$H$631:$K$631,0))*HLOOKUP(U$630,$J$627:$R$628,2)</f>
        <v>1</v>
      </c>
      <c r="V650" s="769" cm="1">
        <f t="array" ref="V650">INDEX($H650:$K650,0,MATCH(V$631,$H$631:$K$631,0))*HLOOKUP(V$630,$J$627:$R$628,2)</f>
        <v>1</v>
      </c>
      <c r="W650" s="769" cm="1">
        <f t="array" ref="W650">INDEX($H650:$K650,0,MATCH(W$631,$H$631:$K$631,0))*HLOOKUP(W$630,$J$627:$R$628,2)</f>
        <v>0</v>
      </c>
      <c r="X650" s="769" cm="1">
        <f t="array" ref="X650">INDEX($H650:$K650,0,MATCH(X$631,$H$631:$K$631,0))*HLOOKUP(X$630,$J$627:$R$628,2)</f>
        <v>1</v>
      </c>
      <c r="Y650" s="769" cm="1">
        <f t="array" ref="Y650">INDEX($H650:$K650,0,MATCH(Y$631,$H$631:$K$631,0))*HLOOKUP(Y$630,$J$627:$R$628,2)</f>
        <v>1</v>
      </c>
      <c r="Z650" s="769" cm="1">
        <f t="array" ref="Z650">INDEX($H650:$K650,0,MATCH(Z$631,$H$631:$K$631,0))*HLOOKUP(Z$630,$J$627:$R$628,2)</f>
        <v>1</v>
      </c>
      <c r="AA650" s="769" cm="1">
        <f t="array" ref="AA650">INDEX($H650:$K650,0,MATCH(AA$631,$H$631:$K$631,0))*HLOOKUP(AA$630,$J$627:$R$628,2)</f>
        <v>0</v>
      </c>
      <c r="AB650" s="769" cm="1">
        <f t="array" ref="AB650">INDEX($H650:$K650,0,MATCH(AB$631,$H$631:$K$631,0))*HLOOKUP(AB$630,$J$627:$R$628,2)</f>
        <v>1</v>
      </c>
      <c r="AC650" s="769" cm="1">
        <f t="array" ref="AC650">INDEX($H650:$K650,0,MATCH(AC$631,$H$631:$K$631,0))*HLOOKUP(AC$630,$J$627:$R$628,2)</f>
        <v>1</v>
      </c>
      <c r="AD650" s="769" cm="1">
        <f t="array" ref="AD650">INDEX($H650:$K650,0,MATCH(AD$631,$H$631:$K$631,0))*HLOOKUP(AD$630,$J$627:$R$628,2)</f>
        <v>1</v>
      </c>
      <c r="AE650" s="769" cm="1">
        <f t="array" ref="AE650">INDEX($H650:$K650,0,MATCH(AE$631,$H$631:$K$631,0))*HLOOKUP(AE$630,$J$627:$R$628,2)</f>
        <v>0</v>
      </c>
      <c r="AF650" s="769" cm="1">
        <f t="array" ref="AF650">INDEX($H650:$K650,0,MATCH(AF$631,$H$631:$K$631,0))*HLOOKUP(AF$630,$J$627:$R$628,2)</f>
        <v>1</v>
      </c>
      <c r="AG650" s="769" cm="1">
        <f t="array" ref="AG650">INDEX($H650:$K650,0,MATCH(AG$631,$H$631:$K$631,0))*HLOOKUP(AG$630,$J$627:$R$628,2)</f>
        <v>1</v>
      </c>
      <c r="AH650" s="769" cm="1">
        <f t="array" ref="AH650">INDEX($H650:$K650,0,MATCH(AH$631,$H$631:$K$631,0))*HLOOKUP(AH$630,$J$627:$R$628,2)</f>
        <v>1</v>
      </c>
      <c r="AI650" s="769" cm="1">
        <f t="array" ref="AI650">INDEX($H650:$K650,0,MATCH(AI$631,$H$631:$K$631,0))*HLOOKUP(AI$630,$J$627:$R$628,2)</f>
        <v>0</v>
      </c>
      <c r="AJ650" s="769" cm="1">
        <f t="array" ref="AJ650">INDEX($H650:$K650,0,MATCH(AJ$631,$H$631:$K$631,0))*HLOOKUP(AJ$630,$J$627:$R$628,2)</f>
        <v>1</v>
      </c>
      <c r="AK650" s="769" cm="1">
        <f t="array" ref="AK650">INDEX($H650:$K650,0,MATCH(AK$631,$H$631:$K$631,0))*HLOOKUP(AK$630,$J$627:$R$628,2)</f>
        <v>1</v>
      </c>
      <c r="AL650" s="769" cm="1">
        <f t="array" ref="AL650">INDEX($H650:$K650,0,MATCH(AL$631,$H$631:$K$631,0))*HLOOKUP(AL$630,$J$627:$R$628,2)</f>
        <v>1</v>
      </c>
      <c r="AM650" s="769" cm="1">
        <f t="array" ref="AM650">INDEX($H650:$K650,0,MATCH(AM$631,$H$631:$K$631,0))*HLOOKUP(AM$630,$J$627:$R$628,2)</f>
        <v>0</v>
      </c>
      <c r="AN650" s="769" cm="1">
        <f t="array" ref="AN650">INDEX($H650:$K650,0,MATCH(AN$631,$H$631:$K$631,0))*HLOOKUP(AN$630,$J$627:$R$628,2)</f>
        <v>1</v>
      </c>
      <c r="AO650" s="769" cm="1">
        <f t="array" ref="AO650">INDEX($H650:$K650,0,MATCH(AO$631,$H$631:$K$631,0))*HLOOKUP(AO$630,$J$627:$R$628,2)</f>
        <v>1</v>
      </c>
      <c r="AP650" s="769" cm="1">
        <f t="array" ref="AP650">INDEX($H650:$K650,0,MATCH(AP$631,$H$631:$K$631,0))*HLOOKUP(AP$630,$J$627:$R$628,2)</f>
        <v>1</v>
      </c>
      <c r="AQ650" s="769" cm="1">
        <f t="array" ref="AQ650">INDEX($H650:$K650,0,MATCH(AQ$631,$H$631:$K$631,0))*HLOOKUP(AQ$630,$J$627:$R$628,2)</f>
        <v>0</v>
      </c>
      <c r="AR650" s="769" cm="1">
        <f t="array" ref="AR650">INDEX($H650:$K650,0,MATCH(AR$631,$H$631:$K$631,0))*HLOOKUP(AR$630,$J$627:$R$628,2)</f>
        <v>1</v>
      </c>
      <c r="AS650" s="769" cm="1">
        <f t="array" ref="AS650">INDEX($H650:$K650,0,MATCH(AS$631,$H$631:$K$631,0))*HLOOKUP(AS$630,$J$627:$R$628,2)</f>
        <v>1</v>
      </c>
      <c r="AT650" s="769" cm="1">
        <f t="array" ref="AT650">INDEX($H650:$K650,0,MATCH(AT$631,$H$631:$K$631,0))*HLOOKUP(AT$630,$J$627:$R$628,2)</f>
        <v>1</v>
      </c>
      <c r="AU650" s="769" cm="1">
        <f t="array" ref="AU650">INDEX($H650:$K650,0,MATCH(AU$631,$H$631:$K$631,0))*HLOOKUP(AU$630,$J$627:$R$628,2)</f>
        <v>0</v>
      </c>
      <c r="AV650" s="189"/>
      <c r="AW650" s="189"/>
      <c r="AX650" s="16"/>
      <c r="AY650" s="8"/>
      <c r="AZ650" s="8"/>
      <c r="BA650" s="8"/>
    </row>
    <row r="651" spans="1:53" ht="14.5" outlineLevel="1" x14ac:dyDescent="0.35">
      <c r="A651" s="6"/>
      <c r="B651" s="7"/>
      <c r="C651" s="17"/>
      <c r="D651" s="17"/>
      <c r="E651" s="17"/>
      <c r="F651" s="26"/>
      <c r="G651" s="26" t="str">
        <f t="shared" si="162"/>
        <v>AYAA2A1wd</v>
      </c>
      <c r="H651" s="226">
        <f t="shared" si="166"/>
        <v>1</v>
      </c>
      <c r="I651" s="226">
        <f t="shared" si="166"/>
        <v>1</v>
      </c>
      <c r="J651" s="226">
        <f t="shared" si="166"/>
        <v>1</v>
      </c>
      <c r="K651" s="226">
        <f t="shared" si="166"/>
        <v>0</v>
      </c>
      <c r="L651" s="769" cm="1">
        <f t="array" ref="L651">INDEX($H651:$K651,0,MATCH(L$631,$H$631:$K$631,0))*HLOOKUP(L$630,$J$627:$R$628,2)</f>
        <v>1</v>
      </c>
      <c r="M651" s="769" cm="1">
        <f t="array" ref="M651">INDEX($H651:$K651,0,MATCH(M$631,$H$631:$K$631,0))*HLOOKUP(M$630,$J$627:$R$628,2)</f>
        <v>1</v>
      </c>
      <c r="N651" s="769" cm="1">
        <f t="array" ref="N651">INDEX($H651:$K651,0,MATCH(N$631,$H$631:$K$631,0))*HLOOKUP(N$630,$J$627:$R$628,2)</f>
        <v>1</v>
      </c>
      <c r="O651" s="769" cm="1">
        <f t="array" ref="O651">INDEX($H651:$K651,0,MATCH(O$631,$H$631:$K$631,0))*HLOOKUP(O$630,$J$627:$R$628,2)</f>
        <v>0</v>
      </c>
      <c r="P651" s="769" cm="1">
        <f t="array" ref="P651">INDEX($H651:$K651,0,MATCH(P$631,$H$631:$K$631,0))*HLOOKUP(P$630,$J$627:$R$628,2)</f>
        <v>1</v>
      </c>
      <c r="Q651" s="769" cm="1">
        <f t="array" ref="Q651">INDEX($H651:$K651,0,MATCH(Q$631,$H$631:$K$631,0))*HLOOKUP(Q$630,$J$627:$R$628,2)</f>
        <v>1</v>
      </c>
      <c r="R651" s="769" cm="1">
        <f t="array" ref="R651">INDEX($H651:$K651,0,MATCH(R$631,$H$631:$K$631,0))*HLOOKUP(R$630,$J$627:$R$628,2)</f>
        <v>1</v>
      </c>
      <c r="S651" s="769" cm="1">
        <f t="array" ref="S651">INDEX($H651:$K651,0,MATCH(S$631,$H$631:$K$631,0))*HLOOKUP(S$630,$J$627:$R$628,2)</f>
        <v>0</v>
      </c>
      <c r="T651" s="769" cm="1">
        <f t="array" ref="T651">INDEX($H651:$K651,0,MATCH(T$631,$H$631:$K$631,0))*HLOOKUP(T$630,$J$627:$R$628,2)</f>
        <v>1</v>
      </c>
      <c r="U651" s="769" cm="1">
        <f t="array" ref="U651">INDEX($H651:$K651,0,MATCH(U$631,$H$631:$K$631,0))*HLOOKUP(U$630,$J$627:$R$628,2)</f>
        <v>1</v>
      </c>
      <c r="V651" s="769" cm="1">
        <f t="array" ref="V651">INDEX($H651:$K651,0,MATCH(V$631,$H$631:$K$631,0))*HLOOKUP(V$630,$J$627:$R$628,2)</f>
        <v>1</v>
      </c>
      <c r="W651" s="769" cm="1">
        <f t="array" ref="W651">INDEX($H651:$K651,0,MATCH(W$631,$H$631:$K$631,0))*HLOOKUP(W$630,$J$627:$R$628,2)</f>
        <v>0</v>
      </c>
      <c r="X651" s="769" cm="1">
        <f t="array" ref="X651">INDEX($H651:$K651,0,MATCH(X$631,$H$631:$K$631,0))*HLOOKUP(X$630,$J$627:$R$628,2)</f>
        <v>1</v>
      </c>
      <c r="Y651" s="769" cm="1">
        <f t="array" ref="Y651">INDEX($H651:$K651,0,MATCH(Y$631,$H$631:$K$631,0))*HLOOKUP(Y$630,$J$627:$R$628,2)</f>
        <v>1</v>
      </c>
      <c r="Z651" s="769" cm="1">
        <f t="array" ref="Z651">INDEX($H651:$K651,0,MATCH(Z$631,$H$631:$K$631,0))*HLOOKUP(Z$630,$J$627:$R$628,2)</f>
        <v>1</v>
      </c>
      <c r="AA651" s="769" cm="1">
        <f t="array" ref="AA651">INDEX($H651:$K651,0,MATCH(AA$631,$H$631:$K$631,0))*HLOOKUP(AA$630,$J$627:$R$628,2)</f>
        <v>0</v>
      </c>
      <c r="AB651" s="769" cm="1">
        <f t="array" ref="AB651">INDEX($H651:$K651,0,MATCH(AB$631,$H$631:$K$631,0))*HLOOKUP(AB$630,$J$627:$R$628,2)</f>
        <v>1</v>
      </c>
      <c r="AC651" s="769" cm="1">
        <f t="array" ref="AC651">INDEX($H651:$K651,0,MATCH(AC$631,$H$631:$K$631,0))*HLOOKUP(AC$630,$J$627:$R$628,2)</f>
        <v>1</v>
      </c>
      <c r="AD651" s="769" cm="1">
        <f t="array" ref="AD651">INDEX($H651:$K651,0,MATCH(AD$631,$H$631:$K$631,0))*HLOOKUP(AD$630,$J$627:$R$628,2)</f>
        <v>1</v>
      </c>
      <c r="AE651" s="769" cm="1">
        <f t="array" ref="AE651">INDEX($H651:$K651,0,MATCH(AE$631,$H$631:$K$631,0))*HLOOKUP(AE$630,$J$627:$R$628,2)</f>
        <v>0</v>
      </c>
      <c r="AF651" s="769" cm="1">
        <f t="array" ref="AF651">INDEX($H651:$K651,0,MATCH(AF$631,$H$631:$K$631,0))*HLOOKUP(AF$630,$J$627:$R$628,2)</f>
        <v>1</v>
      </c>
      <c r="AG651" s="769" cm="1">
        <f t="array" ref="AG651">INDEX($H651:$K651,0,MATCH(AG$631,$H$631:$K$631,0))*HLOOKUP(AG$630,$J$627:$R$628,2)</f>
        <v>1</v>
      </c>
      <c r="AH651" s="769" cm="1">
        <f t="array" ref="AH651">INDEX($H651:$K651,0,MATCH(AH$631,$H$631:$K$631,0))*HLOOKUP(AH$630,$J$627:$R$628,2)</f>
        <v>1</v>
      </c>
      <c r="AI651" s="769" cm="1">
        <f t="array" ref="AI651">INDEX($H651:$K651,0,MATCH(AI$631,$H$631:$K$631,0))*HLOOKUP(AI$630,$J$627:$R$628,2)</f>
        <v>0</v>
      </c>
      <c r="AJ651" s="769" cm="1">
        <f t="array" ref="AJ651">INDEX($H651:$K651,0,MATCH(AJ$631,$H$631:$K$631,0))*HLOOKUP(AJ$630,$J$627:$R$628,2)</f>
        <v>1</v>
      </c>
      <c r="AK651" s="769" cm="1">
        <f t="array" ref="AK651">INDEX($H651:$K651,0,MATCH(AK$631,$H$631:$K$631,0))*HLOOKUP(AK$630,$J$627:$R$628,2)</f>
        <v>1</v>
      </c>
      <c r="AL651" s="769" cm="1">
        <f t="array" ref="AL651">INDEX($H651:$K651,0,MATCH(AL$631,$H$631:$K$631,0))*HLOOKUP(AL$630,$J$627:$R$628,2)</f>
        <v>1</v>
      </c>
      <c r="AM651" s="769" cm="1">
        <f t="array" ref="AM651">INDEX($H651:$K651,0,MATCH(AM$631,$H$631:$K$631,0))*HLOOKUP(AM$630,$J$627:$R$628,2)</f>
        <v>0</v>
      </c>
      <c r="AN651" s="769" cm="1">
        <f t="array" ref="AN651">INDEX($H651:$K651,0,MATCH(AN$631,$H$631:$K$631,0))*HLOOKUP(AN$630,$J$627:$R$628,2)</f>
        <v>1</v>
      </c>
      <c r="AO651" s="769" cm="1">
        <f t="array" ref="AO651">INDEX($H651:$K651,0,MATCH(AO$631,$H$631:$K$631,0))*HLOOKUP(AO$630,$J$627:$R$628,2)</f>
        <v>1</v>
      </c>
      <c r="AP651" s="769" cm="1">
        <f t="array" ref="AP651">INDEX($H651:$K651,0,MATCH(AP$631,$H$631:$K$631,0))*HLOOKUP(AP$630,$J$627:$R$628,2)</f>
        <v>1</v>
      </c>
      <c r="AQ651" s="769" cm="1">
        <f t="array" ref="AQ651">INDEX($H651:$K651,0,MATCH(AQ$631,$H$631:$K$631,0))*HLOOKUP(AQ$630,$J$627:$R$628,2)</f>
        <v>0</v>
      </c>
      <c r="AR651" s="769" cm="1">
        <f t="array" ref="AR651">INDEX($H651:$K651,0,MATCH(AR$631,$H$631:$K$631,0))*HLOOKUP(AR$630,$J$627:$R$628,2)</f>
        <v>1</v>
      </c>
      <c r="AS651" s="769" cm="1">
        <f t="array" ref="AS651">INDEX($H651:$K651,0,MATCH(AS$631,$H$631:$K$631,0))*HLOOKUP(AS$630,$J$627:$R$628,2)</f>
        <v>1</v>
      </c>
      <c r="AT651" s="769" cm="1">
        <f t="array" ref="AT651">INDEX($H651:$K651,0,MATCH(AT$631,$H$631:$K$631,0))*HLOOKUP(AT$630,$J$627:$R$628,2)</f>
        <v>1</v>
      </c>
      <c r="AU651" s="769" cm="1">
        <f t="array" ref="AU651">INDEX($H651:$K651,0,MATCH(AU$631,$H$631:$K$631,0))*HLOOKUP(AU$630,$J$627:$R$628,2)</f>
        <v>0</v>
      </c>
      <c r="AV651" s="189"/>
      <c r="AW651" s="189"/>
      <c r="AX651" s="16"/>
      <c r="AY651" s="8"/>
      <c r="AZ651" s="8"/>
      <c r="BA651" s="8"/>
    </row>
    <row r="652" spans="1:53" ht="14.5" outlineLevel="1" x14ac:dyDescent="0.35">
      <c r="A652" s="6"/>
      <c r="B652" s="7"/>
      <c r="C652" s="17"/>
      <c r="D652" s="17"/>
      <c r="E652" s="17"/>
      <c r="F652" s="26"/>
      <c r="G652" s="26" t="str">
        <f t="shared" si="162"/>
        <v>AAWA2A1a</v>
      </c>
      <c r="H652" s="226">
        <f t="shared" ref="H652:K652" si="167">IF(H562&gt;0,1,0)</f>
        <v>0</v>
      </c>
      <c r="I652" s="226">
        <f t="shared" si="167"/>
        <v>0</v>
      </c>
      <c r="J652" s="226">
        <f t="shared" si="167"/>
        <v>0</v>
      </c>
      <c r="K652" s="226">
        <f t="shared" si="167"/>
        <v>0</v>
      </c>
      <c r="L652" s="769" cm="1">
        <f t="array" ref="L652">INDEX($H652:$K652,0,MATCH(L$631,$H$631:$K$631,0))*HLOOKUP(L$630,$J$627:$R$628,2)</f>
        <v>0</v>
      </c>
      <c r="M652" s="769" cm="1">
        <f t="array" ref="M652">INDEX($H652:$K652,0,MATCH(M$631,$H$631:$K$631,0))*HLOOKUP(M$630,$J$627:$R$628,2)</f>
        <v>0</v>
      </c>
      <c r="N652" s="769" cm="1">
        <f t="array" ref="N652">INDEX($H652:$K652,0,MATCH(N$631,$H$631:$K$631,0))*HLOOKUP(N$630,$J$627:$R$628,2)</f>
        <v>0</v>
      </c>
      <c r="O652" s="769" cm="1">
        <f t="array" ref="O652">INDEX($H652:$K652,0,MATCH(O$631,$H$631:$K$631,0))*HLOOKUP(O$630,$J$627:$R$628,2)</f>
        <v>0</v>
      </c>
      <c r="P652" s="769" cm="1">
        <f t="array" ref="P652">INDEX($H652:$K652,0,MATCH(P$631,$H$631:$K$631,0))*HLOOKUP(P$630,$J$627:$R$628,2)</f>
        <v>0</v>
      </c>
      <c r="Q652" s="769" cm="1">
        <f t="array" ref="Q652">INDEX($H652:$K652,0,MATCH(Q$631,$H$631:$K$631,0))*HLOOKUP(Q$630,$J$627:$R$628,2)</f>
        <v>0</v>
      </c>
      <c r="R652" s="769" cm="1">
        <f t="array" ref="R652">INDEX($H652:$K652,0,MATCH(R$631,$H$631:$K$631,0))*HLOOKUP(R$630,$J$627:$R$628,2)</f>
        <v>0</v>
      </c>
      <c r="S652" s="769" cm="1">
        <f t="array" ref="S652">INDEX($H652:$K652,0,MATCH(S$631,$H$631:$K$631,0))*HLOOKUP(S$630,$J$627:$R$628,2)</f>
        <v>0</v>
      </c>
      <c r="T652" s="769" cm="1">
        <f t="array" ref="T652">INDEX($H652:$K652,0,MATCH(T$631,$H$631:$K$631,0))*HLOOKUP(T$630,$J$627:$R$628,2)</f>
        <v>0</v>
      </c>
      <c r="U652" s="769" cm="1">
        <f t="array" ref="U652">INDEX($H652:$K652,0,MATCH(U$631,$H$631:$K$631,0))*HLOOKUP(U$630,$J$627:$R$628,2)</f>
        <v>0</v>
      </c>
      <c r="V652" s="769" cm="1">
        <f t="array" ref="V652">INDEX($H652:$K652,0,MATCH(V$631,$H$631:$K$631,0))*HLOOKUP(V$630,$J$627:$R$628,2)</f>
        <v>0</v>
      </c>
      <c r="W652" s="769" cm="1">
        <f t="array" ref="W652">INDEX($H652:$K652,0,MATCH(W$631,$H$631:$K$631,0))*HLOOKUP(W$630,$J$627:$R$628,2)</f>
        <v>0</v>
      </c>
      <c r="X652" s="769" cm="1">
        <f t="array" ref="X652">INDEX($H652:$K652,0,MATCH(X$631,$H$631:$K$631,0))*HLOOKUP(X$630,$J$627:$R$628,2)</f>
        <v>0</v>
      </c>
      <c r="Y652" s="769" cm="1">
        <f t="array" ref="Y652">INDEX($H652:$K652,0,MATCH(Y$631,$H$631:$K$631,0))*HLOOKUP(Y$630,$J$627:$R$628,2)</f>
        <v>0</v>
      </c>
      <c r="Z652" s="769" cm="1">
        <f t="array" ref="Z652">INDEX($H652:$K652,0,MATCH(Z$631,$H$631:$K$631,0))*HLOOKUP(Z$630,$J$627:$R$628,2)</f>
        <v>0</v>
      </c>
      <c r="AA652" s="769" cm="1">
        <f t="array" ref="AA652">INDEX($H652:$K652,0,MATCH(AA$631,$H$631:$K$631,0))*HLOOKUP(AA$630,$J$627:$R$628,2)</f>
        <v>0</v>
      </c>
      <c r="AB652" s="769" cm="1">
        <f t="array" ref="AB652">INDEX($H652:$K652,0,MATCH(AB$631,$H$631:$K$631,0))*HLOOKUP(AB$630,$J$627:$R$628,2)</f>
        <v>0</v>
      </c>
      <c r="AC652" s="769" cm="1">
        <f t="array" ref="AC652">INDEX($H652:$K652,0,MATCH(AC$631,$H$631:$K$631,0))*HLOOKUP(AC$630,$J$627:$R$628,2)</f>
        <v>0</v>
      </c>
      <c r="AD652" s="769" cm="1">
        <f t="array" ref="AD652">INDEX($H652:$K652,0,MATCH(AD$631,$H$631:$K$631,0))*HLOOKUP(AD$630,$J$627:$R$628,2)</f>
        <v>0</v>
      </c>
      <c r="AE652" s="769" cm="1">
        <f t="array" ref="AE652">INDEX($H652:$K652,0,MATCH(AE$631,$H$631:$K$631,0))*HLOOKUP(AE$630,$J$627:$R$628,2)</f>
        <v>0</v>
      </c>
      <c r="AF652" s="769" cm="1">
        <f t="array" ref="AF652">INDEX($H652:$K652,0,MATCH(AF$631,$H$631:$K$631,0))*HLOOKUP(AF$630,$J$627:$R$628,2)</f>
        <v>0</v>
      </c>
      <c r="AG652" s="769" cm="1">
        <f t="array" ref="AG652">INDEX($H652:$K652,0,MATCH(AG$631,$H$631:$K$631,0))*HLOOKUP(AG$630,$J$627:$R$628,2)</f>
        <v>0</v>
      </c>
      <c r="AH652" s="769" cm="1">
        <f t="array" ref="AH652">INDEX($H652:$K652,0,MATCH(AH$631,$H$631:$K$631,0))*HLOOKUP(AH$630,$J$627:$R$628,2)</f>
        <v>0</v>
      </c>
      <c r="AI652" s="769" cm="1">
        <f t="array" ref="AI652">INDEX($H652:$K652,0,MATCH(AI$631,$H$631:$K$631,0))*HLOOKUP(AI$630,$J$627:$R$628,2)</f>
        <v>0</v>
      </c>
      <c r="AJ652" s="769" cm="1">
        <f t="array" ref="AJ652">INDEX($H652:$K652,0,MATCH(AJ$631,$H$631:$K$631,0))*HLOOKUP(AJ$630,$J$627:$R$628,2)</f>
        <v>0</v>
      </c>
      <c r="AK652" s="769" cm="1">
        <f t="array" ref="AK652">INDEX($H652:$K652,0,MATCH(AK$631,$H$631:$K$631,0))*HLOOKUP(AK$630,$J$627:$R$628,2)</f>
        <v>0</v>
      </c>
      <c r="AL652" s="769" cm="1">
        <f t="array" ref="AL652">INDEX($H652:$K652,0,MATCH(AL$631,$H$631:$K$631,0))*HLOOKUP(AL$630,$J$627:$R$628,2)</f>
        <v>0</v>
      </c>
      <c r="AM652" s="769" cm="1">
        <f t="array" ref="AM652">INDEX($H652:$K652,0,MATCH(AM$631,$H$631:$K$631,0))*HLOOKUP(AM$630,$J$627:$R$628,2)</f>
        <v>0</v>
      </c>
      <c r="AN652" s="769" cm="1">
        <f t="array" ref="AN652">INDEX($H652:$K652,0,MATCH(AN$631,$H$631:$K$631,0))*HLOOKUP(AN$630,$J$627:$R$628,2)</f>
        <v>0</v>
      </c>
      <c r="AO652" s="769" cm="1">
        <f t="array" ref="AO652">INDEX($H652:$K652,0,MATCH(AO$631,$H$631:$K$631,0))*HLOOKUP(AO$630,$J$627:$R$628,2)</f>
        <v>0</v>
      </c>
      <c r="AP652" s="769" cm="1">
        <f t="array" ref="AP652">INDEX($H652:$K652,0,MATCH(AP$631,$H$631:$K$631,0))*HLOOKUP(AP$630,$J$627:$R$628,2)</f>
        <v>0</v>
      </c>
      <c r="AQ652" s="769" cm="1">
        <f t="array" ref="AQ652">INDEX($H652:$K652,0,MATCH(AQ$631,$H$631:$K$631,0))*HLOOKUP(AQ$630,$J$627:$R$628,2)</f>
        <v>0</v>
      </c>
      <c r="AR652" s="769" cm="1">
        <f t="array" ref="AR652">INDEX($H652:$K652,0,MATCH(AR$631,$H$631:$K$631,0))*HLOOKUP(AR$630,$J$627:$R$628,2)</f>
        <v>0</v>
      </c>
      <c r="AS652" s="769" cm="1">
        <f t="array" ref="AS652">INDEX($H652:$K652,0,MATCH(AS$631,$H$631:$K$631,0))*HLOOKUP(AS$630,$J$627:$R$628,2)</f>
        <v>0</v>
      </c>
      <c r="AT652" s="769" cm="1">
        <f t="array" ref="AT652">INDEX($H652:$K652,0,MATCH(AT$631,$H$631:$K$631,0))*HLOOKUP(AT$630,$J$627:$R$628,2)</f>
        <v>0</v>
      </c>
      <c r="AU652" s="769" cm="1">
        <f t="array" ref="AU652">INDEX($H652:$K652,0,MATCH(AU$631,$H$631:$K$631,0))*HLOOKUP(AU$630,$J$627:$R$628,2)</f>
        <v>0</v>
      </c>
      <c r="AV652" s="189"/>
      <c r="AW652" s="189"/>
      <c r="AX652" s="16"/>
      <c r="AY652" s="8"/>
      <c r="AZ652" s="8"/>
      <c r="BA652" s="8"/>
    </row>
    <row r="653" spans="1:53" ht="14.5" outlineLevel="1" x14ac:dyDescent="0.35">
      <c r="A653" s="6"/>
      <c r="B653" s="7"/>
      <c r="C653" s="17"/>
      <c r="D653" s="17"/>
      <c r="E653" s="17"/>
      <c r="F653" s="26"/>
      <c r="G653" s="26" t="str">
        <f t="shared" si="162"/>
        <v>AAAWA1a</v>
      </c>
      <c r="H653" s="226">
        <f t="shared" ref="H653:K653" si="168">IF(H563&gt;0,1,0)</f>
        <v>0</v>
      </c>
      <c r="I653" s="226">
        <f t="shared" si="168"/>
        <v>0</v>
      </c>
      <c r="J653" s="226">
        <f t="shared" si="168"/>
        <v>0</v>
      </c>
      <c r="K653" s="226">
        <f t="shared" si="168"/>
        <v>0</v>
      </c>
      <c r="L653" s="769" cm="1">
        <f t="array" ref="L653">INDEX($H653:$K653,0,MATCH(L$631,$H$631:$K$631,0))*HLOOKUP(L$630,$J$627:$R$628,2)</f>
        <v>0</v>
      </c>
      <c r="M653" s="769" cm="1">
        <f t="array" ref="M653">INDEX($H653:$K653,0,MATCH(M$631,$H$631:$K$631,0))*HLOOKUP(M$630,$J$627:$R$628,2)</f>
        <v>0</v>
      </c>
      <c r="N653" s="769" cm="1">
        <f t="array" ref="N653">INDEX($H653:$K653,0,MATCH(N$631,$H$631:$K$631,0))*HLOOKUP(N$630,$J$627:$R$628,2)</f>
        <v>0</v>
      </c>
      <c r="O653" s="769" cm="1">
        <f t="array" ref="O653">INDEX($H653:$K653,0,MATCH(O$631,$H$631:$K$631,0))*HLOOKUP(O$630,$J$627:$R$628,2)</f>
        <v>0</v>
      </c>
      <c r="P653" s="769" cm="1">
        <f t="array" ref="P653">INDEX($H653:$K653,0,MATCH(P$631,$H$631:$K$631,0))*HLOOKUP(P$630,$J$627:$R$628,2)</f>
        <v>0</v>
      </c>
      <c r="Q653" s="769" cm="1">
        <f t="array" ref="Q653">INDEX($H653:$K653,0,MATCH(Q$631,$H$631:$K$631,0))*HLOOKUP(Q$630,$J$627:$R$628,2)</f>
        <v>0</v>
      </c>
      <c r="R653" s="769" cm="1">
        <f t="array" ref="R653">INDEX($H653:$K653,0,MATCH(R$631,$H$631:$K$631,0))*HLOOKUP(R$630,$J$627:$R$628,2)</f>
        <v>0</v>
      </c>
      <c r="S653" s="769" cm="1">
        <f t="array" ref="S653">INDEX($H653:$K653,0,MATCH(S$631,$H$631:$K$631,0))*HLOOKUP(S$630,$J$627:$R$628,2)</f>
        <v>0</v>
      </c>
      <c r="T653" s="769" cm="1">
        <f t="array" ref="T653">INDEX($H653:$K653,0,MATCH(T$631,$H$631:$K$631,0))*HLOOKUP(T$630,$J$627:$R$628,2)</f>
        <v>0</v>
      </c>
      <c r="U653" s="769" cm="1">
        <f t="array" ref="U653">INDEX($H653:$K653,0,MATCH(U$631,$H$631:$K$631,0))*HLOOKUP(U$630,$J$627:$R$628,2)</f>
        <v>0</v>
      </c>
      <c r="V653" s="769" cm="1">
        <f t="array" ref="V653">INDEX($H653:$K653,0,MATCH(V$631,$H$631:$K$631,0))*HLOOKUP(V$630,$J$627:$R$628,2)</f>
        <v>0</v>
      </c>
      <c r="W653" s="769" cm="1">
        <f t="array" ref="W653">INDEX($H653:$K653,0,MATCH(W$631,$H$631:$K$631,0))*HLOOKUP(W$630,$J$627:$R$628,2)</f>
        <v>0</v>
      </c>
      <c r="X653" s="769" cm="1">
        <f t="array" ref="X653">INDEX($H653:$K653,0,MATCH(X$631,$H$631:$K$631,0))*HLOOKUP(X$630,$J$627:$R$628,2)</f>
        <v>0</v>
      </c>
      <c r="Y653" s="769" cm="1">
        <f t="array" ref="Y653">INDEX($H653:$K653,0,MATCH(Y$631,$H$631:$K$631,0))*HLOOKUP(Y$630,$J$627:$R$628,2)</f>
        <v>0</v>
      </c>
      <c r="Z653" s="769" cm="1">
        <f t="array" ref="Z653">INDEX($H653:$K653,0,MATCH(Z$631,$H$631:$K$631,0))*HLOOKUP(Z$630,$J$627:$R$628,2)</f>
        <v>0</v>
      </c>
      <c r="AA653" s="769" cm="1">
        <f t="array" ref="AA653">INDEX($H653:$K653,0,MATCH(AA$631,$H$631:$K$631,0))*HLOOKUP(AA$630,$J$627:$R$628,2)</f>
        <v>0</v>
      </c>
      <c r="AB653" s="769" cm="1">
        <f t="array" ref="AB653">INDEX($H653:$K653,0,MATCH(AB$631,$H$631:$K$631,0))*HLOOKUP(AB$630,$J$627:$R$628,2)</f>
        <v>0</v>
      </c>
      <c r="AC653" s="769" cm="1">
        <f t="array" ref="AC653">INDEX($H653:$K653,0,MATCH(AC$631,$H$631:$K$631,0))*HLOOKUP(AC$630,$J$627:$R$628,2)</f>
        <v>0</v>
      </c>
      <c r="AD653" s="769" cm="1">
        <f t="array" ref="AD653">INDEX($H653:$K653,0,MATCH(AD$631,$H$631:$K$631,0))*HLOOKUP(AD$630,$J$627:$R$628,2)</f>
        <v>0</v>
      </c>
      <c r="AE653" s="769" cm="1">
        <f t="array" ref="AE653">INDEX($H653:$K653,0,MATCH(AE$631,$H$631:$K$631,0))*HLOOKUP(AE$630,$J$627:$R$628,2)</f>
        <v>0</v>
      </c>
      <c r="AF653" s="769" cm="1">
        <f t="array" ref="AF653">INDEX($H653:$K653,0,MATCH(AF$631,$H$631:$K$631,0))*HLOOKUP(AF$630,$J$627:$R$628,2)</f>
        <v>0</v>
      </c>
      <c r="AG653" s="769" cm="1">
        <f t="array" ref="AG653">INDEX($H653:$K653,0,MATCH(AG$631,$H$631:$K$631,0))*HLOOKUP(AG$630,$J$627:$R$628,2)</f>
        <v>0</v>
      </c>
      <c r="AH653" s="769" cm="1">
        <f t="array" ref="AH653">INDEX($H653:$K653,0,MATCH(AH$631,$H$631:$K$631,0))*HLOOKUP(AH$630,$J$627:$R$628,2)</f>
        <v>0</v>
      </c>
      <c r="AI653" s="769" cm="1">
        <f t="array" ref="AI653">INDEX($H653:$K653,0,MATCH(AI$631,$H$631:$K$631,0))*HLOOKUP(AI$630,$J$627:$R$628,2)</f>
        <v>0</v>
      </c>
      <c r="AJ653" s="769" cm="1">
        <f t="array" ref="AJ653">INDEX($H653:$K653,0,MATCH(AJ$631,$H$631:$K$631,0))*HLOOKUP(AJ$630,$J$627:$R$628,2)</f>
        <v>0</v>
      </c>
      <c r="AK653" s="769" cm="1">
        <f t="array" ref="AK653">INDEX($H653:$K653,0,MATCH(AK$631,$H$631:$K$631,0))*HLOOKUP(AK$630,$J$627:$R$628,2)</f>
        <v>0</v>
      </c>
      <c r="AL653" s="769" cm="1">
        <f t="array" ref="AL653">INDEX($H653:$K653,0,MATCH(AL$631,$H$631:$K$631,0))*HLOOKUP(AL$630,$J$627:$R$628,2)</f>
        <v>0</v>
      </c>
      <c r="AM653" s="769" cm="1">
        <f t="array" ref="AM653">INDEX($H653:$K653,0,MATCH(AM$631,$H$631:$K$631,0))*HLOOKUP(AM$630,$J$627:$R$628,2)</f>
        <v>0</v>
      </c>
      <c r="AN653" s="769" cm="1">
        <f t="array" ref="AN653">INDEX($H653:$K653,0,MATCH(AN$631,$H$631:$K$631,0))*HLOOKUP(AN$630,$J$627:$R$628,2)</f>
        <v>0</v>
      </c>
      <c r="AO653" s="769" cm="1">
        <f t="array" ref="AO653">INDEX($H653:$K653,0,MATCH(AO$631,$H$631:$K$631,0))*HLOOKUP(AO$630,$J$627:$R$628,2)</f>
        <v>0</v>
      </c>
      <c r="AP653" s="769" cm="1">
        <f t="array" ref="AP653">INDEX($H653:$K653,0,MATCH(AP$631,$H$631:$K$631,0))*HLOOKUP(AP$630,$J$627:$R$628,2)</f>
        <v>0</v>
      </c>
      <c r="AQ653" s="769" cm="1">
        <f t="array" ref="AQ653">INDEX($H653:$K653,0,MATCH(AQ$631,$H$631:$K$631,0))*HLOOKUP(AQ$630,$J$627:$R$628,2)</f>
        <v>0</v>
      </c>
      <c r="AR653" s="769" cm="1">
        <f t="array" ref="AR653">INDEX($H653:$K653,0,MATCH(AR$631,$H$631:$K$631,0))*HLOOKUP(AR$630,$J$627:$R$628,2)</f>
        <v>0</v>
      </c>
      <c r="AS653" s="769" cm="1">
        <f t="array" ref="AS653">INDEX($H653:$K653,0,MATCH(AS$631,$H$631:$K$631,0))*HLOOKUP(AS$630,$J$627:$R$628,2)</f>
        <v>0</v>
      </c>
      <c r="AT653" s="769" cm="1">
        <f t="array" ref="AT653">INDEX($H653:$K653,0,MATCH(AT$631,$H$631:$K$631,0))*HLOOKUP(AT$630,$J$627:$R$628,2)</f>
        <v>0</v>
      </c>
      <c r="AU653" s="769" cm="1">
        <f t="array" ref="AU653">INDEX($H653:$K653,0,MATCH(AU$631,$H$631:$K$631,0))*HLOOKUP(AU$630,$J$627:$R$628,2)</f>
        <v>0</v>
      </c>
      <c r="AV653" s="189"/>
      <c r="AW653" s="189"/>
      <c r="AX653" s="16"/>
      <c r="AY653" s="8"/>
      <c r="AZ653" s="8"/>
      <c r="BA653" s="8"/>
    </row>
    <row r="654" spans="1:53" ht="14.5" outlineLevel="1" x14ac:dyDescent="0.35">
      <c r="A654" s="6"/>
      <c r="B654" s="7"/>
      <c r="C654" s="17"/>
      <c r="D654" s="17"/>
      <c r="E654" s="17"/>
      <c r="F654" s="26"/>
      <c r="G654" s="26" t="str">
        <f t="shared" si="162"/>
        <v>YAAA2Wa</v>
      </c>
      <c r="H654" s="226">
        <f t="shared" ref="H654:K654" si="169">IF(H564&gt;0,1,0)</f>
        <v>0</v>
      </c>
      <c r="I654" s="226">
        <f t="shared" si="169"/>
        <v>0</v>
      </c>
      <c r="J654" s="226">
        <f t="shared" si="169"/>
        <v>0</v>
      </c>
      <c r="K654" s="226">
        <f t="shared" si="169"/>
        <v>0</v>
      </c>
      <c r="L654" s="769" cm="1">
        <f t="array" ref="L654">INDEX($H654:$K654,0,MATCH(L$631,$H$631:$K$631,0))*HLOOKUP(L$630,$J$627:$R$628,2)</f>
        <v>0</v>
      </c>
      <c r="M654" s="769" cm="1">
        <f t="array" ref="M654">INDEX($H654:$K654,0,MATCH(M$631,$H$631:$K$631,0))*HLOOKUP(M$630,$J$627:$R$628,2)</f>
        <v>0</v>
      </c>
      <c r="N654" s="769" cm="1">
        <f t="array" ref="N654">INDEX($H654:$K654,0,MATCH(N$631,$H$631:$K$631,0))*HLOOKUP(N$630,$J$627:$R$628,2)</f>
        <v>0</v>
      </c>
      <c r="O654" s="769" cm="1">
        <f t="array" ref="O654">INDEX($H654:$K654,0,MATCH(O$631,$H$631:$K$631,0))*HLOOKUP(O$630,$J$627:$R$628,2)</f>
        <v>0</v>
      </c>
      <c r="P654" s="769" cm="1">
        <f t="array" ref="P654">INDEX($H654:$K654,0,MATCH(P$631,$H$631:$K$631,0))*HLOOKUP(P$630,$J$627:$R$628,2)</f>
        <v>0</v>
      </c>
      <c r="Q654" s="769" cm="1">
        <f t="array" ref="Q654">INDEX($H654:$K654,0,MATCH(Q$631,$H$631:$K$631,0))*HLOOKUP(Q$630,$J$627:$R$628,2)</f>
        <v>0</v>
      </c>
      <c r="R654" s="769" cm="1">
        <f t="array" ref="R654">INDEX($H654:$K654,0,MATCH(R$631,$H$631:$K$631,0))*HLOOKUP(R$630,$J$627:$R$628,2)</f>
        <v>0</v>
      </c>
      <c r="S654" s="769" cm="1">
        <f t="array" ref="S654">INDEX($H654:$K654,0,MATCH(S$631,$H$631:$K$631,0))*HLOOKUP(S$630,$J$627:$R$628,2)</f>
        <v>0</v>
      </c>
      <c r="T654" s="769" cm="1">
        <f t="array" ref="T654">INDEX($H654:$K654,0,MATCH(T$631,$H$631:$K$631,0))*HLOOKUP(T$630,$J$627:$R$628,2)</f>
        <v>0</v>
      </c>
      <c r="U654" s="769" cm="1">
        <f t="array" ref="U654">INDEX($H654:$K654,0,MATCH(U$631,$H$631:$K$631,0))*HLOOKUP(U$630,$J$627:$R$628,2)</f>
        <v>0</v>
      </c>
      <c r="V654" s="769" cm="1">
        <f t="array" ref="V654">INDEX($H654:$K654,0,MATCH(V$631,$H$631:$K$631,0))*HLOOKUP(V$630,$J$627:$R$628,2)</f>
        <v>0</v>
      </c>
      <c r="W654" s="769" cm="1">
        <f t="array" ref="W654">INDEX($H654:$K654,0,MATCH(W$631,$H$631:$K$631,0))*HLOOKUP(W$630,$J$627:$R$628,2)</f>
        <v>0</v>
      </c>
      <c r="X654" s="769" cm="1">
        <f t="array" ref="X654">INDEX($H654:$K654,0,MATCH(X$631,$H$631:$K$631,0))*HLOOKUP(X$630,$J$627:$R$628,2)</f>
        <v>0</v>
      </c>
      <c r="Y654" s="769" cm="1">
        <f t="array" ref="Y654">INDEX($H654:$K654,0,MATCH(Y$631,$H$631:$K$631,0))*HLOOKUP(Y$630,$J$627:$R$628,2)</f>
        <v>0</v>
      </c>
      <c r="Z654" s="769" cm="1">
        <f t="array" ref="Z654">INDEX($H654:$K654,0,MATCH(Z$631,$H$631:$K$631,0))*HLOOKUP(Z$630,$J$627:$R$628,2)</f>
        <v>0</v>
      </c>
      <c r="AA654" s="769" cm="1">
        <f t="array" ref="AA654">INDEX($H654:$K654,0,MATCH(AA$631,$H$631:$K$631,0))*HLOOKUP(AA$630,$J$627:$R$628,2)</f>
        <v>0</v>
      </c>
      <c r="AB654" s="769" cm="1">
        <f t="array" ref="AB654">INDEX($H654:$K654,0,MATCH(AB$631,$H$631:$K$631,0))*HLOOKUP(AB$630,$J$627:$R$628,2)</f>
        <v>0</v>
      </c>
      <c r="AC654" s="769" cm="1">
        <f t="array" ref="AC654">INDEX($H654:$K654,0,MATCH(AC$631,$H$631:$K$631,0))*HLOOKUP(AC$630,$J$627:$R$628,2)</f>
        <v>0</v>
      </c>
      <c r="AD654" s="769" cm="1">
        <f t="array" ref="AD654">INDEX($H654:$K654,0,MATCH(AD$631,$H$631:$K$631,0))*HLOOKUP(AD$630,$J$627:$R$628,2)</f>
        <v>0</v>
      </c>
      <c r="AE654" s="769" cm="1">
        <f t="array" ref="AE654">INDEX($H654:$K654,0,MATCH(AE$631,$H$631:$K$631,0))*HLOOKUP(AE$630,$J$627:$R$628,2)</f>
        <v>0</v>
      </c>
      <c r="AF654" s="769" cm="1">
        <f t="array" ref="AF654">INDEX($H654:$K654,0,MATCH(AF$631,$H$631:$K$631,0))*HLOOKUP(AF$630,$J$627:$R$628,2)</f>
        <v>0</v>
      </c>
      <c r="AG654" s="769" cm="1">
        <f t="array" ref="AG654">INDEX($H654:$K654,0,MATCH(AG$631,$H$631:$K$631,0))*HLOOKUP(AG$630,$J$627:$R$628,2)</f>
        <v>0</v>
      </c>
      <c r="AH654" s="769" cm="1">
        <f t="array" ref="AH654">INDEX($H654:$K654,0,MATCH(AH$631,$H$631:$K$631,0))*HLOOKUP(AH$630,$J$627:$R$628,2)</f>
        <v>0</v>
      </c>
      <c r="AI654" s="769" cm="1">
        <f t="array" ref="AI654">INDEX($H654:$K654,0,MATCH(AI$631,$H$631:$K$631,0))*HLOOKUP(AI$630,$J$627:$R$628,2)</f>
        <v>0</v>
      </c>
      <c r="AJ654" s="769" cm="1">
        <f t="array" ref="AJ654">INDEX($H654:$K654,0,MATCH(AJ$631,$H$631:$K$631,0))*HLOOKUP(AJ$630,$J$627:$R$628,2)</f>
        <v>0</v>
      </c>
      <c r="AK654" s="769" cm="1">
        <f t="array" ref="AK654">INDEX($H654:$K654,0,MATCH(AK$631,$H$631:$K$631,0))*HLOOKUP(AK$630,$J$627:$R$628,2)</f>
        <v>0</v>
      </c>
      <c r="AL654" s="769" cm="1">
        <f t="array" ref="AL654">INDEX($H654:$K654,0,MATCH(AL$631,$H$631:$K$631,0))*HLOOKUP(AL$630,$J$627:$R$628,2)</f>
        <v>0</v>
      </c>
      <c r="AM654" s="769" cm="1">
        <f t="array" ref="AM654">INDEX($H654:$K654,0,MATCH(AM$631,$H$631:$K$631,0))*HLOOKUP(AM$630,$J$627:$R$628,2)</f>
        <v>0</v>
      </c>
      <c r="AN654" s="769" cm="1">
        <f t="array" ref="AN654">INDEX($H654:$K654,0,MATCH(AN$631,$H$631:$K$631,0))*HLOOKUP(AN$630,$J$627:$R$628,2)</f>
        <v>0</v>
      </c>
      <c r="AO654" s="769" cm="1">
        <f t="array" ref="AO654">INDEX($H654:$K654,0,MATCH(AO$631,$H$631:$K$631,0))*HLOOKUP(AO$630,$J$627:$R$628,2)</f>
        <v>0</v>
      </c>
      <c r="AP654" s="769" cm="1">
        <f t="array" ref="AP654">INDEX($H654:$K654,0,MATCH(AP$631,$H$631:$K$631,0))*HLOOKUP(AP$630,$J$627:$R$628,2)</f>
        <v>0</v>
      </c>
      <c r="AQ654" s="769" cm="1">
        <f t="array" ref="AQ654">INDEX($H654:$K654,0,MATCH(AQ$631,$H$631:$K$631,0))*HLOOKUP(AQ$630,$J$627:$R$628,2)</f>
        <v>0</v>
      </c>
      <c r="AR654" s="769" cm="1">
        <f t="array" ref="AR654">INDEX($H654:$K654,0,MATCH(AR$631,$H$631:$K$631,0))*HLOOKUP(AR$630,$J$627:$R$628,2)</f>
        <v>0</v>
      </c>
      <c r="AS654" s="769" cm="1">
        <f t="array" ref="AS654">INDEX($H654:$K654,0,MATCH(AS$631,$H$631:$K$631,0))*HLOOKUP(AS$630,$J$627:$R$628,2)</f>
        <v>0</v>
      </c>
      <c r="AT654" s="769" cm="1">
        <f t="array" ref="AT654">INDEX($H654:$K654,0,MATCH(AT$631,$H$631:$K$631,0))*HLOOKUP(AT$630,$J$627:$R$628,2)</f>
        <v>0</v>
      </c>
      <c r="AU654" s="769" cm="1">
        <f t="array" ref="AU654">INDEX($H654:$K654,0,MATCH(AU$631,$H$631:$K$631,0))*HLOOKUP(AU$630,$J$627:$R$628,2)</f>
        <v>0</v>
      </c>
      <c r="AV654" s="189"/>
      <c r="AW654" s="189"/>
      <c r="AX654" s="16"/>
      <c r="AY654" s="8"/>
      <c r="AZ654" s="8"/>
      <c r="BA654" s="8"/>
    </row>
    <row r="655" spans="1:53" ht="14.5" outlineLevel="1" x14ac:dyDescent="0.35">
      <c r="A655" s="6"/>
      <c r="B655" s="7"/>
      <c r="C655" s="17"/>
      <c r="D655" s="17"/>
      <c r="E655" s="17"/>
      <c r="F655" s="26"/>
      <c r="G655" s="26" t="str">
        <f t="shared" si="162"/>
        <v>AYAA2A1o</v>
      </c>
      <c r="H655" s="226">
        <f t="shared" ref="H655:K656" si="170">IF(H565&gt;0,1,0)</f>
        <v>1</v>
      </c>
      <c r="I655" s="226">
        <f t="shared" si="170"/>
        <v>1</v>
      </c>
      <c r="J655" s="226">
        <f t="shared" si="170"/>
        <v>1</v>
      </c>
      <c r="K655" s="226">
        <f t="shared" si="170"/>
        <v>0</v>
      </c>
      <c r="L655" s="769" cm="1">
        <f t="array" ref="L655">INDEX($H655:$K655,0,MATCH(L$631,$H$631:$K$631,0))*HLOOKUP(L$630,$J$627:$R$628,2)</f>
        <v>1</v>
      </c>
      <c r="M655" s="769" cm="1">
        <f t="array" ref="M655">INDEX($H655:$K655,0,MATCH(M$631,$H$631:$K$631,0))*HLOOKUP(M$630,$J$627:$R$628,2)</f>
        <v>1</v>
      </c>
      <c r="N655" s="769" cm="1">
        <f t="array" ref="N655">INDEX($H655:$K655,0,MATCH(N$631,$H$631:$K$631,0))*HLOOKUP(N$630,$J$627:$R$628,2)</f>
        <v>1</v>
      </c>
      <c r="O655" s="769" cm="1">
        <f t="array" ref="O655">INDEX($H655:$K655,0,MATCH(O$631,$H$631:$K$631,0))*HLOOKUP(O$630,$J$627:$R$628,2)</f>
        <v>0</v>
      </c>
      <c r="P655" s="769" cm="1">
        <f t="array" ref="P655">INDEX($H655:$K655,0,MATCH(P$631,$H$631:$K$631,0))*HLOOKUP(P$630,$J$627:$R$628,2)</f>
        <v>1</v>
      </c>
      <c r="Q655" s="769" cm="1">
        <f t="array" ref="Q655">INDEX($H655:$K655,0,MATCH(Q$631,$H$631:$K$631,0))*HLOOKUP(Q$630,$J$627:$R$628,2)</f>
        <v>1</v>
      </c>
      <c r="R655" s="769" cm="1">
        <f t="array" ref="R655">INDEX($H655:$K655,0,MATCH(R$631,$H$631:$K$631,0))*HLOOKUP(R$630,$J$627:$R$628,2)</f>
        <v>1</v>
      </c>
      <c r="S655" s="769" cm="1">
        <f t="array" ref="S655">INDEX($H655:$K655,0,MATCH(S$631,$H$631:$K$631,0))*HLOOKUP(S$630,$J$627:$R$628,2)</f>
        <v>0</v>
      </c>
      <c r="T655" s="769" cm="1">
        <f t="array" ref="T655">INDEX($H655:$K655,0,MATCH(T$631,$H$631:$K$631,0))*HLOOKUP(T$630,$J$627:$R$628,2)</f>
        <v>1</v>
      </c>
      <c r="U655" s="769" cm="1">
        <f t="array" ref="U655">INDEX($H655:$K655,0,MATCH(U$631,$H$631:$K$631,0))*HLOOKUP(U$630,$J$627:$R$628,2)</f>
        <v>1</v>
      </c>
      <c r="V655" s="769" cm="1">
        <f t="array" ref="V655">INDEX($H655:$K655,0,MATCH(V$631,$H$631:$K$631,0))*HLOOKUP(V$630,$J$627:$R$628,2)</f>
        <v>1</v>
      </c>
      <c r="W655" s="769" cm="1">
        <f t="array" ref="W655">INDEX($H655:$K655,0,MATCH(W$631,$H$631:$K$631,0))*HLOOKUP(W$630,$J$627:$R$628,2)</f>
        <v>0</v>
      </c>
      <c r="X655" s="769" cm="1">
        <f t="array" ref="X655">INDEX($H655:$K655,0,MATCH(X$631,$H$631:$K$631,0))*HLOOKUP(X$630,$J$627:$R$628,2)</f>
        <v>1</v>
      </c>
      <c r="Y655" s="769" cm="1">
        <f t="array" ref="Y655">INDEX($H655:$K655,0,MATCH(Y$631,$H$631:$K$631,0))*HLOOKUP(Y$630,$J$627:$R$628,2)</f>
        <v>1</v>
      </c>
      <c r="Z655" s="769" cm="1">
        <f t="array" ref="Z655">INDEX($H655:$K655,0,MATCH(Z$631,$H$631:$K$631,0))*HLOOKUP(Z$630,$J$627:$R$628,2)</f>
        <v>1</v>
      </c>
      <c r="AA655" s="769" cm="1">
        <f t="array" ref="AA655">INDEX($H655:$K655,0,MATCH(AA$631,$H$631:$K$631,0))*HLOOKUP(AA$630,$J$627:$R$628,2)</f>
        <v>0</v>
      </c>
      <c r="AB655" s="769" cm="1">
        <f t="array" ref="AB655">INDEX($H655:$K655,0,MATCH(AB$631,$H$631:$K$631,0))*HLOOKUP(AB$630,$J$627:$R$628,2)</f>
        <v>1</v>
      </c>
      <c r="AC655" s="769" cm="1">
        <f t="array" ref="AC655">INDEX($H655:$K655,0,MATCH(AC$631,$H$631:$K$631,0))*HLOOKUP(AC$630,$J$627:$R$628,2)</f>
        <v>1</v>
      </c>
      <c r="AD655" s="769" cm="1">
        <f t="array" ref="AD655">INDEX($H655:$K655,0,MATCH(AD$631,$H$631:$K$631,0))*HLOOKUP(AD$630,$J$627:$R$628,2)</f>
        <v>1</v>
      </c>
      <c r="AE655" s="769" cm="1">
        <f t="array" ref="AE655">INDEX($H655:$K655,0,MATCH(AE$631,$H$631:$K$631,0))*HLOOKUP(AE$630,$J$627:$R$628,2)</f>
        <v>0</v>
      </c>
      <c r="AF655" s="769" cm="1">
        <f t="array" ref="AF655">INDEX($H655:$K655,0,MATCH(AF$631,$H$631:$K$631,0))*HLOOKUP(AF$630,$J$627:$R$628,2)</f>
        <v>1</v>
      </c>
      <c r="AG655" s="769" cm="1">
        <f t="array" ref="AG655">INDEX($H655:$K655,0,MATCH(AG$631,$H$631:$K$631,0))*HLOOKUP(AG$630,$J$627:$R$628,2)</f>
        <v>1</v>
      </c>
      <c r="AH655" s="769" cm="1">
        <f t="array" ref="AH655">INDEX($H655:$K655,0,MATCH(AH$631,$H$631:$K$631,0))*HLOOKUP(AH$630,$J$627:$R$628,2)</f>
        <v>1</v>
      </c>
      <c r="AI655" s="769" cm="1">
        <f t="array" ref="AI655">INDEX($H655:$K655,0,MATCH(AI$631,$H$631:$K$631,0))*HLOOKUP(AI$630,$J$627:$R$628,2)</f>
        <v>0</v>
      </c>
      <c r="AJ655" s="769" cm="1">
        <f t="array" ref="AJ655">INDEX($H655:$K655,0,MATCH(AJ$631,$H$631:$K$631,0))*HLOOKUP(AJ$630,$J$627:$R$628,2)</f>
        <v>1</v>
      </c>
      <c r="AK655" s="769" cm="1">
        <f t="array" ref="AK655">INDEX($H655:$K655,0,MATCH(AK$631,$H$631:$K$631,0))*HLOOKUP(AK$630,$J$627:$R$628,2)</f>
        <v>1</v>
      </c>
      <c r="AL655" s="769" cm="1">
        <f t="array" ref="AL655">INDEX($H655:$K655,0,MATCH(AL$631,$H$631:$K$631,0))*HLOOKUP(AL$630,$J$627:$R$628,2)</f>
        <v>1</v>
      </c>
      <c r="AM655" s="769" cm="1">
        <f t="array" ref="AM655">INDEX($H655:$K655,0,MATCH(AM$631,$H$631:$K$631,0))*HLOOKUP(AM$630,$J$627:$R$628,2)</f>
        <v>0</v>
      </c>
      <c r="AN655" s="769" cm="1">
        <f t="array" ref="AN655">INDEX($H655:$K655,0,MATCH(AN$631,$H$631:$K$631,0))*HLOOKUP(AN$630,$J$627:$R$628,2)</f>
        <v>1</v>
      </c>
      <c r="AO655" s="769" cm="1">
        <f t="array" ref="AO655">INDEX($H655:$K655,0,MATCH(AO$631,$H$631:$K$631,0))*HLOOKUP(AO$630,$J$627:$R$628,2)</f>
        <v>1</v>
      </c>
      <c r="AP655" s="769" cm="1">
        <f t="array" ref="AP655">INDEX($H655:$K655,0,MATCH(AP$631,$H$631:$K$631,0))*HLOOKUP(AP$630,$J$627:$R$628,2)</f>
        <v>1</v>
      </c>
      <c r="AQ655" s="769" cm="1">
        <f t="array" ref="AQ655">INDEX($H655:$K655,0,MATCH(AQ$631,$H$631:$K$631,0))*HLOOKUP(AQ$630,$J$627:$R$628,2)</f>
        <v>0</v>
      </c>
      <c r="AR655" s="769" cm="1">
        <f t="array" ref="AR655">INDEX($H655:$K655,0,MATCH(AR$631,$H$631:$K$631,0))*HLOOKUP(AR$630,$J$627:$R$628,2)</f>
        <v>1</v>
      </c>
      <c r="AS655" s="769" cm="1">
        <f t="array" ref="AS655">INDEX($H655:$K655,0,MATCH(AS$631,$H$631:$K$631,0))*HLOOKUP(AS$630,$J$627:$R$628,2)</f>
        <v>1</v>
      </c>
      <c r="AT655" s="769" cm="1">
        <f t="array" ref="AT655">INDEX($H655:$K655,0,MATCH(AT$631,$H$631:$K$631,0))*HLOOKUP(AT$630,$J$627:$R$628,2)</f>
        <v>1</v>
      </c>
      <c r="AU655" s="769" cm="1">
        <f t="array" ref="AU655">INDEX($H655:$K655,0,MATCH(AU$631,$H$631:$K$631,0))*HLOOKUP(AU$630,$J$627:$R$628,2)</f>
        <v>0</v>
      </c>
      <c r="AV655" s="189"/>
      <c r="AW655" s="189"/>
      <c r="AX655" s="16"/>
      <c r="AY655" s="8"/>
      <c r="AZ655" s="8"/>
      <c r="BA655" s="8"/>
    </row>
    <row r="656" spans="1:53" ht="14.5" outlineLevel="1" x14ac:dyDescent="0.35">
      <c r="A656" s="6"/>
      <c r="B656" s="7"/>
      <c r="C656" s="17"/>
      <c r="D656" s="17"/>
      <c r="E656" s="17"/>
      <c r="F656" s="26"/>
      <c r="G656" s="26" t="str">
        <f t="shared" si="162"/>
        <v>AYAA2A1od</v>
      </c>
      <c r="H656" s="226">
        <f t="shared" si="170"/>
        <v>1</v>
      </c>
      <c r="I656" s="226">
        <f t="shared" si="170"/>
        <v>1</v>
      </c>
      <c r="J656" s="226">
        <f t="shared" si="170"/>
        <v>1</v>
      </c>
      <c r="K656" s="226">
        <f t="shared" si="170"/>
        <v>0</v>
      </c>
      <c r="L656" s="769" cm="1">
        <f t="array" ref="L656">INDEX($H656:$K656,0,MATCH(L$631,$H$631:$K$631,0))*HLOOKUP(L$630,$J$627:$R$628,2)</f>
        <v>1</v>
      </c>
      <c r="M656" s="769" cm="1">
        <f t="array" ref="M656">INDEX($H656:$K656,0,MATCH(M$631,$H$631:$K$631,0))*HLOOKUP(M$630,$J$627:$R$628,2)</f>
        <v>1</v>
      </c>
      <c r="N656" s="769" cm="1">
        <f t="array" ref="N656">INDEX($H656:$K656,0,MATCH(N$631,$H$631:$K$631,0))*HLOOKUP(N$630,$J$627:$R$628,2)</f>
        <v>1</v>
      </c>
      <c r="O656" s="769" cm="1">
        <f t="array" ref="O656">INDEX($H656:$K656,0,MATCH(O$631,$H$631:$K$631,0))*HLOOKUP(O$630,$J$627:$R$628,2)</f>
        <v>0</v>
      </c>
      <c r="P656" s="769" cm="1">
        <f t="array" ref="P656">INDEX($H656:$K656,0,MATCH(P$631,$H$631:$K$631,0))*HLOOKUP(P$630,$J$627:$R$628,2)</f>
        <v>1</v>
      </c>
      <c r="Q656" s="769" cm="1">
        <f t="array" ref="Q656">INDEX($H656:$K656,0,MATCH(Q$631,$H$631:$K$631,0))*HLOOKUP(Q$630,$J$627:$R$628,2)</f>
        <v>1</v>
      </c>
      <c r="R656" s="769" cm="1">
        <f t="array" ref="R656">INDEX($H656:$K656,0,MATCH(R$631,$H$631:$K$631,0))*HLOOKUP(R$630,$J$627:$R$628,2)</f>
        <v>1</v>
      </c>
      <c r="S656" s="769" cm="1">
        <f t="array" ref="S656">INDEX($H656:$K656,0,MATCH(S$631,$H$631:$K$631,0))*HLOOKUP(S$630,$J$627:$R$628,2)</f>
        <v>0</v>
      </c>
      <c r="T656" s="769" cm="1">
        <f t="array" ref="T656">INDEX($H656:$K656,0,MATCH(T$631,$H$631:$K$631,0))*HLOOKUP(T$630,$J$627:$R$628,2)</f>
        <v>1</v>
      </c>
      <c r="U656" s="769" cm="1">
        <f t="array" ref="U656">INDEX($H656:$K656,0,MATCH(U$631,$H$631:$K$631,0))*HLOOKUP(U$630,$J$627:$R$628,2)</f>
        <v>1</v>
      </c>
      <c r="V656" s="769" cm="1">
        <f t="array" ref="V656">INDEX($H656:$K656,0,MATCH(V$631,$H$631:$K$631,0))*HLOOKUP(V$630,$J$627:$R$628,2)</f>
        <v>1</v>
      </c>
      <c r="W656" s="769" cm="1">
        <f t="array" ref="W656">INDEX($H656:$K656,0,MATCH(W$631,$H$631:$K$631,0))*HLOOKUP(W$630,$J$627:$R$628,2)</f>
        <v>0</v>
      </c>
      <c r="X656" s="769" cm="1">
        <f t="array" ref="X656">INDEX($H656:$K656,0,MATCH(X$631,$H$631:$K$631,0))*HLOOKUP(X$630,$J$627:$R$628,2)</f>
        <v>1</v>
      </c>
      <c r="Y656" s="769" cm="1">
        <f t="array" ref="Y656">INDEX($H656:$K656,0,MATCH(Y$631,$H$631:$K$631,0))*HLOOKUP(Y$630,$J$627:$R$628,2)</f>
        <v>1</v>
      </c>
      <c r="Z656" s="769" cm="1">
        <f t="array" ref="Z656">INDEX($H656:$K656,0,MATCH(Z$631,$H$631:$K$631,0))*HLOOKUP(Z$630,$J$627:$R$628,2)</f>
        <v>1</v>
      </c>
      <c r="AA656" s="769" cm="1">
        <f t="array" ref="AA656">INDEX($H656:$K656,0,MATCH(AA$631,$H$631:$K$631,0))*HLOOKUP(AA$630,$J$627:$R$628,2)</f>
        <v>0</v>
      </c>
      <c r="AB656" s="769" cm="1">
        <f t="array" ref="AB656">INDEX($H656:$K656,0,MATCH(AB$631,$H$631:$K$631,0))*HLOOKUP(AB$630,$J$627:$R$628,2)</f>
        <v>1</v>
      </c>
      <c r="AC656" s="769" cm="1">
        <f t="array" ref="AC656">INDEX($H656:$K656,0,MATCH(AC$631,$H$631:$K$631,0))*HLOOKUP(AC$630,$J$627:$R$628,2)</f>
        <v>1</v>
      </c>
      <c r="AD656" s="769" cm="1">
        <f t="array" ref="AD656">INDEX($H656:$K656,0,MATCH(AD$631,$H$631:$K$631,0))*HLOOKUP(AD$630,$J$627:$R$628,2)</f>
        <v>1</v>
      </c>
      <c r="AE656" s="769" cm="1">
        <f t="array" ref="AE656">INDEX($H656:$K656,0,MATCH(AE$631,$H$631:$K$631,0))*HLOOKUP(AE$630,$J$627:$R$628,2)</f>
        <v>0</v>
      </c>
      <c r="AF656" s="769" cm="1">
        <f t="array" ref="AF656">INDEX($H656:$K656,0,MATCH(AF$631,$H$631:$K$631,0))*HLOOKUP(AF$630,$J$627:$R$628,2)</f>
        <v>1</v>
      </c>
      <c r="AG656" s="769" cm="1">
        <f t="array" ref="AG656">INDEX($H656:$K656,0,MATCH(AG$631,$H$631:$K$631,0))*HLOOKUP(AG$630,$J$627:$R$628,2)</f>
        <v>1</v>
      </c>
      <c r="AH656" s="769" cm="1">
        <f t="array" ref="AH656">INDEX($H656:$K656,0,MATCH(AH$631,$H$631:$K$631,0))*HLOOKUP(AH$630,$J$627:$R$628,2)</f>
        <v>1</v>
      </c>
      <c r="AI656" s="769" cm="1">
        <f t="array" ref="AI656">INDEX($H656:$K656,0,MATCH(AI$631,$H$631:$K$631,0))*HLOOKUP(AI$630,$J$627:$R$628,2)</f>
        <v>0</v>
      </c>
      <c r="AJ656" s="769" cm="1">
        <f t="array" ref="AJ656">INDEX($H656:$K656,0,MATCH(AJ$631,$H$631:$K$631,0))*HLOOKUP(AJ$630,$J$627:$R$628,2)</f>
        <v>1</v>
      </c>
      <c r="AK656" s="769" cm="1">
        <f t="array" ref="AK656">INDEX($H656:$K656,0,MATCH(AK$631,$H$631:$K$631,0))*HLOOKUP(AK$630,$J$627:$R$628,2)</f>
        <v>1</v>
      </c>
      <c r="AL656" s="769" cm="1">
        <f t="array" ref="AL656">INDEX($H656:$K656,0,MATCH(AL$631,$H$631:$K$631,0))*HLOOKUP(AL$630,$J$627:$R$628,2)</f>
        <v>1</v>
      </c>
      <c r="AM656" s="769" cm="1">
        <f t="array" ref="AM656">INDEX($H656:$K656,0,MATCH(AM$631,$H$631:$K$631,0))*HLOOKUP(AM$630,$J$627:$R$628,2)</f>
        <v>0</v>
      </c>
      <c r="AN656" s="769" cm="1">
        <f t="array" ref="AN656">INDEX($H656:$K656,0,MATCH(AN$631,$H$631:$K$631,0))*HLOOKUP(AN$630,$J$627:$R$628,2)</f>
        <v>1</v>
      </c>
      <c r="AO656" s="769" cm="1">
        <f t="array" ref="AO656">INDEX($H656:$K656,0,MATCH(AO$631,$H$631:$K$631,0))*HLOOKUP(AO$630,$J$627:$R$628,2)</f>
        <v>1</v>
      </c>
      <c r="AP656" s="769" cm="1">
        <f t="array" ref="AP656">INDEX($H656:$K656,0,MATCH(AP$631,$H$631:$K$631,0))*HLOOKUP(AP$630,$J$627:$R$628,2)</f>
        <v>1</v>
      </c>
      <c r="AQ656" s="769" cm="1">
        <f t="array" ref="AQ656">INDEX($H656:$K656,0,MATCH(AQ$631,$H$631:$K$631,0))*HLOOKUP(AQ$630,$J$627:$R$628,2)</f>
        <v>0</v>
      </c>
      <c r="AR656" s="769" cm="1">
        <f t="array" ref="AR656">INDEX($H656:$K656,0,MATCH(AR$631,$H$631:$K$631,0))*HLOOKUP(AR$630,$J$627:$R$628,2)</f>
        <v>1</v>
      </c>
      <c r="AS656" s="769" cm="1">
        <f t="array" ref="AS656">INDEX($H656:$K656,0,MATCH(AS$631,$H$631:$K$631,0))*HLOOKUP(AS$630,$J$627:$R$628,2)</f>
        <v>1</v>
      </c>
      <c r="AT656" s="769" cm="1">
        <f t="array" ref="AT656">INDEX($H656:$K656,0,MATCH(AT$631,$H$631:$K$631,0))*HLOOKUP(AT$630,$J$627:$R$628,2)</f>
        <v>1</v>
      </c>
      <c r="AU656" s="769" cm="1">
        <f t="array" ref="AU656">INDEX($H656:$K656,0,MATCH(AU$631,$H$631:$K$631,0))*HLOOKUP(AU$630,$J$627:$R$628,2)</f>
        <v>0</v>
      </c>
      <c r="AV656" s="189"/>
      <c r="AW656" s="189"/>
      <c r="AX656" s="16"/>
      <c r="AY656" s="8"/>
      <c r="AZ656" s="8"/>
      <c r="BA656" s="8"/>
    </row>
    <row r="657" spans="1:53" ht="14.5" outlineLevel="1" x14ac:dyDescent="0.35">
      <c r="A657" s="6"/>
      <c r="B657" s="7"/>
      <c r="C657" s="17"/>
      <c r="D657" s="17"/>
      <c r="E657" s="17"/>
      <c r="F657" s="26"/>
      <c r="G657" s="26" t="str">
        <f t="shared" si="162"/>
        <v>AAOA2A1a</v>
      </c>
      <c r="H657" s="226">
        <f t="shared" ref="H657:K657" si="171">IF(H567&gt;0,1,0)</f>
        <v>0</v>
      </c>
      <c r="I657" s="226">
        <f t="shared" si="171"/>
        <v>0</v>
      </c>
      <c r="J657" s="226">
        <f t="shared" si="171"/>
        <v>0</v>
      </c>
      <c r="K657" s="226">
        <f t="shared" si="171"/>
        <v>0</v>
      </c>
      <c r="L657" s="769" cm="1">
        <f t="array" ref="L657">INDEX($H657:$K657,0,MATCH(L$631,$H$631:$K$631,0))*HLOOKUP(L$630,$J$627:$R$628,2)</f>
        <v>0</v>
      </c>
      <c r="M657" s="769" cm="1">
        <f t="array" ref="M657">INDEX($H657:$K657,0,MATCH(M$631,$H$631:$K$631,0))*HLOOKUP(M$630,$J$627:$R$628,2)</f>
        <v>0</v>
      </c>
      <c r="N657" s="769" cm="1">
        <f t="array" ref="N657">INDEX($H657:$K657,0,MATCH(N$631,$H$631:$K$631,0))*HLOOKUP(N$630,$J$627:$R$628,2)</f>
        <v>0</v>
      </c>
      <c r="O657" s="769" cm="1">
        <f t="array" ref="O657">INDEX($H657:$K657,0,MATCH(O$631,$H$631:$K$631,0))*HLOOKUP(O$630,$J$627:$R$628,2)</f>
        <v>0</v>
      </c>
      <c r="P657" s="769" cm="1">
        <f t="array" ref="P657">INDEX($H657:$K657,0,MATCH(P$631,$H$631:$K$631,0))*HLOOKUP(P$630,$J$627:$R$628,2)</f>
        <v>0</v>
      </c>
      <c r="Q657" s="769" cm="1">
        <f t="array" ref="Q657">INDEX($H657:$K657,0,MATCH(Q$631,$H$631:$K$631,0))*HLOOKUP(Q$630,$J$627:$R$628,2)</f>
        <v>0</v>
      </c>
      <c r="R657" s="769" cm="1">
        <f t="array" ref="R657">INDEX($H657:$K657,0,MATCH(R$631,$H$631:$K$631,0))*HLOOKUP(R$630,$J$627:$R$628,2)</f>
        <v>0</v>
      </c>
      <c r="S657" s="769" cm="1">
        <f t="array" ref="S657">INDEX($H657:$K657,0,MATCH(S$631,$H$631:$K$631,0))*HLOOKUP(S$630,$J$627:$R$628,2)</f>
        <v>0</v>
      </c>
      <c r="T657" s="769" cm="1">
        <f t="array" ref="T657">INDEX($H657:$K657,0,MATCH(T$631,$H$631:$K$631,0))*HLOOKUP(T$630,$J$627:$R$628,2)</f>
        <v>0</v>
      </c>
      <c r="U657" s="769" cm="1">
        <f t="array" ref="U657">INDEX($H657:$K657,0,MATCH(U$631,$H$631:$K$631,0))*HLOOKUP(U$630,$J$627:$R$628,2)</f>
        <v>0</v>
      </c>
      <c r="V657" s="769" cm="1">
        <f t="array" ref="V657">INDEX($H657:$K657,0,MATCH(V$631,$H$631:$K$631,0))*HLOOKUP(V$630,$J$627:$R$628,2)</f>
        <v>0</v>
      </c>
      <c r="W657" s="769" cm="1">
        <f t="array" ref="W657">INDEX($H657:$K657,0,MATCH(W$631,$H$631:$K$631,0))*HLOOKUP(W$630,$J$627:$R$628,2)</f>
        <v>0</v>
      </c>
      <c r="X657" s="769" cm="1">
        <f t="array" ref="X657">INDEX($H657:$K657,0,MATCH(X$631,$H$631:$K$631,0))*HLOOKUP(X$630,$J$627:$R$628,2)</f>
        <v>0</v>
      </c>
      <c r="Y657" s="769" cm="1">
        <f t="array" ref="Y657">INDEX($H657:$K657,0,MATCH(Y$631,$H$631:$K$631,0))*HLOOKUP(Y$630,$J$627:$R$628,2)</f>
        <v>0</v>
      </c>
      <c r="Z657" s="769" cm="1">
        <f t="array" ref="Z657">INDEX($H657:$K657,0,MATCH(Z$631,$H$631:$K$631,0))*HLOOKUP(Z$630,$J$627:$R$628,2)</f>
        <v>0</v>
      </c>
      <c r="AA657" s="769" cm="1">
        <f t="array" ref="AA657">INDEX($H657:$K657,0,MATCH(AA$631,$H$631:$K$631,0))*HLOOKUP(AA$630,$J$627:$R$628,2)</f>
        <v>0</v>
      </c>
      <c r="AB657" s="769" cm="1">
        <f t="array" ref="AB657">INDEX($H657:$K657,0,MATCH(AB$631,$H$631:$K$631,0))*HLOOKUP(AB$630,$J$627:$R$628,2)</f>
        <v>0</v>
      </c>
      <c r="AC657" s="769" cm="1">
        <f t="array" ref="AC657">INDEX($H657:$K657,0,MATCH(AC$631,$H$631:$K$631,0))*HLOOKUP(AC$630,$J$627:$R$628,2)</f>
        <v>0</v>
      </c>
      <c r="AD657" s="769" cm="1">
        <f t="array" ref="AD657">INDEX($H657:$K657,0,MATCH(AD$631,$H$631:$K$631,0))*HLOOKUP(AD$630,$J$627:$R$628,2)</f>
        <v>0</v>
      </c>
      <c r="AE657" s="769" cm="1">
        <f t="array" ref="AE657">INDEX($H657:$K657,0,MATCH(AE$631,$H$631:$K$631,0))*HLOOKUP(AE$630,$J$627:$R$628,2)</f>
        <v>0</v>
      </c>
      <c r="AF657" s="769" cm="1">
        <f t="array" ref="AF657">INDEX($H657:$K657,0,MATCH(AF$631,$H$631:$K$631,0))*HLOOKUP(AF$630,$J$627:$R$628,2)</f>
        <v>0</v>
      </c>
      <c r="AG657" s="769" cm="1">
        <f t="array" ref="AG657">INDEX($H657:$K657,0,MATCH(AG$631,$H$631:$K$631,0))*HLOOKUP(AG$630,$J$627:$R$628,2)</f>
        <v>0</v>
      </c>
      <c r="AH657" s="769" cm="1">
        <f t="array" ref="AH657">INDEX($H657:$K657,0,MATCH(AH$631,$H$631:$K$631,0))*HLOOKUP(AH$630,$J$627:$R$628,2)</f>
        <v>0</v>
      </c>
      <c r="AI657" s="769" cm="1">
        <f t="array" ref="AI657">INDEX($H657:$K657,0,MATCH(AI$631,$H$631:$K$631,0))*HLOOKUP(AI$630,$J$627:$R$628,2)</f>
        <v>0</v>
      </c>
      <c r="AJ657" s="769" cm="1">
        <f t="array" ref="AJ657">INDEX($H657:$K657,0,MATCH(AJ$631,$H$631:$K$631,0))*HLOOKUP(AJ$630,$J$627:$R$628,2)</f>
        <v>0</v>
      </c>
      <c r="AK657" s="769" cm="1">
        <f t="array" ref="AK657">INDEX($H657:$K657,0,MATCH(AK$631,$H$631:$K$631,0))*HLOOKUP(AK$630,$J$627:$R$628,2)</f>
        <v>0</v>
      </c>
      <c r="AL657" s="769" cm="1">
        <f t="array" ref="AL657">INDEX($H657:$K657,0,MATCH(AL$631,$H$631:$K$631,0))*HLOOKUP(AL$630,$J$627:$R$628,2)</f>
        <v>0</v>
      </c>
      <c r="AM657" s="769" cm="1">
        <f t="array" ref="AM657">INDEX($H657:$K657,0,MATCH(AM$631,$H$631:$K$631,0))*HLOOKUP(AM$630,$J$627:$R$628,2)</f>
        <v>0</v>
      </c>
      <c r="AN657" s="769" cm="1">
        <f t="array" ref="AN657">INDEX($H657:$K657,0,MATCH(AN$631,$H$631:$K$631,0))*HLOOKUP(AN$630,$J$627:$R$628,2)</f>
        <v>0</v>
      </c>
      <c r="AO657" s="769" cm="1">
        <f t="array" ref="AO657">INDEX($H657:$K657,0,MATCH(AO$631,$H$631:$K$631,0))*HLOOKUP(AO$630,$J$627:$R$628,2)</f>
        <v>0</v>
      </c>
      <c r="AP657" s="769" cm="1">
        <f t="array" ref="AP657">INDEX($H657:$K657,0,MATCH(AP$631,$H$631:$K$631,0))*HLOOKUP(AP$630,$J$627:$R$628,2)</f>
        <v>0</v>
      </c>
      <c r="AQ657" s="769" cm="1">
        <f t="array" ref="AQ657">INDEX($H657:$K657,0,MATCH(AQ$631,$H$631:$K$631,0))*HLOOKUP(AQ$630,$J$627:$R$628,2)</f>
        <v>0</v>
      </c>
      <c r="AR657" s="769" cm="1">
        <f t="array" ref="AR657">INDEX($H657:$K657,0,MATCH(AR$631,$H$631:$K$631,0))*HLOOKUP(AR$630,$J$627:$R$628,2)</f>
        <v>0</v>
      </c>
      <c r="AS657" s="769" cm="1">
        <f t="array" ref="AS657">INDEX($H657:$K657,0,MATCH(AS$631,$H$631:$K$631,0))*HLOOKUP(AS$630,$J$627:$R$628,2)</f>
        <v>0</v>
      </c>
      <c r="AT657" s="769" cm="1">
        <f t="array" ref="AT657">INDEX($H657:$K657,0,MATCH(AT$631,$H$631:$K$631,0))*HLOOKUP(AT$630,$J$627:$R$628,2)</f>
        <v>0</v>
      </c>
      <c r="AU657" s="769" cm="1">
        <f t="array" ref="AU657">INDEX($H657:$K657,0,MATCH(AU$631,$H$631:$K$631,0))*HLOOKUP(AU$630,$J$627:$R$628,2)</f>
        <v>0</v>
      </c>
      <c r="AV657" s="189"/>
      <c r="AW657" s="189"/>
      <c r="AX657" s="16"/>
      <c r="AY657" s="8"/>
      <c r="AZ657" s="8"/>
      <c r="BA657" s="8"/>
    </row>
    <row r="658" spans="1:53" ht="14.5" outlineLevel="1" x14ac:dyDescent="0.35">
      <c r="A658" s="6"/>
      <c r="B658" s="7"/>
      <c r="C658" s="17"/>
      <c r="D658" s="17"/>
      <c r="E658" s="17"/>
      <c r="F658" s="26"/>
      <c r="G658" s="26" t="str">
        <f t="shared" si="162"/>
        <v>AAAOA1a</v>
      </c>
      <c r="H658" s="226">
        <f t="shared" ref="H658:K658" si="172">IF(H568&gt;0,1,0)</f>
        <v>0</v>
      </c>
      <c r="I658" s="226">
        <f t="shared" si="172"/>
        <v>0</v>
      </c>
      <c r="J658" s="226">
        <f t="shared" si="172"/>
        <v>0</v>
      </c>
      <c r="K658" s="226">
        <f t="shared" si="172"/>
        <v>0</v>
      </c>
      <c r="L658" s="769" cm="1">
        <f t="array" ref="L658">INDEX($H658:$K658,0,MATCH(L$631,$H$631:$K$631,0))*HLOOKUP(L$630,$J$627:$R$628,2)</f>
        <v>0</v>
      </c>
      <c r="M658" s="769" cm="1">
        <f t="array" ref="M658">INDEX($H658:$K658,0,MATCH(M$631,$H$631:$K$631,0))*HLOOKUP(M$630,$J$627:$R$628,2)</f>
        <v>0</v>
      </c>
      <c r="N658" s="769" cm="1">
        <f t="array" ref="N658">INDEX($H658:$K658,0,MATCH(N$631,$H$631:$K$631,0))*HLOOKUP(N$630,$J$627:$R$628,2)</f>
        <v>0</v>
      </c>
      <c r="O658" s="769" cm="1">
        <f t="array" ref="O658">INDEX($H658:$K658,0,MATCH(O$631,$H$631:$K$631,0))*HLOOKUP(O$630,$J$627:$R$628,2)</f>
        <v>0</v>
      </c>
      <c r="P658" s="769" cm="1">
        <f t="array" ref="P658">INDEX($H658:$K658,0,MATCH(P$631,$H$631:$K$631,0))*HLOOKUP(P$630,$J$627:$R$628,2)</f>
        <v>0</v>
      </c>
      <c r="Q658" s="769" cm="1">
        <f t="array" ref="Q658">INDEX($H658:$K658,0,MATCH(Q$631,$H$631:$K$631,0))*HLOOKUP(Q$630,$J$627:$R$628,2)</f>
        <v>0</v>
      </c>
      <c r="R658" s="769" cm="1">
        <f t="array" ref="R658">INDEX($H658:$K658,0,MATCH(R$631,$H$631:$K$631,0))*HLOOKUP(R$630,$J$627:$R$628,2)</f>
        <v>0</v>
      </c>
      <c r="S658" s="769" cm="1">
        <f t="array" ref="S658">INDEX($H658:$K658,0,MATCH(S$631,$H$631:$K$631,0))*HLOOKUP(S$630,$J$627:$R$628,2)</f>
        <v>0</v>
      </c>
      <c r="T658" s="769" cm="1">
        <f t="array" ref="T658">INDEX($H658:$K658,0,MATCH(T$631,$H$631:$K$631,0))*HLOOKUP(T$630,$J$627:$R$628,2)</f>
        <v>0</v>
      </c>
      <c r="U658" s="769" cm="1">
        <f t="array" ref="U658">INDEX($H658:$K658,0,MATCH(U$631,$H$631:$K$631,0))*HLOOKUP(U$630,$J$627:$R$628,2)</f>
        <v>0</v>
      </c>
      <c r="V658" s="769" cm="1">
        <f t="array" ref="V658">INDEX($H658:$K658,0,MATCH(V$631,$H$631:$K$631,0))*HLOOKUP(V$630,$J$627:$R$628,2)</f>
        <v>0</v>
      </c>
      <c r="W658" s="769" cm="1">
        <f t="array" ref="W658">INDEX($H658:$K658,0,MATCH(W$631,$H$631:$K$631,0))*HLOOKUP(W$630,$J$627:$R$628,2)</f>
        <v>0</v>
      </c>
      <c r="X658" s="769" cm="1">
        <f t="array" ref="X658">INDEX($H658:$K658,0,MATCH(X$631,$H$631:$K$631,0))*HLOOKUP(X$630,$J$627:$R$628,2)</f>
        <v>0</v>
      </c>
      <c r="Y658" s="769" cm="1">
        <f t="array" ref="Y658">INDEX($H658:$K658,0,MATCH(Y$631,$H$631:$K$631,0))*HLOOKUP(Y$630,$J$627:$R$628,2)</f>
        <v>0</v>
      </c>
      <c r="Z658" s="769" cm="1">
        <f t="array" ref="Z658">INDEX($H658:$K658,0,MATCH(Z$631,$H$631:$K$631,0))*HLOOKUP(Z$630,$J$627:$R$628,2)</f>
        <v>0</v>
      </c>
      <c r="AA658" s="769" cm="1">
        <f t="array" ref="AA658">INDEX($H658:$K658,0,MATCH(AA$631,$H$631:$K$631,0))*HLOOKUP(AA$630,$J$627:$R$628,2)</f>
        <v>0</v>
      </c>
      <c r="AB658" s="769" cm="1">
        <f t="array" ref="AB658">INDEX($H658:$K658,0,MATCH(AB$631,$H$631:$K$631,0))*HLOOKUP(AB$630,$J$627:$R$628,2)</f>
        <v>0</v>
      </c>
      <c r="AC658" s="769" cm="1">
        <f t="array" ref="AC658">INDEX($H658:$K658,0,MATCH(AC$631,$H$631:$K$631,0))*HLOOKUP(AC$630,$J$627:$R$628,2)</f>
        <v>0</v>
      </c>
      <c r="AD658" s="769" cm="1">
        <f t="array" ref="AD658">INDEX($H658:$K658,0,MATCH(AD$631,$H$631:$K$631,0))*HLOOKUP(AD$630,$J$627:$R$628,2)</f>
        <v>0</v>
      </c>
      <c r="AE658" s="769" cm="1">
        <f t="array" ref="AE658">INDEX($H658:$K658,0,MATCH(AE$631,$H$631:$K$631,0))*HLOOKUP(AE$630,$J$627:$R$628,2)</f>
        <v>0</v>
      </c>
      <c r="AF658" s="769" cm="1">
        <f t="array" ref="AF658">INDEX($H658:$K658,0,MATCH(AF$631,$H$631:$K$631,0))*HLOOKUP(AF$630,$J$627:$R$628,2)</f>
        <v>0</v>
      </c>
      <c r="AG658" s="769" cm="1">
        <f t="array" ref="AG658">INDEX($H658:$K658,0,MATCH(AG$631,$H$631:$K$631,0))*HLOOKUP(AG$630,$J$627:$R$628,2)</f>
        <v>0</v>
      </c>
      <c r="AH658" s="769" cm="1">
        <f t="array" ref="AH658">INDEX($H658:$K658,0,MATCH(AH$631,$H$631:$K$631,0))*HLOOKUP(AH$630,$J$627:$R$628,2)</f>
        <v>0</v>
      </c>
      <c r="AI658" s="769" cm="1">
        <f t="array" ref="AI658">INDEX($H658:$K658,0,MATCH(AI$631,$H$631:$K$631,0))*HLOOKUP(AI$630,$J$627:$R$628,2)</f>
        <v>0</v>
      </c>
      <c r="AJ658" s="769" cm="1">
        <f t="array" ref="AJ658">INDEX($H658:$K658,0,MATCH(AJ$631,$H$631:$K$631,0))*HLOOKUP(AJ$630,$J$627:$R$628,2)</f>
        <v>0</v>
      </c>
      <c r="AK658" s="769" cm="1">
        <f t="array" ref="AK658">INDEX($H658:$K658,0,MATCH(AK$631,$H$631:$K$631,0))*HLOOKUP(AK$630,$J$627:$R$628,2)</f>
        <v>0</v>
      </c>
      <c r="AL658" s="769" cm="1">
        <f t="array" ref="AL658">INDEX($H658:$K658,0,MATCH(AL$631,$H$631:$K$631,0))*HLOOKUP(AL$630,$J$627:$R$628,2)</f>
        <v>0</v>
      </c>
      <c r="AM658" s="769" cm="1">
        <f t="array" ref="AM658">INDEX($H658:$K658,0,MATCH(AM$631,$H$631:$K$631,0))*HLOOKUP(AM$630,$J$627:$R$628,2)</f>
        <v>0</v>
      </c>
      <c r="AN658" s="769" cm="1">
        <f t="array" ref="AN658">INDEX($H658:$K658,0,MATCH(AN$631,$H$631:$K$631,0))*HLOOKUP(AN$630,$J$627:$R$628,2)</f>
        <v>0</v>
      </c>
      <c r="AO658" s="769" cm="1">
        <f t="array" ref="AO658">INDEX($H658:$K658,0,MATCH(AO$631,$H$631:$K$631,0))*HLOOKUP(AO$630,$J$627:$R$628,2)</f>
        <v>0</v>
      </c>
      <c r="AP658" s="769" cm="1">
        <f t="array" ref="AP658">INDEX($H658:$K658,0,MATCH(AP$631,$H$631:$K$631,0))*HLOOKUP(AP$630,$J$627:$R$628,2)</f>
        <v>0</v>
      </c>
      <c r="AQ658" s="769" cm="1">
        <f t="array" ref="AQ658">INDEX($H658:$K658,0,MATCH(AQ$631,$H$631:$K$631,0))*HLOOKUP(AQ$630,$J$627:$R$628,2)</f>
        <v>0</v>
      </c>
      <c r="AR658" s="769" cm="1">
        <f t="array" ref="AR658">INDEX($H658:$K658,0,MATCH(AR$631,$H$631:$K$631,0))*HLOOKUP(AR$630,$J$627:$R$628,2)</f>
        <v>0</v>
      </c>
      <c r="AS658" s="769" cm="1">
        <f t="array" ref="AS658">INDEX($H658:$K658,0,MATCH(AS$631,$H$631:$K$631,0))*HLOOKUP(AS$630,$J$627:$R$628,2)</f>
        <v>0</v>
      </c>
      <c r="AT658" s="769" cm="1">
        <f t="array" ref="AT658">INDEX($H658:$K658,0,MATCH(AT$631,$H$631:$K$631,0))*HLOOKUP(AT$630,$J$627:$R$628,2)</f>
        <v>0</v>
      </c>
      <c r="AU658" s="769" cm="1">
        <f t="array" ref="AU658">INDEX($H658:$K658,0,MATCH(AU$631,$H$631:$K$631,0))*HLOOKUP(AU$630,$J$627:$R$628,2)</f>
        <v>0</v>
      </c>
      <c r="AV658" s="189"/>
      <c r="AW658" s="189"/>
      <c r="AX658" s="16"/>
      <c r="AY658" s="8"/>
      <c r="AZ658" s="8"/>
      <c r="BA658" s="8"/>
    </row>
    <row r="659" spans="1:53" ht="14.5" outlineLevel="1" x14ac:dyDescent="0.35">
      <c r="A659" s="6"/>
      <c r="B659" s="7"/>
      <c r="C659" s="17"/>
      <c r="D659" s="17"/>
      <c r="E659" s="17"/>
      <c r="F659" s="26"/>
      <c r="G659" s="26" t="str">
        <f t="shared" si="162"/>
        <v>YAAA2Oa</v>
      </c>
      <c r="H659" s="226">
        <f t="shared" ref="H659:K659" si="173">IF(H569&gt;0,1,0)</f>
        <v>0</v>
      </c>
      <c r="I659" s="226">
        <f t="shared" si="173"/>
        <v>0</v>
      </c>
      <c r="J659" s="226">
        <f t="shared" si="173"/>
        <v>0</v>
      </c>
      <c r="K659" s="226">
        <f t="shared" si="173"/>
        <v>0</v>
      </c>
      <c r="L659" s="769" cm="1">
        <f t="array" ref="L659">INDEX($H659:$K659,0,MATCH(L$631,$H$631:$K$631,0))*HLOOKUP(L$630,$J$627:$R$628,2)</f>
        <v>0</v>
      </c>
      <c r="M659" s="769" cm="1">
        <f t="array" ref="M659">INDEX($H659:$K659,0,MATCH(M$631,$H$631:$K$631,0))*HLOOKUP(M$630,$J$627:$R$628,2)</f>
        <v>0</v>
      </c>
      <c r="N659" s="769" cm="1">
        <f t="array" ref="N659">INDEX($H659:$K659,0,MATCH(N$631,$H$631:$K$631,0))*HLOOKUP(N$630,$J$627:$R$628,2)</f>
        <v>0</v>
      </c>
      <c r="O659" s="769" cm="1">
        <f t="array" ref="O659">INDEX($H659:$K659,0,MATCH(O$631,$H$631:$K$631,0))*HLOOKUP(O$630,$J$627:$R$628,2)</f>
        <v>0</v>
      </c>
      <c r="P659" s="769" cm="1">
        <f t="array" ref="P659">INDEX($H659:$K659,0,MATCH(P$631,$H$631:$K$631,0))*HLOOKUP(P$630,$J$627:$R$628,2)</f>
        <v>0</v>
      </c>
      <c r="Q659" s="769" cm="1">
        <f t="array" ref="Q659">INDEX($H659:$K659,0,MATCH(Q$631,$H$631:$K$631,0))*HLOOKUP(Q$630,$J$627:$R$628,2)</f>
        <v>0</v>
      </c>
      <c r="R659" s="769" cm="1">
        <f t="array" ref="R659">INDEX($H659:$K659,0,MATCH(R$631,$H$631:$K$631,0))*HLOOKUP(R$630,$J$627:$R$628,2)</f>
        <v>0</v>
      </c>
      <c r="S659" s="769" cm="1">
        <f t="array" ref="S659">INDEX($H659:$K659,0,MATCH(S$631,$H$631:$K$631,0))*HLOOKUP(S$630,$J$627:$R$628,2)</f>
        <v>0</v>
      </c>
      <c r="T659" s="769" cm="1">
        <f t="array" ref="T659">INDEX($H659:$K659,0,MATCH(T$631,$H$631:$K$631,0))*HLOOKUP(T$630,$J$627:$R$628,2)</f>
        <v>0</v>
      </c>
      <c r="U659" s="769" cm="1">
        <f t="array" ref="U659">INDEX($H659:$K659,0,MATCH(U$631,$H$631:$K$631,0))*HLOOKUP(U$630,$J$627:$R$628,2)</f>
        <v>0</v>
      </c>
      <c r="V659" s="769" cm="1">
        <f t="array" ref="V659">INDEX($H659:$K659,0,MATCH(V$631,$H$631:$K$631,0))*HLOOKUP(V$630,$J$627:$R$628,2)</f>
        <v>0</v>
      </c>
      <c r="W659" s="769" cm="1">
        <f t="array" ref="W659">INDEX($H659:$K659,0,MATCH(W$631,$H$631:$K$631,0))*HLOOKUP(W$630,$J$627:$R$628,2)</f>
        <v>0</v>
      </c>
      <c r="X659" s="769" cm="1">
        <f t="array" ref="X659">INDEX($H659:$K659,0,MATCH(X$631,$H$631:$K$631,0))*HLOOKUP(X$630,$J$627:$R$628,2)</f>
        <v>0</v>
      </c>
      <c r="Y659" s="769" cm="1">
        <f t="array" ref="Y659">INDEX($H659:$K659,0,MATCH(Y$631,$H$631:$K$631,0))*HLOOKUP(Y$630,$J$627:$R$628,2)</f>
        <v>0</v>
      </c>
      <c r="Z659" s="769" cm="1">
        <f t="array" ref="Z659">INDEX($H659:$K659,0,MATCH(Z$631,$H$631:$K$631,0))*HLOOKUP(Z$630,$J$627:$R$628,2)</f>
        <v>0</v>
      </c>
      <c r="AA659" s="769" cm="1">
        <f t="array" ref="AA659">INDEX($H659:$K659,0,MATCH(AA$631,$H$631:$K$631,0))*HLOOKUP(AA$630,$J$627:$R$628,2)</f>
        <v>0</v>
      </c>
      <c r="AB659" s="769" cm="1">
        <f t="array" ref="AB659">INDEX($H659:$K659,0,MATCH(AB$631,$H$631:$K$631,0))*HLOOKUP(AB$630,$J$627:$R$628,2)</f>
        <v>0</v>
      </c>
      <c r="AC659" s="769" cm="1">
        <f t="array" ref="AC659">INDEX($H659:$K659,0,MATCH(AC$631,$H$631:$K$631,0))*HLOOKUP(AC$630,$J$627:$R$628,2)</f>
        <v>0</v>
      </c>
      <c r="AD659" s="769" cm="1">
        <f t="array" ref="AD659">INDEX($H659:$K659,0,MATCH(AD$631,$H$631:$K$631,0))*HLOOKUP(AD$630,$J$627:$R$628,2)</f>
        <v>0</v>
      </c>
      <c r="AE659" s="769" cm="1">
        <f t="array" ref="AE659">INDEX($H659:$K659,0,MATCH(AE$631,$H$631:$K$631,0))*HLOOKUP(AE$630,$J$627:$R$628,2)</f>
        <v>0</v>
      </c>
      <c r="AF659" s="769" cm="1">
        <f t="array" ref="AF659">INDEX($H659:$K659,0,MATCH(AF$631,$H$631:$K$631,0))*HLOOKUP(AF$630,$J$627:$R$628,2)</f>
        <v>0</v>
      </c>
      <c r="AG659" s="769" cm="1">
        <f t="array" ref="AG659">INDEX($H659:$K659,0,MATCH(AG$631,$H$631:$K$631,0))*HLOOKUP(AG$630,$J$627:$R$628,2)</f>
        <v>0</v>
      </c>
      <c r="AH659" s="769" cm="1">
        <f t="array" ref="AH659">INDEX($H659:$K659,0,MATCH(AH$631,$H$631:$K$631,0))*HLOOKUP(AH$630,$J$627:$R$628,2)</f>
        <v>0</v>
      </c>
      <c r="AI659" s="769" cm="1">
        <f t="array" ref="AI659">INDEX($H659:$K659,0,MATCH(AI$631,$H$631:$K$631,0))*HLOOKUP(AI$630,$J$627:$R$628,2)</f>
        <v>0</v>
      </c>
      <c r="AJ659" s="769" cm="1">
        <f t="array" ref="AJ659">INDEX($H659:$K659,0,MATCH(AJ$631,$H$631:$K$631,0))*HLOOKUP(AJ$630,$J$627:$R$628,2)</f>
        <v>0</v>
      </c>
      <c r="AK659" s="769" cm="1">
        <f t="array" ref="AK659">INDEX($H659:$K659,0,MATCH(AK$631,$H$631:$K$631,0))*HLOOKUP(AK$630,$J$627:$R$628,2)</f>
        <v>0</v>
      </c>
      <c r="AL659" s="769" cm="1">
        <f t="array" ref="AL659">INDEX($H659:$K659,0,MATCH(AL$631,$H$631:$K$631,0))*HLOOKUP(AL$630,$J$627:$R$628,2)</f>
        <v>0</v>
      </c>
      <c r="AM659" s="769" cm="1">
        <f t="array" ref="AM659">INDEX($H659:$K659,0,MATCH(AM$631,$H$631:$K$631,0))*HLOOKUP(AM$630,$J$627:$R$628,2)</f>
        <v>0</v>
      </c>
      <c r="AN659" s="769" cm="1">
        <f t="array" ref="AN659">INDEX($H659:$K659,0,MATCH(AN$631,$H$631:$K$631,0))*HLOOKUP(AN$630,$J$627:$R$628,2)</f>
        <v>0</v>
      </c>
      <c r="AO659" s="769" cm="1">
        <f t="array" ref="AO659">INDEX($H659:$K659,0,MATCH(AO$631,$H$631:$K$631,0))*HLOOKUP(AO$630,$J$627:$R$628,2)</f>
        <v>0</v>
      </c>
      <c r="AP659" s="769" cm="1">
        <f t="array" ref="AP659">INDEX($H659:$K659,0,MATCH(AP$631,$H$631:$K$631,0))*HLOOKUP(AP$630,$J$627:$R$628,2)</f>
        <v>0</v>
      </c>
      <c r="AQ659" s="769" cm="1">
        <f t="array" ref="AQ659">INDEX($H659:$K659,0,MATCH(AQ$631,$H$631:$K$631,0))*HLOOKUP(AQ$630,$J$627:$R$628,2)</f>
        <v>0</v>
      </c>
      <c r="AR659" s="769" cm="1">
        <f t="array" ref="AR659">INDEX($H659:$K659,0,MATCH(AR$631,$H$631:$K$631,0))*HLOOKUP(AR$630,$J$627:$R$628,2)</f>
        <v>0</v>
      </c>
      <c r="AS659" s="769" cm="1">
        <f t="array" ref="AS659">INDEX($H659:$K659,0,MATCH(AS$631,$H$631:$K$631,0))*HLOOKUP(AS$630,$J$627:$R$628,2)</f>
        <v>0</v>
      </c>
      <c r="AT659" s="769" cm="1">
        <f t="array" ref="AT659">INDEX($H659:$K659,0,MATCH(AT$631,$H$631:$K$631,0))*HLOOKUP(AT$630,$J$627:$R$628,2)</f>
        <v>0</v>
      </c>
      <c r="AU659" s="769" cm="1">
        <f t="array" ref="AU659">INDEX($H659:$K659,0,MATCH(AU$631,$H$631:$K$631,0))*HLOOKUP(AU$630,$J$627:$R$628,2)</f>
        <v>0</v>
      </c>
      <c r="AV659" s="189"/>
      <c r="AW659" s="189"/>
      <c r="AX659" s="16"/>
      <c r="AY659" s="8"/>
      <c r="AZ659" s="8"/>
      <c r="BA659" s="8"/>
    </row>
    <row r="660" spans="1:53" ht="14.5" outlineLevel="1" x14ac:dyDescent="0.35">
      <c r="A660" s="6"/>
      <c r="B660" s="7"/>
      <c r="C660" s="17"/>
      <c r="D660" s="17"/>
      <c r="E660" s="17"/>
      <c r="F660" s="26"/>
      <c r="G660" s="26" t="str">
        <f t="shared" si="162"/>
        <v>AYAWA1w</v>
      </c>
      <c r="H660" s="226">
        <f t="shared" ref="H660:K661" si="174">IF(H570&gt;0,1,0)</f>
        <v>1</v>
      </c>
      <c r="I660" s="226">
        <f t="shared" si="174"/>
        <v>1</v>
      </c>
      <c r="J660" s="226">
        <f t="shared" si="174"/>
        <v>1</v>
      </c>
      <c r="K660" s="226">
        <f t="shared" si="174"/>
        <v>0</v>
      </c>
      <c r="L660" s="769" cm="1">
        <f t="array" ref="L660">INDEX($H660:$K660,0,MATCH(L$631,$H$631:$K$631,0))*HLOOKUP(L$630,$J$627:$R$628,2)</f>
        <v>1</v>
      </c>
      <c r="M660" s="769" cm="1">
        <f t="array" ref="M660">INDEX($H660:$K660,0,MATCH(M$631,$H$631:$K$631,0))*HLOOKUP(M$630,$J$627:$R$628,2)</f>
        <v>1</v>
      </c>
      <c r="N660" s="769" cm="1">
        <f t="array" ref="N660">INDEX($H660:$K660,0,MATCH(N$631,$H$631:$K$631,0))*HLOOKUP(N$630,$J$627:$R$628,2)</f>
        <v>1</v>
      </c>
      <c r="O660" s="769" cm="1">
        <f t="array" ref="O660">INDEX($H660:$K660,0,MATCH(O$631,$H$631:$K$631,0))*HLOOKUP(O$630,$J$627:$R$628,2)</f>
        <v>0</v>
      </c>
      <c r="P660" s="769" cm="1">
        <f t="array" ref="P660">INDEX($H660:$K660,0,MATCH(P$631,$H$631:$K$631,0))*HLOOKUP(P$630,$J$627:$R$628,2)</f>
        <v>1</v>
      </c>
      <c r="Q660" s="769" cm="1">
        <f t="array" ref="Q660">INDEX($H660:$K660,0,MATCH(Q$631,$H$631:$K$631,0))*HLOOKUP(Q$630,$J$627:$R$628,2)</f>
        <v>1</v>
      </c>
      <c r="R660" s="769" cm="1">
        <f t="array" ref="R660">INDEX($H660:$K660,0,MATCH(R$631,$H$631:$K$631,0))*HLOOKUP(R$630,$J$627:$R$628,2)</f>
        <v>1</v>
      </c>
      <c r="S660" s="769" cm="1">
        <f t="array" ref="S660">INDEX($H660:$K660,0,MATCH(S$631,$H$631:$K$631,0))*HLOOKUP(S$630,$J$627:$R$628,2)</f>
        <v>0</v>
      </c>
      <c r="T660" s="769" cm="1">
        <f t="array" ref="T660">INDEX($H660:$K660,0,MATCH(T$631,$H$631:$K$631,0))*HLOOKUP(T$630,$J$627:$R$628,2)</f>
        <v>1</v>
      </c>
      <c r="U660" s="769" cm="1">
        <f t="array" ref="U660">INDEX($H660:$K660,0,MATCH(U$631,$H$631:$K$631,0))*HLOOKUP(U$630,$J$627:$R$628,2)</f>
        <v>1</v>
      </c>
      <c r="V660" s="769" cm="1">
        <f t="array" ref="V660">INDEX($H660:$K660,0,MATCH(V$631,$H$631:$K$631,0))*HLOOKUP(V$630,$J$627:$R$628,2)</f>
        <v>1</v>
      </c>
      <c r="W660" s="769" cm="1">
        <f t="array" ref="W660">INDEX($H660:$K660,0,MATCH(W$631,$H$631:$K$631,0))*HLOOKUP(W$630,$J$627:$R$628,2)</f>
        <v>0</v>
      </c>
      <c r="X660" s="769" cm="1">
        <f t="array" ref="X660">INDEX($H660:$K660,0,MATCH(X$631,$H$631:$K$631,0))*HLOOKUP(X$630,$J$627:$R$628,2)</f>
        <v>1</v>
      </c>
      <c r="Y660" s="769" cm="1">
        <f t="array" ref="Y660">INDEX($H660:$K660,0,MATCH(Y$631,$H$631:$K$631,0))*HLOOKUP(Y$630,$J$627:$R$628,2)</f>
        <v>1</v>
      </c>
      <c r="Z660" s="769" cm="1">
        <f t="array" ref="Z660">INDEX($H660:$K660,0,MATCH(Z$631,$H$631:$K$631,0))*HLOOKUP(Z$630,$J$627:$R$628,2)</f>
        <v>1</v>
      </c>
      <c r="AA660" s="769" cm="1">
        <f t="array" ref="AA660">INDEX($H660:$K660,0,MATCH(AA$631,$H$631:$K$631,0))*HLOOKUP(AA$630,$J$627:$R$628,2)</f>
        <v>0</v>
      </c>
      <c r="AB660" s="769" cm="1">
        <f t="array" ref="AB660">INDEX($H660:$K660,0,MATCH(AB$631,$H$631:$K$631,0))*HLOOKUP(AB$630,$J$627:$R$628,2)</f>
        <v>1</v>
      </c>
      <c r="AC660" s="769" cm="1">
        <f t="array" ref="AC660">INDEX($H660:$K660,0,MATCH(AC$631,$H$631:$K$631,0))*HLOOKUP(AC$630,$J$627:$R$628,2)</f>
        <v>1</v>
      </c>
      <c r="AD660" s="769" cm="1">
        <f t="array" ref="AD660">INDEX($H660:$K660,0,MATCH(AD$631,$H$631:$K$631,0))*HLOOKUP(AD$630,$J$627:$R$628,2)</f>
        <v>1</v>
      </c>
      <c r="AE660" s="769" cm="1">
        <f t="array" ref="AE660">INDEX($H660:$K660,0,MATCH(AE$631,$H$631:$K$631,0))*HLOOKUP(AE$630,$J$627:$R$628,2)</f>
        <v>0</v>
      </c>
      <c r="AF660" s="769" cm="1">
        <f t="array" ref="AF660">INDEX($H660:$K660,0,MATCH(AF$631,$H$631:$K$631,0))*HLOOKUP(AF$630,$J$627:$R$628,2)</f>
        <v>1</v>
      </c>
      <c r="AG660" s="769" cm="1">
        <f t="array" ref="AG660">INDEX($H660:$K660,0,MATCH(AG$631,$H$631:$K$631,0))*HLOOKUP(AG$630,$J$627:$R$628,2)</f>
        <v>1</v>
      </c>
      <c r="AH660" s="769" cm="1">
        <f t="array" ref="AH660">INDEX($H660:$K660,0,MATCH(AH$631,$H$631:$K$631,0))*HLOOKUP(AH$630,$J$627:$R$628,2)</f>
        <v>1</v>
      </c>
      <c r="AI660" s="769" cm="1">
        <f t="array" ref="AI660">INDEX($H660:$K660,0,MATCH(AI$631,$H$631:$K$631,0))*HLOOKUP(AI$630,$J$627:$R$628,2)</f>
        <v>0</v>
      </c>
      <c r="AJ660" s="769" cm="1">
        <f t="array" ref="AJ660">INDEX($H660:$K660,0,MATCH(AJ$631,$H$631:$K$631,0))*HLOOKUP(AJ$630,$J$627:$R$628,2)</f>
        <v>1</v>
      </c>
      <c r="AK660" s="769" cm="1">
        <f t="array" ref="AK660">INDEX($H660:$K660,0,MATCH(AK$631,$H$631:$K$631,0))*HLOOKUP(AK$630,$J$627:$R$628,2)</f>
        <v>1</v>
      </c>
      <c r="AL660" s="769" cm="1">
        <f t="array" ref="AL660">INDEX($H660:$K660,0,MATCH(AL$631,$H$631:$K$631,0))*HLOOKUP(AL$630,$J$627:$R$628,2)</f>
        <v>1</v>
      </c>
      <c r="AM660" s="769" cm="1">
        <f t="array" ref="AM660">INDEX($H660:$K660,0,MATCH(AM$631,$H$631:$K$631,0))*HLOOKUP(AM$630,$J$627:$R$628,2)</f>
        <v>0</v>
      </c>
      <c r="AN660" s="769" cm="1">
        <f t="array" ref="AN660">INDEX($H660:$K660,0,MATCH(AN$631,$H$631:$K$631,0))*HLOOKUP(AN$630,$J$627:$R$628,2)</f>
        <v>1</v>
      </c>
      <c r="AO660" s="769" cm="1">
        <f t="array" ref="AO660">INDEX($H660:$K660,0,MATCH(AO$631,$H$631:$K$631,0))*HLOOKUP(AO$630,$J$627:$R$628,2)</f>
        <v>1</v>
      </c>
      <c r="AP660" s="769" cm="1">
        <f t="array" ref="AP660">INDEX($H660:$K660,0,MATCH(AP$631,$H$631:$K$631,0))*HLOOKUP(AP$630,$J$627:$R$628,2)</f>
        <v>1</v>
      </c>
      <c r="AQ660" s="769" cm="1">
        <f t="array" ref="AQ660">INDEX($H660:$K660,0,MATCH(AQ$631,$H$631:$K$631,0))*HLOOKUP(AQ$630,$J$627:$R$628,2)</f>
        <v>0</v>
      </c>
      <c r="AR660" s="769" cm="1">
        <f t="array" ref="AR660">INDEX($H660:$K660,0,MATCH(AR$631,$H$631:$K$631,0))*HLOOKUP(AR$630,$J$627:$R$628,2)</f>
        <v>1</v>
      </c>
      <c r="AS660" s="769" cm="1">
        <f t="array" ref="AS660">INDEX($H660:$K660,0,MATCH(AS$631,$H$631:$K$631,0))*HLOOKUP(AS$630,$J$627:$R$628,2)</f>
        <v>1</v>
      </c>
      <c r="AT660" s="769" cm="1">
        <f t="array" ref="AT660">INDEX($H660:$K660,0,MATCH(AT$631,$H$631:$K$631,0))*HLOOKUP(AT$630,$J$627:$R$628,2)</f>
        <v>1</v>
      </c>
      <c r="AU660" s="769" cm="1">
        <f t="array" ref="AU660">INDEX($H660:$K660,0,MATCH(AU$631,$H$631:$K$631,0))*HLOOKUP(AU$630,$J$627:$R$628,2)</f>
        <v>0</v>
      </c>
      <c r="AV660" s="189"/>
      <c r="AW660" s="189"/>
      <c r="AX660" s="16"/>
      <c r="AY660" s="8"/>
      <c r="AZ660" s="8"/>
      <c r="BA660" s="8"/>
    </row>
    <row r="661" spans="1:53" ht="14.5" outlineLevel="1" x14ac:dyDescent="0.35">
      <c r="A661" s="6"/>
      <c r="B661" s="7"/>
      <c r="C661" s="17"/>
      <c r="D661" s="17"/>
      <c r="E661" s="17"/>
      <c r="F661" s="26"/>
      <c r="G661" s="26" t="str">
        <f t="shared" si="162"/>
        <v>AYAWA1wd</v>
      </c>
      <c r="H661" s="226">
        <f t="shared" si="174"/>
        <v>1</v>
      </c>
      <c r="I661" s="226">
        <f t="shared" si="174"/>
        <v>1</v>
      </c>
      <c r="J661" s="226">
        <f t="shared" si="174"/>
        <v>1</v>
      </c>
      <c r="K661" s="226">
        <f t="shared" si="174"/>
        <v>0</v>
      </c>
      <c r="L661" s="769" cm="1">
        <f t="array" ref="L661">INDEX($H661:$K661,0,MATCH(L$631,$H$631:$K$631,0))*HLOOKUP(L$630,$J$627:$R$628,2)</f>
        <v>1</v>
      </c>
      <c r="M661" s="769" cm="1">
        <f t="array" ref="M661">INDEX($H661:$K661,0,MATCH(M$631,$H$631:$K$631,0))*HLOOKUP(M$630,$J$627:$R$628,2)</f>
        <v>1</v>
      </c>
      <c r="N661" s="769" cm="1">
        <f t="array" ref="N661">INDEX($H661:$K661,0,MATCH(N$631,$H$631:$K$631,0))*HLOOKUP(N$630,$J$627:$R$628,2)</f>
        <v>1</v>
      </c>
      <c r="O661" s="769" cm="1">
        <f t="array" ref="O661">INDEX($H661:$K661,0,MATCH(O$631,$H$631:$K$631,0))*HLOOKUP(O$630,$J$627:$R$628,2)</f>
        <v>0</v>
      </c>
      <c r="P661" s="769" cm="1">
        <f t="array" ref="P661">INDEX($H661:$K661,0,MATCH(P$631,$H$631:$K$631,0))*HLOOKUP(P$630,$J$627:$R$628,2)</f>
        <v>1</v>
      </c>
      <c r="Q661" s="769" cm="1">
        <f t="array" ref="Q661">INDEX($H661:$K661,0,MATCH(Q$631,$H$631:$K$631,0))*HLOOKUP(Q$630,$J$627:$R$628,2)</f>
        <v>1</v>
      </c>
      <c r="R661" s="769" cm="1">
        <f t="array" ref="R661">INDEX($H661:$K661,0,MATCH(R$631,$H$631:$K$631,0))*HLOOKUP(R$630,$J$627:$R$628,2)</f>
        <v>1</v>
      </c>
      <c r="S661" s="769" cm="1">
        <f t="array" ref="S661">INDEX($H661:$K661,0,MATCH(S$631,$H$631:$K$631,0))*HLOOKUP(S$630,$J$627:$R$628,2)</f>
        <v>0</v>
      </c>
      <c r="T661" s="769" cm="1">
        <f t="array" ref="T661">INDEX($H661:$K661,0,MATCH(T$631,$H$631:$K$631,0))*HLOOKUP(T$630,$J$627:$R$628,2)</f>
        <v>1</v>
      </c>
      <c r="U661" s="769" cm="1">
        <f t="array" ref="U661">INDEX($H661:$K661,0,MATCH(U$631,$H$631:$K$631,0))*HLOOKUP(U$630,$J$627:$R$628,2)</f>
        <v>1</v>
      </c>
      <c r="V661" s="769" cm="1">
        <f t="array" ref="V661">INDEX($H661:$K661,0,MATCH(V$631,$H$631:$K$631,0))*HLOOKUP(V$630,$J$627:$R$628,2)</f>
        <v>1</v>
      </c>
      <c r="W661" s="769" cm="1">
        <f t="array" ref="W661">INDEX($H661:$K661,0,MATCH(W$631,$H$631:$K$631,0))*HLOOKUP(W$630,$J$627:$R$628,2)</f>
        <v>0</v>
      </c>
      <c r="X661" s="769" cm="1">
        <f t="array" ref="X661">INDEX($H661:$K661,0,MATCH(X$631,$H$631:$K$631,0))*HLOOKUP(X$630,$J$627:$R$628,2)</f>
        <v>1</v>
      </c>
      <c r="Y661" s="769" cm="1">
        <f t="array" ref="Y661">INDEX($H661:$K661,0,MATCH(Y$631,$H$631:$K$631,0))*HLOOKUP(Y$630,$J$627:$R$628,2)</f>
        <v>1</v>
      </c>
      <c r="Z661" s="769" cm="1">
        <f t="array" ref="Z661">INDEX($H661:$K661,0,MATCH(Z$631,$H$631:$K$631,0))*HLOOKUP(Z$630,$J$627:$R$628,2)</f>
        <v>1</v>
      </c>
      <c r="AA661" s="769" cm="1">
        <f t="array" ref="AA661">INDEX($H661:$K661,0,MATCH(AA$631,$H$631:$K$631,0))*HLOOKUP(AA$630,$J$627:$R$628,2)</f>
        <v>0</v>
      </c>
      <c r="AB661" s="769" cm="1">
        <f t="array" ref="AB661">INDEX($H661:$K661,0,MATCH(AB$631,$H$631:$K$631,0))*HLOOKUP(AB$630,$J$627:$R$628,2)</f>
        <v>1</v>
      </c>
      <c r="AC661" s="769" cm="1">
        <f t="array" ref="AC661">INDEX($H661:$K661,0,MATCH(AC$631,$H$631:$K$631,0))*HLOOKUP(AC$630,$J$627:$R$628,2)</f>
        <v>1</v>
      </c>
      <c r="AD661" s="769" cm="1">
        <f t="array" ref="AD661">INDEX($H661:$K661,0,MATCH(AD$631,$H$631:$K$631,0))*HLOOKUP(AD$630,$J$627:$R$628,2)</f>
        <v>1</v>
      </c>
      <c r="AE661" s="769" cm="1">
        <f t="array" ref="AE661">INDEX($H661:$K661,0,MATCH(AE$631,$H$631:$K$631,0))*HLOOKUP(AE$630,$J$627:$R$628,2)</f>
        <v>0</v>
      </c>
      <c r="AF661" s="769" cm="1">
        <f t="array" ref="AF661">INDEX($H661:$K661,0,MATCH(AF$631,$H$631:$K$631,0))*HLOOKUP(AF$630,$J$627:$R$628,2)</f>
        <v>1</v>
      </c>
      <c r="AG661" s="769" cm="1">
        <f t="array" ref="AG661">INDEX($H661:$K661,0,MATCH(AG$631,$H$631:$K$631,0))*HLOOKUP(AG$630,$J$627:$R$628,2)</f>
        <v>1</v>
      </c>
      <c r="AH661" s="769" cm="1">
        <f t="array" ref="AH661">INDEX($H661:$K661,0,MATCH(AH$631,$H$631:$K$631,0))*HLOOKUP(AH$630,$J$627:$R$628,2)</f>
        <v>1</v>
      </c>
      <c r="AI661" s="769" cm="1">
        <f t="array" ref="AI661">INDEX($H661:$K661,0,MATCH(AI$631,$H$631:$K$631,0))*HLOOKUP(AI$630,$J$627:$R$628,2)</f>
        <v>0</v>
      </c>
      <c r="AJ661" s="769" cm="1">
        <f t="array" ref="AJ661">INDEX($H661:$K661,0,MATCH(AJ$631,$H$631:$K$631,0))*HLOOKUP(AJ$630,$J$627:$R$628,2)</f>
        <v>1</v>
      </c>
      <c r="AK661" s="769" cm="1">
        <f t="array" ref="AK661">INDEX($H661:$K661,0,MATCH(AK$631,$H$631:$K$631,0))*HLOOKUP(AK$630,$J$627:$R$628,2)</f>
        <v>1</v>
      </c>
      <c r="AL661" s="769" cm="1">
        <f t="array" ref="AL661">INDEX($H661:$K661,0,MATCH(AL$631,$H$631:$K$631,0))*HLOOKUP(AL$630,$J$627:$R$628,2)</f>
        <v>1</v>
      </c>
      <c r="AM661" s="769" cm="1">
        <f t="array" ref="AM661">INDEX($H661:$K661,0,MATCH(AM$631,$H$631:$K$631,0))*HLOOKUP(AM$630,$J$627:$R$628,2)</f>
        <v>0</v>
      </c>
      <c r="AN661" s="769" cm="1">
        <f t="array" ref="AN661">INDEX($H661:$K661,0,MATCH(AN$631,$H$631:$K$631,0))*HLOOKUP(AN$630,$J$627:$R$628,2)</f>
        <v>1</v>
      </c>
      <c r="AO661" s="769" cm="1">
        <f t="array" ref="AO661">INDEX($H661:$K661,0,MATCH(AO$631,$H$631:$K$631,0))*HLOOKUP(AO$630,$J$627:$R$628,2)</f>
        <v>1</v>
      </c>
      <c r="AP661" s="769" cm="1">
        <f t="array" ref="AP661">INDEX($H661:$K661,0,MATCH(AP$631,$H$631:$K$631,0))*HLOOKUP(AP$630,$J$627:$R$628,2)</f>
        <v>1</v>
      </c>
      <c r="AQ661" s="769" cm="1">
        <f t="array" ref="AQ661">INDEX($H661:$K661,0,MATCH(AQ$631,$H$631:$K$631,0))*HLOOKUP(AQ$630,$J$627:$R$628,2)</f>
        <v>0</v>
      </c>
      <c r="AR661" s="769" cm="1">
        <f t="array" ref="AR661">INDEX($H661:$K661,0,MATCH(AR$631,$H$631:$K$631,0))*HLOOKUP(AR$630,$J$627:$R$628,2)</f>
        <v>1</v>
      </c>
      <c r="AS661" s="769" cm="1">
        <f t="array" ref="AS661">INDEX($H661:$K661,0,MATCH(AS$631,$H$631:$K$631,0))*HLOOKUP(AS$630,$J$627:$R$628,2)</f>
        <v>1</v>
      </c>
      <c r="AT661" s="769" cm="1">
        <f t="array" ref="AT661">INDEX($H661:$K661,0,MATCH(AT$631,$H$631:$K$631,0))*HLOOKUP(AT$630,$J$627:$R$628,2)</f>
        <v>1</v>
      </c>
      <c r="AU661" s="769" cm="1">
        <f t="array" ref="AU661">INDEX($H661:$K661,0,MATCH(AU$631,$H$631:$K$631,0))*HLOOKUP(AU$630,$J$627:$R$628,2)</f>
        <v>0</v>
      </c>
      <c r="AV661" s="189"/>
      <c r="AW661" s="189"/>
      <c r="AX661" s="16"/>
      <c r="AY661" s="8"/>
      <c r="AZ661" s="8"/>
      <c r="BA661" s="8"/>
    </row>
    <row r="662" spans="1:53" ht="14.5" outlineLevel="1" x14ac:dyDescent="0.35">
      <c r="A662" s="6"/>
      <c r="B662" s="7"/>
      <c r="C662" s="17"/>
      <c r="D662" s="17"/>
      <c r="E662" s="17"/>
      <c r="F662" s="26"/>
      <c r="G662" s="26" t="str">
        <f t="shared" si="162"/>
        <v>YAWA2Wa</v>
      </c>
      <c r="H662" s="226">
        <f t="shared" ref="H662:K662" si="175">IF(H572&gt;0,1,0)</f>
        <v>0</v>
      </c>
      <c r="I662" s="226">
        <f t="shared" si="175"/>
        <v>0</v>
      </c>
      <c r="J662" s="226">
        <f t="shared" si="175"/>
        <v>0</v>
      </c>
      <c r="K662" s="226">
        <f t="shared" si="175"/>
        <v>0</v>
      </c>
      <c r="L662" s="769" cm="1">
        <f t="array" ref="L662">INDEX($H662:$K662,0,MATCH(L$631,$H$631:$K$631,0))*HLOOKUP(L$630,$J$627:$R$628,2)</f>
        <v>0</v>
      </c>
      <c r="M662" s="769" cm="1">
        <f t="array" ref="M662">INDEX($H662:$K662,0,MATCH(M$631,$H$631:$K$631,0))*HLOOKUP(M$630,$J$627:$R$628,2)</f>
        <v>0</v>
      </c>
      <c r="N662" s="769" cm="1">
        <f t="array" ref="N662">INDEX($H662:$K662,0,MATCH(N$631,$H$631:$K$631,0))*HLOOKUP(N$630,$J$627:$R$628,2)</f>
        <v>0</v>
      </c>
      <c r="O662" s="769" cm="1">
        <f t="array" ref="O662">INDEX($H662:$K662,0,MATCH(O$631,$H$631:$K$631,0))*HLOOKUP(O$630,$J$627:$R$628,2)</f>
        <v>0</v>
      </c>
      <c r="P662" s="769" cm="1">
        <f t="array" ref="P662">INDEX($H662:$K662,0,MATCH(P$631,$H$631:$K$631,0))*HLOOKUP(P$630,$J$627:$R$628,2)</f>
        <v>0</v>
      </c>
      <c r="Q662" s="769" cm="1">
        <f t="array" ref="Q662">INDEX($H662:$K662,0,MATCH(Q$631,$H$631:$K$631,0))*HLOOKUP(Q$630,$J$627:$R$628,2)</f>
        <v>0</v>
      </c>
      <c r="R662" s="769" cm="1">
        <f t="array" ref="R662">INDEX($H662:$K662,0,MATCH(R$631,$H$631:$K$631,0))*HLOOKUP(R$630,$J$627:$R$628,2)</f>
        <v>0</v>
      </c>
      <c r="S662" s="769" cm="1">
        <f t="array" ref="S662">INDEX($H662:$K662,0,MATCH(S$631,$H$631:$K$631,0))*HLOOKUP(S$630,$J$627:$R$628,2)</f>
        <v>0</v>
      </c>
      <c r="T662" s="769" cm="1">
        <f t="array" ref="T662">INDEX($H662:$K662,0,MATCH(T$631,$H$631:$K$631,0))*HLOOKUP(T$630,$J$627:$R$628,2)</f>
        <v>0</v>
      </c>
      <c r="U662" s="769" cm="1">
        <f t="array" ref="U662">INDEX($H662:$K662,0,MATCH(U$631,$H$631:$K$631,0))*HLOOKUP(U$630,$J$627:$R$628,2)</f>
        <v>0</v>
      </c>
      <c r="V662" s="769" cm="1">
        <f t="array" ref="V662">INDEX($H662:$K662,0,MATCH(V$631,$H$631:$K$631,0))*HLOOKUP(V$630,$J$627:$R$628,2)</f>
        <v>0</v>
      </c>
      <c r="W662" s="769" cm="1">
        <f t="array" ref="W662">INDEX($H662:$K662,0,MATCH(W$631,$H$631:$K$631,0))*HLOOKUP(W$630,$J$627:$R$628,2)</f>
        <v>0</v>
      </c>
      <c r="X662" s="769" cm="1">
        <f t="array" ref="X662">INDEX($H662:$K662,0,MATCH(X$631,$H$631:$K$631,0))*HLOOKUP(X$630,$J$627:$R$628,2)</f>
        <v>0</v>
      </c>
      <c r="Y662" s="769" cm="1">
        <f t="array" ref="Y662">INDEX($H662:$K662,0,MATCH(Y$631,$H$631:$K$631,0))*HLOOKUP(Y$630,$J$627:$R$628,2)</f>
        <v>0</v>
      </c>
      <c r="Z662" s="769" cm="1">
        <f t="array" ref="Z662">INDEX($H662:$K662,0,MATCH(Z$631,$H$631:$K$631,0))*HLOOKUP(Z$630,$J$627:$R$628,2)</f>
        <v>0</v>
      </c>
      <c r="AA662" s="769" cm="1">
        <f t="array" ref="AA662">INDEX($H662:$K662,0,MATCH(AA$631,$H$631:$K$631,0))*HLOOKUP(AA$630,$J$627:$R$628,2)</f>
        <v>0</v>
      </c>
      <c r="AB662" s="769" cm="1">
        <f t="array" ref="AB662">INDEX($H662:$K662,0,MATCH(AB$631,$H$631:$K$631,0))*HLOOKUP(AB$630,$J$627:$R$628,2)</f>
        <v>0</v>
      </c>
      <c r="AC662" s="769" cm="1">
        <f t="array" ref="AC662">INDEX($H662:$K662,0,MATCH(AC$631,$H$631:$K$631,0))*HLOOKUP(AC$630,$J$627:$R$628,2)</f>
        <v>0</v>
      </c>
      <c r="AD662" s="769" cm="1">
        <f t="array" ref="AD662">INDEX($H662:$K662,0,MATCH(AD$631,$H$631:$K$631,0))*HLOOKUP(AD$630,$J$627:$R$628,2)</f>
        <v>0</v>
      </c>
      <c r="AE662" s="769" cm="1">
        <f t="array" ref="AE662">INDEX($H662:$K662,0,MATCH(AE$631,$H$631:$K$631,0))*HLOOKUP(AE$630,$J$627:$R$628,2)</f>
        <v>0</v>
      </c>
      <c r="AF662" s="769" cm="1">
        <f t="array" ref="AF662">INDEX($H662:$K662,0,MATCH(AF$631,$H$631:$K$631,0))*HLOOKUP(AF$630,$J$627:$R$628,2)</f>
        <v>0</v>
      </c>
      <c r="AG662" s="769" cm="1">
        <f t="array" ref="AG662">INDEX($H662:$K662,0,MATCH(AG$631,$H$631:$K$631,0))*HLOOKUP(AG$630,$J$627:$R$628,2)</f>
        <v>0</v>
      </c>
      <c r="AH662" s="769" cm="1">
        <f t="array" ref="AH662">INDEX($H662:$K662,0,MATCH(AH$631,$H$631:$K$631,0))*HLOOKUP(AH$630,$J$627:$R$628,2)</f>
        <v>0</v>
      </c>
      <c r="AI662" s="769" cm="1">
        <f t="array" ref="AI662">INDEX($H662:$K662,0,MATCH(AI$631,$H$631:$K$631,0))*HLOOKUP(AI$630,$J$627:$R$628,2)</f>
        <v>0</v>
      </c>
      <c r="AJ662" s="769" cm="1">
        <f t="array" ref="AJ662">INDEX($H662:$K662,0,MATCH(AJ$631,$H$631:$K$631,0))*HLOOKUP(AJ$630,$J$627:$R$628,2)</f>
        <v>0</v>
      </c>
      <c r="AK662" s="769" cm="1">
        <f t="array" ref="AK662">INDEX($H662:$K662,0,MATCH(AK$631,$H$631:$K$631,0))*HLOOKUP(AK$630,$J$627:$R$628,2)</f>
        <v>0</v>
      </c>
      <c r="AL662" s="769" cm="1">
        <f t="array" ref="AL662">INDEX($H662:$K662,0,MATCH(AL$631,$H$631:$K$631,0))*HLOOKUP(AL$630,$J$627:$R$628,2)</f>
        <v>0</v>
      </c>
      <c r="AM662" s="769" cm="1">
        <f t="array" ref="AM662">INDEX($H662:$K662,0,MATCH(AM$631,$H$631:$K$631,0))*HLOOKUP(AM$630,$J$627:$R$628,2)</f>
        <v>0</v>
      </c>
      <c r="AN662" s="769" cm="1">
        <f t="array" ref="AN662">INDEX($H662:$K662,0,MATCH(AN$631,$H$631:$K$631,0))*HLOOKUP(AN$630,$J$627:$R$628,2)</f>
        <v>0</v>
      </c>
      <c r="AO662" s="769" cm="1">
        <f t="array" ref="AO662">INDEX($H662:$K662,0,MATCH(AO$631,$H$631:$K$631,0))*HLOOKUP(AO$630,$J$627:$R$628,2)</f>
        <v>0</v>
      </c>
      <c r="AP662" s="769" cm="1">
        <f t="array" ref="AP662">INDEX($H662:$K662,0,MATCH(AP$631,$H$631:$K$631,0))*HLOOKUP(AP$630,$J$627:$R$628,2)</f>
        <v>0</v>
      </c>
      <c r="AQ662" s="769" cm="1">
        <f t="array" ref="AQ662">INDEX($H662:$K662,0,MATCH(AQ$631,$H$631:$K$631,0))*HLOOKUP(AQ$630,$J$627:$R$628,2)</f>
        <v>0</v>
      </c>
      <c r="AR662" s="769" cm="1">
        <f t="array" ref="AR662">INDEX($H662:$K662,0,MATCH(AR$631,$H$631:$K$631,0))*HLOOKUP(AR$630,$J$627:$R$628,2)</f>
        <v>0</v>
      </c>
      <c r="AS662" s="769" cm="1">
        <f t="array" ref="AS662">INDEX($H662:$K662,0,MATCH(AS$631,$H$631:$K$631,0))*HLOOKUP(AS$630,$J$627:$R$628,2)</f>
        <v>0</v>
      </c>
      <c r="AT662" s="769" cm="1">
        <f t="array" ref="AT662">INDEX($H662:$K662,0,MATCH(AT$631,$H$631:$K$631,0))*HLOOKUP(AT$630,$J$627:$R$628,2)</f>
        <v>0</v>
      </c>
      <c r="AU662" s="769" cm="1">
        <f t="array" ref="AU662">INDEX($H662:$K662,0,MATCH(AU$631,$H$631:$K$631,0))*HLOOKUP(AU$630,$J$627:$R$628,2)</f>
        <v>0</v>
      </c>
      <c r="AV662" s="189"/>
      <c r="AW662" s="189"/>
      <c r="AX662" s="16"/>
      <c r="AY662" s="8"/>
      <c r="AZ662" s="8"/>
      <c r="BA662" s="8"/>
    </row>
    <row r="663" spans="1:53" ht="14.5" outlineLevel="1" x14ac:dyDescent="0.35">
      <c r="A663" s="6"/>
      <c r="B663" s="7"/>
      <c r="C663" s="17"/>
      <c r="D663" s="17"/>
      <c r="E663" s="17"/>
      <c r="F663" s="26"/>
      <c r="G663" s="26" t="str">
        <f t="shared" si="162"/>
        <v>AYAOA1o</v>
      </c>
      <c r="H663" s="226">
        <f t="shared" ref="H663:K664" si="176">IF(H573&gt;0,1,0)</f>
        <v>1</v>
      </c>
      <c r="I663" s="226">
        <f t="shared" si="176"/>
        <v>0</v>
      </c>
      <c r="J663" s="226">
        <f t="shared" si="176"/>
        <v>0</v>
      </c>
      <c r="K663" s="226">
        <f t="shared" si="176"/>
        <v>0</v>
      </c>
      <c r="L663" s="769" cm="1">
        <f t="array" ref="L663">INDEX($H663:$K663,0,MATCH(L$631,$H$631:$K$631,0))*HLOOKUP(L$630,$J$627:$R$628,2)</f>
        <v>1</v>
      </c>
      <c r="M663" s="769" cm="1">
        <f t="array" ref="M663">INDEX($H663:$K663,0,MATCH(M$631,$H$631:$K$631,0))*HLOOKUP(M$630,$J$627:$R$628,2)</f>
        <v>0</v>
      </c>
      <c r="N663" s="769" cm="1">
        <f t="array" ref="N663">INDEX($H663:$K663,0,MATCH(N$631,$H$631:$K$631,0))*HLOOKUP(N$630,$J$627:$R$628,2)</f>
        <v>0</v>
      </c>
      <c r="O663" s="769" cm="1">
        <f t="array" ref="O663">INDEX($H663:$K663,0,MATCH(O$631,$H$631:$K$631,0))*HLOOKUP(O$630,$J$627:$R$628,2)</f>
        <v>0</v>
      </c>
      <c r="P663" s="769" cm="1">
        <f t="array" ref="P663">INDEX($H663:$K663,0,MATCH(P$631,$H$631:$K$631,0))*HLOOKUP(P$630,$J$627:$R$628,2)</f>
        <v>1</v>
      </c>
      <c r="Q663" s="769" cm="1">
        <f t="array" ref="Q663">INDEX($H663:$K663,0,MATCH(Q$631,$H$631:$K$631,0))*HLOOKUP(Q$630,$J$627:$R$628,2)</f>
        <v>0</v>
      </c>
      <c r="R663" s="769" cm="1">
        <f t="array" ref="R663">INDEX($H663:$K663,0,MATCH(R$631,$H$631:$K$631,0))*HLOOKUP(R$630,$J$627:$R$628,2)</f>
        <v>0</v>
      </c>
      <c r="S663" s="769" cm="1">
        <f t="array" ref="S663">INDEX($H663:$K663,0,MATCH(S$631,$H$631:$K$631,0))*HLOOKUP(S$630,$J$627:$R$628,2)</f>
        <v>0</v>
      </c>
      <c r="T663" s="769" cm="1">
        <f t="array" ref="T663">INDEX($H663:$K663,0,MATCH(T$631,$H$631:$K$631,0))*HLOOKUP(T$630,$J$627:$R$628,2)</f>
        <v>1</v>
      </c>
      <c r="U663" s="769" cm="1">
        <f t="array" ref="U663">INDEX($H663:$K663,0,MATCH(U$631,$H$631:$K$631,0))*HLOOKUP(U$630,$J$627:$R$628,2)</f>
        <v>0</v>
      </c>
      <c r="V663" s="769" cm="1">
        <f t="array" ref="V663">INDEX($H663:$K663,0,MATCH(V$631,$H$631:$K$631,0))*HLOOKUP(V$630,$J$627:$R$628,2)</f>
        <v>0</v>
      </c>
      <c r="W663" s="769" cm="1">
        <f t="array" ref="W663">INDEX($H663:$K663,0,MATCH(W$631,$H$631:$K$631,0))*HLOOKUP(W$630,$J$627:$R$628,2)</f>
        <v>0</v>
      </c>
      <c r="X663" s="769" cm="1">
        <f t="array" ref="X663">INDEX($H663:$K663,0,MATCH(X$631,$H$631:$K$631,0))*HLOOKUP(X$630,$J$627:$R$628,2)</f>
        <v>1</v>
      </c>
      <c r="Y663" s="769" cm="1">
        <f t="array" ref="Y663">INDEX($H663:$K663,0,MATCH(Y$631,$H$631:$K$631,0))*HLOOKUP(Y$630,$J$627:$R$628,2)</f>
        <v>0</v>
      </c>
      <c r="Z663" s="769" cm="1">
        <f t="array" ref="Z663">INDEX($H663:$K663,0,MATCH(Z$631,$H$631:$K$631,0))*HLOOKUP(Z$630,$J$627:$R$628,2)</f>
        <v>0</v>
      </c>
      <c r="AA663" s="769" cm="1">
        <f t="array" ref="AA663">INDEX($H663:$K663,0,MATCH(AA$631,$H$631:$K$631,0))*HLOOKUP(AA$630,$J$627:$R$628,2)</f>
        <v>0</v>
      </c>
      <c r="AB663" s="769" cm="1">
        <f t="array" ref="AB663">INDEX($H663:$K663,0,MATCH(AB$631,$H$631:$K$631,0))*HLOOKUP(AB$630,$J$627:$R$628,2)</f>
        <v>1</v>
      </c>
      <c r="AC663" s="769" cm="1">
        <f t="array" ref="AC663">INDEX($H663:$K663,0,MATCH(AC$631,$H$631:$K$631,0))*HLOOKUP(AC$630,$J$627:$R$628,2)</f>
        <v>0</v>
      </c>
      <c r="AD663" s="769" cm="1">
        <f t="array" ref="AD663">INDEX($H663:$K663,0,MATCH(AD$631,$H$631:$K$631,0))*HLOOKUP(AD$630,$J$627:$R$628,2)</f>
        <v>0</v>
      </c>
      <c r="AE663" s="769" cm="1">
        <f t="array" ref="AE663">INDEX($H663:$K663,0,MATCH(AE$631,$H$631:$K$631,0))*HLOOKUP(AE$630,$J$627:$R$628,2)</f>
        <v>0</v>
      </c>
      <c r="AF663" s="769" cm="1">
        <f t="array" ref="AF663">INDEX($H663:$K663,0,MATCH(AF$631,$H$631:$K$631,0))*HLOOKUP(AF$630,$J$627:$R$628,2)</f>
        <v>1</v>
      </c>
      <c r="AG663" s="769" cm="1">
        <f t="array" ref="AG663">INDEX($H663:$K663,0,MATCH(AG$631,$H$631:$K$631,0))*HLOOKUP(AG$630,$J$627:$R$628,2)</f>
        <v>0</v>
      </c>
      <c r="AH663" s="769" cm="1">
        <f t="array" ref="AH663">INDEX($H663:$K663,0,MATCH(AH$631,$H$631:$K$631,0))*HLOOKUP(AH$630,$J$627:$R$628,2)</f>
        <v>0</v>
      </c>
      <c r="AI663" s="769" cm="1">
        <f t="array" ref="AI663">INDEX($H663:$K663,0,MATCH(AI$631,$H$631:$K$631,0))*HLOOKUP(AI$630,$J$627:$R$628,2)</f>
        <v>0</v>
      </c>
      <c r="AJ663" s="769" cm="1">
        <f t="array" ref="AJ663">INDEX($H663:$K663,0,MATCH(AJ$631,$H$631:$K$631,0))*HLOOKUP(AJ$630,$J$627:$R$628,2)</f>
        <v>1</v>
      </c>
      <c r="AK663" s="769" cm="1">
        <f t="array" ref="AK663">INDEX($H663:$K663,0,MATCH(AK$631,$H$631:$K$631,0))*HLOOKUP(AK$630,$J$627:$R$628,2)</f>
        <v>0</v>
      </c>
      <c r="AL663" s="769" cm="1">
        <f t="array" ref="AL663">INDEX($H663:$K663,0,MATCH(AL$631,$H$631:$K$631,0))*HLOOKUP(AL$630,$J$627:$R$628,2)</f>
        <v>0</v>
      </c>
      <c r="AM663" s="769" cm="1">
        <f t="array" ref="AM663">INDEX($H663:$K663,0,MATCH(AM$631,$H$631:$K$631,0))*HLOOKUP(AM$630,$J$627:$R$628,2)</f>
        <v>0</v>
      </c>
      <c r="AN663" s="769" cm="1">
        <f t="array" ref="AN663">INDEX($H663:$K663,0,MATCH(AN$631,$H$631:$K$631,0))*HLOOKUP(AN$630,$J$627:$R$628,2)</f>
        <v>1</v>
      </c>
      <c r="AO663" s="769" cm="1">
        <f t="array" ref="AO663">INDEX($H663:$K663,0,MATCH(AO$631,$H$631:$K$631,0))*HLOOKUP(AO$630,$J$627:$R$628,2)</f>
        <v>0</v>
      </c>
      <c r="AP663" s="769" cm="1">
        <f t="array" ref="AP663">INDEX($H663:$K663,0,MATCH(AP$631,$H$631:$K$631,0))*HLOOKUP(AP$630,$J$627:$R$628,2)</f>
        <v>0</v>
      </c>
      <c r="AQ663" s="769" cm="1">
        <f t="array" ref="AQ663">INDEX($H663:$K663,0,MATCH(AQ$631,$H$631:$K$631,0))*HLOOKUP(AQ$630,$J$627:$R$628,2)</f>
        <v>0</v>
      </c>
      <c r="AR663" s="769" cm="1">
        <f t="array" ref="AR663">INDEX($H663:$K663,0,MATCH(AR$631,$H$631:$K$631,0))*HLOOKUP(AR$630,$J$627:$R$628,2)</f>
        <v>1</v>
      </c>
      <c r="AS663" s="769" cm="1">
        <f t="array" ref="AS663">INDEX($H663:$K663,0,MATCH(AS$631,$H$631:$K$631,0))*HLOOKUP(AS$630,$J$627:$R$628,2)</f>
        <v>0</v>
      </c>
      <c r="AT663" s="769" cm="1">
        <f t="array" ref="AT663">INDEX($H663:$K663,0,MATCH(AT$631,$H$631:$K$631,0))*HLOOKUP(AT$630,$J$627:$R$628,2)</f>
        <v>0</v>
      </c>
      <c r="AU663" s="769" cm="1">
        <f t="array" ref="AU663">INDEX($H663:$K663,0,MATCH(AU$631,$H$631:$K$631,0))*HLOOKUP(AU$630,$J$627:$R$628,2)</f>
        <v>0</v>
      </c>
      <c r="AV663" s="189"/>
      <c r="AW663" s="189"/>
      <c r="AX663" s="16"/>
      <c r="AY663" s="8"/>
      <c r="AZ663" s="8"/>
      <c r="BA663" s="8"/>
    </row>
    <row r="664" spans="1:53" ht="14.5" outlineLevel="1" x14ac:dyDescent="0.35">
      <c r="A664" s="6"/>
      <c r="B664" s="7"/>
      <c r="C664" s="17"/>
      <c r="D664" s="17"/>
      <c r="E664" s="17"/>
      <c r="F664" s="26"/>
      <c r="G664" s="26" t="str">
        <f t="shared" si="162"/>
        <v>AYAOA1od</v>
      </c>
      <c r="H664" s="226">
        <f t="shared" si="176"/>
        <v>1</v>
      </c>
      <c r="I664" s="226">
        <f t="shared" si="176"/>
        <v>0</v>
      </c>
      <c r="J664" s="226">
        <f t="shared" si="176"/>
        <v>0</v>
      </c>
      <c r="K664" s="226">
        <f t="shared" si="176"/>
        <v>0</v>
      </c>
      <c r="L664" s="769" cm="1">
        <f t="array" ref="L664">INDEX($H664:$K664,0,MATCH(L$631,$H$631:$K$631,0))*HLOOKUP(L$630,$J$627:$R$628,2)</f>
        <v>1</v>
      </c>
      <c r="M664" s="769" cm="1">
        <f t="array" ref="M664">INDEX($H664:$K664,0,MATCH(M$631,$H$631:$K$631,0))*HLOOKUP(M$630,$J$627:$R$628,2)</f>
        <v>0</v>
      </c>
      <c r="N664" s="769" cm="1">
        <f t="array" ref="N664">INDEX($H664:$K664,0,MATCH(N$631,$H$631:$K$631,0))*HLOOKUP(N$630,$J$627:$R$628,2)</f>
        <v>0</v>
      </c>
      <c r="O664" s="769" cm="1">
        <f t="array" ref="O664">INDEX($H664:$K664,0,MATCH(O$631,$H$631:$K$631,0))*HLOOKUP(O$630,$J$627:$R$628,2)</f>
        <v>0</v>
      </c>
      <c r="P664" s="769" cm="1">
        <f t="array" ref="P664">INDEX($H664:$K664,0,MATCH(P$631,$H$631:$K$631,0))*HLOOKUP(P$630,$J$627:$R$628,2)</f>
        <v>1</v>
      </c>
      <c r="Q664" s="769" cm="1">
        <f t="array" ref="Q664">INDEX($H664:$K664,0,MATCH(Q$631,$H$631:$K$631,0))*HLOOKUP(Q$630,$J$627:$R$628,2)</f>
        <v>0</v>
      </c>
      <c r="R664" s="769" cm="1">
        <f t="array" ref="R664">INDEX($H664:$K664,0,MATCH(R$631,$H$631:$K$631,0))*HLOOKUP(R$630,$J$627:$R$628,2)</f>
        <v>0</v>
      </c>
      <c r="S664" s="769" cm="1">
        <f t="array" ref="S664">INDEX($H664:$K664,0,MATCH(S$631,$H$631:$K$631,0))*HLOOKUP(S$630,$J$627:$R$628,2)</f>
        <v>0</v>
      </c>
      <c r="T664" s="769" cm="1">
        <f t="array" ref="T664">INDEX($H664:$K664,0,MATCH(T$631,$H$631:$K$631,0))*HLOOKUP(T$630,$J$627:$R$628,2)</f>
        <v>1</v>
      </c>
      <c r="U664" s="769" cm="1">
        <f t="array" ref="U664">INDEX($H664:$K664,0,MATCH(U$631,$H$631:$K$631,0))*HLOOKUP(U$630,$J$627:$R$628,2)</f>
        <v>0</v>
      </c>
      <c r="V664" s="769" cm="1">
        <f t="array" ref="V664">INDEX($H664:$K664,0,MATCH(V$631,$H$631:$K$631,0))*HLOOKUP(V$630,$J$627:$R$628,2)</f>
        <v>0</v>
      </c>
      <c r="W664" s="769" cm="1">
        <f t="array" ref="W664">INDEX($H664:$K664,0,MATCH(W$631,$H$631:$K$631,0))*HLOOKUP(W$630,$J$627:$R$628,2)</f>
        <v>0</v>
      </c>
      <c r="X664" s="769" cm="1">
        <f t="array" ref="X664">INDEX($H664:$K664,0,MATCH(X$631,$H$631:$K$631,0))*HLOOKUP(X$630,$J$627:$R$628,2)</f>
        <v>1</v>
      </c>
      <c r="Y664" s="769" cm="1">
        <f t="array" ref="Y664">INDEX($H664:$K664,0,MATCH(Y$631,$H$631:$K$631,0))*HLOOKUP(Y$630,$J$627:$R$628,2)</f>
        <v>0</v>
      </c>
      <c r="Z664" s="769" cm="1">
        <f t="array" ref="Z664">INDEX($H664:$K664,0,MATCH(Z$631,$H$631:$K$631,0))*HLOOKUP(Z$630,$J$627:$R$628,2)</f>
        <v>0</v>
      </c>
      <c r="AA664" s="769" cm="1">
        <f t="array" ref="AA664">INDEX($H664:$K664,0,MATCH(AA$631,$H$631:$K$631,0))*HLOOKUP(AA$630,$J$627:$R$628,2)</f>
        <v>0</v>
      </c>
      <c r="AB664" s="769" cm="1">
        <f t="array" ref="AB664">INDEX($H664:$K664,0,MATCH(AB$631,$H$631:$K$631,0))*HLOOKUP(AB$630,$J$627:$R$628,2)</f>
        <v>1</v>
      </c>
      <c r="AC664" s="769" cm="1">
        <f t="array" ref="AC664">INDEX($H664:$K664,0,MATCH(AC$631,$H$631:$K$631,0))*HLOOKUP(AC$630,$J$627:$R$628,2)</f>
        <v>0</v>
      </c>
      <c r="AD664" s="769" cm="1">
        <f t="array" ref="AD664">INDEX($H664:$K664,0,MATCH(AD$631,$H$631:$K$631,0))*HLOOKUP(AD$630,$J$627:$R$628,2)</f>
        <v>0</v>
      </c>
      <c r="AE664" s="769" cm="1">
        <f t="array" ref="AE664">INDEX($H664:$K664,0,MATCH(AE$631,$H$631:$K$631,0))*HLOOKUP(AE$630,$J$627:$R$628,2)</f>
        <v>0</v>
      </c>
      <c r="AF664" s="769" cm="1">
        <f t="array" ref="AF664">INDEX($H664:$K664,0,MATCH(AF$631,$H$631:$K$631,0))*HLOOKUP(AF$630,$J$627:$R$628,2)</f>
        <v>1</v>
      </c>
      <c r="AG664" s="769" cm="1">
        <f t="array" ref="AG664">INDEX($H664:$K664,0,MATCH(AG$631,$H$631:$K$631,0))*HLOOKUP(AG$630,$J$627:$R$628,2)</f>
        <v>0</v>
      </c>
      <c r="AH664" s="769" cm="1">
        <f t="array" ref="AH664">INDEX($H664:$K664,0,MATCH(AH$631,$H$631:$K$631,0))*HLOOKUP(AH$630,$J$627:$R$628,2)</f>
        <v>0</v>
      </c>
      <c r="AI664" s="769" cm="1">
        <f t="array" ref="AI664">INDEX($H664:$K664,0,MATCH(AI$631,$H$631:$K$631,0))*HLOOKUP(AI$630,$J$627:$R$628,2)</f>
        <v>0</v>
      </c>
      <c r="AJ664" s="769" cm="1">
        <f t="array" ref="AJ664">INDEX($H664:$K664,0,MATCH(AJ$631,$H$631:$K$631,0))*HLOOKUP(AJ$630,$J$627:$R$628,2)</f>
        <v>1</v>
      </c>
      <c r="AK664" s="769" cm="1">
        <f t="array" ref="AK664">INDEX($H664:$K664,0,MATCH(AK$631,$H$631:$K$631,0))*HLOOKUP(AK$630,$J$627:$R$628,2)</f>
        <v>0</v>
      </c>
      <c r="AL664" s="769" cm="1">
        <f t="array" ref="AL664">INDEX($H664:$K664,0,MATCH(AL$631,$H$631:$K$631,0))*HLOOKUP(AL$630,$J$627:$R$628,2)</f>
        <v>0</v>
      </c>
      <c r="AM664" s="769" cm="1">
        <f t="array" ref="AM664">INDEX($H664:$K664,0,MATCH(AM$631,$H$631:$K$631,0))*HLOOKUP(AM$630,$J$627:$R$628,2)</f>
        <v>0</v>
      </c>
      <c r="AN664" s="769" cm="1">
        <f t="array" ref="AN664">INDEX($H664:$K664,0,MATCH(AN$631,$H$631:$K$631,0))*HLOOKUP(AN$630,$J$627:$R$628,2)</f>
        <v>1</v>
      </c>
      <c r="AO664" s="769" cm="1">
        <f t="array" ref="AO664">INDEX($H664:$K664,0,MATCH(AO$631,$H$631:$K$631,0))*HLOOKUP(AO$630,$J$627:$R$628,2)</f>
        <v>0</v>
      </c>
      <c r="AP664" s="769" cm="1">
        <f t="array" ref="AP664">INDEX($H664:$K664,0,MATCH(AP$631,$H$631:$K$631,0))*HLOOKUP(AP$630,$J$627:$R$628,2)</f>
        <v>0</v>
      </c>
      <c r="AQ664" s="769" cm="1">
        <f t="array" ref="AQ664">INDEX($H664:$K664,0,MATCH(AQ$631,$H$631:$K$631,0))*HLOOKUP(AQ$630,$J$627:$R$628,2)</f>
        <v>0</v>
      </c>
      <c r="AR664" s="769" cm="1">
        <f t="array" ref="AR664">INDEX($H664:$K664,0,MATCH(AR$631,$H$631:$K$631,0))*HLOOKUP(AR$630,$J$627:$R$628,2)</f>
        <v>1</v>
      </c>
      <c r="AS664" s="769" cm="1">
        <f t="array" ref="AS664">INDEX($H664:$K664,0,MATCH(AS$631,$H$631:$K$631,0))*HLOOKUP(AS$630,$J$627:$R$628,2)</f>
        <v>0</v>
      </c>
      <c r="AT664" s="769" cm="1">
        <f t="array" ref="AT664">INDEX($H664:$K664,0,MATCH(AT$631,$H$631:$K$631,0))*HLOOKUP(AT$630,$J$627:$R$628,2)</f>
        <v>0</v>
      </c>
      <c r="AU664" s="769" cm="1">
        <f t="array" ref="AU664">INDEX($H664:$K664,0,MATCH(AU$631,$H$631:$K$631,0))*HLOOKUP(AU$630,$J$627:$R$628,2)</f>
        <v>0</v>
      </c>
      <c r="AV664" s="189"/>
      <c r="AW664" s="189"/>
      <c r="AX664" s="16"/>
      <c r="AY664" s="8"/>
      <c r="AZ664" s="8"/>
      <c r="BA664" s="8"/>
    </row>
    <row r="665" spans="1:53" ht="14.5" outlineLevel="1" x14ac:dyDescent="0.35">
      <c r="A665" s="6"/>
      <c r="B665" s="7"/>
      <c r="C665" s="17"/>
      <c r="D665" s="17"/>
      <c r="E665" s="17"/>
      <c r="F665" s="26"/>
      <c r="G665" s="26" t="str">
        <f t="shared" si="162"/>
        <v>YAOA2Oa</v>
      </c>
      <c r="H665" s="226">
        <f t="shared" ref="H665:K665" si="177">IF(H575&gt;0,1,0)</f>
        <v>0</v>
      </c>
      <c r="I665" s="226">
        <f t="shared" si="177"/>
        <v>0</v>
      </c>
      <c r="J665" s="226">
        <f t="shared" si="177"/>
        <v>0</v>
      </c>
      <c r="K665" s="226">
        <f t="shared" si="177"/>
        <v>0</v>
      </c>
      <c r="L665" s="769" cm="1">
        <f t="array" ref="L665">INDEX($H665:$K665,0,MATCH(L$631,$H$631:$K$631,0))*HLOOKUP(L$630,$J$627:$R$628,2)</f>
        <v>0</v>
      </c>
      <c r="M665" s="769" cm="1">
        <f t="array" ref="M665">INDEX($H665:$K665,0,MATCH(M$631,$H$631:$K$631,0))*HLOOKUP(M$630,$J$627:$R$628,2)</f>
        <v>0</v>
      </c>
      <c r="N665" s="769" cm="1">
        <f t="array" ref="N665">INDEX($H665:$K665,0,MATCH(N$631,$H$631:$K$631,0))*HLOOKUP(N$630,$J$627:$R$628,2)</f>
        <v>0</v>
      </c>
      <c r="O665" s="769" cm="1">
        <f t="array" ref="O665">INDEX($H665:$K665,0,MATCH(O$631,$H$631:$K$631,0))*HLOOKUP(O$630,$J$627:$R$628,2)</f>
        <v>0</v>
      </c>
      <c r="P665" s="769" cm="1">
        <f t="array" ref="P665">INDEX($H665:$K665,0,MATCH(P$631,$H$631:$K$631,0))*HLOOKUP(P$630,$J$627:$R$628,2)</f>
        <v>0</v>
      </c>
      <c r="Q665" s="769" cm="1">
        <f t="array" ref="Q665">INDEX($H665:$K665,0,MATCH(Q$631,$H$631:$K$631,0))*HLOOKUP(Q$630,$J$627:$R$628,2)</f>
        <v>0</v>
      </c>
      <c r="R665" s="769" cm="1">
        <f t="array" ref="R665">INDEX($H665:$K665,0,MATCH(R$631,$H$631:$K$631,0))*HLOOKUP(R$630,$J$627:$R$628,2)</f>
        <v>0</v>
      </c>
      <c r="S665" s="769" cm="1">
        <f t="array" ref="S665">INDEX($H665:$K665,0,MATCH(S$631,$H$631:$K$631,0))*HLOOKUP(S$630,$J$627:$R$628,2)</f>
        <v>0</v>
      </c>
      <c r="T665" s="769" cm="1">
        <f t="array" ref="T665">INDEX($H665:$K665,0,MATCH(T$631,$H$631:$K$631,0))*HLOOKUP(T$630,$J$627:$R$628,2)</f>
        <v>0</v>
      </c>
      <c r="U665" s="769" cm="1">
        <f t="array" ref="U665">INDEX($H665:$K665,0,MATCH(U$631,$H$631:$K$631,0))*HLOOKUP(U$630,$J$627:$R$628,2)</f>
        <v>0</v>
      </c>
      <c r="V665" s="769" cm="1">
        <f t="array" ref="V665">INDEX($H665:$K665,0,MATCH(V$631,$H$631:$K$631,0))*HLOOKUP(V$630,$J$627:$R$628,2)</f>
        <v>0</v>
      </c>
      <c r="W665" s="769" cm="1">
        <f t="array" ref="W665">INDEX($H665:$K665,0,MATCH(W$631,$H$631:$K$631,0))*HLOOKUP(W$630,$J$627:$R$628,2)</f>
        <v>0</v>
      </c>
      <c r="X665" s="769" cm="1">
        <f t="array" ref="X665">INDEX($H665:$K665,0,MATCH(X$631,$H$631:$K$631,0))*HLOOKUP(X$630,$J$627:$R$628,2)</f>
        <v>0</v>
      </c>
      <c r="Y665" s="769" cm="1">
        <f t="array" ref="Y665">INDEX($H665:$K665,0,MATCH(Y$631,$H$631:$K$631,0))*HLOOKUP(Y$630,$J$627:$R$628,2)</f>
        <v>0</v>
      </c>
      <c r="Z665" s="769" cm="1">
        <f t="array" ref="Z665">INDEX($H665:$K665,0,MATCH(Z$631,$H$631:$K$631,0))*HLOOKUP(Z$630,$J$627:$R$628,2)</f>
        <v>0</v>
      </c>
      <c r="AA665" s="769" cm="1">
        <f t="array" ref="AA665">INDEX($H665:$K665,0,MATCH(AA$631,$H$631:$K$631,0))*HLOOKUP(AA$630,$J$627:$R$628,2)</f>
        <v>0</v>
      </c>
      <c r="AB665" s="769" cm="1">
        <f t="array" ref="AB665">INDEX($H665:$K665,0,MATCH(AB$631,$H$631:$K$631,0))*HLOOKUP(AB$630,$J$627:$R$628,2)</f>
        <v>0</v>
      </c>
      <c r="AC665" s="769" cm="1">
        <f t="array" ref="AC665">INDEX($H665:$K665,0,MATCH(AC$631,$H$631:$K$631,0))*HLOOKUP(AC$630,$J$627:$R$628,2)</f>
        <v>0</v>
      </c>
      <c r="AD665" s="769" cm="1">
        <f t="array" ref="AD665">INDEX($H665:$K665,0,MATCH(AD$631,$H$631:$K$631,0))*HLOOKUP(AD$630,$J$627:$R$628,2)</f>
        <v>0</v>
      </c>
      <c r="AE665" s="769" cm="1">
        <f t="array" ref="AE665">INDEX($H665:$K665,0,MATCH(AE$631,$H$631:$K$631,0))*HLOOKUP(AE$630,$J$627:$R$628,2)</f>
        <v>0</v>
      </c>
      <c r="AF665" s="769" cm="1">
        <f t="array" ref="AF665">INDEX($H665:$K665,0,MATCH(AF$631,$H$631:$K$631,0))*HLOOKUP(AF$630,$J$627:$R$628,2)</f>
        <v>0</v>
      </c>
      <c r="AG665" s="769" cm="1">
        <f t="array" ref="AG665">INDEX($H665:$K665,0,MATCH(AG$631,$H$631:$K$631,0))*HLOOKUP(AG$630,$J$627:$R$628,2)</f>
        <v>0</v>
      </c>
      <c r="AH665" s="769" cm="1">
        <f t="array" ref="AH665">INDEX($H665:$K665,0,MATCH(AH$631,$H$631:$K$631,0))*HLOOKUP(AH$630,$J$627:$R$628,2)</f>
        <v>0</v>
      </c>
      <c r="AI665" s="769" cm="1">
        <f t="array" ref="AI665">INDEX($H665:$K665,0,MATCH(AI$631,$H$631:$K$631,0))*HLOOKUP(AI$630,$J$627:$R$628,2)</f>
        <v>0</v>
      </c>
      <c r="AJ665" s="769" cm="1">
        <f t="array" ref="AJ665">INDEX($H665:$K665,0,MATCH(AJ$631,$H$631:$K$631,0))*HLOOKUP(AJ$630,$J$627:$R$628,2)</f>
        <v>0</v>
      </c>
      <c r="AK665" s="769" cm="1">
        <f t="array" ref="AK665">INDEX($H665:$K665,0,MATCH(AK$631,$H$631:$K$631,0))*HLOOKUP(AK$630,$J$627:$R$628,2)</f>
        <v>0</v>
      </c>
      <c r="AL665" s="769" cm="1">
        <f t="array" ref="AL665">INDEX($H665:$K665,0,MATCH(AL$631,$H$631:$K$631,0))*HLOOKUP(AL$630,$J$627:$R$628,2)</f>
        <v>0</v>
      </c>
      <c r="AM665" s="769" cm="1">
        <f t="array" ref="AM665">INDEX($H665:$K665,0,MATCH(AM$631,$H$631:$K$631,0))*HLOOKUP(AM$630,$J$627:$R$628,2)</f>
        <v>0</v>
      </c>
      <c r="AN665" s="769" cm="1">
        <f t="array" ref="AN665">INDEX($H665:$K665,0,MATCH(AN$631,$H$631:$K$631,0))*HLOOKUP(AN$630,$J$627:$R$628,2)</f>
        <v>0</v>
      </c>
      <c r="AO665" s="769" cm="1">
        <f t="array" ref="AO665">INDEX($H665:$K665,0,MATCH(AO$631,$H$631:$K$631,0))*HLOOKUP(AO$630,$J$627:$R$628,2)</f>
        <v>0</v>
      </c>
      <c r="AP665" s="769" cm="1">
        <f t="array" ref="AP665">INDEX($H665:$K665,0,MATCH(AP$631,$H$631:$K$631,0))*HLOOKUP(AP$630,$J$627:$R$628,2)</f>
        <v>0</v>
      </c>
      <c r="AQ665" s="769" cm="1">
        <f t="array" ref="AQ665">INDEX($H665:$K665,0,MATCH(AQ$631,$H$631:$K$631,0))*HLOOKUP(AQ$630,$J$627:$R$628,2)</f>
        <v>0</v>
      </c>
      <c r="AR665" s="769" cm="1">
        <f t="array" ref="AR665">INDEX($H665:$K665,0,MATCH(AR$631,$H$631:$K$631,0))*HLOOKUP(AR$630,$J$627:$R$628,2)</f>
        <v>0</v>
      </c>
      <c r="AS665" s="769" cm="1">
        <f t="array" ref="AS665">INDEX($H665:$K665,0,MATCH(AS$631,$H$631:$K$631,0))*HLOOKUP(AS$630,$J$627:$R$628,2)</f>
        <v>0</v>
      </c>
      <c r="AT665" s="769" cm="1">
        <f t="array" ref="AT665">INDEX($H665:$K665,0,MATCH(AT$631,$H$631:$K$631,0))*HLOOKUP(AT$630,$J$627:$R$628,2)</f>
        <v>0</v>
      </c>
      <c r="AU665" s="769" cm="1">
        <f t="array" ref="AU665">INDEX($H665:$K665,0,MATCH(AU$631,$H$631:$K$631,0))*HLOOKUP(AU$630,$J$627:$R$628,2)</f>
        <v>0</v>
      </c>
      <c r="AV665" s="189"/>
      <c r="AW665" s="189"/>
      <c r="AX665" s="16"/>
      <c r="AY665" s="8"/>
      <c r="AZ665" s="8"/>
      <c r="BA665" s="8"/>
    </row>
    <row r="666" spans="1:53" ht="14.5" outlineLevel="1" x14ac:dyDescent="0.35">
      <c r="A666" s="6"/>
      <c r="B666" s="7"/>
      <c r="C666" s="17"/>
      <c r="D666" s="17"/>
      <c r="E666" s="17"/>
      <c r="F666" s="26"/>
      <c r="G666" s="26" t="str">
        <f t="shared" si="162"/>
        <v>YYWWWw</v>
      </c>
      <c r="H666" s="226">
        <f t="shared" ref="H666:K667" si="178">IF(H576&gt;0,1,0)</f>
        <v>1</v>
      </c>
      <c r="I666" s="226">
        <f t="shared" si="178"/>
        <v>1</v>
      </c>
      <c r="J666" s="226">
        <f t="shared" si="178"/>
        <v>1</v>
      </c>
      <c r="K666" s="226">
        <f t="shared" si="178"/>
        <v>0</v>
      </c>
      <c r="L666" s="769" cm="1">
        <f t="array" ref="L666">INDEX($H666:$K666,0,MATCH(L$631,$H$631:$K$631,0))*HLOOKUP(L$630,$J$627:$R$628,2)</f>
        <v>1</v>
      </c>
      <c r="M666" s="769" cm="1">
        <f t="array" ref="M666">INDEX($H666:$K666,0,MATCH(M$631,$H$631:$K$631,0))*HLOOKUP(M$630,$J$627:$R$628,2)</f>
        <v>1</v>
      </c>
      <c r="N666" s="769" cm="1">
        <f t="array" ref="N666">INDEX($H666:$K666,0,MATCH(N$631,$H$631:$K$631,0))*HLOOKUP(N$630,$J$627:$R$628,2)</f>
        <v>1</v>
      </c>
      <c r="O666" s="769" cm="1">
        <f t="array" ref="O666">INDEX($H666:$K666,0,MATCH(O$631,$H$631:$K$631,0))*HLOOKUP(O$630,$J$627:$R$628,2)</f>
        <v>0</v>
      </c>
      <c r="P666" s="769" cm="1">
        <f t="array" ref="P666">INDEX($H666:$K666,0,MATCH(P$631,$H$631:$K$631,0))*HLOOKUP(P$630,$J$627:$R$628,2)</f>
        <v>1</v>
      </c>
      <c r="Q666" s="769" cm="1">
        <f t="array" ref="Q666">INDEX($H666:$K666,0,MATCH(Q$631,$H$631:$K$631,0))*HLOOKUP(Q$630,$J$627:$R$628,2)</f>
        <v>1</v>
      </c>
      <c r="R666" s="769" cm="1">
        <f t="array" ref="R666">INDEX($H666:$K666,0,MATCH(R$631,$H$631:$K$631,0))*HLOOKUP(R$630,$J$627:$R$628,2)</f>
        <v>1</v>
      </c>
      <c r="S666" s="769" cm="1">
        <f t="array" ref="S666">INDEX($H666:$K666,0,MATCH(S$631,$H$631:$K$631,0))*HLOOKUP(S$630,$J$627:$R$628,2)</f>
        <v>0</v>
      </c>
      <c r="T666" s="769" cm="1">
        <f t="array" ref="T666">INDEX($H666:$K666,0,MATCH(T$631,$H$631:$K$631,0))*HLOOKUP(T$630,$J$627:$R$628,2)</f>
        <v>1</v>
      </c>
      <c r="U666" s="769" cm="1">
        <f t="array" ref="U666">INDEX($H666:$K666,0,MATCH(U$631,$H$631:$K$631,0))*HLOOKUP(U$630,$J$627:$R$628,2)</f>
        <v>1</v>
      </c>
      <c r="V666" s="769" cm="1">
        <f t="array" ref="V666">INDEX($H666:$K666,0,MATCH(V$631,$H$631:$K$631,0))*HLOOKUP(V$630,$J$627:$R$628,2)</f>
        <v>1</v>
      </c>
      <c r="W666" s="769" cm="1">
        <f t="array" ref="W666">INDEX($H666:$K666,0,MATCH(W$631,$H$631:$K$631,0))*HLOOKUP(W$630,$J$627:$R$628,2)</f>
        <v>0</v>
      </c>
      <c r="X666" s="769" cm="1">
        <f t="array" ref="X666">INDEX($H666:$K666,0,MATCH(X$631,$H$631:$K$631,0))*HLOOKUP(X$630,$J$627:$R$628,2)</f>
        <v>1</v>
      </c>
      <c r="Y666" s="769" cm="1">
        <f t="array" ref="Y666">INDEX($H666:$K666,0,MATCH(Y$631,$H$631:$K$631,0))*HLOOKUP(Y$630,$J$627:$R$628,2)</f>
        <v>1</v>
      </c>
      <c r="Z666" s="769" cm="1">
        <f t="array" ref="Z666">INDEX($H666:$K666,0,MATCH(Z$631,$H$631:$K$631,0))*HLOOKUP(Z$630,$J$627:$R$628,2)</f>
        <v>1</v>
      </c>
      <c r="AA666" s="769" cm="1">
        <f t="array" ref="AA666">INDEX($H666:$K666,0,MATCH(AA$631,$H$631:$K$631,0))*HLOOKUP(AA$630,$J$627:$R$628,2)</f>
        <v>0</v>
      </c>
      <c r="AB666" s="769" cm="1">
        <f t="array" ref="AB666">INDEX($H666:$K666,0,MATCH(AB$631,$H$631:$K$631,0))*HLOOKUP(AB$630,$J$627:$R$628,2)</f>
        <v>1</v>
      </c>
      <c r="AC666" s="769" cm="1">
        <f t="array" ref="AC666">INDEX($H666:$K666,0,MATCH(AC$631,$H$631:$K$631,0))*HLOOKUP(AC$630,$J$627:$R$628,2)</f>
        <v>1</v>
      </c>
      <c r="AD666" s="769" cm="1">
        <f t="array" ref="AD666">INDEX($H666:$K666,0,MATCH(AD$631,$H$631:$K$631,0))*HLOOKUP(AD$630,$J$627:$R$628,2)</f>
        <v>1</v>
      </c>
      <c r="AE666" s="769" cm="1">
        <f t="array" ref="AE666">INDEX($H666:$K666,0,MATCH(AE$631,$H$631:$K$631,0))*HLOOKUP(AE$630,$J$627:$R$628,2)</f>
        <v>0</v>
      </c>
      <c r="AF666" s="769" cm="1">
        <f t="array" ref="AF666">INDEX($H666:$K666,0,MATCH(AF$631,$H$631:$K$631,0))*HLOOKUP(AF$630,$J$627:$R$628,2)</f>
        <v>1</v>
      </c>
      <c r="AG666" s="769" cm="1">
        <f t="array" ref="AG666">INDEX($H666:$K666,0,MATCH(AG$631,$H$631:$K$631,0))*HLOOKUP(AG$630,$J$627:$R$628,2)</f>
        <v>1</v>
      </c>
      <c r="AH666" s="769" cm="1">
        <f t="array" ref="AH666">INDEX($H666:$K666,0,MATCH(AH$631,$H$631:$K$631,0))*HLOOKUP(AH$630,$J$627:$R$628,2)</f>
        <v>1</v>
      </c>
      <c r="AI666" s="769" cm="1">
        <f t="array" ref="AI666">INDEX($H666:$K666,0,MATCH(AI$631,$H$631:$K$631,0))*HLOOKUP(AI$630,$J$627:$R$628,2)</f>
        <v>0</v>
      </c>
      <c r="AJ666" s="769" cm="1">
        <f t="array" ref="AJ666">INDEX($H666:$K666,0,MATCH(AJ$631,$H$631:$K$631,0))*HLOOKUP(AJ$630,$J$627:$R$628,2)</f>
        <v>1</v>
      </c>
      <c r="AK666" s="769" cm="1">
        <f t="array" ref="AK666">INDEX($H666:$K666,0,MATCH(AK$631,$H$631:$K$631,0))*HLOOKUP(AK$630,$J$627:$R$628,2)</f>
        <v>1</v>
      </c>
      <c r="AL666" s="769" cm="1">
        <f t="array" ref="AL666">INDEX($H666:$K666,0,MATCH(AL$631,$H$631:$K$631,0))*HLOOKUP(AL$630,$J$627:$R$628,2)</f>
        <v>1</v>
      </c>
      <c r="AM666" s="769" cm="1">
        <f t="array" ref="AM666">INDEX($H666:$K666,0,MATCH(AM$631,$H$631:$K$631,0))*HLOOKUP(AM$630,$J$627:$R$628,2)</f>
        <v>0</v>
      </c>
      <c r="AN666" s="769" cm="1">
        <f t="array" ref="AN666">INDEX($H666:$K666,0,MATCH(AN$631,$H$631:$K$631,0))*HLOOKUP(AN$630,$J$627:$R$628,2)</f>
        <v>1</v>
      </c>
      <c r="AO666" s="769" cm="1">
        <f t="array" ref="AO666">INDEX($H666:$K666,0,MATCH(AO$631,$H$631:$K$631,0))*HLOOKUP(AO$630,$J$627:$R$628,2)</f>
        <v>1</v>
      </c>
      <c r="AP666" s="769" cm="1">
        <f t="array" ref="AP666">INDEX($H666:$K666,0,MATCH(AP$631,$H$631:$K$631,0))*HLOOKUP(AP$630,$J$627:$R$628,2)</f>
        <v>1</v>
      </c>
      <c r="AQ666" s="769" cm="1">
        <f t="array" ref="AQ666">INDEX($H666:$K666,0,MATCH(AQ$631,$H$631:$K$631,0))*HLOOKUP(AQ$630,$J$627:$R$628,2)</f>
        <v>0</v>
      </c>
      <c r="AR666" s="769" cm="1">
        <f t="array" ref="AR666">INDEX($H666:$K666,0,MATCH(AR$631,$H$631:$K$631,0))*HLOOKUP(AR$630,$J$627:$R$628,2)</f>
        <v>1</v>
      </c>
      <c r="AS666" s="769" cm="1">
        <f t="array" ref="AS666">INDEX($H666:$K666,0,MATCH(AS$631,$H$631:$K$631,0))*HLOOKUP(AS$630,$J$627:$R$628,2)</f>
        <v>1</v>
      </c>
      <c r="AT666" s="769" cm="1">
        <f t="array" ref="AT666">INDEX($H666:$K666,0,MATCH(AT$631,$H$631:$K$631,0))*HLOOKUP(AT$630,$J$627:$R$628,2)</f>
        <v>1</v>
      </c>
      <c r="AU666" s="769" cm="1">
        <f t="array" ref="AU666">INDEX($H666:$K666,0,MATCH(AU$631,$H$631:$K$631,0))*HLOOKUP(AU$630,$J$627:$R$628,2)</f>
        <v>0</v>
      </c>
      <c r="AV666" s="189"/>
      <c r="AW666" s="189"/>
      <c r="AX666" s="16"/>
      <c r="AY666" s="8"/>
      <c r="AZ666" s="8"/>
      <c r="BA666" s="8"/>
    </row>
    <row r="667" spans="1:53" ht="14.5" outlineLevel="1" x14ac:dyDescent="0.35">
      <c r="A667" s="6"/>
      <c r="B667" s="7"/>
      <c r="C667" s="17"/>
      <c r="D667" s="17"/>
      <c r="E667" s="17"/>
      <c r="F667" s="26"/>
      <c r="G667" s="26" t="str">
        <f t="shared" si="162"/>
        <v>YYWWWwd</v>
      </c>
      <c r="H667" s="226">
        <f t="shared" si="178"/>
        <v>1</v>
      </c>
      <c r="I667" s="226">
        <f t="shared" si="178"/>
        <v>1</v>
      </c>
      <c r="J667" s="226">
        <f t="shared" si="178"/>
        <v>1</v>
      </c>
      <c r="K667" s="226">
        <f t="shared" si="178"/>
        <v>0</v>
      </c>
      <c r="L667" s="769" cm="1">
        <f t="array" ref="L667">INDEX($H667:$K667,0,MATCH(L$631,$H$631:$K$631,0))*HLOOKUP(L$630,$J$627:$R$628,2)</f>
        <v>1</v>
      </c>
      <c r="M667" s="769" cm="1">
        <f t="array" ref="M667">INDEX($H667:$K667,0,MATCH(M$631,$H$631:$K$631,0))*HLOOKUP(M$630,$J$627:$R$628,2)</f>
        <v>1</v>
      </c>
      <c r="N667" s="769" cm="1">
        <f t="array" ref="N667">INDEX($H667:$K667,0,MATCH(N$631,$H$631:$K$631,0))*HLOOKUP(N$630,$J$627:$R$628,2)</f>
        <v>1</v>
      </c>
      <c r="O667" s="769" cm="1">
        <f t="array" ref="O667">INDEX($H667:$K667,0,MATCH(O$631,$H$631:$K$631,0))*HLOOKUP(O$630,$J$627:$R$628,2)</f>
        <v>0</v>
      </c>
      <c r="P667" s="769" cm="1">
        <f t="array" ref="P667">INDEX($H667:$K667,0,MATCH(P$631,$H$631:$K$631,0))*HLOOKUP(P$630,$J$627:$R$628,2)</f>
        <v>1</v>
      </c>
      <c r="Q667" s="769" cm="1">
        <f t="array" ref="Q667">INDEX($H667:$K667,0,MATCH(Q$631,$H$631:$K$631,0))*HLOOKUP(Q$630,$J$627:$R$628,2)</f>
        <v>1</v>
      </c>
      <c r="R667" s="769" cm="1">
        <f t="array" ref="R667">INDEX($H667:$K667,0,MATCH(R$631,$H$631:$K$631,0))*HLOOKUP(R$630,$J$627:$R$628,2)</f>
        <v>1</v>
      </c>
      <c r="S667" s="769" cm="1">
        <f t="array" ref="S667">INDEX($H667:$K667,0,MATCH(S$631,$H$631:$K$631,0))*HLOOKUP(S$630,$J$627:$R$628,2)</f>
        <v>0</v>
      </c>
      <c r="T667" s="769" cm="1">
        <f t="array" ref="T667">INDEX($H667:$K667,0,MATCH(T$631,$H$631:$K$631,0))*HLOOKUP(T$630,$J$627:$R$628,2)</f>
        <v>1</v>
      </c>
      <c r="U667" s="769" cm="1">
        <f t="array" ref="U667">INDEX($H667:$K667,0,MATCH(U$631,$H$631:$K$631,0))*HLOOKUP(U$630,$J$627:$R$628,2)</f>
        <v>1</v>
      </c>
      <c r="V667" s="769" cm="1">
        <f t="array" ref="V667">INDEX($H667:$K667,0,MATCH(V$631,$H$631:$K$631,0))*HLOOKUP(V$630,$J$627:$R$628,2)</f>
        <v>1</v>
      </c>
      <c r="W667" s="769" cm="1">
        <f t="array" ref="W667">INDEX($H667:$K667,0,MATCH(W$631,$H$631:$K$631,0))*HLOOKUP(W$630,$J$627:$R$628,2)</f>
        <v>0</v>
      </c>
      <c r="X667" s="769" cm="1">
        <f t="array" ref="X667">INDEX($H667:$K667,0,MATCH(X$631,$H$631:$K$631,0))*HLOOKUP(X$630,$J$627:$R$628,2)</f>
        <v>1</v>
      </c>
      <c r="Y667" s="769" cm="1">
        <f t="array" ref="Y667">INDEX($H667:$K667,0,MATCH(Y$631,$H$631:$K$631,0))*HLOOKUP(Y$630,$J$627:$R$628,2)</f>
        <v>1</v>
      </c>
      <c r="Z667" s="769" cm="1">
        <f t="array" ref="Z667">INDEX($H667:$K667,0,MATCH(Z$631,$H$631:$K$631,0))*HLOOKUP(Z$630,$J$627:$R$628,2)</f>
        <v>1</v>
      </c>
      <c r="AA667" s="769" cm="1">
        <f t="array" ref="AA667">INDEX($H667:$K667,0,MATCH(AA$631,$H$631:$K$631,0))*HLOOKUP(AA$630,$J$627:$R$628,2)</f>
        <v>0</v>
      </c>
      <c r="AB667" s="769" cm="1">
        <f t="array" ref="AB667">INDEX($H667:$K667,0,MATCH(AB$631,$H$631:$K$631,0))*HLOOKUP(AB$630,$J$627:$R$628,2)</f>
        <v>1</v>
      </c>
      <c r="AC667" s="769" cm="1">
        <f t="array" ref="AC667">INDEX($H667:$K667,0,MATCH(AC$631,$H$631:$K$631,0))*HLOOKUP(AC$630,$J$627:$R$628,2)</f>
        <v>1</v>
      </c>
      <c r="AD667" s="769" cm="1">
        <f t="array" ref="AD667">INDEX($H667:$K667,0,MATCH(AD$631,$H$631:$K$631,0))*HLOOKUP(AD$630,$J$627:$R$628,2)</f>
        <v>1</v>
      </c>
      <c r="AE667" s="769" cm="1">
        <f t="array" ref="AE667">INDEX($H667:$K667,0,MATCH(AE$631,$H$631:$K$631,0))*HLOOKUP(AE$630,$J$627:$R$628,2)</f>
        <v>0</v>
      </c>
      <c r="AF667" s="769" cm="1">
        <f t="array" ref="AF667">INDEX($H667:$K667,0,MATCH(AF$631,$H$631:$K$631,0))*HLOOKUP(AF$630,$J$627:$R$628,2)</f>
        <v>1</v>
      </c>
      <c r="AG667" s="769" cm="1">
        <f t="array" ref="AG667">INDEX($H667:$K667,0,MATCH(AG$631,$H$631:$K$631,0))*HLOOKUP(AG$630,$J$627:$R$628,2)</f>
        <v>1</v>
      </c>
      <c r="AH667" s="769" cm="1">
        <f t="array" ref="AH667">INDEX($H667:$K667,0,MATCH(AH$631,$H$631:$K$631,0))*HLOOKUP(AH$630,$J$627:$R$628,2)</f>
        <v>1</v>
      </c>
      <c r="AI667" s="769" cm="1">
        <f t="array" ref="AI667">INDEX($H667:$K667,0,MATCH(AI$631,$H$631:$K$631,0))*HLOOKUP(AI$630,$J$627:$R$628,2)</f>
        <v>0</v>
      </c>
      <c r="AJ667" s="769" cm="1">
        <f t="array" ref="AJ667">INDEX($H667:$K667,0,MATCH(AJ$631,$H$631:$K$631,0))*HLOOKUP(AJ$630,$J$627:$R$628,2)</f>
        <v>1</v>
      </c>
      <c r="AK667" s="769" cm="1">
        <f t="array" ref="AK667">INDEX($H667:$K667,0,MATCH(AK$631,$H$631:$K$631,0))*HLOOKUP(AK$630,$J$627:$R$628,2)</f>
        <v>1</v>
      </c>
      <c r="AL667" s="769" cm="1">
        <f t="array" ref="AL667">INDEX($H667:$K667,0,MATCH(AL$631,$H$631:$K$631,0))*HLOOKUP(AL$630,$J$627:$R$628,2)</f>
        <v>1</v>
      </c>
      <c r="AM667" s="769" cm="1">
        <f t="array" ref="AM667">INDEX($H667:$K667,0,MATCH(AM$631,$H$631:$K$631,0))*HLOOKUP(AM$630,$J$627:$R$628,2)</f>
        <v>0</v>
      </c>
      <c r="AN667" s="769" cm="1">
        <f t="array" ref="AN667">INDEX($H667:$K667,0,MATCH(AN$631,$H$631:$K$631,0))*HLOOKUP(AN$630,$J$627:$R$628,2)</f>
        <v>1</v>
      </c>
      <c r="AO667" s="769" cm="1">
        <f t="array" ref="AO667">INDEX($H667:$K667,0,MATCH(AO$631,$H$631:$K$631,0))*HLOOKUP(AO$630,$J$627:$R$628,2)</f>
        <v>1</v>
      </c>
      <c r="AP667" s="769" cm="1">
        <f t="array" ref="AP667">INDEX($H667:$K667,0,MATCH(AP$631,$H$631:$K$631,0))*HLOOKUP(AP$630,$J$627:$R$628,2)</f>
        <v>1</v>
      </c>
      <c r="AQ667" s="769" cm="1">
        <f t="array" ref="AQ667">INDEX($H667:$K667,0,MATCH(AQ$631,$H$631:$K$631,0))*HLOOKUP(AQ$630,$J$627:$R$628,2)</f>
        <v>0</v>
      </c>
      <c r="AR667" s="769" cm="1">
        <f t="array" ref="AR667">INDEX($H667:$K667,0,MATCH(AR$631,$H$631:$K$631,0))*HLOOKUP(AR$630,$J$627:$R$628,2)</f>
        <v>1</v>
      </c>
      <c r="AS667" s="769" cm="1">
        <f t="array" ref="AS667">INDEX($H667:$K667,0,MATCH(AS$631,$H$631:$K$631,0))*HLOOKUP(AS$630,$J$627:$R$628,2)</f>
        <v>1</v>
      </c>
      <c r="AT667" s="769" cm="1">
        <f t="array" ref="AT667">INDEX($H667:$K667,0,MATCH(AT$631,$H$631:$K$631,0))*HLOOKUP(AT$630,$J$627:$R$628,2)</f>
        <v>1</v>
      </c>
      <c r="AU667" s="769" cm="1">
        <f t="array" ref="AU667">INDEX($H667:$K667,0,MATCH(AU$631,$H$631:$K$631,0))*HLOOKUP(AU$630,$J$627:$R$628,2)</f>
        <v>0</v>
      </c>
      <c r="AV667" s="189"/>
      <c r="AW667" s="189"/>
      <c r="AX667" s="16"/>
      <c r="AY667" s="8"/>
      <c r="AZ667" s="8"/>
      <c r="BA667" s="8"/>
    </row>
    <row r="668" spans="1:53" ht="14.5" outlineLevel="1" x14ac:dyDescent="0.35">
      <c r="A668" s="6"/>
      <c r="B668" s="7"/>
      <c r="C668" s="17"/>
      <c r="D668" s="17"/>
      <c r="E668" s="17"/>
      <c r="F668" s="26"/>
      <c r="G668" s="26" t="str">
        <f t="shared" si="162"/>
        <v>YYLWBl</v>
      </c>
      <c r="H668" s="226">
        <f t="shared" ref="H668:K668" si="179">IF(H578&gt;0,1,0)</f>
        <v>0</v>
      </c>
      <c r="I668" s="226">
        <f t="shared" si="179"/>
        <v>0</v>
      </c>
      <c r="J668" s="226">
        <f t="shared" si="179"/>
        <v>0</v>
      </c>
      <c r="K668" s="226">
        <f t="shared" si="179"/>
        <v>0</v>
      </c>
      <c r="L668" s="769" cm="1">
        <f t="array" ref="L668">INDEX($H668:$K668,0,MATCH(L$631,$H$631:$K$631,0))*HLOOKUP(L$630,$J$627:$R$628,2)</f>
        <v>0</v>
      </c>
      <c r="M668" s="769" cm="1">
        <f t="array" ref="M668">INDEX($H668:$K668,0,MATCH(M$631,$H$631:$K$631,0))*HLOOKUP(M$630,$J$627:$R$628,2)</f>
        <v>0</v>
      </c>
      <c r="N668" s="769" cm="1">
        <f t="array" ref="N668">INDEX($H668:$K668,0,MATCH(N$631,$H$631:$K$631,0))*HLOOKUP(N$630,$J$627:$R$628,2)</f>
        <v>0</v>
      </c>
      <c r="O668" s="769" cm="1">
        <f t="array" ref="O668">INDEX($H668:$K668,0,MATCH(O$631,$H$631:$K$631,0))*HLOOKUP(O$630,$J$627:$R$628,2)</f>
        <v>0</v>
      </c>
      <c r="P668" s="769" cm="1">
        <f t="array" ref="P668">INDEX($H668:$K668,0,MATCH(P$631,$H$631:$K$631,0))*HLOOKUP(P$630,$J$627:$R$628,2)</f>
        <v>0</v>
      </c>
      <c r="Q668" s="769" cm="1">
        <f t="array" ref="Q668">INDEX($H668:$K668,0,MATCH(Q$631,$H$631:$K$631,0))*HLOOKUP(Q$630,$J$627:$R$628,2)</f>
        <v>0</v>
      </c>
      <c r="R668" s="769" cm="1">
        <f t="array" ref="R668">INDEX($H668:$K668,0,MATCH(R$631,$H$631:$K$631,0))*HLOOKUP(R$630,$J$627:$R$628,2)</f>
        <v>0</v>
      </c>
      <c r="S668" s="769" cm="1">
        <f t="array" ref="S668">INDEX($H668:$K668,0,MATCH(S$631,$H$631:$K$631,0))*HLOOKUP(S$630,$J$627:$R$628,2)</f>
        <v>0</v>
      </c>
      <c r="T668" s="769" cm="1">
        <f t="array" ref="T668">INDEX($H668:$K668,0,MATCH(T$631,$H$631:$K$631,0))*HLOOKUP(T$630,$J$627:$R$628,2)</f>
        <v>0</v>
      </c>
      <c r="U668" s="769" cm="1">
        <f t="array" ref="U668">INDEX($H668:$K668,0,MATCH(U$631,$H$631:$K$631,0))*HLOOKUP(U$630,$J$627:$R$628,2)</f>
        <v>0</v>
      </c>
      <c r="V668" s="769" cm="1">
        <f t="array" ref="V668">INDEX($H668:$K668,0,MATCH(V$631,$H$631:$K$631,0))*HLOOKUP(V$630,$J$627:$R$628,2)</f>
        <v>0</v>
      </c>
      <c r="W668" s="769" cm="1">
        <f t="array" ref="W668">INDEX($H668:$K668,0,MATCH(W$631,$H$631:$K$631,0))*HLOOKUP(W$630,$J$627:$R$628,2)</f>
        <v>0</v>
      </c>
      <c r="X668" s="769" cm="1">
        <f t="array" ref="X668">INDEX($H668:$K668,0,MATCH(X$631,$H$631:$K$631,0))*HLOOKUP(X$630,$J$627:$R$628,2)</f>
        <v>0</v>
      </c>
      <c r="Y668" s="769" cm="1">
        <f t="array" ref="Y668">INDEX($H668:$K668,0,MATCH(Y$631,$H$631:$K$631,0))*HLOOKUP(Y$630,$J$627:$R$628,2)</f>
        <v>0</v>
      </c>
      <c r="Z668" s="769" cm="1">
        <f t="array" ref="Z668">INDEX($H668:$K668,0,MATCH(Z$631,$H$631:$K$631,0))*HLOOKUP(Z$630,$J$627:$R$628,2)</f>
        <v>0</v>
      </c>
      <c r="AA668" s="769" cm="1">
        <f t="array" ref="AA668">INDEX($H668:$K668,0,MATCH(AA$631,$H$631:$K$631,0))*HLOOKUP(AA$630,$J$627:$R$628,2)</f>
        <v>0</v>
      </c>
      <c r="AB668" s="769" cm="1">
        <f t="array" ref="AB668">INDEX($H668:$K668,0,MATCH(AB$631,$H$631:$K$631,0))*HLOOKUP(AB$630,$J$627:$R$628,2)</f>
        <v>0</v>
      </c>
      <c r="AC668" s="769" cm="1">
        <f t="array" ref="AC668">INDEX($H668:$K668,0,MATCH(AC$631,$H$631:$K$631,0))*HLOOKUP(AC$630,$J$627:$R$628,2)</f>
        <v>0</v>
      </c>
      <c r="AD668" s="769" cm="1">
        <f t="array" ref="AD668">INDEX($H668:$K668,0,MATCH(AD$631,$H$631:$K$631,0))*HLOOKUP(AD$630,$J$627:$R$628,2)</f>
        <v>0</v>
      </c>
      <c r="AE668" s="769" cm="1">
        <f t="array" ref="AE668">INDEX($H668:$K668,0,MATCH(AE$631,$H$631:$K$631,0))*HLOOKUP(AE$630,$J$627:$R$628,2)</f>
        <v>0</v>
      </c>
      <c r="AF668" s="769" cm="1">
        <f t="array" ref="AF668">INDEX($H668:$K668,0,MATCH(AF$631,$H$631:$K$631,0))*HLOOKUP(AF$630,$J$627:$R$628,2)</f>
        <v>0</v>
      </c>
      <c r="AG668" s="769" cm="1">
        <f t="array" ref="AG668">INDEX($H668:$K668,0,MATCH(AG$631,$H$631:$K$631,0))*HLOOKUP(AG$630,$J$627:$R$628,2)</f>
        <v>0</v>
      </c>
      <c r="AH668" s="769" cm="1">
        <f t="array" ref="AH668">INDEX($H668:$K668,0,MATCH(AH$631,$H$631:$K$631,0))*HLOOKUP(AH$630,$J$627:$R$628,2)</f>
        <v>0</v>
      </c>
      <c r="AI668" s="769" cm="1">
        <f t="array" ref="AI668">INDEX($H668:$K668,0,MATCH(AI$631,$H$631:$K$631,0))*HLOOKUP(AI$630,$J$627:$R$628,2)</f>
        <v>0</v>
      </c>
      <c r="AJ668" s="769" cm="1">
        <f t="array" ref="AJ668">INDEX($H668:$K668,0,MATCH(AJ$631,$H$631:$K$631,0))*HLOOKUP(AJ$630,$J$627:$R$628,2)</f>
        <v>0</v>
      </c>
      <c r="AK668" s="769" cm="1">
        <f t="array" ref="AK668">INDEX($H668:$K668,0,MATCH(AK$631,$H$631:$K$631,0))*HLOOKUP(AK$630,$J$627:$R$628,2)</f>
        <v>0</v>
      </c>
      <c r="AL668" s="769" cm="1">
        <f t="array" ref="AL668">INDEX($H668:$K668,0,MATCH(AL$631,$H$631:$K$631,0))*HLOOKUP(AL$630,$J$627:$R$628,2)</f>
        <v>0</v>
      </c>
      <c r="AM668" s="769" cm="1">
        <f t="array" ref="AM668">INDEX($H668:$K668,0,MATCH(AM$631,$H$631:$K$631,0))*HLOOKUP(AM$630,$J$627:$R$628,2)</f>
        <v>0</v>
      </c>
      <c r="AN668" s="769" cm="1">
        <f t="array" ref="AN668">INDEX($H668:$K668,0,MATCH(AN$631,$H$631:$K$631,0))*HLOOKUP(AN$630,$J$627:$R$628,2)</f>
        <v>0</v>
      </c>
      <c r="AO668" s="769" cm="1">
        <f t="array" ref="AO668">INDEX($H668:$K668,0,MATCH(AO$631,$H$631:$K$631,0))*HLOOKUP(AO$630,$J$627:$R$628,2)</f>
        <v>0</v>
      </c>
      <c r="AP668" s="769" cm="1">
        <f t="array" ref="AP668">INDEX($H668:$K668,0,MATCH(AP$631,$H$631:$K$631,0))*HLOOKUP(AP$630,$J$627:$R$628,2)</f>
        <v>0</v>
      </c>
      <c r="AQ668" s="769" cm="1">
        <f t="array" ref="AQ668">INDEX($H668:$K668,0,MATCH(AQ$631,$H$631:$K$631,0))*HLOOKUP(AQ$630,$J$627:$R$628,2)</f>
        <v>0</v>
      </c>
      <c r="AR668" s="769" cm="1">
        <f t="array" ref="AR668">INDEX($H668:$K668,0,MATCH(AR$631,$H$631:$K$631,0))*HLOOKUP(AR$630,$J$627:$R$628,2)</f>
        <v>0</v>
      </c>
      <c r="AS668" s="769" cm="1">
        <f t="array" ref="AS668">INDEX($H668:$K668,0,MATCH(AS$631,$H$631:$K$631,0))*HLOOKUP(AS$630,$J$627:$R$628,2)</f>
        <v>0</v>
      </c>
      <c r="AT668" s="769" cm="1">
        <f t="array" ref="AT668">INDEX($H668:$K668,0,MATCH(AT$631,$H$631:$K$631,0))*HLOOKUP(AT$630,$J$627:$R$628,2)</f>
        <v>0</v>
      </c>
      <c r="AU668" s="769" cm="1">
        <f t="array" ref="AU668">INDEX($H668:$K668,0,MATCH(AU$631,$H$631:$K$631,0))*HLOOKUP(AU$630,$J$627:$R$628,2)</f>
        <v>0</v>
      </c>
      <c r="AV668" s="189"/>
      <c r="AW668" s="189"/>
      <c r="AX668" s="16"/>
      <c r="AY668" s="8"/>
      <c r="AZ668" s="8"/>
      <c r="BA668" s="8"/>
    </row>
    <row r="669" spans="1:53" ht="14.5" outlineLevel="1" x14ac:dyDescent="0.35">
      <c r="A669" s="6"/>
      <c r="B669" s="7"/>
      <c r="C669" s="17"/>
      <c r="D669" s="17"/>
      <c r="E669" s="17"/>
      <c r="F669" s="26"/>
      <c r="G669" s="26" t="str">
        <f t="shared" ref="G669:G670" si="180">_xlfn.CONCAT(H215:M215)</f>
        <v>YYBLWb</v>
      </c>
      <c r="H669" s="226">
        <f t="shared" ref="H669:K670" si="181">IF(H579&gt;0,1,0)</f>
        <v>1</v>
      </c>
      <c r="I669" s="226">
        <f t="shared" si="181"/>
        <v>1</v>
      </c>
      <c r="J669" s="226">
        <f t="shared" si="181"/>
        <v>1</v>
      </c>
      <c r="K669" s="226">
        <f t="shared" si="181"/>
        <v>0</v>
      </c>
      <c r="L669" s="769" cm="1">
        <f t="array" ref="L669">INDEX($H669:$K669,0,MATCH(L$631,$H$631:$K$631,0))*HLOOKUP(L$630,$J$627:$R$628,2)</f>
        <v>1</v>
      </c>
      <c r="M669" s="769" cm="1">
        <f t="array" ref="M669">INDEX($H669:$K669,0,MATCH(M$631,$H$631:$K$631,0))*HLOOKUP(M$630,$J$627:$R$628,2)</f>
        <v>1</v>
      </c>
      <c r="N669" s="769" cm="1">
        <f t="array" ref="N669">INDEX($H669:$K669,0,MATCH(N$631,$H$631:$K$631,0))*HLOOKUP(N$630,$J$627:$R$628,2)</f>
        <v>1</v>
      </c>
      <c r="O669" s="769" cm="1">
        <f t="array" ref="O669">INDEX($H669:$K669,0,MATCH(O$631,$H$631:$K$631,0))*HLOOKUP(O$630,$J$627:$R$628,2)</f>
        <v>0</v>
      </c>
      <c r="P669" s="769" cm="1">
        <f t="array" ref="P669">INDEX($H669:$K669,0,MATCH(P$631,$H$631:$K$631,0))*HLOOKUP(P$630,$J$627:$R$628,2)</f>
        <v>1</v>
      </c>
      <c r="Q669" s="769" cm="1">
        <f t="array" ref="Q669">INDEX($H669:$K669,0,MATCH(Q$631,$H$631:$K$631,0))*HLOOKUP(Q$630,$J$627:$R$628,2)</f>
        <v>1</v>
      </c>
      <c r="R669" s="769" cm="1">
        <f t="array" ref="R669">INDEX($H669:$K669,0,MATCH(R$631,$H$631:$K$631,0))*HLOOKUP(R$630,$J$627:$R$628,2)</f>
        <v>1</v>
      </c>
      <c r="S669" s="769" cm="1">
        <f t="array" ref="S669">INDEX($H669:$K669,0,MATCH(S$631,$H$631:$K$631,0))*HLOOKUP(S$630,$J$627:$R$628,2)</f>
        <v>0</v>
      </c>
      <c r="T669" s="769" cm="1">
        <f t="array" ref="T669">INDEX($H669:$K669,0,MATCH(T$631,$H$631:$K$631,0))*HLOOKUP(T$630,$J$627:$R$628,2)</f>
        <v>1</v>
      </c>
      <c r="U669" s="769" cm="1">
        <f t="array" ref="U669">INDEX($H669:$K669,0,MATCH(U$631,$H$631:$K$631,0))*HLOOKUP(U$630,$J$627:$R$628,2)</f>
        <v>1</v>
      </c>
      <c r="V669" s="769" cm="1">
        <f t="array" ref="V669">INDEX($H669:$K669,0,MATCH(V$631,$H$631:$K$631,0))*HLOOKUP(V$630,$J$627:$R$628,2)</f>
        <v>1</v>
      </c>
      <c r="W669" s="769" cm="1">
        <f t="array" ref="W669">INDEX($H669:$K669,0,MATCH(W$631,$H$631:$K$631,0))*HLOOKUP(W$630,$J$627:$R$628,2)</f>
        <v>0</v>
      </c>
      <c r="X669" s="769" cm="1">
        <f t="array" ref="X669">INDEX($H669:$K669,0,MATCH(X$631,$H$631:$K$631,0))*HLOOKUP(X$630,$J$627:$R$628,2)</f>
        <v>1</v>
      </c>
      <c r="Y669" s="769" cm="1">
        <f t="array" ref="Y669">INDEX($H669:$K669,0,MATCH(Y$631,$H$631:$K$631,0))*HLOOKUP(Y$630,$J$627:$R$628,2)</f>
        <v>1</v>
      </c>
      <c r="Z669" s="769" cm="1">
        <f t="array" ref="Z669">INDEX($H669:$K669,0,MATCH(Z$631,$H$631:$K$631,0))*HLOOKUP(Z$630,$J$627:$R$628,2)</f>
        <v>1</v>
      </c>
      <c r="AA669" s="769" cm="1">
        <f t="array" ref="AA669">INDEX($H669:$K669,0,MATCH(AA$631,$H$631:$K$631,0))*HLOOKUP(AA$630,$J$627:$R$628,2)</f>
        <v>0</v>
      </c>
      <c r="AB669" s="769" cm="1">
        <f t="array" ref="AB669">INDEX($H669:$K669,0,MATCH(AB$631,$H$631:$K$631,0))*HLOOKUP(AB$630,$J$627:$R$628,2)</f>
        <v>1</v>
      </c>
      <c r="AC669" s="769" cm="1">
        <f t="array" ref="AC669">INDEX($H669:$K669,0,MATCH(AC$631,$H$631:$K$631,0))*HLOOKUP(AC$630,$J$627:$R$628,2)</f>
        <v>1</v>
      </c>
      <c r="AD669" s="769" cm="1">
        <f t="array" ref="AD669">INDEX($H669:$K669,0,MATCH(AD$631,$H$631:$K$631,0))*HLOOKUP(AD$630,$J$627:$R$628,2)</f>
        <v>1</v>
      </c>
      <c r="AE669" s="769" cm="1">
        <f t="array" ref="AE669">INDEX($H669:$K669,0,MATCH(AE$631,$H$631:$K$631,0))*HLOOKUP(AE$630,$J$627:$R$628,2)</f>
        <v>0</v>
      </c>
      <c r="AF669" s="769" cm="1">
        <f t="array" ref="AF669">INDEX($H669:$K669,0,MATCH(AF$631,$H$631:$K$631,0))*HLOOKUP(AF$630,$J$627:$R$628,2)</f>
        <v>1</v>
      </c>
      <c r="AG669" s="769" cm="1">
        <f t="array" ref="AG669">INDEX($H669:$K669,0,MATCH(AG$631,$H$631:$K$631,0))*HLOOKUP(AG$630,$J$627:$R$628,2)</f>
        <v>1</v>
      </c>
      <c r="AH669" s="769" cm="1">
        <f t="array" ref="AH669">INDEX($H669:$K669,0,MATCH(AH$631,$H$631:$K$631,0))*HLOOKUP(AH$630,$J$627:$R$628,2)</f>
        <v>1</v>
      </c>
      <c r="AI669" s="769" cm="1">
        <f t="array" ref="AI669">INDEX($H669:$K669,0,MATCH(AI$631,$H$631:$K$631,0))*HLOOKUP(AI$630,$J$627:$R$628,2)</f>
        <v>0</v>
      </c>
      <c r="AJ669" s="769" cm="1">
        <f t="array" ref="AJ669">INDEX($H669:$K669,0,MATCH(AJ$631,$H$631:$K$631,0))*HLOOKUP(AJ$630,$J$627:$R$628,2)</f>
        <v>1</v>
      </c>
      <c r="AK669" s="769" cm="1">
        <f t="array" ref="AK669">INDEX($H669:$K669,0,MATCH(AK$631,$H$631:$K$631,0))*HLOOKUP(AK$630,$J$627:$R$628,2)</f>
        <v>1</v>
      </c>
      <c r="AL669" s="769" cm="1">
        <f t="array" ref="AL669">INDEX($H669:$K669,0,MATCH(AL$631,$H$631:$K$631,0))*HLOOKUP(AL$630,$J$627:$R$628,2)</f>
        <v>1</v>
      </c>
      <c r="AM669" s="769" cm="1">
        <f t="array" ref="AM669">INDEX($H669:$K669,0,MATCH(AM$631,$H$631:$K$631,0))*HLOOKUP(AM$630,$J$627:$R$628,2)</f>
        <v>0</v>
      </c>
      <c r="AN669" s="769" cm="1">
        <f t="array" ref="AN669">INDEX($H669:$K669,0,MATCH(AN$631,$H$631:$K$631,0))*HLOOKUP(AN$630,$J$627:$R$628,2)</f>
        <v>1</v>
      </c>
      <c r="AO669" s="769" cm="1">
        <f t="array" ref="AO669">INDEX($H669:$K669,0,MATCH(AO$631,$H$631:$K$631,0))*HLOOKUP(AO$630,$J$627:$R$628,2)</f>
        <v>1</v>
      </c>
      <c r="AP669" s="769" cm="1">
        <f t="array" ref="AP669">INDEX($H669:$K669,0,MATCH(AP$631,$H$631:$K$631,0))*HLOOKUP(AP$630,$J$627:$R$628,2)</f>
        <v>1</v>
      </c>
      <c r="AQ669" s="769" cm="1">
        <f t="array" ref="AQ669">INDEX($H669:$K669,0,MATCH(AQ$631,$H$631:$K$631,0))*HLOOKUP(AQ$630,$J$627:$R$628,2)</f>
        <v>0</v>
      </c>
      <c r="AR669" s="769" cm="1">
        <f t="array" ref="AR669">INDEX($H669:$K669,0,MATCH(AR$631,$H$631:$K$631,0))*HLOOKUP(AR$630,$J$627:$R$628,2)</f>
        <v>1</v>
      </c>
      <c r="AS669" s="769" cm="1">
        <f t="array" ref="AS669">INDEX($H669:$K669,0,MATCH(AS$631,$H$631:$K$631,0))*HLOOKUP(AS$630,$J$627:$R$628,2)</f>
        <v>1</v>
      </c>
      <c r="AT669" s="769" cm="1">
        <f t="array" ref="AT669">INDEX($H669:$K669,0,MATCH(AT$631,$H$631:$K$631,0))*HLOOKUP(AT$630,$J$627:$R$628,2)</f>
        <v>1</v>
      </c>
      <c r="AU669" s="769" cm="1">
        <f t="array" ref="AU669">INDEX($H669:$K669,0,MATCH(AU$631,$H$631:$K$631,0))*HLOOKUP(AU$630,$J$627:$R$628,2)</f>
        <v>0</v>
      </c>
      <c r="AV669" s="189"/>
      <c r="AW669" s="189"/>
      <c r="AX669" s="16"/>
      <c r="AY669" s="8"/>
      <c r="AZ669" s="8"/>
      <c r="BA669" s="8"/>
    </row>
    <row r="670" spans="1:53" ht="14.5" outlineLevel="1" x14ac:dyDescent="0.35">
      <c r="A670" s="6"/>
      <c r="B670" s="7"/>
      <c r="C670" s="17"/>
      <c r="D670" s="17"/>
      <c r="E670" s="17"/>
      <c r="F670" s="26"/>
      <c r="G670" s="26" t="str">
        <f t="shared" si="180"/>
        <v>YYBLWbd</v>
      </c>
      <c r="H670" s="226">
        <f t="shared" si="181"/>
        <v>1</v>
      </c>
      <c r="I670" s="226">
        <f t="shared" si="181"/>
        <v>1</v>
      </c>
      <c r="J670" s="226">
        <f t="shared" si="181"/>
        <v>1</v>
      </c>
      <c r="K670" s="226">
        <f t="shared" si="181"/>
        <v>0</v>
      </c>
      <c r="L670" s="769" cm="1">
        <f t="array" ref="L670">INDEX($H670:$K670,0,MATCH(L$631,$H$631:$K$631,0))*HLOOKUP(L$630,$J$627:$R$628,2)</f>
        <v>1</v>
      </c>
      <c r="M670" s="769" cm="1">
        <f t="array" ref="M670">INDEX($H670:$K670,0,MATCH(M$631,$H$631:$K$631,0))*HLOOKUP(M$630,$J$627:$R$628,2)</f>
        <v>1</v>
      </c>
      <c r="N670" s="769" cm="1">
        <f t="array" ref="N670">INDEX($H670:$K670,0,MATCH(N$631,$H$631:$K$631,0))*HLOOKUP(N$630,$J$627:$R$628,2)</f>
        <v>1</v>
      </c>
      <c r="O670" s="769" cm="1">
        <f t="array" ref="O670">INDEX($H670:$K670,0,MATCH(O$631,$H$631:$K$631,0))*HLOOKUP(O$630,$J$627:$R$628,2)</f>
        <v>0</v>
      </c>
      <c r="P670" s="769" cm="1">
        <f t="array" ref="P670">INDEX($H670:$K670,0,MATCH(P$631,$H$631:$K$631,0))*HLOOKUP(P$630,$J$627:$R$628,2)</f>
        <v>1</v>
      </c>
      <c r="Q670" s="769" cm="1">
        <f t="array" ref="Q670">INDEX($H670:$K670,0,MATCH(Q$631,$H$631:$K$631,0))*HLOOKUP(Q$630,$J$627:$R$628,2)</f>
        <v>1</v>
      </c>
      <c r="R670" s="769" cm="1">
        <f t="array" ref="R670">INDEX($H670:$K670,0,MATCH(R$631,$H$631:$K$631,0))*HLOOKUP(R$630,$J$627:$R$628,2)</f>
        <v>1</v>
      </c>
      <c r="S670" s="769" cm="1">
        <f t="array" ref="S670">INDEX($H670:$K670,0,MATCH(S$631,$H$631:$K$631,0))*HLOOKUP(S$630,$J$627:$R$628,2)</f>
        <v>0</v>
      </c>
      <c r="T670" s="769" cm="1">
        <f t="array" ref="T670">INDEX($H670:$K670,0,MATCH(T$631,$H$631:$K$631,0))*HLOOKUP(T$630,$J$627:$R$628,2)</f>
        <v>1</v>
      </c>
      <c r="U670" s="769" cm="1">
        <f t="array" ref="U670">INDEX($H670:$K670,0,MATCH(U$631,$H$631:$K$631,0))*HLOOKUP(U$630,$J$627:$R$628,2)</f>
        <v>1</v>
      </c>
      <c r="V670" s="769" cm="1">
        <f t="array" ref="V670">INDEX($H670:$K670,0,MATCH(V$631,$H$631:$K$631,0))*HLOOKUP(V$630,$J$627:$R$628,2)</f>
        <v>1</v>
      </c>
      <c r="W670" s="769" cm="1">
        <f t="array" ref="W670">INDEX($H670:$K670,0,MATCH(W$631,$H$631:$K$631,0))*HLOOKUP(W$630,$J$627:$R$628,2)</f>
        <v>0</v>
      </c>
      <c r="X670" s="769" cm="1">
        <f t="array" ref="X670">INDEX($H670:$K670,0,MATCH(X$631,$H$631:$K$631,0))*HLOOKUP(X$630,$J$627:$R$628,2)</f>
        <v>1</v>
      </c>
      <c r="Y670" s="769" cm="1">
        <f t="array" ref="Y670">INDEX($H670:$K670,0,MATCH(Y$631,$H$631:$K$631,0))*HLOOKUP(Y$630,$J$627:$R$628,2)</f>
        <v>1</v>
      </c>
      <c r="Z670" s="769" cm="1">
        <f t="array" ref="Z670">INDEX($H670:$K670,0,MATCH(Z$631,$H$631:$K$631,0))*HLOOKUP(Z$630,$J$627:$R$628,2)</f>
        <v>1</v>
      </c>
      <c r="AA670" s="769" cm="1">
        <f t="array" ref="AA670">INDEX($H670:$K670,0,MATCH(AA$631,$H$631:$K$631,0))*HLOOKUP(AA$630,$J$627:$R$628,2)</f>
        <v>0</v>
      </c>
      <c r="AB670" s="769" cm="1">
        <f t="array" ref="AB670">INDEX($H670:$K670,0,MATCH(AB$631,$H$631:$K$631,0))*HLOOKUP(AB$630,$J$627:$R$628,2)</f>
        <v>1</v>
      </c>
      <c r="AC670" s="769" cm="1">
        <f t="array" ref="AC670">INDEX($H670:$K670,0,MATCH(AC$631,$H$631:$K$631,0))*HLOOKUP(AC$630,$J$627:$R$628,2)</f>
        <v>1</v>
      </c>
      <c r="AD670" s="769" cm="1">
        <f t="array" ref="AD670">INDEX($H670:$K670,0,MATCH(AD$631,$H$631:$K$631,0))*HLOOKUP(AD$630,$J$627:$R$628,2)</f>
        <v>1</v>
      </c>
      <c r="AE670" s="769" cm="1">
        <f t="array" ref="AE670">INDEX($H670:$K670,0,MATCH(AE$631,$H$631:$K$631,0))*HLOOKUP(AE$630,$J$627:$R$628,2)</f>
        <v>0</v>
      </c>
      <c r="AF670" s="769" cm="1">
        <f t="array" ref="AF670">INDEX($H670:$K670,0,MATCH(AF$631,$H$631:$K$631,0))*HLOOKUP(AF$630,$J$627:$R$628,2)</f>
        <v>1</v>
      </c>
      <c r="AG670" s="769" cm="1">
        <f t="array" ref="AG670">INDEX($H670:$K670,0,MATCH(AG$631,$H$631:$K$631,0))*HLOOKUP(AG$630,$J$627:$R$628,2)</f>
        <v>1</v>
      </c>
      <c r="AH670" s="769" cm="1">
        <f t="array" ref="AH670">INDEX($H670:$K670,0,MATCH(AH$631,$H$631:$K$631,0))*HLOOKUP(AH$630,$J$627:$R$628,2)</f>
        <v>1</v>
      </c>
      <c r="AI670" s="769" cm="1">
        <f t="array" ref="AI670">INDEX($H670:$K670,0,MATCH(AI$631,$H$631:$K$631,0))*HLOOKUP(AI$630,$J$627:$R$628,2)</f>
        <v>0</v>
      </c>
      <c r="AJ670" s="769" cm="1">
        <f t="array" ref="AJ670">INDEX($H670:$K670,0,MATCH(AJ$631,$H$631:$K$631,0))*HLOOKUP(AJ$630,$J$627:$R$628,2)</f>
        <v>1</v>
      </c>
      <c r="AK670" s="769" cm="1">
        <f t="array" ref="AK670">INDEX($H670:$K670,0,MATCH(AK$631,$H$631:$K$631,0))*HLOOKUP(AK$630,$J$627:$R$628,2)</f>
        <v>1</v>
      </c>
      <c r="AL670" s="769" cm="1">
        <f t="array" ref="AL670">INDEX($H670:$K670,0,MATCH(AL$631,$H$631:$K$631,0))*HLOOKUP(AL$630,$J$627:$R$628,2)</f>
        <v>1</v>
      </c>
      <c r="AM670" s="769" cm="1">
        <f t="array" ref="AM670">INDEX($H670:$K670,0,MATCH(AM$631,$H$631:$K$631,0))*HLOOKUP(AM$630,$J$627:$R$628,2)</f>
        <v>0</v>
      </c>
      <c r="AN670" s="769" cm="1">
        <f t="array" ref="AN670">INDEX($H670:$K670,0,MATCH(AN$631,$H$631:$K$631,0))*HLOOKUP(AN$630,$J$627:$R$628,2)</f>
        <v>1</v>
      </c>
      <c r="AO670" s="769" cm="1">
        <f t="array" ref="AO670">INDEX($H670:$K670,0,MATCH(AO$631,$H$631:$K$631,0))*HLOOKUP(AO$630,$J$627:$R$628,2)</f>
        <v>1</v>
      </c>
      <c r="AP670" s="769" cm="1">
        <f t="array" ref="AP670">INDEX($H670:$K670,0,MATCH(AP$631,$H$631:$K$631,0))*HLOOKUP(AP$630,$J$627:$R$628,2)</f>
        <v>1</v>
      </c>
      <c r="AQ670" s="769" cm="1">
        <f t="array" ref="AQ670">INDEX($H670:$K670,0,MATCH(AQ$631,$H$631:$K$631,0))*HLOOKUP(AQ$630,$J$627:$R$628,2)</f>
        <v>0</v>
      </c>
      <c r="AR670" s="769" cm="1">
        <f t="array" ref="AR670">INDEX($H670:$K670,0,MATCH(AR$631,$H$631:$K$631,0))*HLOOKUP(AR$630,$J$627:$R$628,2)</f>
        <v>1</v>
      </c>
      <c r="AS670" s="769" cm="1">
        <f t="array" ref="AS670">INDEX($H670:$K670,0,MATCH(AS$631,$H$631:$K$631,0))*HLOOKUP(AS$630,$J$627:$R$628,2)</f>
        <v>1</v>
      </c>
      <c r="AT670" s="769" cm="1">
        <f t="array" ref="AT670">INDEX($H670:$K670,0,MATCH(AT$631,$H$631:$K$631,0))*HLOOKUP(AT$630,$J$627:$R$628,2)</f>
        <v>1</v>
      </c>
      <c r="AU670" s="769" cm="1">
        <f t="array" ref="AU670">INDEX($H670:$K670,0,MATCH(AU$631,$H$631:$K$631,0))*HLOOKUP(AU$630,$J$627:$R$628,2)</f>
        <v>0</v>
      </c>
      <c r="AV670" s="189"/>
      <c r="AW670" s="189"/>
      <c r="AX670" s="16"/>
      <c r="AY670" s="8"/>
      <c r="AZ670" s="8"/>
      <c r="BA670" s="8"/>
    </row>
    <row r="671" spans="1:53" ht="14.5" outlineLevel="1" x14ac:dyDescent="0.35">
      <c r="A671" s="6"/>
      <c r="B671" s="7"/>
      <c r="C671" s="17"/>
      <c r="D671" s="17"/>
      <c r="E671" s="17"/>
      <c r="F671" s="26"/>
      <c r="G671" s="26" t="str">
        <f t="shared" ref="G671:G714" si="182">_xlfn.CONCAT(H217:M217)</f>
        <v>YYWBLw</v>
      </c>
      <c r="H671" s="226">
        <f t="shared" ref="H671:K672" si="183">IF(H581&gt;0,1,0)</f>
        <v>1</v>
      </c>
      <c r="I671" s="226">
        <f t="shared" si="183"/>
        <v>1</v>
      </c>
      <c r="J671" s="226">
        <f t="shared" si="183"/>
        <v>1</v>
      </c>
      <c r="K671" s="226">
        <f t="shared" si="183"/>
        <v>0</v>
      </c>
      <c r="L671" s="769" cm="1">
        <f t="array" ref="L671">INDEX($H671:$K671,0,MATCH(L$631,$H$631:$K$631,0))*HLOOKUP(L$630,$J$627:$R$628,2)</f>
        <v>1</v>
      </c>
      <c r="M671" s="769" cm="1">
        <f t="array" ref="M671">INDEX($H671:$K671,0,MATCH(M$631,$H$631:$K$631,0))*HLOOKUP(M$630,$J$627:$R$628,2)</f>
        <v>1</v>
      </c>
      <c r="N671" s="769" cm="1">
        <f t="array" ref="N671">INDEX($H671:$K671,0,MATCH(N$631,$H$631:$K$631,0))*HLOOKUP(N$630,$J$627:$R$628,2)</f>
        <v>1</v>
      </c>
      <c r="O671" s="769" cm="1">
        <f t="array" ref="O671">INDEX($H671:$K671,0,MATCH(O$631,$H$631:$K$631,0))*HLOOKUP(O$630,$J$627:$R$628,2)</f>
        <v>0</v>
      </c>
      <c r="P671" s="769" cm="1">
        <f t="array" ref="P671">INDEX($H671:$K671,0,MATCH(P$631,$H$631:$K$631,0))*HLOOKUP(P$630,$J$627:$R$628,2)</f>
        <v>1</v>
      </c>
      <c r="Q671" s="769" cm="1">
        <f t="array" ref="Q671">INDEX($H671:$K671,0,MATCH(Q$631,$H$631:$K$631,0))*HLOOKUP(Q$630,$J$627:$R$628,2)</f>
        <v>1</v>
      </c>
      <c r="R671" s="769" cm="1">
        <f t="array" ref="R671">INDEX($H671:$K671,0,MATCH(R$631,$H$631:$K$631,0))*HLOOKUP(R$630,$J$627:$R$628,2)</f>
        <v>1</v>
      </c>
      <c r="S671" s="769" cm="1">
        <f t="array" ref="S671">INDEX($H671:$K671,0,MATCH(S$631,$H$631:$K$631,0))*HLOOKUP(S$630,$J$627:$R$628,2)</f>
        <v>0</v>
      </c>
      <c r="T671" s="769" cm="1">
        <f t="array" ref="T671">INDEX($H671:$K671,0,MATCH(T$631,$H$631:$K$631,0))*HLOOKUP(T$630,$J$627:$R$628,2)</f>
        <v>1</v>
      </c>
      <c r="U671" s="769" cm="1">
        <f t="array" ref="U671">INDEX($H671:$K671,0,MATCH(U$631,$H$631:$K$631,0))*HLOOKUP(U$630,$J$627:$R$628,2)</f>
        <v>1</v>
      </c>
      <c r="V671" s="769" cm="1">
        <f t="array" ref="V671">INDEX($H671:$K671,0,MATCH(V$631,$H$631:$K$631,0))*HLOOKUP(V$630,$J$627:$R$628,2)</f>
        <v>1</v>
      </c>
      <c r="W671" s="769" cm="1">
        <f t="array" ref="W671">INDEX($H671:$K671,0,MATCH(W$631,$H$631:$K$631,0))*HLOOKUP(W$630,$J$627:$R$628,2)</f>
        <v>0</v>
      </c>
      <c r="X671" s="769" cm="1">
        <f t="array" ref="X671">INDEX($H671:$K671,0,MATCH(X$631,$H$631:$K$631,0))*HLOOKUP(X$630,$J$627:$R$628,2)</f>
        <v>1</v>
      </c>
      <c r="Y671" s="769" cm="1">
        <f t="array" ref="Y671">INDEX($H671:$K671,0,MATCH(Y$631,$H$631:$K$631,0))*HLOOKUP(Y$630,$J$627:$R$628,2)</f>
        <v>1</v>
      </c>
      <c r="Z671" s="769" cm="1">
        <f t="array" ref="Z671">INDEX($H671:$K671,0,MATCH(Z$631,$H$631:$K$631,0))*HLOOKUP(Z$630,$J$627:$R$628,2)</f>
        <v>1</v>
      </c>
      <c r="AA671" s="769" cm="1">
        <f t="array" ref="AA671">INDEX($H671:$K671,0,MATCH(AA$631,$H$631:$K$631,0))*HLOOKUP(AA$630,$J$627:$R$628,2)</f>
        <v>0</v>
      </c>
      <c r="AB671" s="769" cm="1">
        <f t="array" ref="AB671">INDEX($H671:$K671,0,MATCH(AB$631,$H$631:$K$631,0))*HLOOKUP(AB$630,$J$627:$R$628,2)</f>
        <v>1</v>
      </c>
      <c r="AC671" s="769" cm="1">
        <f t="array" ref="AC671">INDEX($H671:$K671,0,MATCH(AC$631,$H$631:$K$631,0))*HLOOKUP(AC$630,$J$627:$R$628,2)</f>
        <v>1</v>
      </c>
      <c r="AD671" s="769" cm="1">
        <f t="array" ref="AD671">INDEX($H671:$K671,0,MATCH(AD$631,$H$631:$K$631,0))*HLOOKUP(AD$630,$J$627:$R$628,2)</f>
        <v>1</v>
      </c>
      <c r="AE671" s="769" cm="1">
        <f t="array" ref="AE671">INDEX($H671:$K671,0,MATCH(AE$631,$H$631:$K$631,0))*HLOOKUP(AE$630,$J$627:$R$628,2)</f>
        <v>0</v>
      </c>
      <c r="AF671" s="769" cm="1">
        <f t="array" ref="AF671">INDEX($H671:$K671,0,MATCH(AF$631,$H$631:$K$631,0))*HLOOKUP(AF$630,$J$627:$R$628,2)</f>
        <v>1</v>
      </c>
      <c r="AG671" s="769" cm="1">
        <f t="array" ref="AG671">INDEX($H671:$K671,0,MATCH(AG$631,$H$631:$K$631,0))*HLOOKUP(AG$630,$J$627:$R$628,2)</f>
        <v>1</v>
      </c>
      <c r="AH671" s="769" cm="1">
        <f t="array" ref="AH671">INDEX($H671:$K671,0,MATCH(AH$631,$H$631:$K$631,0))*HLOOKUP(AH$630,$J$627:$R$628,2)</f>
        <v>1</v>
      </c>
      <c r="AI671" s="769" cm="1">
        <f t="array" ref="AI671">INDEX($H671:$K671,0,MATCH(AI$631,$H$631:$K$631,0))*HLOOKUP(AI$630,$J$627:$R$628,2)</f>
        <v>0</v>
      </c>
      <c r="AJ671" s="769" cm="1">
        <f t="array" ref="AJ671">INDEX($H671:$K671,0,MATCH(AJ$631,$H$631:$K$631,0))*HLOOKUP(AJ$630,$J$627:$R$628,2)</f>
        <v>1</v>
      </c>
      <c r="AK671" s="769" cm="1">
        <f t="array" ref="AK671">INDEX($H671:$K671,0,MATCH(AK$631,$H$631:$K$631,0))*HLOOKUP(AK$630,$J$627:$R$628,2)</f>
        <v>1</v>
      </c>
      <c r="AL671" s="769" cm="1">
        <f t="array" ref="AL671">INDEX($H671:$K671,0,MATCH(AL$631,$H$631:$K$631,0))*HLOOKUP(AL$630,$J$627:$R$628,2)</f>
        <v>1</v>
      </c>
      <c r="AM671" s="769" cm="1">
        <f t="array" ref="AM671">INDEX($H671:$K671,0,MATCH(AM$631,$H$631:$K$631,0))*HLOOKUP(AM$630,$J$627:$R$628,2)</f>
        <v>0</v>
      </c>
      <c r="AN671" s="769" cm="1">
        <f t="array" ref="AN671">INDEX($H671:$K671,0,MATCH(AN$631,$H$631:$K$631,0))*HLOOKUP(AN$630,$J$627:$R$628,2)</f>
        <v>1</v>
      </c>
      <c r="AO671" s="769" cm="1">
        <f t="array" ref="AO671">INDEX($H671:$K671,0,MATCH(AO$631,$H$631:$K$631,0))*HLOOKUP(AO$630,$J$627:$R$628,2)</f>
        <v>1</v>
      </c>
      <c r="AP671" s="769" cm="1">
        <f t="array" ref="AP671">INDEX($H671:$K671,0,MATCH(AP$631,$H$631:$K$631,0))*HLOOKUP(AP$630,$J$627:$R$628,2)</f>
        <v>1</v>
      </c>
      <c r="AQ671" s="769" cm="1">
        <f t="array" ref="AQ671">INDEX($H671:$K671,0,MATCH(AQ$631,$H$631:$K$631,0))*HLOOKUP(AQ$630,$J$627:$R$628,2)</f>
        <v>0</v>
      </c>
      <c r="AR671" s="769" cm="1">
        <f t="array" ref="AR671">INDEX($H671:$K671,0,MATCH(AR$631,$H$631:$K$631,0))*HLOOKUP(AR$630,$J$627:$R$628,2)</f>
        <v>1</v>
      </c>
      <c r="AS671" s="769" cm="1">
        <f t="array" ref="AS671">INDEX($H671:$K671,0,MATCH(AS$631,$H$631:$K$631,0))*HLOOKUP(AS$630,$J$627:$R$628,2)</f>
        <v>1</v>
      </c>
      <c r="AT671" s="769" cm="1">
        <f t="array" ref="AT671">INDEX($H671:$K671,0,MATCH(AT$631,$H$631:$K$631,0))*HLOOKUP(AT$630,$J$627:$R$628,2)</f>
        <v>1</v>
      </c>
      <c r="AU671" s="769" cm="1">
        <f t="array" ref="AU671">INDEX($H671:$K671,0,MATCH(AU$631,$H$631:$K$631,0))*HLOOKUP(AU$630,$J$627:$R$628,2)</f>
        <v>0</v>
      </c>
      <c r="AV671" s="189"/>
      <c r="AW671" s="189"/>
      <c r="AX671" s="16"/>
      <c r="AY671" s="8"/>
      <c r="AZ671" s="8"/>
      <c r="BA671" s="8"/>
    </row>
    <row r="672" spans="1:53" ht="14.5" outlineLevel="1" x14ac:dyDescent="0.35">
      <c r="A672" s="6"/>
      <c r="B672" s="7"/>
      <c r="C672" s="17"/>
      <c r="D672" s="17"/>
      <c r="E672" s="17"/>
      <c r="F672" s="26"/>
      <c r="G672" s="26" t="str">
        <f t="shared" si="182"/>
        <v>YYWBLwd</v>
      </c>
      <c r="H672" s="226">
        <f t="shared" si="183"/>
        <v>1</v>
      </c>
      <c r="I672" s="226">
        <f t="shared" si="183"/>
        <v>1</v>
      </c>
      <c r="J672" s="226">
        <f t="shared" si="183"/>
        <v>1</v>
      </c>
      <c r="K672" s="226">
        <f t="shared" si="183"/>
        <v>0</v>
      </c>
      <c r="L672" s="769" cm="1">
        <f t="array" ref="L672">INDEX($H672:$K672,0,MATCH(L$631,$H$631:$K$631,0))*HLOOKUP(L$630,$J$627:$R$628,2)</f>
        <v>1</v>
      </c>
      <c r="M672" s="769" cm="1">
        <f t="array" ref="M672">INDEX($H672:$K672,0,MATCH(M$631,$H$631:$K$631,0))*HLOOKUP(M$630,$J$627:$R$628,2)</f>
        <v>1</v>
      </c>
      <c r="N672" s="769" cm="1">
        <f t="array" ref="N672">INDEX($H672:$K672,0,MATCH(N$631,$H$631:$K$631,0))*HLOOKUP(N$630,$J$627:$R$628,2)</f>
        <v>1</v>
      </c>
      <c r="O672" s="769" cm="1">
        <f t="array" ref="O672">INDEX($H672:$K672,0,MATCH(O$631,$H$631:$K$631,0))*HLOOKUP(O$630,$J$627:$R$628,2)</f>
        <v>0</v>
      </c>
      <c r="P672" s="769" cm="1">
        <f t="array" ref="P672">INDEX($H672:$K672,0,MATCH(P$631,$H$631:$K$631,0))*HLOOKUP(P$630,$J$627:$R$628,2)</f>
        <v>1</v>
      </c>
      <c r="Q672" s="769" cm="1">
        <f t="array" ref="Q672">INDEX($H672:$K672,0,MATCH(Q$631,$H$631:$K$631,0))*HLOOKUP(Q$630,$J$627:$R$628,2)</f>
        <v>1</v>
      </c>
      <c r="R672" s="769" cm="1">
        <f t="array" ref="R672">INDEX($H672:$K672,0,MATCH(R$631,$H$631:$K$631,0))*HLOOKUP(R$630,$J$627:$R$628,2)</f>
        <v>1</v>
      </c>
      <c r="S672" s="769" cm="1">
        <f t="array" ref="S672">INDEX($H672:$K672,0,MATCH(S$631,$H$631:$K$631,0))*HLOOKUP(S$630,$J$627:$R$628,2)</f>
        <v>0</v>
      </c>
      <c r="T672" s="769" cm="1">
        <f t="array" ref="T672">INDEX($H672:$K672,0,MATCH(T$631,$H$631:$K$631,0))*HLOOKUP(T$630,$J$627:$R$628,2)</f>
        <v>1</v>
      </c>
      <c r="U672" s="769" cm="1">
        <f t="array" ref="U672">INDEX($H672:$K672,0,MATCH(U$631,$H$631:$K$631,0))*HLOOKUP(U$630,$J$627:$R$628,2)</f>
        <v>1</v>
      </c>
      <c r="V672" s="769" cm="1">
        <f t="array" ref="V672">INDEX($H672:$K672,0,MATCH(V$631,$H$631:$K$631,0))*HLOOKUP(V$630,$J$627:$R$628,2)</f>
        <v>1</v>
      </c>
      <c r="W672" s="769" cm="1">
        <f t="array" ref="W672">INDEX($H672:$K672,0,MATCH(W$631,$H$631:$K$631,0))*HLOOKUP(W$630,$J$627:$R$628,2)</f>
        <v>0</v>
      </c>
      <c r="X672" s="769" cm="1">
        <f t="array" ref="X672">INDEX($H672:$K672,0,MATCH(X$631,$H$631:$K$631,0))*HLOOKUP(X$630,$J$627:$R$628,2)</f>
        <v>1</v>
      </c>
      <c r="Y672" s="769" cm="1">
        <f t="array" ref="Y672">INDEX($H672:$K672,0,MATCH(Y$631,$H$631:$K$631,0))*HLOOKUP(Y$630,$J$627:$R$628,2)</f>
        <v>1</v>
      </c>
      <c r="Z672" s="769" cm="1">
        <f t="array" ref="Z672">INDEX($H672:$K672,0,MATCH(Z$631,$H$631:$K$631,0))*HLOOKUP(Z$630,$J$627:$R$628,2)</f>
        <v>1</v>
      </c>
      <c r="AA672" s="769" cm="1">
        <f t="array" ref="AA672">INDEX($H672:$K672,0,MATCH(AA$631,$H$631:$K$631,0))*HLOOKUP(AA$630,$J$627:$R$628,2)</f>
        <v>0</v>
      </c>
      <c r="AB672" s="769" cm="1">
        <f t="array" ref="AB672">INDEX($H672:$K672,0,MATCH(AB$631,$H$631:$K$631,0))*HLOOKUP(AB$630,$J$627:$R$628,2)</f>
        <v>1</v>
      </c>
      <c r="AC672" s="769" cm="1">
        <f t="array" ref="AC672">INDEX($H672:$K672,0,MATCH(AC$631,$H$631:$K$631,0))*HLOOKUP(AC$630,$J$627:$R$628,2)</f>
        <v>1</v>
      </c>
      <c r="AD672" s="769" cm="1">
        <f t="array" ref="AD672">INDEX($H672:$K672,0,MATCH(AD$631,$H$631:$K$631,0))*HLOOKUP(AD$630,$J$627:$R$628,2)</f>
        <v>1</v>
      </c>
      <c r="AE672" s="769" cm="1">
        <f t="array" ref="AE672">INDEX($H672:$K672,0,MATCH(AE$631,$H$631:$K$631,0))*HLOOKUP(AE$630,$J$627:$R$628,2)</f>
        <v>0</v>
      </c>
      <c r="AF672" s="769" cm="1">
        <f t="array" ref="AF672">INDEX($H672:$K672,0,MATCH(AF$631,$H$631:$K$631,0))*HLOOKUP(AF$630,$J$627:$R$628,2)</f>
        <v>1</v>
      </c>
      <c r="AG672" s="769" cm="1">
        <f t="array" ref="AG672">INDEX($H672:$K672,0,MATCH(AG$631,$H$631:$K$631,0))*HLOOKUP(AG$630,$J$627:$R$628,2)</f>
        <v>1</v>
      </c>
      <c r="AH672" s="769" cm="1">
        <f t="array" ref="AH672">INDEX($H672:$K672,0,MATCH(AH$631,$H$631:$K$631,0))*HLOOKUP(AH$630,$J$627:$R$628,2)</f>
        <v>1</v>
      </c>
      <c r="AI672" s="769" cm="1">
        <f t="array" ref="AI672">INDEX($H672:$K672,0,MATCH(AI$631,$H$631:$K$631,0))*HLOOKUP(AI$630,$J$627:$R$628,2)</f>
        <v>0</v>
      </c>
      <c r="AJ672" s="769" cm="1">
        <f t="array" ref="AJ672">INDEX($H672:$K672,0,MATCH(AJ$631,$H$631:$K$631,0))*HLOOKUP(AJ$630,$J$627:$R$628,2)</f>
        <v>1</v>
      </c>
      <c r="AK672" s="769" cm="1">
        <f t="array" ref="AK672">INDEX($H672:$K672,0,MATCH(AK$631,$H$631:$K$631,0))*HLOOKUP(AK$630,$J$627:$R$628,2)</f>
        <v>1</v>
      </c>
      <c r="AL672" s="769" cm="1">
        <f t="array" ref="AL672">INDEX($H672:$K672,0,MATCH(AL$631,$H$631:$K$631,0))*HLOOKUP(AL$630,$J$627:$R$628,2)</f>
        <v>1</v>
      </c>
      <c r="AM672" s="769" cm="1">
        <f t="array" ref="AM672">INDEX($H672:$K672,0,MATCH(AM$631,$H$631:$K$631,0))*HLOOKUP(AM$630,$J$627:$R$628,2)</f>
        <v>0</v>
      </c>
      <c r="AN672" s="769" cm="1">
        <f t="array" ref="AN672">INDEX($H672:$K672,0,MATCH(AN$631,$H$631:$K$631,0))*HLOOKUP(AN$630,$J$627:$R$628,2)</f>
        <v>1</v>
      </c>
      <c r="AO672" s="769" cm="1">
        <f t="array" ref="AO672">INDEX($H672:$K672,0,MATCH(AO$631,$H$631:$K$631,0))*HLOOKUP(AO$630,$J$627:$R$628,2)</f>
        <v>1</v>
      </c>
      <c r="AP672" s="769" cm="1">
        <f t="array" ref="AP672">INDEX($H672:$K672,0,MATCH(AP$631,$H$631:$K$631,0))*HLOOKUP(AP$630,$J$627:$R$628,2)</f>
        <v>1</v>
      </c>
      <c r="AQ672" s="769" cm="1">
        <f t="array" ref="AQ672">INDEX($H672:$K672,0,MATCH(AQ$631,$H$631:$K$631,0))*HLOOKUP(AQ$630,$J$627:$R$628,2)</f>
        <v>0</v>
      </c>
      <c r="AR672" s="769" cm="1">
        <f t="array" ref="AR672">INDEX($H672:$K672,0,MATCH(AR$631,$H$631:$K$631,0))*HLOOKUP(AR$630,$J$627:$R$628,2)</f>
        <v>1</v>
      </c>
      <c r="AS672" s="769" cm="1">
        <f t="array" ref="AS672">INDEX($H672:$K672,0,MATCH(AS$631,$H$631:$K$631,0))*HLOOKUP(AS$630,$J$627:$R$628,2)</f>
        <v>1</v>
      </c>
      <c r="AT672" s="769" cm="1">
        <f t="array" ref="AT672">INDEX($H672:$K672,0,MATCH(AT$631,$H$631:$K$631,0))*HLOOKUP(AT$630,$J$627:$R$628,2)</f>
        <v>1</v>
      </c>
      <c r="AU672" s="769" cm="1">
        <f t="array" ref="AU672">INDEX($H672:$K672,0,MATCH(AU$631,$H$631:$K$631,0))*HLOOKUP(AU$630,$J$627:$R$628,2)</f>
        <v>0</v>
      </c>
      <c r="AV672" s="189"/>
      <c r="AW672" s="189"/>
      <c r="AX672" s="16"/>
      <c r="AY672" s="8"/>
      <c r="AZ672" s="8"/>
      <c r="BA672" s="8"/>
    </row>
    <row r="673" spans="1:53" ht="14.5" outlineLevel="1" x14ac:dyDescent="0.35">
      <c r="A673" s="6"/>
      <c r="B673" s="7"/>
      <c r="C673" s="17"/>
      <c r="D673" s="17"/>
      <c r="E673" s="17"/>
      <c r="F673" s="26"/>
      <c r="G673" s="26" t="str">
        <f t="shared" si="182"/>
        <v>YYNWBl</v>
      </c>
      <c r="H673" s="226">
        <f t="shared" ref="H673:K673" si="184">IF(H583&gt;0,1,0)</f>
        <v>0</v>
      </c>
      <c r="I673" s="226">
        <f t="shared" si="184"/>
        <v>0</v>
      </c>
      <c r="J673" s="226">
        <f t="shared" si="184"/>
        <v>0</v>
      </c>
      <c r="K673" s="226">
        <f t="shared" si="184"/>
        <v>0</v>
      </c>
      <c r="L673" s="769" cm="1">
        <f t="array" ref="L673">INDEX($H673:$K673,0,MATCH(L$631,$H$631:$K$631,0))*HLOOKUP(L$630,$J$627:$R$628,2)</f>
        <v>0</v>
      </c>
      <c r="M673" s="769" cm="1">
        <f t="array" ref="M673">INDEX($H673:$K673,0,MATCH(M$631,$H$631:$K$631,0))*HLOOKUP(M$630,$J$627:$R$628,2)</f>
        <v>0</v>
      </c>
      <c r="N673" s="769" cm="1">
        <f t="array" ref="N673">INDEX($H673:$K673,0,MATCH(N$631,$H$631:$K$631,0))*HLOOKUP(N$630,$J$627:$R$628,2)</f>
        <v>0</v>
      </c>
      <c r="O673" s="769" cm="1">
        <f t="array" ref="O673">INDEX($H673:$K673,0,MATCH(O$631,$H$631:$K$631,0))*HLOOKUP(O$630,$J$627:$R$628,2)</f>
        <v>0</v>
      </c>
      <c r="P673" s="769" cm="1">
        <f t="array" ref="P673">INDEX($H673:$K673,0,MATCH(P$631,$H$631:$K$631,0))*HLOOKUP(P$630,$J$627:$R$628,2)</f>
        <v>0</v>
      </c>
      <c r="Q673" s="769" cm="1">
        <f t="array" ref="Q673">INDEX($H673:$K673,0,MATCH(Q$631,$H$631:$K$631,0))*HLOOKUP(Q$630,$J$627:$R$628,2)</f>
        <v>0</v>
      </c>
      <c r="R673" s="769" cm="1">
        <f t="array" ref="R673">INDEX($H673:$K673,0,MATCH(R$631,$H$631:$K$631,0))*HLOOKUP(R$630,$J$627:$R$628,2)</f>
        <v>0</v>
      </c>
      <c r="S673" s="769" cm="1">
        <f t="array" ref="S673">INDEX($H673:$K673,0,MATCH(S$631,$H$631:$K$631,0))*HLOOKUP(S$630,$J$627:$R$628,2)</f>
        <v>0</v>
      </c>
      <c r="T673" s="769" cm="1">
        <f t="array" ref="T673">INDEX($H673:$K673,0,MATCH(T$631,$H$631:$K$631,0))*HLOOKUP(T$630,$J$627:$R$628,2)</f>
        <v>0</v>
      </c>
      <c r="U673" s="769" cm="1">
        <f t="array" ref="U673">INDEX($H673:$K673,0,MATCH(U$631,$H$631:$K$631,0))*HLOOKUP(U$630,$J$627:$R$628,2)</f>
        <v>0</v>
      </c>
      <c r="V673" s="769" cm="1">
        <f t="array" ref="V673">INDEX($H673:$K673,0,MATCH(V$631,$H$631:$K$631,0))*HLOOKUP(V$630,$J$627:$R$628,2)</f>
        <v>0</v>
      </c>
      <c r="W673" s="769" cm="1">
        <f t="array" ref="W673">INDEX($H673:$K673,0,MATCH(W$631,$H$631:$K$631,0))*HLOOKUP(W$630,$J$627:$R$628,2)</f>
        <v>0</v>
      </c>
      <c r="X673" s="769" cm="1">
        <f t="array" ref="X673">INDEX($H673:$K673,0,MATCH(X$631,$H$631:$K$631,0))*HLOOKUP(X$630,$J$627:$R$628,2)</f>
        <v>0</v>
      </c>
      <c r="Y673" s="769" cm="1">
        <f t="array" ref="Y673">INDEX($H673:$K673,0,MATCH(Y$631,$H$631:$K$631,0))*HLOOKUP(Y$630,$J$627:$R$628,2)</f>
        <v>0</v>
      </c>
      <c r="Z673" s="769" cm="1">
        <f t="array" ref="Z673">INDEX($H673:$K673,0,MATCH(Z$631,$H$631:$K$631,0))*HLOOKUP(Z$630,$J$627:$R$628,2)</f>
        <v>0</v>
      </c>
      <c r="AA673" s="769" cm="1">
        <f t="array" ref="AA673">INDEX($H673:$K673,0,MATCH(AA$631,$H$631:$K$631,0))*HLOOKUP(AA$630,$J$627:$R$628,2)</f>
        <v>0</v>
      </c>
      <c r="AB673" s="769" cm="1">
        <f t="array" ref="AB673">INDEX($H673:$K673,0,MATCH(AB$631,$H$631:$K$631,0))*HLOOKUP(AB$630,$J$627:$R$628,2)</f>
        <v>0</v>
      </c>
      <c r="AC673" s="769" cm="1">
        <f t="array" ref="AC673">INDEX($H673:$K673,0,MATCH(AC$631,$H$631:$K$631,0))*HLOOKUP(AC$630,$J$627:$R$628,2)</f>
        <v>0</v>
      </c>
      <c r="AD673" s="769" cm="1">
        <f t="array" ref="AD673">INDEX($H673:$K673,0,MATCH(AD$631,$H$631:$K$631,0))*HLOOKUP(AD$630,$J$627:$R$628,2)</f>
        <v>0</v>
      </c>
      <c r="AE673" s="769" cm="1">
        <f t="array" ref="AE673">INDEX($H673:$K673,0,MATCH(AE$631,$H$631:$K$631,0))*HLOOKUP(AE$630,$J$627:$R$628,2)</f>
        <v>0</v>
      </c>
      <c r="AF673" s="769" cm="1">
        <f t="array" ref="AF673">INDEX($H673:$K673,0,MATCH(AF$631,$H$631:$K$631,0))*HLOOKUP(AF$630,$J$627:$R$628,2)</f>
        <v>0</v>
      </c>
      <c r="AG673" s="769" cm="1">
        <f t="array" ref="AG673">INDEX($H673:$K673,0,MATCH(AG$631,$H$631:$K$631,0))*HLOOKUP(AG$630,$J$627:$R$628,2)</f>
        <v>0</v>
      </c>
      <c r="AH673" s="769" cm="1">
        <f t="array" ref="AH673">INDEX($H673:$K673,0,MATCH(AH$631,$H$631:$K$631,0))*HLOOKUP(AH$630,$J$627:$R$628,2)</f>
        <v>0</v>
      </c>
      <c r="AI673" s="769" cm="1">
        <f t="array" ref="AI673">INDEX($H673:$K673,0,MATCH(AI$631,$H$631:$K$631,0))*HLOOKUP(AI$630,$J$627:$R$628,2)</f>
        <v>0</v>
      </c>
      <c r="AJ673" s="769" cm="1">
        <f t="array" ref="AJ673">INDEX($H673:$K673,0,MATCH(AJ$631,$H$631:$K$631,0))*HLOOKUP(AJ$630,$J$627:$R$628,2)</f>
        <v>0</v>
      </c>
      <c r="AK673" s="769" cm="1">
        <f t="array" ref="AK673">INDEX($H673:$K673,0,MATCH(AK$631,$H$631:$K$631,0))*HLOOKUP(AK$630,$J$627:$R$628,2)</f>
        <v>0</v>
      </c>
      <c r="AL673" s="769" cm="1">
        <f t="array" ref="AL673">INDEX($H673:$K673,0,MATCH(AL$631,$H$631:$K$631,0))*HLOOKUP(AL$630,$J$627:$R$628,2)</f>
        <v>0</v>
      </c>
      <c r="AM673" s="769" cm="1">
        <f t="array" ref="AM673">INDEX($H673:$K673,0,MATCH(AM$631,$H$631:$K$631,0))*HLOOKUP(AM$630,$J$627:$R$628,2)</f>
        <v>0</v>
      </c>
      <c r="AN673" s="769" cm="1">
        <f t="array" ref="AN673">INDEX($H673:$K673,0,MATCH(AN$631,$H$631:$K$631,0))*HLOOKUP(AN$630,$J$627:$R$628,2)</f>
        <v>0</v>
      </c>
      <c r="AO673" s="769" cm="1">
        <f t="array" ref="AO673">INDEX($H673:$K673,0,MATCH(AO$631,$H$631:$K$631,0))*HLOOKUP(AO$630,$J$627:$R$628,2)</f>
        <v>0</v>
      </c>
      <c r="AP673" s="769" cm="1">
        <f t="array" ref="AP673">INDEX($H673:$K673,0,MATCH(AP$631,$H$631:$K$631,0))*HLOOKUP(AP$630,$J$627:$R$628,2)</f>
        <v>0</v>
      </c>
      <c r="AQ673" s="769" cm="1">
        <f t="array" ref="AQ673">INDEX($H673:$K673,0,MATCH(AQ$631,$H$631:$K$631,0))*HLOOKUP(AQ$630,$J$627:$R$628,2)</f>
        <v>0</v>
      </c>
      <c r="AR673" s="769" cm="1">
        <f t="array" ref="AR673">INDEX($H673:$K673,0,MATCH(AR$631,$H$631:$K$631,0))*HLOOKUP(AR$630,$J$627:$R$628,2)</f>
        <v>0</v>
      </c>
      <c r="AS673" s="769" cm="1">
        <f t="array" ref="AS673">INDEX($H673:$K673,0,MATCH(AS$631,$H$631:$K$631,0))*HLOOKUP(AS$630,$J$627:$R$628,2)</f>
        <v>0</v>
      </c>
      <c r="AT673" s="769" cm="1">
        <f t="array" ref="AT673">INDEX($H673:$K673,0,MATCH(AT$631,$H$631:$K$631,0))*HLOOKUP(AT$630,$J$627:$R$628,2)</f>
        <v>0</v>
      </c>
      <c r="AU673" s="769" cm="1">
        <f t="array" ref="AU673">INDEX($H673:$K673,0,MATCH(AU$631,$H$631:$K$631,0))*HLOOKUP(AU$630,$J$627:$R$628,2)</f>
        <v>0</v>
      </c>
      <c r="AV673" s="189"/>
      <c r="AW673" s="189"/>
      <c r="AX673" s="16"/>
      <c r="AY673" s="8"/>
      <c r="AZ673" s="8"/>
      <c r="BA673" s="8"/>
    </row>
    <row r="674" spans="1:53" ht="14.5" outlineLevel="1" x14ac:dyDescent="0.35">
      <c r="A674" s="6"/>
      <c r="B674" s="7"/>
      <c r="C674" s="17"/>
      <c r="D674" s="17"/>
      <c r="E674" s="17"/>
      <c r="F674" s="26"/>
      <c r="G674" s="26" t="str">
        <f t="shared" si="182"/>
        <v>YYLNWb</v>
      </c>
      <c r="H674" s="226">
        <f t="shared" ref="H674:K675" si="185">IF(H584&gt;0,1,0)</f>
        <v>1</v>
      </c>
      <c r="I674" s="226">
        <f t="shared" si="185"/>
        <v>1</v>
      </c>
      <c r="J674" s="226">
        <f t="shared" si="185"/>
        <v>1</v>
      </c>
      <c r="K674" s="226">
        <f t="shared" si="185"/>
        <v>0</v>
      </c>
      <c r="L674" s="769" cm="1">
        <f t="array" ref="L674">INDEX($H674:$K674,0,MATCH(L$631,$H$631:$K$631,0))*HLOOKUP(L$630,$J$627:$R$628,2)</f>
        <v>1</v>
      </c>
      <c r="M674" s="769" cm="1">
        <f t="array" ref="M674">INDEX($H674:$K674,0,MATCH(M$631,$H$631:$K$631,0))*HLOOKUP(M$630,$J$627:$R$628,2)</f>
        <v>1</v>
      </c>
      <c r="N674" s="769" cm="1">
        <f t="array" ref="N674">INDEX($H674:$K674,0,MATCH(N$631,$H$631:$K$631,0))*HLOOKUP(N$630,$J$627:$R$628,2)</f>
        <v>1</v>
      </c>
      <c r="O674" s="769" cm="1">
        <f t="array" ref="O674">INDEX($H674:$K674,0,MATCH(O$631,$H$631:$K$631,0))*HLOOKUP(O$630,$J$627:$R$628,2)</f>
        <v>0</v>
      </c>
      <c r="P674" s="769" cm="1">
        <f t="array" ref="P674">INDEX($H674:$K674,0,MATCH(P$631,$H$631:$K$631,0))*HLOOKUP(P$630,$J$627:$R$628,2)</f>
        <v>1</v>
      </c>
      <c r="Q674" s="769" cm="1">
        <f t="array" ref="Q674">INDEX($H674:$K674,0,MATCH(Q$631,$H$631:$K$631,0))*HLOOKUP(Q$630,$J$627:$R$628,2)</f>
        <v>1</v>
      </c>
      <c r="R674" s="769" cm="1">
        <f t="array" ref="R674">INDEX($H674:$K674,0,MATCH(R$631,$H$631:$K$631,0))*HLOOKUP(R$630,$J$627:$R$628,2)</f>
        <v>1</v>
      </c>
      <c r="S674" s="769" cm="1">
        <f t="array" ref="S674">INDEX($H674:$K674,0,MATCH(S$631,$H$631:$K$631,0))*HLOOKUP(S$630,$J$627:$R$628,2)</f>
        <v>0</v>
      </c>
      <c r="T674" s="769" cm="1">
        <f t="array" ref="T674">INDEX($H674:$K674,0,MATCH(T$631,$H$631:$K$631,0))*HLOOKUP(T$630,$J$627:$R$628,2)</f>
        <v>1</v>
      </c>
      <c r="U674" s="769" cm="1">
        <f t="array" ref="U674">INDEX($H674:$K674,0,MATCH(U$631,$H$631:$K$631,0))*HLOOKUP(U$630,$J$627:$R$628,2)</f>
        <v>1</v>
      </c>
      <c r="V674" s="769" cm="1">
        <f t="array" ref="V674">INDEX($H674:$K674,0,MATCH(V$631,$H$631:$K$631,0))*HLOOKUP(V$630,$J$627:$R$628,2)</f>
        <v>1</v>
      </c>
      <c r="W674" s="769" cm="1">
        <f t="array" ref="W674">INDEX($H674:$K674,0,MATCH(W$631,$H$631:$K$631,0))*HLOOKUP(W$630,$J$627:$R$628,2)</f>
        <v>0</v>
      </c>
      <c r="X674" s="769" cm="1">
        <f t="array" ref="X674">INDEX($H674:$K674,0,MATCH(X$631,$H$631:$K$631,0))*HLOOKUP(X$630,$J$627:$R$628,2)</f>
        <v>1</v>
      </c>
      <c r="Y674" s="769" cm="1">
        <f t="array" ref="Y674">INDEX($H674:$K674,0,MATCH(Y$631,$H$631:$K$631,0))*HLOOKUP(Y$630,$J$627:$R$628,2)</f>
        <v>1</v>
      </c>
      <c r="Z674" s="769" cm="1">
        <f t="array" ref="Z674">INDEX($H674:$K674,0,MATCH(Z$631,$H$631:$K$631,0))*HLOOKUP(Z$630,$J$627:$R$628,2)</f>
        <v>1</v>
      </c>
      <c r="AA674" s="769" cm="1">
        <f t="array" ref="AA674">INDEX($H674:$K674,0,MATCH(AA$631,$H$631:$K$631,0))*HLOOKUP(AA$630,$J$627:$R$628,2)</f>
        <v>0</v>
      </c>
      <c r="AB674" s="769" cm="1">
        <f t="array" ref="AB674">INDEX($H674:$K674,0,MATCH(AB$631,$H$631:$K$631,0))*HLOOKUP(AB$630,$J$627:$R$628,2)</f>
        <v>1</v>
      </c>
      <c r="AC674" s="769" cm="1">
        <f t="array" ref="AC674">INDEX($H674:$K674,0,MATCH(AC$631,$H$631:$K$631,0))*HLOOKUP(AC$630,$J$627:$R$628,2)</f>
        <v>1</v>
      </c>
      <c r="AD674" s="769" cm="1">
        <f t="array" ref="AD674">INDEX($H674:$K674,0,MATCH(AD$631,$H$631:$K$631,0))*HLOOKUP(AD$630,$J$627:$R$628,2)</f>
        <v>1</v>
      </c>
      <c r="AE674" s="769" cm="1">
        <f t="array" ref="AE674">INDEX($H674:$K674,0,MATCH(AE$631,$H$631:$K$631,0))*HLOOKUP(AE$630,$J$627:$R$628,2)</f>
        <v>0</v>
      </c>
      <c r="AF674" s="769" cm="1">
        <f t="array" ref="AF674">INDEX($H674:$K674,0,MATCH(AF$631,$H$631:$K$631,0))*HLOOKUP(AF$630,$J$627:$R$628,2)</f>
        <v>1</v>
      </c>
      <c r="AG674" s="769" cm="1">
        <f t="array" ref="AG674">INDEX($H674:$K674,0,MATCH(AG$631,$H$631:$K$631,0))*HLOOKUP(AG$630,$J$627:$R$628,2)</f>
        <v>1</v>
      </c>
      <c r="AH674" s="769" cm="1">
        <f t="array" ref="AH674">INDEX($H674:$K674,0,MATCH(AH$631,$H$631:$K$631,0))*HLOOKUP(AH$630,$J$627:$R$628,2)</f>
        <v>1</v>
      </c>
      <c r="AI674" s="769" cm="1">
        <f t="array" ref="AI674">INDEX($H674:$K674,0,MATCH(AI$631,$H$631:$K$631,0))*HLOOKUP(AI$630,$J$627:$R$628,2)</f>
        <v>0</v>
      </c>
      <c r="AJ674" s="769" cm="1">
        <f t="array" ref="AJ674">INDEX($H674:$K674,0,MATCH(AJ$631,$H$631:$K$631,0))*HLOOKUP(AJ$630,$J$627:$R$628,2)</f>
        <v>1</v>
      </c>
      <c r="AK674" s="769" cm="1">
        <f t="array" ref="AK674">INDEX($H674:$K674,0,MATCH(AK$631,$H$631:$K$631,0))*HLOOKUP(AK$630,$J$627:$R$628,2)</f>
        <v>1</v>
      </c>
      <c r="AL674" s="769" cm="1">
        <f t="array" ref="AL674">INDEX($H674:$K674,0,MATCH(AL$631,$H$631:$K$631,0))*HLOOKUP(AL$630,$J$627:$R$628,2)</f>
        <v>1</v>
      </c>
      <c r="AM674" s="769" cm="1">
        <f t="array" ref="AM674">INDEX($H674:$K674,0,MATCH(AM$631,$H$631:$K$631,0))*HLOOKUP(AM$630,$J$627:$R$628,2)</f>
        <v>0</v>
      </c>
      <c r="AN674" s="769" cm="1">
        <f t="array" ref="AN674">INDEX($H674:$K674,0,MATCH(AN$631,$H$631:$K$631,0))*HLOOKUP(AN$630,$J$627:$R$628,2)</f>
        <v>1</v>
      </c>
      <c r="AO674" s="769" cm="1">
        <f t="array" ref="AO674">INDEX($H674:$K674,0,MATCH(AO$631,$H$631:$K$631,0))*HLOOKUP(AO$630,$J$627:$R$628,2)</f>
        <v>1</v>
      </c>
      <c r="AP674" s="769" cm="1">
        <f t="array" ref="AP674">INDEX($H674:$K674,0,MATCH(AP$631,$H$631:$K$631,0))*HLOOKUP(AP$630,$J$627:$R$628,2)</f>
        <v>1</v>
      </c>
      <c r="AQ674" s="769" cm="1">
        <f t="array" ref="AQ674">INDEX($H674:$K674,0,MATCH(AQ$631,$H$631:$K$631,0))*HLOOKUP(AQ$630,$J$627:$R$628,2)</f>
        <v>0</v>
      </c>
      <c r="AR674" s="769" cm="1">
        <f t="array" ref="AR674">INDEX($H674:$K674,0,MATCH(AR$631,$H$631:$K$631,0))*HLOOKUP(AR$630,$J$627:$R$628,2)</f>
        <v>1</v>
      </c>
      <c r="AS674" s="769" cm="1">
        <f t="array" ref="AS674">INDEX($H674:$K674,0,MATCH(AS$631,$H$631:$K$631,0))*HLOOKUP(AS$630,$J$627:$R$628,2)</f>
        <v>1</v>
      </c>
      <c r="AT674" s="769" cm="1">
        <f t="array" ref="AT674">INDEX($H674:$K674,0,MATCH(AT$631,$H$631:$K$631,0))*HLOOKUP(AT$630,$J$627:$R$628,2)</f>
        <v>1</v>
      </c>
      <c r="AU674" s="769" cm="1">
        <f t="array" ref="AU674">INDEX($H674:$K674,0,MATCH(AU$631,$H$631:$K$631,0))*HLOOKUP(AU$630,$J$627:$R$628,2)</f>
        <v>0</v>
      </c>
      <c r="AV674" s="189"/>
      <c r="AW674" s="189"/>
      <c r="AX674" s="16"/>
      <c r="AY674" s="8"/>
      <c r="AZ674" s="8"/>
      <c r="BA674" s="8"/>
    </row>
    <row r="675" spans="1:53" ht="14.5" outlineLevel="1" x14ac:dyDescent="0.35">
      <c r="A675" s="6"/>
      <c r="B675" s="7"/>
      <c r="C675" s="17"/>
      <c r="D675" s="17"/>
      <c r="E675" s="17"/>
      <c r="F675" s="26"/>
      <c r="G675" s="26" t="str">
        <f t="shared" si="182"/>
        <v>YYLNWbd</v>
      </c>
      <c r="H675" s="226">
        <f t="shared" si="185"/>
        <v>1</v>
      </c>
      <c r="I675" s="226">
        <f t="shared" si="185"/>
        <v>1</v>
      </c>
      <c r="J675" s="226">
        <f t="shared" si="185"/>
        <v>1</v>
      </c>
      <c r="K675" s="226">
        <f t="shared" si="185"/>
        <v>0</v>
      </c>
      <c r="L675" s="769" cm="1">
        <f t="array" ref="L675">INDEX($H675:$K675,0,MATCH(L$631,$H$631:$K$631,0))*HLOOKUP(L$630,$J$627:$R$628,2)</f>
        <v>1</v>
      </c>
      <c r="M675" s="769" cm="1">
        <f t="array" ref="M675">INDEX($H675:$K675,0,MATCH(M$631,$H$631:$K$631,0))*HLOOKUP(M$630,$J$627:$R$628,2)</f>
        <v>1</v>
      </c>
      <c r="N675" s="769" cm="1">
        <f t="array" ref="N675">INDEX($H675:$K675,0,MATCH(N$631,$H$631:$K$631,0))*HLOOKUP(N$630,$J$627:$R$628,2)</f>
        <v>1</v>
      </c>
      <c r="O675" s="769" cm="1">
        <f t="array" ref="O675">INDEX($H675:$K675,0,MATCH(O$631,$H$631:$K$631,0))*HLOOKUP(O$630,$J$627:$R$628,2)</f>
        <v>0</v>
      </c>
      <c r="P675" s="769" cm="1">
        <f t="array" ref="P675">INDEX($H675:$K675,0,MATCH(P$631,$H$631:$K$631,0))*HLOOKUP(P$630,$J$627:$R$628,2)</f>
        <v>1</v>
      </c>
      <c r="Q675" s="769" cm="1">
        <f t="array" ref="Q675">INDEX($H675:$K675,0,MATCH(Q$631,$H$631:$K$631,0))*HLOOKUP(Q$630,$J$627:$R$628,2)</f>
        <v>1</v>
      </c>
      <c r="R675" s="769" cm="1">
        <f t="array" ref="R675">INDEX($H675:$K675,0,MATCH(R$631,$H$631:$K$631,0))*HLOOKUP(R$630,$J$627:$R$628,2)</f>
        <v>1</v>
      </c>
      <c r="S675" s="769" cm="1">
        <f t="array" ref="S675">INDEX($H675:$K675,0,MATCH(S$631,$H$631:$K$631,0))*HLOOKUP(S$630,$J$627:$R$628,2)</f>
        <v>0</v>
      </c>
      <c r="T675" s="769" cm="1">
        <f t="array" ref="T675">INDEX($H675:$K675,0,MATCH(T$631,$H$631:$K$631,0))*HLOOKUP(T$630,$J$627:$R$628,2)</f>
        <v>1</v>
      </c>
      <c r="U675" s="769" cm="1">
        <f t="array" ref="U675">INDEX($H675:$K675,0,MATCH(U$631,$H$631:$K$631,0))*HLOOKUP(U$630,$J$627:$R$628,2)</f>
        <v>1</v>
      </c>
      <c r="V675" s="769" cm="1">
        <f t="array" ref="V675">INDEX($H675:$K675,0,MATCH(V$631,$H$631:$K$631,0))*HLOOKUP(V$630,$J$627:$R$628,2)</f>
        <v>1</v>
      </c>
      <c r="W675" s="769" cm="1">
        <f t="array" ref="W675">INDEX($H675:$K675,0,MATCH(W$631,$H$631:$K$631,0))*HLOOKUP(W$630,$J$627:$R$628,2)</f>
        <v>0</v>
      </c>
      <c r="X675" s="769" cm="1">
        <f t="array" ref="X675">INDEX($H675:$K675,0,MATCH(X$631,$H$631:$K$631,0))*HLOOKUP(X$630,$J$627:$R$628,2)</f>
        <v>1</v>
      </c>
      <c r="Y675" s="769" cm="1">
        <f t="array" ref="Y675">INDEX($H675:$K675,0,MATCH(Y$631,$H$631:$K$631,0))*HLOOKUP(Y$630,$J$627:$R$628,2)</f>
        <v>1</v>
      </c>
      <c r="Z675" s="769" cm="1">
        <f t="array" ref="Z675">INDEX($H675:$K675,0,MATCH(Z$631,$H$631:$K$631,0))*HLOOKUP(Z$630,$J$627:$R$628,2)</f>
        <v>1</v>
      </c>
      <c r="AA675" s="769" cm="1">
        <f t="array" ref="AA675">INDEX($H675:$K675,0,MATCH(AA$631,$H$631:$K$631,0))*HLOOKUP(AA$630,$J$627:$R$628,2)</f>
        <v>0</v>
      </c>
      <c r="AB675" s="769" cm="1">
        <f t="array" ref="AB675">INDEX($H675:$K675,0,MATCH(AB$631,$H$631:$K$631,0))*HLOOKUP(AB$630,$J$627:$R$628,2)</f>
        <v>1</v>
      </c>
      <c r="AC675" s="769" cm="1">
        <f t="array" ref="AC675">INDEX($H675:$K675,0,MATCH(AC$631,$H$631:$K$631,0))*HLOOKUP(AC$630,$J$627:$R$628,2)</f>
        <v>1</v>
      </c>
      <c r="AD675" s="769" cm="1">
        <f t="array" ref="AD675">INDEX($H675:$K675,0,MATCH(AD$631,$H$631:$K$631,0))*HLOOKUP(AD$630,$J$627:$R$628,2)</f>
        <v>1</v>
      </c>
      <c r="AE675" s="769" cm="1">
        <f t="array" ref="AE675">INDEX($H675:$K675,0,MATCH(AE$631,$H$631:$K$631,0))*HLOOKUP(AE$630,$J$627:$R$628,2)</f>
        <v>0</v>
      </c>
      <c r="AF675" s="769" cm="1">
        <f t="array" ref="AF675">INDEX($H675:$K675,0,MATCH(AF$631,$H$631:$K$631,0))*HLOOKUP(AF$630,$J$627:$R$628,2)</f>
        <v>1</v>
      </c>
      <c r="AG675" s="769" cm="1">
        <f t="array" ref="AG675">INDEX($H675:$K675,0,MATCH(AG$631,$H$631:$K$631,0))*HLOOKUP(AG$630,$J$627:$R$628,2)</f>
        <v>1</v>
      </c>
      <c r="AH675" s="769" cm="1">
        <f t="array" ref="AH675">INDEX($H675:$K675,0,MATCH(AH$631,$H$631:$K$631,0))*HLOOKUP(AH$630,$J$627:$R$628,2)</f>
        <v>1</v>
      </c>
      <c r="AI675" s="769" cm="1">
        <f t="array" ref="AI675">INDEX($H675:$K675,0,MATCH(AI$631,$H$631:$K$631,0))*HLOOKUP(AI$630,$J$627:$R$628,2)</f>
        <v>0</v>
      </c>
      <c r="AJ675" s="769" cm="1">
        <f t="array" ref="AJ675">INDEX($H675:$K675,0,MATCH(AJ$631,$H$631:$K$631,0))*HLOOKUP(AJ$630,$J$627:$R$628,2)</f>
        <v>1</v>
      </c>
      <c r="AK675" s="769" cm="1">
        <f t="array" ref="AK675">INDEX($H675:$K675,0,MATCH(AK$631,$H$631:$K$631,0))*HLOOKUP(AK$630,$J$627:$R$628,2)</f>
        <v>1</v>
      </c>
      <c r="AL675" s="769" cm="1">
        <f t="array" ref="AL675">INDEX($H675:$K675,0,MATCH(AL$631,$H$631:$K$631,0))*HLOOKUP(AL$630,$J$627:$R$628,2)</f>
        <v>1</v>
      </c>
      <c r="AM675" s="769" cm="1">
        <f t="array" ref="AM675">INDEX($H675:$K675,0,MATCH(AM$631,$H$631:$K$631,0))*HLOOKUP(AM$630,$J$627:$R$628,2)</f>
        <v>0</v>
      </c>
      <c r="AN675" s="769" cm="1">
        <f t="array" ref="AN675">INDEX($H675:$K675,0,MATCH(AN$631,$H$631:$K$631,0))*HLOOKUP(AN$630,$J$627:$R$628,2)</f>
        <v>1</v>
      </c>
      <c r="AO675" s="769" cm="1">
        <f t="array" ref="AO675">INDEX($H675:$K675,0,MATCH(AO$631,$H$631:$K$631,0))*HLOOKUP(AO$630,$J$627:$R$628,2)</f>
        <v>1</v>
      </c>
      <c r="AP675" s="769" cm="1">
        <f t="array" ref="AP675">INDEX($H675:$K675,0,MATCH(AP$631,$H$631:$K$631,0))*HLOOKUP(AP$630,$J$627:$R$628,2)</f>
        <v>1</v>
      </c>
      <c r="AQ675" s="769" cm="1">
        <f t="array" ref="AQ675">INDEX($H675:$K675,0,MATCH(AQ$631,$H$631:$K$631,0))*HLOOKUP(AQ$630,$J$627:$R$628,2)</f>
        <v>0</v>
      </c>
      <c r="AR675" s="769" cm="1">
        <f t="array" ref="AR675">INDEX($H675:$K675,0,MATCH(AR$631,$H$631:$K$631,0))*HLOOKUP(AR$630,$J$627:$R$628,2)</f>
        <v>1</v>
      </c>
      <c r="AS675" s="769" cm="1">
        <f t="array" ref="AS675">INDEX($H675:$K675,0,MATCH(AS$631,$H$631:$K$631,0))*HLOOKUP(AS$630,$J$627:$R$628,2)</f>
        <v>1</v>
      </c>
      <c r="AT675" s="769" cm="1">
        <f t="array" ref="AT675">INDEX($H675:$K675,0,MATCH(AT$631,$H$631:$K$631,0))*HLOOKUP(AT$630,$J$627:$R$628,2)</f>
        <v>1</v>
      </c>
      <c r="AU675" s="769" cm="1">
        <f t="array" ref="AU675">INDEX($H675:$K675,0,MATCH(AU$631,$H$631:$K$631,0))*HLOOKUP(AU$630,$J$627:$R$628,2)</f>
        <v>0</v>
      </c>
      <c r="AV675" s="189"/>
      <c r="AW675" s="189"/>
      <c r="AX675" s="16"/>
      <c r="AY675" s="8"/>
      <c r="AZ675" s="8"/>
      <c r="BA675" s="8"/>
    </row>
    <row r="676" spans="1:53" ht="14.5" outlineLevel="1" x14ac:dyDescent="0.35">
      <c r="A676" s="6"/>
      <c r="B676" s="7"/>
      <c r="C676" s="17"/>
      <c r="D676" s="17"/>
      <c r="E676" s="17"/>
      <c r="F676" s="26"/>
      <c r="G676" s="26" t="str">
        <f t="shared" si="182"/>
        <v>YYBLNw</v>
      </c>
      <c r="H676" s="226">
        <f t="shared" ref="H676:K677" si="186">IF(H586&gt;0,1,0)</f>
        <v>1</v>
      </c>
      <c r="I676" s="226">
        <f t="shared" si="186"/>
        <v>1</v>
      </c>
      <c r="J676" s="226">
        <f t="shared" si="186"/>
        <v>1</v>
      </c>
      <c r="K676" s="226">
        <f t="shared" si="186"/>
        <v>0</v>
      </c>
      <c r="L676" s="769" cm="1">
        <f t="array" ref="L676">INDEX($H676:$K676,0,MATCH(L$631,$H$631:$K$631,0))*HLOOKUP(L$630,$J$627:$R$628,2)</f>
        <v>1</v>
      </c>
      <c r="M676" s="769" cm="1">
        <f t="array" ref="M676">INDEX($H676:$K676,0,MATCH(M$631,$H$631:$K$631,0))*HLOOKUP(M$630,$J$627:$R$628,2)</f>
        <v>1</v>
      </c>
      <c r="N676" s="769" cm="1">
        <f t="array" ref="N676">INDEX($H676:$K676,0,MATCH(N$631,$H$631:$K$631,0))*HLOOKUP(N$630,$J$627:$R$628,2)</f>
        <v>1</v>
      </c>
      <c r="O676" s="769" cm="1">
        <f t="array" ref="O676">INDEX($H676:$K676,0,MATCH(O$631,$H$631:$K$631,0))*HLOOKUP(O$630,$J$627:$R$628,2)</f>
        <v>0</v>
      </c>
      <c r="P676" s="769" cm="1">
        <f t="array" ref="P676">INDEX($H676:$K676,0,MATCH(P$631,$H$631:$K$631,0))*HLOOKUP(P$630,$J$627:$R$628,2)</f>
        <v>1</v>
      </c>
      <c r="Q676" s="769" cm="1">
        <f t="array" ref="Q676">INDEX($H676:$K676,0,MATCH(Q$631,$H$631:$K$631,0))*HLOOKUP(Q$630,$J$627:$R$628,2)</f>
        <v>1</v>
      </c>
      <c r="R676" s="769" cm="1">
        <f t="array" ref="R676">INDEX($H676:$K676,0,MATCH(R$631,$H$631:$K$631,0))*HLOOKUP(R$630,$J$627:$R$628,2)</f>
        <v>1</v>
      </c>
      <c r="S676" s="769" cm="1">
        <f t="array" ref="S676">INDEX($H676:$K676,0,MATCH(S$631,$H$631:$K$631,0))*HLOOKUP(S$630,$J$627:$R$628,2)</f>
        <v>0</v>
      </c>
      <c r="T676" s="769" cm="1">
        <f t="array" ref="T676">INDEX($H676:$K676,0,MATCH(T$631,$H$631:$K$631,0))*HLOOKUP(T$630,$J$627:$R$628,2)</f>
        <v>1</v>
      </c>
      <c r="U676" s="769" cm="1">
        <f t="array" ref="U676">INDEX($H676:$K676,0,MATCH(U$631,$H$631:$K$631,0))*HLOOKUP(U$630,$J$627:$R$628,2)</f>
        <v>1</v>
      </c>
      <c r="V676" s="769" cm="1">
        <f t="array" ref="V676">INDEX($H676:$K676,0,MATCH(V$631,$H$631:$K$631,0))*HLOOKUP(V$630,$J$627:$R$628,2)</f>
        <v>1</v>
      </c>
      <c r="W676" s="769" cm="1">
        <f t="array" ref="W676">INDEX($H676:$K676,0,MATCH(W$631,$H$631:$K$631,0))*HLOOKUP(W$630,$J$627:$R$628,2)</f>
        <v>0</v>
      </c>
      <c r="X676" s="769" cm="1">
        <f t="array" ref="X676">INDEX($H676:$K676,0,MATCH(X$631,$H$631:$K$631,0))*HLOOKUP(X$630,$J$627:$R$628,2)</f>
        <v>1</v>
      </c>
      <c r="Y676" s="769" cm="1">
        <f t="array" ref="Y676">INDEX($H676:$K676,0,MATCH(Y$631,$H$631:$K$631,0))*HLOOKUP(Y$630,$J$627:$R$628,2)</f>
        <v>1</v>
      </c>
      <c r="Z676" s="769" cm="1">
        <f t="array" ref="Z676">INDEX($H676:$K676,0,MATCH(Z$631,$H$631:$K$631,0))*HLOOKUP(Z$630,$J$627:$R$628,2)</f>
        <v>1</v>
      </c>
      <c r="AA676" s="769" cm="1">
        <f t="array" ref="AA676">INDEX($H676:$K676,0,MATCH(AA$631,$H$631:$K$631,0))*HLOOKUP(AA$630,$J$627:$R$628,2)</f>
        <v>0</v>
      </c>
      <c r="AB676" s="769" cm="1">
        <f t="array" ref="AB676">INDEX($H676:$K676,0,MATCH(AB$631,$H$631:$K$631,0))*HLOOKUP(AB$630,$J$627:$R$628,2)</f>
        <v>1</v>
      </c>
      <c r="AC676" s="769" cm="1">
        <f t="array" ref="AC676">INDEX($H676:$K676,0,MATCH(AC$631,$H$631:$K$631,0))*HLOOKUP(AC$630,$J$627:$R$628,2)</f>
        <v>1</v>
      </c>
      <c r="AD676" s="769" cm="1">
        <f t="array" ref="AD676">INDEX($H676:$K676,0,MATCH(AD$631,$H$631:$K$631,0))*HLOOKUP(AD$630,$J$627:$R$628,2)</f>
        <v>1</v>
      </c>
      <c r="AE676" s="769" cm="1">
        <f t="array" ref="AE676">INDEX($H676:$K676,0,MATCH(AE$631,$H$631:$K$631,0))*HLOOKUP(AE$630,$J$627:$R$628,2)</f>
        <v>0</v>
      </c>
      <c r="AF676" s="769" cm="1">
        <f t="array" ref="AF676">INDEX($H676:$K676,0,MATCH(AF$631,$H$631:$K$631,0))*HLOOKUP(AF$630,$J$627:$R$628,2)</f>
        <v>1</v>
      </c>
      <c r="AG676" s="769" cm="1">
        <f t="array" ref="AG676">INDEX($H676:$K676,0,MATCH(AG$631,$H$631:$K$631,0))*HLOOKUP(AG$630,$J$627:$R$628,2)</f>
        <v>1</v>
      </c>
      <c r="AH676" s="769" cm="1">
        <f t="array" ref="AH676">INDEX($H676:$K676,0,MATCH(AH$631,$H$631:$K$631,0))*HLOOKUP(AH$630,$J$627:$R$628,2)</f>
        <v>1</v>
      </c>
      <c r="AI676" s="769" cm="1">
        <f t="array" ref="AI676">INDEX($H676:$K676,0,MATCH(AI$631,$H$631:$K$631,0))*HLOOKUP(AI$630,$J$627:$R$628,2)</f>
        <v>0</v>
      </c>
      <c r="AJ676" s="769" cm="1">
        <f t="array" ref="AJ676">INDEX($H676:$K676,0,MATCH(AJ$631,$H$631:$K$631,0))*HLOOKUP(AJ$630,$J$627:$R$628,2)</f>
        <v>1</v>
      </c>
      <c r="AK676" s="769" cm="1">
        <f t="array" ref="AK676">INDEX($H676:$K676,0,MATCH(AK$631,$H$631:$K$631,0))*HLOOKUP(AK$630,$J$627:$R$628,2)</f>
        <v>1</v>
      </c>
      <c r="AL676" s="769" cm="1">
        <f t="array" ref="AL676">INDEX($H676:$K676,0,MATCH(AL$631,$H$631:$K$631,0))*HLOOKUP(AL$630,$J$627:$R$628,2)</f>
        <v>1</v>
      </c>
      <c r="AM676" s="769" cm="1">
        <f t="array" ref="AM676">INDEX($H676:$K676,0,MATCH(AM$631,$H$631:$K$631,0))*HLOOKUP(AM$630,$J$627:$R$628,2)</f>
        <v>0</v>
      </c>
      <c r="AN676" s="769" cm="1">
        <f t="array" ref="AN676">INDEX($H676:$K676,0,MATCH(AN$631,$H$631:$K$631,0))*HLOOKUP(AN$630,$J$627:$R$628,2)</f>
        <v>1</v>
      </c>
      <c r="AO676" s="769" cm="1">
        <f t="array" ref="AO676">INDEX($H676:$K676,0,MATCH(AO$631,$H$631:$K$631,0))*HLOOKUP(AO$630,$J$627:$R$628,2)</f>
        <v>1</v>
      </c>
      <c r="AP676" s="769" cm="1">
        <f t="array" ref="AP676">INDEX($H676:$K676,0,MATCH(AP$631,$H$631:$K$631,0))*HLOOKUP(AP$630,$J$627:$R$628,2)</f>
        <v>1</v>
      </c>
      <c r="AQ676" s="769" cm="1">
        <f t="array" ref="AQ676">INDEX($H676:$K676,0,MATCH(AQ$631,$H$631:$K$631,0))*HLOOKUP(AQ$630,$J$627:$R$628,2)</f>
        <v>0</v>
      </c>
      <c r="AR676" s="769" cm="1">
        <f t="array" ref="AR676">INDEX($H676:$K676,0,MATCH(AR$631,$H$631:$K$631,0))*HLOOKUP(AR$630,$J$627:$R$628,2)</f>
        <v>1</v>
      </c>
      <c r="AS676" s="769" cm="1">
        <f t="array" ref="AS676">INDEX($H676:$K676,0,MATCH(AS$631,$H$631:$K$631,0))*HLOOKUP(AS$630,$J$627:$R$628,2)</f>
        <v>1</v>
      </c>
      <c r="AT676" s="769" cm="1">
        <f t="array" ref="AT676">INDEX($H676:$K676,0,MATCH(AT$631,$H$631:$K$631,0))*HLOOKUP(AT$630,$J$627:$R$628,2)</f>
        <v>1</v>
      </c>
      <c r="AU676" s="769" cm="1">
        <f t="array" ref="AU676">INDEX($H676:$K676,0,MATCH(AU$631,$H$631:$K$631,0))*HLOOKUP(AU$630,$J$627:$R$628,2)</f>
        <v>0</v>
      </c>
      <c r="AV676" s="189"/>
      <c r="AW676" s="189"/>
      <c r="AX676" s="16"/>
      <c r="AY676" s="8"/>
      <c r="AZ676" s="8"/>
      <c r="BA676" s="8"/>
    </row>
    <row r="677" spans="1:53" ht="14.5" outlineLevel="1" x14ac:dyDescent="0.35">
      <c r="A677" s="6"/>
      <c r="B677" s="7"/>
      <c r="C677" s="17"/>
      <c r="D677" s="17"/>
      <c r="E677" s="17"/>
      <c r="F677" s="26"/>
      <c r="G677" s="26" t="str">
        <f t="shared" si="182"/>
        <v>YYBLNwd</v>
      </c>
      <c r="H677" s="226">
        <f t="shared" si="186"/>
        <v>1</v>
      </c>
      <c r="I677" s="226">
        <f t="shared" si="186"/>
        <v>1</v>
      </c>
      <c r="J677" s="226">
        <f t="shared" si="186"/>
        <v>1</v>
      </c>
      <c r="K677" s="226">
        <f t="shared" si="186"/>
        <v>0</v>
      </c>
      <c r="L677" s="769" cm="1">
        <f t="array" ref="L677">INDEX($H677:$K677,0,MATCH(L$631,$H$631:$K$631,0))*HLOOKUP(L$630,$J$627:$R$628,2)</f>
        <v>1</v>
      </c>
      <c r="M677" s="769" cm="1">
        <f t="array" ref="M677">INDEX($H677:$K677,0,MATCH(M$631,$H$631:$K$631,0))*HLOOKUP(M$630,$J$627:$R$628,2)</f>
        <v>1</v>
      </c>
      <c r="N677" s="769" cm="1">
        <f t="array" ref="N677">INDEX($H677:$K677,0,MATCH(N$631,$H$631:$K$631,0))*HLOOKUP(N$630,$J$627:$R$628,2)</f>
        <v>1</v>
      </c>
      <c r="O677" s="769" cm="1">
        <f t="array" ref="O677">INDEX($H677:$K677,0,MATCH(O$631,$H$631:$K$631,0))*HLOOKUP(O$630,$J$627:$R$628,2)</f>
        <v>0</v>
      </c>
      <c r="P677" s="769" cm="1">
        <f t="array" ref="P677">INDEX($H677:$K677,0,MATCH(P$631,$H$631:$K$631,0))*HLOOKUP(P$630,$J$627:$R$628,2)</f>
        <v>1</v>
      </c>
      <c r="Q677" s="769" cm="1">
        <f t="array" ref="Q677">INDEX($H677:$K677,0,MATCH(Q$631,$H$631:$K$631,0))*HLOOKUP(Q$630,$J$627:$R$628,2)</f>
        <v>1</v>
      </c>
      <c r="R677" s="769" cm="1">
        <f t="array" ref="R677">INDEX($H677:$K677,0,MATCH(R$631,$H$631:$K$631,0))*HLOOKUP(R$630,$J$627:$R$628,2)</f>
        <v>1</v>
      </c>
      <c r="S677" s="769" cm="1">
        <f t="array" ref="S677">INDEX($H677:$K677,0,MATCH(S$631,$H$631:$K$631,0))*HLOOKUP(S$630,$J$627:$R$628,2)</f>
        <v>0</v>
      </c>
      <c r="T677" s="769" cm="1">
        <f t="array" ref="T677">INDEX($H677:$K677,0,MATCH(T$631,$H$631:$K$631,0))*HLOOKUP(T$630,$J$627:$R$628,2)</f>
        <v>1</v>
      </c>
      <c r="U677" s="769" cm="1">
        <f t="array" ref="U677">INDEX($H677:$K677,0,MATCH(U$631,$H$631:$K$631,0))*HLOOKUP(U$630,$J$627:$R$628,2)</f>
        <v>1</v>
      </c>
      <c r="V677" s="769" cm="1">
        <f t="array" ref="V677">INDEX($H677:$K677,0,MATCH(V$631,$H$631:$K$631,0))*HLOOKUP(V$630,$J$627:$R$628,2)</f>
        <v>1</v>
      </c>
      <c r="W677" s="769" cm="1">
        <f t="array" ref="W677">INDEX($H677:$K677,0,MATCH(W$631,$H$631:$K$631,0))*HLOOKUP(W$630,$J$627:$R$628,2)</f>
        <v>0</v>
      </c>
      <c r="X677" s="769" cm="1">
        <f t="array" ref="X677">INDEX($H677:$K677,0,MATCH(X$631,$H$631:$K$631,0))*HLOOKUP(X$630,$J$627:$R$628,2)</f>
        <v>1</v>
      </c>
      <c r="Y677" s="769" cm="1">
        <f t="array" ref="Y677">INDEX($H677:$K677,0,MATCH(Y$631,$H$631:$K$631,0))*HLOOKUP(Y$630,$J$627:$R$628,2)</f>
        <v>1</v>
      </c>
      <c r="Z677" s="769" cm="1">
        <f t="array" ref="Z677">INDEX($H677:$K677,0,MATCH(Z$631,$H$631:$K$631,0))*HLOOKUP(Z$630,$J$627:$R$628,2)</f>
        <v>1</v>
      </c>
      <c r="AA677" s="769" cm="1">
        <f t="array" ref="AA677">INDEX($H677:$K677,0,MATCH(AA$631,$H$631:$K$631,0))*HLOOKUP(AA$630,$J$627:$R$628,2)</f>
        <v>0</v>
      </c>
      <c r="AB677" s="769" cm="1">
        <f t="array" ref="AB677">INDEX($H677:$K677,0,MATCH(AB$631,$H$631:$K$631,0))*HLOOKUP(AB$630,$J$627:$R$628,2)</f>
        <v>1</v>
      </c>
      <c r="AC677" s="769" cm="1">
        <f t="array" ref="AC677">INDEX($H677:$K677,0,MATCH(AC$631,$H$631:$K$631,0))*HLOOKUP(AC$630,$J$627:$R$628,2)</f>
        <v>1</v>
      </c>
      <c r="AD677" s="769" cm="1">
        <f t="array" ref="AD677">INDEX($H677:$K677,0,MATCH(AD$631,$H$631:$K$631,0))*HLOOKUP(AD$630,$J$627:$R$628,2)</f>
        <v>1</v>
      </c>
      <c r="AE677" s="769" cm="1">
        <f t="array" ref="AE677">INDEX($H677:$K677,0,MATCH(AE$631,$H$631:$K$631,0))*HLOOKUP(AE$630,$J$627:$R$628,2)</f>
        <v>0</v>
      </c>
      <c r="AF677" s="769" cm="1">
        <f t="array" ref="AF677">INDEX($H677:$K677,0,MATCH(AF$631,$H$631:$K$631,0))*HLOOKUP(AF$630,$J$627:$R$628,2)</f>
        <v>1</v>
      </c>
      <c r="AG677" s="769" cm="1">
        <f t="array" ref="AG677">INDEX($H677:$K677,0,MATCH(AG$631,$H$631:$K$631,0))*HLOOKUP(AG$630,$J$627:$R$628,2)</f>
        <v>1</v>
      </c>
      <c r="AH677" s="769" cm="1">
        <f t="array" ref="AH677">INDEX($H677:$K677,0,MATCH(AH$631,$H$631:$K$631,0))*HLOOKUP(AH$630,$J$627:$R$628,2)</f>
        <v>1</v>
      </c>
      <c r="AI677" s="769" cm="1">
        <f t="array" ref="AI677">INDEX($H677:$K677,0,MATCH(AI$631,$H$631:$K$631,0))*HLOOKUP(AI$630,$J$627:$R$628,2)</f>
        <v>0</v>
      </c>
      <c r="AJ677" s="769" cm="1">
        <f t="array" ref="AJ677">INDEX($H677:$K677,0,MATCH(AJ$631,$H$631:$K$631,0))*HLOOKUP(AJ$630,$J$627:$R$628,2)</f>
        <v>1</v>
      </c>
      <c r="AK677" s="769" cm="1">
        <f t="array" ref="AK677">INDEX($H677:$K677,0,MATCH(AK$631,$H$631:$K$631,0))*HLOOKUP(AK$630,$J$627:$R$628,2)</f>
        <v>1</v>
      </c>
      <c r="AL677" s="769" cm="1">
        <f t="array" ref="AL677">INDEX($H677:$K677,0,MATCH(AL$631,$H$631:$K$631,0))*HLOOKUP(AL$630,$J$627:$R$628,2)</f>
        <v>1</v>
      </c>
      <c r="AM677" s="769" cm="1">
        <f t="array" ref="AM677">INDEX($H677:$K677,0,MATCH(AM$631,$H$631:$K$631,0))*HLOOKUP(AM$630,$J$627:$R$628,2)</f>
        <v>0</v>
      </c>
      <c r="AN677" s="769" cm="1">
        <f t="array" ref="AN677">INDEX($H677:$K677,0,MATCH(AN$631,$H$631:$K$631,0))*HLOOKUP(AN$630,$J$627:$R$628,2)</f>
        <v>1</v>
      </c>
      <c r="AO677" s="769" cm="1">
        <f t="array" ref="AO677">INDEX($H677:$K677,0,MATCH(AO$631,$H$631:$K$631,0))*HLOOKUP(AO$630,$J$627:$R$628,2)</f>
        <v>1</v>
      </c>
      <c r="AP677" s="769" cm="1">
        <f t="array" ref="AP677">INDEX($H677:$K677,0,MATCH(AP$631,$H$631:$K$631,0))*HLOOKUP(AP$630,$J$627:$R$628,2)</f>
        <v>1</v>
      </c>
      <c r="AQ677" s="769" cm="1">
        <f t="array" ref="AQ677">INDEX($H677:$K677,0,MATCH(AQ$631,$H$631:$K$631,0))*HLOOKUP(AQ$630,$J$627:$R$628,2)</f>
        <v>0</v>
      </c>
      <c r="AR677" s="769" cm="1">
        <f t="array" ref="AR677">INDEX($H677:$K677,0,MATCH(AR$631,$H$631:$K$631,0))*HLOOKUP(AR$630,$J$627:$R$628,2)</f>
        <v>1</v>
      </c>
      <c r="AS677" s="769" cm="1">
        <f t="array" ref="AS677">INDEX($H677:$K677,0,MATCH(AS$631,$H$631:$K$631,0))*HLOOKUP(AS$630,$J$627:$R$628,2)</f>
        <v>1</v>
      </c>
      <c r="AT677" s="769" cm="1">
        <f t="array" ref="AT677">INDEX($H677:$K677,0,MATCH(AT$631,$H$631:$K$631,0))*HLOOKUP(AT$630,$J$627:$R$628,2)</f>
        <v>1</v>
      </c>
      <c r="AU677" s="769" cm="1">
        <f t="array" ref="AU677">INDEX($H677:$K677,0,MATCH(AU$631,$H$631:$K$631,0))*HLOOKUP(AU$630,$J$627:$R$628,2)</f>
        <v>0</v>
      </c>
      <c r="AV677" s="189"/>
      <c r="AW677" s="189"/>
      <c r="AX677" s="16"/>
      <c r="AY677" s="8"/>
      <c r="AZ677" s="8"/>
      <c r="BA677" s="8"/>
    </row>
    <row r="678" spans="1:53" ht="14.5" outlineLevel="1" x14ac:dyDescent="0.35">
      <c r="A678" s="6"/>
      <c r="B678" s="7"/>
      <c r="C678" s="17"/>
      <c r="D678" s="17"/>
      <c r="E678" s="17"/>
      <c r="F678" s="26"/>
      <c r="G678" s="26" t="str">
        <f t="shared" si="182"/>
        <v>YYWBLz</v>
      </c>
      <c r="H678" s="226">
        <f t="shared" ref="H678:K679" si="187">IF(H588&gt;0,1,0)</f>
        <v>1</v>
      </c>
      <c r="I678" s="226">
        <f t="shared" si="187"/>
        <v>1</v>
      </c>
      <c r="J678" s="226">
        <f t="shared" si="187"/>
        <v>0</v>
      </c>
      <c r="K678" s="226">
        <f t="shared" si="187"/>
        <v>1</v>
      </c>
      <c r="L678" s="769" cm="1">
        <f t="array" ref="L678">INDEX($H678:$K678,0,MATCH(L$631,$H$631:$K$631,0))*HLOOKUP(L$630,$J$627:$R$628,2)</f>
        <v>1</v>
      </c>
      <c r="M678" s="769" cm="1">
        <f t="array" ref="M678">INDEX($H678:$K678,0,MATCH(M$631,$H$631:$K$631,0))*HLOOKUP(M$630,$J$627:$R$628,2)</f>
        <v>1</v>
      </c>
      <c r="N678" s="769" cm="1">
        <f t="array" ref="N678">INDEX($H678:$K678,0,MATCH(N$631,$H$631:$K$631,0))*HLOOKUP(N$630,$J$627:$R$628,2)</f>
        <v>0</v>
      </c>
      <c r="O678" s="769" cm="1">
        <f t="array" ref="O678">INDEX($H678:$K678,0,MATCH(O$631,$H$631:$K$631,0))*HLOOKUP(O$630,$J$627:$R$628,2)</f>
        <v>1</v>
      </c>
      <c r="P678" s="769" cm="1">
        <f t="array" ref="P678">INDEX($H678:$K678,0,MATCH(P$631,$H$631:$K$631,0))*HLOOKUP(P$630,$J$627:$R$628,2)</f>
        <v>1</v>
      </c>
      <c r="Q678" s="769" cm="1">
        <f t="array" ref="Q678">INDEX($H678:$K678,0,MATCH(Q$631,$H$631:$K$631,0))*HLOOKUP(Q$630,$J$627:$R$628,2)</f>
        <v>1</v>
      </c>
      <c r="R678" s="769" cm="1">
        <f t="array" ref="R678">INDEX($H678:$K678,0,MATCH(R$631,$H$631:$K$631,0))*HLOOKUP(R$630,$J$627:$R$628,2)</f>
        <v>0</v>
      </c>
      <c r="S678" s="769" cm="1">
        <f t="array" ref="S678">INDEX($H678:$K678,0,MATCH(S$631,$H$631:$K$631,0))*HLOOKUP(S$630,$J$627:$R$628,2)</f>
        <v>1</v>
      </c>
      <c r="T678" s="769" cm="1">
        <f t="array" ref="T678">INDEX($H678:$K678,0,MATCH(T$631,$H$631:$K$631,0))*HLOOKUP(T$630,$J$627:$R$628,2)</f>
        <v>1</v>
      </c>
      <c r="U678" s="769" cm="1">
        <f t="array" ref="U678">INDEX($H678:$K678,0,MATCH(U$631,$H$631:$K$631,0))*HLOOKUP(U$630,$J$627:$R$628,2)</f>
        <v>1</v>
      </c>
      <c r="V678" s="769" cm="1">
        <f t="array" ref="V678">INDEX($H678:$K678,0,MATCH(V$631,$H$631:$K$631,0))*HLOOKUP(V$630,$J$627:$R$628,2)</f>
        <v>0</v>
      </c>
      <c r="W678" s="769" cm="1">
        <f t="array" ref="W678">INDEX($H678:$K678,0,MATCH(W$631,$H$631:$K$631,0))*HLOOKUP(W$630,$J$627:$R$628,2)</f>
        <v>1</v>
      </c>
      <c r="X678" s="769" cm="1">
        <f t="array" ref="X678">INDEX($H678:$K678,0,MATCH(X$631,$H$631:$K$631,0))*HLOOKUP(X$630,$J$627:$R$628,2)</f>
        <v>1</v>
      </c>
      <c r="Y678" s="769" cm="1">
        <f t="array" ref="Y678">INDEX($H678:$K678,0,MATCH(Y$631,$H$631:$K$631,0))*HLOOKUP(Y$630,$J$627:$R$628,2)</f>
        <v>1</v>
      </c>
      <c r="Z678" s="769" cm="1">
        <f t="array" ref="Z678">INDEX($H678:$K678,0,MATCH(Z$631,$H$631:$K$631,0))*HLOOKUP(Z$630,$J$627:$R$628,2)</f>
        <v>0</v>
      </c>
      <c r="AA678" s="769" cm="1">
        <f t="array" ref="AA678">INDEX($H678:$K678,0,MATCH(AA$631,$H$631:$K$631,0))*HLOOKUP(AA$630,$J$627:$R$628,2)</f>
        <v>1</v>
      </c>
      <c r="AB678" s="769" cm="1">
        <f t="array" ref="AB678">INDEX($H678:$K678,0,MATCH(AB$631,$H$631:$K$631,0))*HLOOKUP(AB$630,$J$627:$R$628,2)</f>
        <v>1</v>
      </c>
      <c r="AC678" s="769" cm="1">
        <f t="array" ref="AC678">INDEX($H678:$K678,0,MATCH(AC$631,$H$631:$K$631,0))*HLOOKUP(AC$630,$J$627:$R$628,2)</f>
        <v>1</v>
      </c>
      <c r="AD678" s="769" cm="1">
        <f t="array" ref="AD678">INDEX($H678:$K678,0,MATCH(AD$631,$H$631:$K$631,0))*HLOOKUP(AD$630,$J$627:$R$628,2)</f>
        <v>0</v>
      </c>
      <c r="AE678" s="769" cm="1">
        <f t="array" ref="AE678">INDEX($H678:$K678,0,MATCH(AE$631,$H$631:$K$631,0))*HLOOKUP(AE$630,$J$627:$R$628,2)</f>
        <v>1</v>
      </c>
      <c r="AF678" s="769" cm="1">
        <f t="array" ref="AF678">INDEX($H678:$K678,0,MATCH(AF$631,$H$631:$K$631,0))*HLOOKUP(AF$630,$J$627:$R$628,2)</f>
        <v>1</v>
      </c>
      <c r="AG678" s="769" cm="1">
        <f t="array" ref="AG678">INDEX($H678:$K678,0,MATCH(AG$631,$H$631:$K$631,0))*HLOOKUP(AG$630,$J$627:$R$628,2)</f>
        <v>1</v>
      </c>
      <c r="AH678" s="769" cm="1">
        <f t="array" ref="AH678">INDEX($H678:$K678,0,MATCH(AH$631,$H$631:$K$631,0))*HLOOKUP(AH$630,$J$627:$R$628,2)</f>
        <v>0</v>
      </c>
      <c r="AI678" s="769" cm="1">
        <f t="array" ref="AI678">INDEX($H678:$K678,0,MATCH(AI$631,$H$631:$K$631,0))*HLOOKUP(AI$630,$J$627:$R$628,2)</f>
        <v>1</v>
      </c>
      <c r="AJ678" s="769" cm="1">
        <f t="array" ref="AJ678">INDEX($H678:$K678,0,MATCH(AJ$631,$H$631:$K$631,0))*HLOOKUP(AJ$630,$J$627:$R$628,2)</f>
        <v>1</v>
      </c>
      <c r="AK678" s="769" cm="1">
        <f t="array" ref="AK678">INDEX($H678:$K678,0,MATCH(AK$631,$H$631:$K$631,0))*HLOOKUP(AK$630,$J$627:$R$628,2)</f>
        <v>1</v>
      </c>
      <c r="AL678" s="769" cm="1">
        <f t="array" ref="AL678">INDEX($H678:$K678,0,MATCH(AL$631,$H$631:$K$631,0))*HLOOKUP(AL$630,$J$627:$R$628,2)</f>
        <v>0</v>
      </c>
      <c r="AM678" s="769" cm="1">
        <f t="array" ref="AM678">INDEX($H678:$K678,0,MATCH(AM$631,$H$631:$K$631,0))*HLOOKUP(AM$630,$J$627:$R$628,2)</f>
        <v>1</v>
      </c>
      <c r="AN678" s="769" cm="1">
        <f t="array" ref="AN678">INDEX($H678:$K678,0,MATCH(AN$631,$H$631:$K$631,0))*HLOOKUP(AN$630,$J$627:$R$628,2)</f>
        <v>1</v>
      </c>
      <c r="AO678" s="769" cm="1">
        <f t="array" ref="AO678">INDEX($H678:$K678,0,MATCH(AO$631,$H$631:$K$631,0))*HLOOKUP(AO$630,$J$627:$R$628,2)</f>
        <v>1</v>
      </c>
      <c r="AP678" s="769" cm="1">
        <f t="array" ref="AP678">INDEX($H678:$K678,0,MATCH(AP$631,$H$631:$K$631,0))*HLOOKUP(AP$630,$J$627:$R$628,2)</f>
        <v>0</v>
      </c>
      <c r="AQ678" s="769" cm="1">
        <f t="array" ref="AQ678">INDEX($H678:$K678,0,MATCH(AQ$631,$H$631:$K$631,0))*HLOOKUP(AQ$630,$J$627:$R$628,2)</f>
        <v>1</v>
      </c>
      <c r="AR678" s="769" cm="1">
        <f t="array" ref="AR678">INDEX($H678:$K678,0,MATCH(AR$631,$H$631:$K$631,0))*HLOOKUP(AR$630,$J$627:$R$628,2)</f>
        <v>1</v>
      </c>
      <c r="AS678" s="769" cm="1">
        <f t="array" ref="AS678">INDEX($H678:$K678,0,MATCH(AS$631,$H$631:$K$631,0))*HLOOKUP(AS$630,$J$627:$R$628,2)</f>
        <v>1</v>
      </c>
      <c r="AT678" s="769" cm="1">
        <f t="array" ref="AT678">INDEX($H678:$K678,0,MATCH(AT$631,$H$631:$K$631,0))*HLOOKUP(AT$630,$J$627:$R$628,2)</f>
        <v>0</v>
      </c>
      <c r="AU678" s="769" cm="1">
        <f t="array" ref="AU678">INDEX($H678:$K678,0,MATCH(AU$631,$H$631:$K$631,0))*HLOOKUP(AU$630,$J$627:$R$628,2)</f>
        <v>1</v>
      </c>
      <c r="AV678" s="189"/>
      <c r="AW678" s="189"/>
      <c r="AX678" s="16"/>
      <c r="AY678" s="8"/>
      <c r="AZ678" s="8"/>
      <c r="BA678" s="8"/>
    </row>
    <row r="679" spans="1:53" ht="14.5" outlineLevel="1" x14ac:dyDescent="0.35">
      <c r="A679" s="6"/>
      <c r="B679" s="7"/>
      <c r="C679" s="17"/>
      <c r="D679" s="17"/>
      <c r="E679" s="17"/>
      <c r="F679" s="26"/>
      <c r="G679" s="26" t="str">
        <f t="shared" si="182"/>
        <v>YYWBLzd</v>
      </c>
      <c r="H679" s="226">
        <f t="shared" si="187"/>
        <v>1</v>
      </c>
      <c r="I679" s="226">
        <f t="shared" si="187"/>
        <v>1</v>
      </c>
      <c r="J679" s="226">
        <f t="shared" si="187"/>
        <v>0</v>
      </c>
      <c r="K679" s="226">
        <f t="shared" si="187"/>
        <v>1</v>
      </c>
      <c r="L679" s="769" cm="1">
        <f t="array" ref="L679">INDEX($H679:$K679,0,MATCH(L$631,$H$631:$K$631,0))*HLOOKUP(L$630,$J$627:$R$628,2)</f>
        <v>1</v>
      </c>
      <c r="M679" s="769" cm="1">
        <f t="array" ref="M679">INDEX($H679:$K679,0,MATCH(M$631,$H$631:$K$631,0))*HLOOKUP(M$630,$J$627:$R$628,2)</f>
        <v>1</v>
      </c>
      <c r="N679" s="769" cm="1">
        <f t="array" ref="N679">INDEX($H679:$K679,0,MATCH(N$631,$H$631:$K$631,0))*HLOOKUP(N$630,$J$627:$R$628,2)</f>
        <v>0</v>
      </c>
      <c r="O679" s="769" cm="1">
        <f t="array" ref="O679">INDEX($H679:$K679,0,MATCH(O$631,$H$631:$K$631,0))*HLOOKUP(O$630,$J$627:$R$628,2)</f>
        <v>1</v>
      </c>
      <c r="P679" s="769" cm="1">
        <f t="array" ref="P679">INDEX($H679:$K679,0,MATCH(P$631,$H$631:$K$631,0))*HLOOKUP(P$630,$J$627:$R$628,2)</f>
        <v>1</v>
      </c>
      <c r="Q679" s="769" cm="1">
        <f t="array" ref="Q679">INDEX($H679:$K679,0,MATCH(Q$631,$H$631:$K$631,0))*HLOOKUP(Q$630,$J$627:$R$628,2)</f>
        <v>1</v>
      </c>
      <c r="R679" s="769" cm="1">
        <f t="array" ref="R679">INDEX($H679:$K679,0,MATCH(R$631,$H$631:$K$631,0))*HLOOKUP(R$630,$J$627:$R$628,2)</f>
        <v>0</v>
      </c>
      <c r="S679" s="769" cm="1">
        <f t="array" ref="S679">INDEX($H679:$K679,0,MATCH(S$631,$H$631:$K$631,0))*HLOOKUP(S$630,$J$627:$R$628,2)</f>
        <v>1</v>
      </c>
      <c r="T679" s="769" cm="1">
        <f t="array" ref="T679">INDEX($H679:$K679,0,MATCH(T$631,$H$631:$K$631,0))*HLOOKUP(T$630,$J$627:$R$628,2)</f>
        <v>1</v>
      </c>
      <c r="U679" s="769" cm="1">
        <f t="array" ref="U679">INDEX($H679:$K679,0,MATCH(U$631,$H$631:$K$631,0))*HLOOKUP(U$630,$J$627:$R$628,2)</f>
        <v>1</v>
      </c>
      <c r="V679" s="769" cm="1">
        <f t="array" ref="V679">INDEX($H679:$K679,0,MATCH(V$631,$H$631:$K$631,0))*HLOOKUP(V$630,$J$627:$R$628,2)</f>
        <v>0</v>
      </c>
      <c r="W679" s="769" cm="1">
        <f t="array" ref="W679">INDEX($H679:$K679,0,MATCH(W$631,$H$631:$K$631,0))*HLOOKUP(W$630,$J$627:$R$628,2)</f>
        <v>1</v>
      </c>
      <c r="X679" s="769" cm="1">
        <f t="array" ref="X679">INDEX($H679:$K679,0,MATCH(X$631,$H$631:$K$631,0))*HLOOKUP(X$630,$J$627:$R$628,2)</f>
        <v>1</v>
      </c>
      <c r="Y679" s="769" cm="1">
        <f t="array" ref="Y679">INDEX($H679:$K679,0,MATCH(Y$631,$H$631:$K$631,0))*HLOOKUP(Y$630,$J$627:$R$628,2)</f>
        <v>1</v>
      </c>
      <c r="Z679" s="769" cm="1">
        <f t="array" ref="Z679">INDEX($H679:$K679,0,MATCH(Z$631,$H$631:$K$631,0))*HLOOKUP(Z$630,$J$627:$R$628,2)</f>
        <v>0</v>
      </c>
      <c r="AA679" s="769" cm="1">
        <f t="array" ref="AA679">INDEX($H679:$K679,0,MATCH(AA$631,$H$631:$K$631,0))*HLOOKUP(AA$630,$J$627:$R$628,2)</f>
        <v>1</v>
      </c>
      <c r="AB679" s="769" cm="1">
        <f t="array" ref="AB679">INDEX($H679:$K679,0,MATCH(AB$631,$H$631:$K$631,0))*HLOOKUP(AB$630,$J$627:$R$628,2)</f>
        <v>1</v>
      </c>
      <c r="AC679" s="769" cm="1">
        <f t="array" ref="AC679">INDEX($H679:$K679,0,MATCH(AC$631,$H$631:$K$631,0))*HLOOKUP(AC$630,$J$627:$R$628,2)</f>
        <v>1</v>
      </c>
      <c r="AD679" s="769" cm="1">
        <f t="array" ref="AD679">INDEX($H679:$K679,0,MATCH(AD$631,$H$631:$K$631,0))*HLOOKUP(AD$630,$J$627:$R$628,2)</f>
        <v>0</v>
      </c>
      <c r="AE679" s="769" cm="1">
        <f t="array" ref="AE679">INDEX($H679:$K679,0,MATCH(AE$631,$H$631:$K$631,0))*HLOOKUP(AE$630,$J$627:$R$628,2)</f>
        <v>1</v>
      </c>
      <c r="AF679" s="769" cm="1">
        <f t="array" ref="AF679">INDEX($H679:$K679,0,MATCH(AF$631,$H$631:$K$631,0))*HLOOKUP(AF$630,$J$627:$R$628,2)</f>
        <v>1</v>
      </c>
      <c r="AG679" s="769" cm="1">
        <f t="array" ref="AG679">INDEX($H679:$K679,0,MATCH(AG$631,$H$631:$K$631,0))*HLOOKUP(AG$630,$J$627:$R$628,2)</f>
        <v>1</v>
      </c>
      <c r="AH679" s="769" cm="1">
        <f t="array" ref="AH679">INDEX($H679:$K679,0,MATCH(AH$631,$H$631:$K$631,0))*HLOOKUP(AH$630,$J$627:$R$628,2)</f>
        <v>0</v>
      </c>
      <c r="AI679" s="769" cm="1">
        <f t="array" ref="AI679">INDEX($H679:$K679,0,MATCH(AI$631,$H$631:$K$631,0))*HLOOKUP(AI$630,$J$627:$R$628,2)</f>
        <v>1</v>
      </c>
      <c r="AJ679" s="769" cm="1">
        <f t="array" ref="AJ679">INDEX($H679:$K679,0,MATCH(AJ$631,$H$631:$K$631,0))*HLOOKUP(AJ$630,$J$627:$R$628,2)</f>
        <v>1</v>
      </c>
      <c r="AK679" s="769" cm="1">
        <f t="array" ref="AK679">INDEX($H679:$K679,0,MATCH(AK$631,$H$631:$K$631,0))*HLOOKUP(AK$630,$J$627:$R$628,2)</f>
        <v>1</v>
      </c>
      <c r="AL679" s="769" cm="1">
        <f t="array" ref="AL679">INDEX($H679:$K679,0,MATCH(AL$631,$H$631:$K$631,0))*HLOOKUP(AL$630,$J$627:$R$628,2)</f>
        <v>0</v>
      </c>
      <c r="AM679" s="769" cm="1">
        <f t="array" ref="AM679">INDEX($H679:$K679,0,MATCH(AM$631,$H$631:$K$631,0))*HLOOKUP(AM$630,$J$627:$R$628,2)</f>
        <v>1</v>
      </c>
      <c r="AN679" s="769" cm="1">
        <f t="array" ref="AN679">INDEX($H679:$K679,0,MATCH(AN$631,$H$631:$K$631,0))*HLOOKUP(AN$630,$J$627:$R$628,2)</f>
        <v>1</v>
      </c>
      <c r="AO679" s="769" cm="1">
        <f t="array" ref="AO679">INDEX($H679:$K679,0,MATCH(AO$631,$H$631:$K$631,0))*HLOOKUP(AO$630,$J$627:$R$628,2)</f>
        <v>1</v>
      </c>
      <c r="AP679" s="769" cm="1">
        <f t="array" ref="AP679">INDEX($H679:$K679,0,MATCH(AP$631,$H$631:$K$631,0))*HLOOKUP(AP$630,$J$627:$R$628,2)</f>
        <v>0</v>
      </c>
      <c r="AQ679" s="769" cm="1">
        <f t="array" ref="AQ679">INDEX($H679:$K679,0,MATCH(AQ$631,$H$631:$K$631,0))*HLOOKUP(AQ$630,$J$627:$R$628,2)</f>
        <v>1</v>
      </c>
      <c r="AR679" s="769" cm="1">
        <f t="array" ref="AR679">INDEX($H679:$K679,0,MATCH(AR$631,$H$631:$K$631,0))*HLOOKUP(AR$630,$J$627:$R$628,2)</f>
        <v>1</v>
      </c>
      <c r="AS679" s="769" cm="1">
        <f t="array" ref="AS679">INDEX($H679:$K679,0,MATCH(AS$631,$H$631:$K$631,0))*HLOOKUP(AS$630,$J$627:$R$628,2)</f>
        <v>1</v>
      </c>
      <c r="AT679" s="769" cm="1">
        <f t="array" ref="AT679">INDEX($H679:$K679,0,MATCH(AT$631,$H$631:$K$631,0))*HLOOKUP(AT$630,$J$627:$R$628,2)</f>
        <v>0</v>
      </c>
      <c r="AU679" s="769" cm="1">
        <f t="array" ref="AU679">INDEX($H679:$K679,0,MATCH(AU$631,$H$631:$K$631,0))*HLOOKUP(AU$630,$J$627:$R$628,2)</f>
        <v>1</v>
      </c>
      <c r="AV679" s="189"/>
      <c r="AW679" s="189"/>
      <c r="AX679" s="16"/>
      <c r="AY679" s="8"/>
      <c r="AZ679" s="8"/>
      <c r="BA679" s="8"/>
    </row>
    <row r="680" spans="1:53" ht="14.5" outlineLevel="1" x14ac:dyDescent="0.35">
      <c r="A680" s="6"/>
      <c r="B680" s="7"/>
      <c r="C680" s="17"/>
      <c r="D680" s="17"/>
      <c r="E680" s="17"/>
      <c r="F680" s="26"/>
      <c r="G680" s="26" t="str">
        <f t="shared" si="182"/>
        <v>YYWWBk</v>
      </c>
      <c r="H680" s="226">
        <f t="shared" ref="H680:K680" si="188">IF(H590&gt;0,1,0)</f>
        <v>0</v>
      </c>
      <c r="I680" s="226">
        <f t="shared" si="188"/>
        <v>0</v>
      </c>
      <c r="J680" s="226">
        <f t="shared" si="188"/>
        <v>0</v>
      </c>
      <c r="K680" s="226">
        <f t="shared" si="188"/>
        <v>0</v>
      </c>
      <c r="L680" s="769" cm="1">
        <f t="array" ref="L680">INDEX($H680:$K680,0,MATCH(L$631,$H$631:$K$631,0))*HLOOKUP(L$630,$J$627:$R$628,2)</f>
        <v>0</v>
      </c>
      <c r="M680" s="769" cm="1">
        <f t="array" ref="M680">INDEX($H680:$K680,0,MATCH(M$631,$H$631:$K$631,0))*HLOOKUP(M$630,$J$627:$R$628,2)</f>
        <v>0</v>
      </c>
      <c r="N680" s="769" cm="1">
        <f t="array" ref="N680">INDEX($H680:$K680,0,MATCH(N$631,$H$631:$K$631,0))*HLOOKUP(N$630,$J$627:$R$628,2)</f>
        <v>0</v>
      </c>
      <c r="O680" s="769" cm="1">
        <f t="array" ref="O680">INDEX($H680:$K680,0,MATCH(O$631,$H$631:$K$631,0))*HLOOKUP(O$630,$J$627:$R$628,2)</f>
        <v>0</v>
      </c>
      <c r="P680" s="769" cm="1">
        <f t="array" ref="P680">INDEX($H680:$K680,0,MATCH(P$631,$H$631:$K$631,0))*HLOOKUP(P$630,$J$627:$R$628,2)</f>
        <v>0</v>
      </c>
      <c r="Q680" s="769" cm="1">
        <f t="array" ref="Q680">INDEX($H680:$K680,0,MATCH(Q$631,$H$631:$K$631,0))*HLOOKUP(Q$630,$J$627:$R$628,2)</f>
        <v>0</v>
      </c>
      <c r="R680" s="769" cm="1">
        <f t="array" ref="R680">INDEX($H680:$K680,0,MATCH(R$631,$H$631:$K$631,0))*HLOOKUP(R$630,$J$627:$R$628,2)</f>
        <v>0</v>
      </c>
      <c r="S680" s="769" cm="1">
        <f t="array" ref="S680">INDEX($H680:$K680,0,MATCH(S$631,$H$631:$K$631,0))*HLOOKUP(S$630,$J$627:$R$628,2)</f>
        <v>0</v>
      </c>
      <c r="T680" s="769" cm="1">
        <f t="array" ref="T680">INDEX($H680:$K680,0,MATCH(T$631,$H$631:$K$631,0))*HLOOKUP(T$630,$J$627:$R$628,2)</f>
        <v>0</v>
      </c>
      <c r="U680" s="769" cm="1">
        <f t="array" ref="U680">INDEX($H680:$K680,0,MATCH(U$631,$H$631:$K$631,0))*HLOOKUP(U$630,$J$627:$R$628,2)</f>
        <v>0</v>
      </c>
      <c r="V680" s="769" cm="1">
        <f t="array" ref="V680">INDEX($H680:$K680,0,MATCH(V$631,$H$631:$K$631,0))*HLOOKUP(V$630,$J$627:$R$628,2)</f>
        <v>0</v>
      </c>
      <c r="W680" s="769" cm="1">
        <f t="array" ref="W680">INDEX($H680:$K680,0,MATCH(W$631,$H$631:$K$631,0))*HLOOKUP(W$630,$J$627:$R$628,2)</f>
        <v>0</v>
      </c>
      <c r="X680" s="769" cm="1">
        <f t="array" ref="X680">INDEX($H680:$K680,0,MATCH(X$631,$H$631:$K$631,0))*HLOOKUP(X$630,$J$627:$R$628,2)</f>
        <v>0</v>
      </c>
      <c r="Y680" s="769" cm="1">
        <f t="array" ref="Y680">INDEX($H680:$K680,0,MATCH(Y$631,$H$631:$K$631,0))*HLOOKUP(Y$630,$J$627:$R$628,2)</f>
        <v>0</v>
      </c>
      <c r="Z680" s="769" cm="1">
        <f t="array" ref="Z680">INDEX($H680:$K680,0,MATCH(Z$631,$H$631:$K$631,0))*HLOOKUP(Z$630,$J$627:$R$628,2)</f>
        <v>0</v>
      </c>
      <c r="AA680" s="769" cm="1">
        <f t="array" ref="AA680">INDEX($H680:$K680,0,MATCH(AA$631,$H$631:$K$631,0))*HLOOKUP(AA$630,$J$627:$R$628,2)</f>
        <v>0</v>
      </c>
      <c r="AB680" s="769" cm="1">
        <f t="array" ref="AB680">INDEX($H680:$K680,0,MATCH(AB$631,$H$631:$K$631,0))*HLOOKUP(AB$630,$J$627:$R$628,2)</f>
        <v>0</v>
      </c>
      <c r="AC680" s="769" cm="1">
        <f t="array" ref="AC680">INDEX($H680:$K680,0,MATCH(AC$631,$H$631:$K$631,0))*HLOOKUP(AC$630,$J$627:$R$628,2)</f>
        <v>0</v>
      </c>
      <c r="AD680" s="769" cm="1">
        <f t="array" ref="AD680">INDEX($H680:$K680,0,MATCH(AD$631,$H$631:$K$631,0))*HLOOKUP(AD$630,$J$627:$R$628,2)</f>
        <v>0</v>
      </c>
      <c r="AE680" s="769" cm="1">
        <f t="array" ref="AE680">INDEX($H680:$K680,0,MATCH(AE$631,$H$631:$K$631,0))*HLOOKUP(AE$630,$J$627:$R$628,2)</f>
        <v>0</v>
      </c>
      <c r="AF680" s="769" cm="1">
        <f t="array" ref="AF680">INDEX($H680:$K680,0,MATCH(AF$631,$H$631:$K$631,0))*HLOOKUP(AF$630,$J$627:$R$628,2)</f>
        <v>0</v>
      </c>
      <c r="AG680" s="769" cm="1">
        <f t="array" ref="AG680">INDEX($H680:$K680,0,MATCH(AG$631,$H$631:$K$631,0))*HLOOKUP(AG$630,$J$627:$R$628,2)</f>
        <v>0</v>
      </c>
      <c r="AH680" s="769" cm="1">
        <f t="array" ref="AH680">INDEX($H680:$K680,0,MATCH(AH$631,$H$631:$K$631,0))*HLOOKUP(AH$630,$J$627:$R$628,2)</f>
        <v>0</v>
      </c>
      <c r="AI680" s="769" cm="1">
        <f t="array" ref="AI680">INDEX($H680:$K680,0,MATCH(AI$631,$H$631:$K$631,0))*HLOOKUP(AI$630,$J$627:$R$628,2)</f>
        <v>0</v>
      </c>
      <c r="AJ680" s="769" cm="1">
        <f t="array" ref="AJ680">INDEX($H680:$K680,0,MATCH(AJ$631,$H$631:$K$631,0))*HLOOKUP(AJ$630,$J$627:$R$628,2)</f>
        <v>0</v>
      </c>
      <c r="AK680" s="769" cm="1">
        <f t="array" ref="AK680">INDEX($H680:$K680,0,MATCH(AK$631,$H$631:$K$631,0))*HLOOKUP(AK$630,$J$627:$R$628,2)</f>
        <v>0</v>
      </c>
      <c r="AL680" s="769" cm="1">
        <f t="array" ref="AL680">INDEX($H680:$K680,0,MATCH(AL$631,$H$631:$K$631,0))*HLOOKUP(AL$630,$J$627:$R$628,2)</f>
        <v>0</v>
      </c>
      <c r="AM680" s="769" cm="1">
        <f t="array" ref="AM680">INDEX($H680:$K680,0,MATCH(AM$631,$H$631:$K$631,0))*HLOOKUP(AM$630,$J$627:$R$628,2)</f>
        <v>0</v>
      </c>
      <c r="AN680" s="769" cm="1">
        <f t="array" ref="AN680">INDEX($H680:$K680,0,MATCH(AN$631,$H$631:$K$631,0))*HLOOKUP(AN$630,$J$627:$R$628,2)</f>
        <v>0</v>
      </c>
      <c r="AO680" s="769" cm="1">
        <f t="array" ref="AO680">INDEX($H680:$K680,0,MATCH(AO$631,$H$631:$K$631,0))*HLOOKUP(AO$630,$J$627:$R$628,2)</f>
        <v>0</v>
      </c>
      <c r="AP680" s="769" cm="1">
        <f t="array" ref="AP680">INDEX($H680:$K680,0,MATCH(AP$631,$H$631:$K$631,0))*HLOOKUP(AP$630,$J$627:$R$628,2)</f>
        <v>0</v>
      </c>
      <c r="AQ680" s="769" cm="1">
        <f t="array" ref="AQ680">INDEX($H680:$K680,0,MATCH(AQ$631,$H$631:$K$631,0))*HLOOKUP(AQ$630,$J$627:$R$628,2)</f>
        <v>0</v>
      </c>
      <c r="AR680" s="769" cm="1">
        <f t="array" ref="AR680">INDEX($H680:$K680,0,MATCH(AR$631,$H$631:$K$631,0))*HLOOKUP(AR$630,$J$627:$R$628,2)</f>
        <v>0</v>
      </c>
      <c r="AS680" s="769" cm="1">
        <f t="array" ref="AS680">INDEX($H680:$K680,0,MATCH(AS$631,$H$631:$K$631,0))*HLOOKUP(AS$630,$J$627:$R$628,2)</f>
        <v>0</v>
      </c>
      <c r="AT680" s="769" cm="1">
        <f t="array" ref="AT680">INDEX($H680:$K680,0,MATCH(AT$631,$H$631:$K$631,0))*HLOOKUP(AT$630,$J$627:$R$628,2)</f>
        <v>0</v>
      </c>
      <c r="AU680" s="769" cm="1">
        <f t="array" ref="AU680">INDEX($H680:$K680,0,MATCH(AU$631,$H$631:$K$631,0))*HLOOKUP(AU$630,$J$627:$R$628,2)</f>
        <v>0</v>
      </c>
      <c r="AV680" s="189"/>
      <c r="AW680" s="189"/>
      <c r="AX680" s="16"/>
      <c r="AY680" s="8"/>
      <c r="AZ680" s="8"/>
      <c r="BA680" s="8"/>
    </row>
    <row r="681" spans="1:53" ht="14.5" outlineLevel="1" x14ac:dyDescent="0.35">
      <c r="A681" s="6"/>
      <c r="B681" s="7"/>
      <c r="C681" s="17"/>
      <c r="D681" s="17"/>
      <c r="E681" s="17"/>
      <c r="F681" s="26"/>
      <c r="G681" s="26" t="str">
        <f t="shared" si="182"/>
        <v>YYKWWb</v>
      </c>
      <c r="H681" s="226">
        <f t="shared" ref="H681:K682" si="189">IF(H591&gt;0,1,0)</f>
        <v>1</v>
      </c>
      <c r="I681" s="226">
        <f t="shared" si="189"/>
        <v>1</v>
      </c>
      <c r="J681" s="226">
        <f t="shared" si="189"/>
        <v>1</v>
      </c>
      <c r="K681" s="226">
        <f t="shared" si="189"/>
        <v>0</v>
      </c>
      <c r="L681" s="769" cm="1">
        <f t="array" ref="L681">INDEX($H681:$K681,0,MATCH(L$631,$H$631:$K$631,0))*HLOOKUP(L$630,$J$627:$R$628,2)</f>
        <v>1</v>
      </c>
      <c r="M681" s="769" cm="1">
        <f t="array" ref="M681">INDEX($H681:$K681,0,MATCH(M$631,$H$631:$K$631,0))*HLOOKUP(M$630,$J$627:$R$628,2)</f>
        <v>1</v>
      </c>
      <c r="N681" s="769" cm="1">
        <f t="array" ref="N681">INDEX($H681:$K681,0,MATCH(N$631,$H$631:$K$631,0))*HLOOKUP(N$630,$J$627:$R$628,2)</f>
        <v>1</v>
      </c>
      <c r="O681" s="769" cm="1">
        <f t="array" ref="O681">INDEX($H681:$K681,0,MATCH(O$631,$H$631:$K$631,0))*HLOOKUP(O$630,$J$627:$R$628,2)</f>
        <v>0</v>
      </c>
      <c r="P681" s="769" cm="1">
        <f t="array" ref="P681">INDEX($H681:$K681,0,MATCH(P$631,$H$631:$K$631,0))*HLOOKUP(P$630,$J$627:$R$628,2)</f>
        <v>1</v>
      </c>
      <c r="Q681" s="769" cm="1">
        <f t="array" ref="Q681">INDEX($H681:$K681,0,MATCH(Q$631,$H$631:$K$631,0))*HLOOKUP(Q$630,$J$627:$R$628,2)</f>
        <v>1</v>
      </c>
      <c r="R681" s="769" cm="1">
        <f t="array" ref="R681">INDEX($H681:$K681,0,MATCH(R$631,$H$631:$K$631,0))*HLOOKUP(R$630,$J$627:$R$628,2)</f>
        <v>1</v>
      </c>
      <c r="S681" s="769" cm="1">
        <f t="array" ref="S681">INDEX($H681:$K681,0,MATCH(S$631,$H$631:$K$631,0))*HLOOKUP(S$630,$J$627:$R$628,2)</f>
        <v>0</v>
      </c>
      <c r="T681" s="769" cm="1">
        <f t="array" ref="T681">INDEX($H681:$K681,0,MATCH(T$631,$H$631:$K$631,0))*HLOOKUP(T$630,$J$627:$R$628,2)</f>
        <v>1</v>
      </c>
      <c r="U681" s="769" cm="1">
        <f t="array" ref="U681">INDEX($H681:$K681,0,MATCH(U$631,$H$631:$K$631,0))*HLOOKUP(U$630,$J$627:$R$628,2)</f>
        <v>1</v>
      </c>
      <c r="V681" s="769" cm="1">
        <f t="array" ref="V681">INDEX($H681:$K681,0,MATCH(V$631,$H$631:$K$631,0))*HLOOKUP(V$630,$J$627:$R$628,2)</f>
        <v>1</v>
      </c>
      <c r="W681" s="769" cm="1">
        <f t="array" ref="W681">INDEX($H681:$K681,0,MATCH(W$631,$H$631:$K$631,0))*HLOOKUP(W$630,$J$627:$R$628,2)</f>
        <v>0</v>
      </c>
      <c r="X681" s="769" cm="1">
        <f t="array" ref="X681">INDEX($H681:$K681,0,MATCH(X$631,$H$631:$K$631,0))*HLOOKUP(X$630,$J$627:$R$628,2)</f>
        <v>1</v>
      </c>
      <c r="Y681" s="769" cm="1">
        <f t="array" ref="Y681">INDEX($H681:$K681,0,MATCH(Y$631,$H$631:$K$631,0))*HLOOKUP(Y$630,$J$627:$R$628,2)</f>
        <v>1</v>
      </c>
      <c r="Z681" s="769" cm="1">
        <f t="array" ref="Z681">INDEX($H681:$K681,0,MATCH(Z$631,$H$631:$K$631,0))*HLOOKUP(Z$630,$J$627:$R$628,2)</f>
        <v>1</v>
      </c>
      <c r="AA681" s="769" cm="1">
        <f t="array" ref="AA681">INDEX($H681:$K681,0,MATCH(AA$631,$H$631:$K$631,0))*HLOOKUP(AA$630,$J$627:$R$628,2)</f>
        <v>0</v>
      </c>
      <c r="AB681" s="769" cm="1">
        <f t="array" ref="AB681">INDEX($H681:$K681,0,MATCH(AB$631,$H$631:$K$631,0))*HLOOKUP(AB$630,$J$627:$R$628,2)</f>
        <v>1</v>
      </c>
      <c r="AC681" s="769" cm="1">
        <f t="array" ref="AC681">INDEX($H681:$K681,0,MATCH(AC$631,$H$631:$K$631,0))*HLOOKUP(AC$630,$J$627:$R$628,2)</f>
        <v>1</v>
      </c>
      <c r="AD681" s="769" cm="1">
        <f t="array" ref="AD681">INDEX($H681:$K681,0,MATCH(AD$631,$H$631:$K$631,0))*HLOOKUP(AD$630,$J$627:$R$628,2)</f>
        <v>1</v>
      </c>
      <c r="AE681" s="769" cm="1">
        <f t="array" ref="AE681">INDEX($H681:$K681,0,MATCH(AE$631,$H$631:$K$631,0))*HLOOKUP(AE$630,$J$627:$R$628,2)</f>
        <v>0</v>
      </c>
      <c r="AF681" s="769" cm="1">
        <f t="array" ref="AF681">INDEX($H681:$K681,0,MATCH(AF$631,$H$631:$K$631,0))*HLOOKUP(AF$630,$J$627:$R$628,2)</f>
        <v>1</v>
      </c>
      <c r="AG681" s="769" cm="1">
        <f t="array" ref="AG681">INDEX($H681:$K681,0,MATCH(AG$631,$H$631:$K$631,0))*HLOOKUP(AG$630,$J$627:$R$628,2)</f>
        <v>1</v>
      </c>
      <c r="AH681" s="769" cm="1">
        <f t="array" ref="AH681">INDEX($H681:$K681,0,MATCH(AH$631,$H$631:$K$631,0))*HLOOKUP(AH$630,$J$627:$R$628,2)</f>
        <v>1</v>
      </c>
      <c r="AI681" s="769" cm="1">
        <f t="array" ref="AI681">INDEX($H681:$K681,0,MATCH(AI$631,$H$631:$K$631,0))*HLOOKUP(AI$630,$J$627:$R$628,2)</f>
        <v>0</v>
      </c>
      <c r="AJ681" s="769" cm="1">
        <f t="array" ref="AJ681">INDEX($H681:$K681,0,MATCH(AJ$631,$H$631:$K$631,0))*HLOOKUP(AJ$630,$J$627:$R$628,2)</f>
        <v>1</v>
      </c>
      <c r="AK681" s="769" cm="1">
        <f t="array" ref="AK681">INDEX($H681:$K681,0,MATCH(AK$631,$H$631:$K$631,0))*HLOOKUP(AK$630,$J$627:$R$628,2)</f>
        <v>1</v>
      </c>
      <c r="AL681" s="769" cm="1">
        <f t="array" ref="AL681">INDEX($H681:$K681,0,MATCH(AL$631,$H$631:$K$631,0))*HLOOKUP(AL$630,$J$627:$R$628,2)</f>
        <v>1</v>
      </c>
      <c r="AM681" s="769" cm="1">
        <f t="array" ref="AM681">INDEX($H681:$K681,0,MATCH(AM$631,$H$631:$K$631,0))*HLOOKUP(AM$630,$J$627:$R$628,2)</f>
        <v>0</v>
      </c>
      <c r="AN681" s="769" cm="1">
        <f t="array" ref="AN681">INDEX($H681:$K681,0,MATCH(AN$631,$H$631:$K$631,0))*HLOOKUP(AN$630,$J$627:$R$628,2)</f>
        <v>1</v>
      </c>
      <c r="AO681" s="769" cm="1">
        <f t="array" ref="AO681">INDEX($H681:$K681,0,MATCH(AO$631,$H$631:$K$631,0))*HLOOKUP(AO$630,$J$627:$R$628,2)</f>
        <v>1</v>
      </c>
      <c r="AP681" s="769" cm="1">
        <f t="array" ref="AP681">INDEX($H681:$K681,0,MATCH(AP$631,$H$631:$K$631,0))*HLOOKUP(AP$630,$J$627:$R$628,2)</f>
        <v>1</v>
      </c>
      <c r="AQ681" s="769" cm="1">
        <f t="array" ref="AQ681">INDEX($H681:$K681,0,MATCH(AQ$631,$H$631:$K$631,0))*HLOOKUP(AQ$630,$J$627:$R$628,2)</f>
        <v>0</v>
      </c>
      <c r="AR681" s="769" cm="1">
        <f t="array" ref="AR681">INDEX($H681:$K681,0,MATCH(AR$631,$H$631:$K$631,0))*HLOOKUP(AR$630,$J$627:$R$628,2)</f>
        <v>1</v>
      </c>
      <c r="AS681" s="769" cm="1">
        <f t="array" ref="AS681">INDEX($H681:$K681,0,MATCH(AS$631,$H$631:$K$631,0))*HLOOKUP(AS$630,$J$627:$R$628,2)</f>
        <v>1</v>
      </c>
      <c r="AT681" s="769" cm="1">
        <f t="array" ref="AT681">INDEX($H681:$K681,0,MATCH(AT$631,$H$631:$K$631,0))*HLOOKUP(AT$630,$J$627:$R$628,2)</f>
        <v>1</v>
      </c>
      <c r="AU681" s="769" cm="1">
        <f t="array" ref="AU681">INDEX($H681:$K681,0,MATCH(AU$631,$H$631:$K$631,0))*HLOOKUP(AU$630,$J$627:$R$628,2)</f>
        <v>0</v>
      </c>
      <c r="AV681" s="189"/>
      <c r="AW681" s="189"/>
      <c r="AX681" s="16"/>
      <c r="AY681" s="8"/>
      <c r="AZ681" s="8"/>
      <c r="BA681" s="8"/>
    </row>
    <row r="682" spans="1:53" ht="14.5" outlineLevel="1" x14ac:dyDescent="0.35">
      <c r="A682" s="6"/>
      <c r="B682" s="7"/>
      <c r="C682" s="17"/>
      <c r="D682" s="17"/>
      <c r="E682" s="17"/>
      <c r="F682" s="26"/>
      <c r="G682" s="26" t="str">
        <f t="shared" si="182"/>
        <v>YYKWWbd</v>
      </c>
      <c r="H682" s="226">
        <f t="shared" si="189"/>
        <v>1</v>
      </c>
      <c r="I682" s="226">
        <f t="shared" si="189"/>
        <v>1</v>
      </c>
      <c r="J682" s="226">
        <f t="shared" si="189"/>
        <v>1</v>
      </c>
      <c r="K682" s="226">
        <f t="shared" si="189"/>
        <v>0</v>
      </c>
      <c r="L682" s="769" cm="1">
        <f t="array" ref="L682">INDEX($H682:$K682,0,MATCH(L$631,$H$631:$K$631,0))*HLOOKUP(L$630,$J$627:$R$628,2)</f>
        <v>1</v>
      </c>
      <c r="M682" s="769" cm="1">
        <f t="array" ref="M682">INDEX($H682:$K682,0,MATCH(M$631,$H$631:$K$631,0))*HLOOKUP(M$630,$J$627:$R$628,2)</f>
        <v>1</v>
      </c>
      <c r="N682" s="769" cm="1">
        <f t="array" ref="N682">INDEX($H682:$K682,0,MATCH(N$631,$H$631:$K$631,0))*HLOOKUP(N$630,$J$627:$R$628,2)</f>
        <v>1</v>
      </c>
      <c r="O682" s="769" cm="1">
        <f t="array" ref="O682">INDEX($H682:$K682,0,MATCH(O$631,$H$631:$K$631,0))*HLOOKUP(O$630,$J$627:$R$628,2)</f>
        <v>0</v>
      </c>
      <c r="P682" s="769" cm="1">
        <f t="array" ref="P682">INDEX($H682:$K682,0,MATCH(P$631,$H$631:$K$631,0))*HLOOKUP(P$630,$J$627:$R$628,2)</f>
        <v>1</v>
      </c>
      <c r="Q682" s="769" cm="1">
        <f t="array" ref="Q682">INDEX($H682:$K682,0,MATCH(Q$631,$H$631:$K$631,0))*HLOOKUP(Q$630,$J$627:$R$628,2)</f>
        <v>1</v>
      </c>
      <c r="R682" s="769" cm="1">
        <f t="array" ref="R682">INDEX($H682:$K682,0,MATCH(R$631,$H$631:$K$631,0))*HLOOKUP(R$630,$J$627:$R$628,2)</f>
        <v>1</v>
      </c>
      <c r="S682" s="769" cm="1">
        <f t="array" ref="S682">INDEX($H682:$K682,0,MATCH(S$631,$H$631:$K$631,0))*HLOOKUP(S$630,$J$627:$R$628,2)</f>
        <v>0</v>
      </c>
      <c r="T682" s="769" cm="1">
        <f t="array" ref="T682">INDEX($H682:$K682,0,MATCH(T$631,$H$631:$K$631,0))*HLOOKUP(T$630,$J$627:$R$628,2)</f>
        <v>1</v>
      </c>
      <c r="U682" s="769" cm="1">
        <f t="array" ref="U682">INDEX($H682:$K682,0,MATCH(U$631,$H$631:$K$631,0))*HLOOKUP(U$630,$J$627:$R$628,2)</f>
        <v>1</v>
      </c>
      <c r="V682" s="769" cm="1">
        <f t="array" ref="V682">INDEX($H682:$K682,0,MATCH(V$631,$H$631:$K$631,0))*HLOOKUP(V$630,$J$627:$R$628,2)</f>
        <v>1</v>
      </c>
      <c r="W682" s="769" cm="1">
        <f t="array" ref="W682">INDEX($H682:$K682,0,MATCH(W$631,$H$631:$K$631,0))*HLOOKUP(W$630,$J$627:$R$628,2)</f>
        <v>0</v>
      </c>
      <c r="X682" s="769" cm="1">
        <f t="array" ref="X682">INDEX($H682:$K682,0,MATCH(X$631,$H$631:$K$631,0))*HLOOKUP(X$630,$J$627:$R$628,2)</f>
        <v>1</v>
      </c>
      <c r="Y682" s="769" cm="1">
        <f t="array" ref="Y682">INDEX($H682:$K682,0,MATCH(Y$631,$H$631:$K$631,0))*HLOOKUP(Y$630,$J$627:$R$628,2)</f>
        <v>1</v>
      </c>
      <c r="Z682" s="769" cm="1">
        <f t="array" ref="Z682">INDEX($H682:$K682,0,MATCH(Z$631,$H$631:$K$631,0))*HLOOKUP(Z$630,$J$627:$R$628,2)</f>
        <v>1</v>
      </c>
      <c r="AA682" s="769" cm="1">
        <f t="array" ref="AA682">INDEX($H682:$K682,0,MATCH(AA$631,$H$631:$K$631,0))*HLOOKUP(AA$630,$J$627:$R$628,2)</f>
        <v>0</v>
      </c>
      <c r="AB682" s="769" cm="1">
        <f t="array" ref="AB682">INDEX($H682:$K682,0,MATCH(AB$631,$H$631:$K$631,0))*HLOOKUP(AB$630,$J$627:$R$628,2)</f>
        <v>1</v>
      </c>
      <c r="AC682" s="769" cm="1">
        <f t="array" ref="AC682">INDEX($H682:$K682,0,MATCH(AC$631,$H$631:$K$631,0))*HLOOKUP(AC$630,$J$627:$R$628,2)</f>
        <v>1</v>
      </c>
      <c r="AD682" s="769" cm="1">
        <f t="array" ref="AD682">INDEX($H682:$K682,0,MATCH(AD$631,$H$631:$K$631,0))*HLOOKUP(AD$630,$J$627:$R$628,2)</f>
        <v>1</v>
      </c>
      <c r="AE682" s="769" cm="1">
        <f t="array" ref="AE682">INDEX($H682:$K682,0,MATCH(AE$631,$H$631:$K$631,0))*HLOOKUP(AE$630,$J$627:$R$628,2)</f>
        <v>0</v>
      </c>
      <c r="AF682" s="769" cm="1">
        <f t="array" ref="AF682">INDEX($H682:$K682,0,MATCH(AF$631,$H$631:$K$631,0))*HLOOKUP(AF$630,$J$627:$R$628,2)</f>
        <v>1</v>
      </c>
      <c r="AG682" s="769" cm="1">
        <f t="array" ref="AG682">INDEX($H682:$K682,0,MATCH(AG$631,$H$631:$K$631,0))*HLOOKUP(AG$630,$J$627:$R$628,2)</f>
        <v>1</v>
      </c>
      <c r="AH682" s="769" cm="1">
        <f t="array" ref="AH682">INDEX($H682:$K682,0,MATCH(AH$631,$H$631:$K$631,0))*HLOOKUP(AH$630,$J$627:$R$628,2)</f>
        <v>1</v>
      </c>
      <c r="AI682" s="769" cm="1">
        <f t="array" ref="AI682">INDEX($H682:$K682,0,MATCH(AI$631,$H$631:$K$631,0))*HLOOKUP(AI$630,$J$627:$R$628,2)</f>
        <v>0</v>
      </c>
      <c r="AJ682" s="769" cm="1">
        <f t="array" ref="AJ682">INDEX($H682:$K682,0,MATCH(AJ$631,$H$631:$K$631,0))*HLOOKUP(AJ$630,$J$627:$R$628,2)</f>
        <v>1</v>
      </c>
      <c r="AK682" s="769" cm="1">
        <f t="array" ref="AK682">INDEX($H682:$K682,0,MATCH(AK$631,$H$631:$K$631,0))*HLOOKUP(AK$630,$J$627:$R$628,2)</f>
        <v>1</v>
      </c>
      <c r="AL682" s="769" cm="1">
        <f t="array" ref="AL682">INDEX($H682:$K682,0,MATCH(AL$631,$H$631:$K$631,0))*HLOOKUP(AL$630,$J$627:$R$628,2)</f>
        <v>1</v>
      </c>
      <c r="AM682" s="769" cm="1">
        <f t="array" ref="AM682">INDEX($H682:$K682,0,MATCH(AM$631,$H$631:$K$631,0))*HLOOKUP(AM$630,$J$627:$R$628,2)</f>
        <v>0</v>
      </c>
      <c r="AN682" s="769" cm="1">
        <f t="array" ref="AN682">INDEX($H682:$K682,0,MATCH(AN$631,$H$631:$K$631,0))*HLOOKUP(AN$630,$J$627:$R$628,2)</f>
        <v>1</v>
      </c>
      <c r="AO682" s="769" cm="1">
        <f t="array" ref="AO682">INDEX($H682:$K682,0,MATCH(AO$631,$H$631:$K$631,0))*HLOOKUP(AO$630,$J$627:$R$628,2)</f>
        <v>1</v>
      </c>
      <c r="AP682" s="769" cm="1">
        <f t="array" ref="AP682">INDEX($H682:$K682,0,MATCH(AP$631,$H$631:$K$631,0))*HLOOKUP(AP$630,$J$627:$R$628,2)</f>
        <v>1</v>
      </c>
      <c r="AQ682" s="769" cm="1">
        <f t="array" ref="AQ682">INDEX($H682:$K682,0,MATCH(AQ$631,$H$631:$K$631,0))*HLOOKUP(AQ$630,$J$627:$R$628,2)</f>
        <v>0</v>
      </c>
      <c r="AR682" s="769" cm="1">
        <f t="array" ref="AR682">INDEX($H682:$K682,0,MATCH(AR$631,$H$631:$K$631,0))*HLOOKUP(AR$630,$J$627:$R$628,2)</f>
        <v>1</v>
      </c>
      <c r="AS682" s="769" cm="1">
        <f t="array" ref="AS682">INDEX($H682:$K682,0,MATCH(AS$631,$H$631:$K$631,0))*HLOOKUP(AS$630,$J$627:$R$628,2)</f>
        <v>1</v>
      </c>
      <c r="AT682" s="769" cm="1">
        <f t="array" ref="AT682">INDEX($H682:$K682,0,MATCH(AT$631,$H$631:$K$631,0))*HLOOKUP(AT$630,$J$627:$R$628,2)</f>
        <v>1</v>
      </c>
      <c r="AU682" s="769" cm="1">
        <f t="array" ref="AU682">INDEX($H682:$K682,0,MATCH(AU$631,$H$631:$K$631,0))*HLOOKUP(AU$630,$J$627:$R$628,2)</f>
        <v>0</v>
      </c>
      <c r="AV682" s="189"/>
      <c r="AW682" s="189"/>
      <c r="AX682" s="16"/>
      <c r="AY682" s="8"/>
      <c r="AZ682" s="8"/>
      <c r="BA682" s="8"/>
    </row>
    <row r="683" spans="1:53" ht="14.5" outlineLevel="1" x14ac:dyDescent="0.35">
      <c r="A683" s="6"/>
      <c r="B683" s="7"/>
      <c r="C683" s="17"/>
      <c r="D683" s="17"/>
      <c r="E683" s="17"/>
      <c r="F683" s="26"/>
      <c r="G683" s="26" t="str">
        <f t="shared" si="182"/>
        <v>YYBKWw</v>
      </c>
      <c r="H683" s="226">
        <f t="shared" ref="H683:K684" si="190">IF(H593&gt;0,1,0)</f>
        <v>1</v>
      </c>
      <c r="I683" s="226">
        <f t="shared" si="190"/>
        <v>1</v>
      </c>
      <c r="J683" s="226">
        <f t="shared" si="190"/>
        <v>1</v>
      </c>
      <c r="K683" s="226">
        <f t="shared" si="190"/>
        <v>0</v>
      </c>
      <c r="L683" s="769" cm="1">
        <f t="array" ref="L683">INDEX($H683:$K683,0,MATCH(L$631,$H$631:$K$631,0))*HLOOKUP(L$630,$J$627:$R$628,2)</f>
        <v>1</v>
      </c>
      <c r="M683" s="769" cm="1">
        <f t="array" ref="M683">INDEX($H683:$K683,0,MATCH(M$631,$H$631:$K$631,0))*HLOOKUP(M$630,$J$627:$R$628,2)</f>
        <v>1</v>
      </c>
      <c r="N683" s="769" cm="1">
        <f t="array" ref="N683">INDEX($H683:$K683,0,MATCH(N$631,$H$631:$K$631,0))*HLOOKUP(N$630,$J$627:$R$628,2)</f>
        <v>1</v>
      </c>
      <c r="O683" s="769" cm="1">
        <f t="array" ref="O683">INDEX($H683:$K683,0,MATCH(O$631,$H$631:$K$631,0))*HLOOKUP(O$630,$J$627:$R$628,2)</f>
        <v>0</v>
      </c>
      <c r="P683" s="769" cm="1">
        <f t="array" ref="P683">INDEX($H683:$K683,0,MATCH(P$631,$H$631:$K$631,0))*HLOOKUP(P$630,$J$627:$R$628,2)</f>
        <v>1</v>
      </c>
      <c r="Q683" s="769" cm="1">
        <f t="array" ref="Q683">INDEX($H683:$K683,0,MATCH(Q$631,$H$631:$K$631,0))*HLOOKUP(Q$630,$J$627:$R$628,2)</f>
        <v>1</v>
      </c>
      <c r="R683" s="769" cm="1">
        <f t="array" ref="R683">INDEX($H683:$K683,0,MATCH(R$631,$H$631:$K$631,0))*HLOOKUP(R$630,$J$627:$R$628,2)</f>
        <v>1</v>
      </c>
      <c r="S683" s="769" cm="1">
        <f t="array" ref="S683">INDEX($H683:$K683,0,MATCH(S$631,$H$631:$K$631,0))*HLOOKUP(S$630,$J$627:$R$628,2)</f>
        <v>0</v>
      </c>
      <c r="T683" s="769" cm="1">
        <f t="array" ref="T683">INDEX($H683:$K683,0,MATCH(T$631,$H$631:$K$631,0))*HLOOKUP(T$630,$J$627:$R$628,2)</f>
        <v>1</v>
      </c>
      <c r="U683" s="769" cm="1">
        <f t="array" ref="U683">INDEX($H683:$K683,0,MATCH(U$631,$H$631:$K$631,0))*HLOOKUP(U$630,$J$627:$R$628,2)</f>
        <v>1</v>
      </c>
      <c r="V683" s="769" cm="1">
        <f t="array" ref="V683">INDEX($H683:$K683,0,MATCH(V$631,$H$631:$K$631,0))*HLOOKUP(V$630,$J$627:$R$628,2)</f>
        <v>1</v>
      </c>
      <c r="W683" s="769" cm="1">
        <f t="array" ref="W683">INDEX($H683:$K683,0,MATCH(W$631,$H$631:$K$631,0))*HLOOKUP(W$630,$J$627:$R$628,2)</f>
        <v>0</v>
      </c>
      <c r="X683" s="769" cm="1">
        <f t="array" ref="X683">INDEX($H683:$K683,0,MATCH(X$631,$H$631:$K$631,0))*HLOOKUP(X$630,$J$627:$R$628,2)</f>
        <v>1</v>
      </c>
      <c r="Y683" s="769" cm="1">
        <f t="array" ref="Y683">INDEX($H683:$K683,0,MATCH(Y$631,$H$631:$K$631,0))*HLOOKUP(Y$630,$J$627:$R$628,2)</f>
        <v>1</v>
      </c>
      <c r="Z683" s="769" cm="1">
        <f t="array" ref="Z683">INDEX($H683:$K683,0,MATCH(Z$631,$H$631:$K$631,0))*HLOOKUP(Z$630,$J$627:$R$628,2)</f>
        <v>1</v>
      </c>
      <c r="AA683" s="769" cm="1">
        <f t="array" ref="AA683">INDEX($H683:$K683,0,MATCH(AA$631,$H$631:$K$631,0))*HLOOKUP(AA$630,$J$627:$R$628,2)</f>
        <v>0</v>
      </c>
      <c r="AB683" s="769" cm="1">
        <f t="array" ref="AB683">INDEX($H683:$K683,0,MATCH(AB$631,$H$631:$K$631,0))*HLOOKUP(AB$630,$J$627:$R$628,2)</f>
        <v>1</v>
      </c>
      <c r="AC683" s="769" cm="1">
        <f t="array" ref="AC683">INDEX($H683:$K683,0,MATCH(AC$631,$H$631:$K$631,0))*HLOOKUP(AC$630,$J$627:$R$628,2)</f>
        <v>1</v>
      </c>
      <c r="AD683" s="769" cm="1">
        <f t="array" ref="AD683">INDEX($H683:$K683,0,MATCH(AD$631,$H$631:$K$631,0))*HLOOKUP(AD$630,$J$627:$R$628,2)</f>
        <v>1</v>
      </c>
      <c r="AE683" s="769" cm="1">
        <f t="array" ref="AE683">INDEX($H683:$K683,0,MATCH(AE$631,$H$631:$K$631,0))*HLOOKUP(AE$630,$J$627:$R$628,2)</f>
        <v>0</v>
      </c>
      <c r="AF683" s="769" cm="1">
        <f t="array" ref="AF683">INDEX($H683:$K683,0,MATCH(AF$631,$H$631:$K$631,0))*HLOOKUP(AF$630,$J$627:$R$628,2)</f>
        <v>1</v>
      </c>
      <c r="AG683" s="769" cm="1">
        <f t="array" ref="AG683">INDEX($H683:$K683,0,MATCH(AG$631,$H$631:$K$631,0))*HLOOKUP(AG$630,$J$627:$R$628,2)</f>
        <v>1</v>
      </c>
      <c r="AH683" s="769" cm="1">
        <f t="array" ref="AH683">INDEX($H683:$K683,0,MATCH(AH$631,$H$631:$K$631,0))*HLOOKUP(AH$630,$J$627:$R$628,2)</f>
        <v>1</v>
      </c>
      <c r="AI683" s="769" cm="1">
        <f t="array" ref="AI683">INDEX($H683:$K683,0,MATCH(AI$631,$H$631:$K$631,0))*HLOOKUP(AI$630,$J$627:$R$628,2)</f>
        <v>0</v>
      </c>
      <c r="AJ683" s="769" cm="1">
        <f t="array" ref="AJ683">INDEX($H683:$K683,0,MATCH(AJ$631,$H$631:$K$631,0))*HLOOKUP(AJ$630,$J$627:$R$628,2)</f>
        <v>1</v>
      </c>
      <c r="AK683" s="769" cm="1">
        <f t="array" ref="AK683">INDEX($H683:$K683,0,MATCH(AK$631,$H$631:$K$631,0))*HLOOKUP(AK$630,$J$627:$R$628,2)</f>
        <v>1</v>
      </c>
      <c r="AL683" s="769" cm="1">
        <f t="array" ref="AL683">INDEX($H683:$K683,0,MATCH(AL$631,$H$631:$K$631,0))*HLOOKUP(AL$630,$J$627:$R$628,2)</f>
        <v>1</v>
      </c>
      <c r="AM683" s="769" cm="1">
        <f t="array" ref="AM683">INDEX($H683:$K683,0,MATCH(AM$631,$H$631:$K$631,0))*HLOOKUP(AM$630,$J$627:$R$628,2)</f>
        <v>0</v>
      </c>
      <c r="AN683" s="769" cm="1">
        <f t="array" ref="AN683">INDEX($H683:$K683,0,MATCH(AN$631,$H$631:$K$631,0))*HLOOKUP(AN$630,$J$627:$R$628,2)</f>
        <v>1</v>
      </c>
      <c r="AO683" s="769" cm="1">
        <f t="array" ref="AO683">INDEX($H683:$K683,0,MATCH(AO$631,$H$631:$K$631,0))*HLOOKUP(AO$630,$J$627:$R$628,2)</f>
        <v>1</v>
      </c>
      <c r="AP683" s="769" cm="1">
        <f t="array" ref="AP683">INDEX($H683:$K683,0,MATCH(AP$631,$H$631:$K$631,0))*HLOOKUP(AP$630,$J$627:$R$628,2)</f>
        <v>1</v>
      </c>
      <c r="AQ683" s="769" cm="1">
        <f t="array" ref="AQ683">INDEX($H683:$K683,0,MATCH(AQ$631,$H$631:$K$631,0))*HLOOKUP(AQ$630,$J$627:$R$628,2)</f>
        <v>0</v>
      </c>
      <c r="AR683" s="769" cm="1">
        <f t="array" ref="AR683">INDEX($H683:$K683,0,MATCH(AR$631,$H$631:$K$631,0))*HLOOKUP(AR$630,$J$627:$R$628,2)</f>
        <v>1</v>
      </c>
      <c r="AS683" s="769" cm="1">
        <f t="array" ref="AS683">INDEX($H683:$K683,0,MATCH(AS$631,$H$631:$K$631,0))*HLOOKUP(AS$630,$J$627:$R$628,2)</f>
        <v>1</v>
      </c>
      <c r="AT683" s="769" cm="1">
        <f t="array" ref="AT683">INDEX($H683:$K683,0,MATCH(AT$631,$H$631:$K$631,0))*HLOOKUP(AT$630,$J$627:$R$628,2)</f>
        <v>1</v>
      </c>
      <c r="AU683" s="769" cm="1">
        <f t="array" ref="AU683">INDEX($H683:$K683,0,MATCH(AU$631,$H$631:$K$631,0))*HLOOKUP(AU$630,$J$627:$R$628,2)</f>
        <v>0</v>
      </c>
      <c r="AV683" s="189"/>
      <c r="AW683" s="189"/>
      <c r="AX683" s="16"/>
      <c r="AY683" s="8"/>
      <c r="AZ683" s="8"/>
      <c r="BA683" s="8"/>
    </row>
    <row r="684" spans="1:53" ht="14.5" outlineLevel="1" x14ac:dyDescent="0.35">
      <c r="A684" s="6"/>
      <c r="B684" s="7"/>
      <c r="C684" s="17"/>
      <c r="D684" s="17"/>
      <c r="E684" s="17"/>
      <c r="F684" s="26"/>
      <c r="G684" s="26" t="str">
        <f t="shared" si="182"/>
        <v>YYBKWwd</v>
      </c>
      <c r="H684" s="226">
        <f t="shared" si="190"/>
        <v>1</v>
      </c>
      <c r="I684" s="226">
        <f t="shared" si="190"/>
        <v>1</v>
      </c>
      <c r="J684" s="226">
        <f t="shared" si="190"/>
        <v>1</v>
      </c>
      <c r="K684" s="226">
        <f t="shared" si="190"/>
        <v>0</v>
      </c>
      <c r="L684" s="769" cm="1">
        <f t="array" ref="L684">INDEX($H684:$K684,0,MATCH(L$631,$H$631:$K$631,0))*HLOOKUP(L$630,$J$627:$R$628,2)</f>
        <v>1</v>
      </c>
      <c r="M684" s="769" cm="1">
        <f t="array" ref="M684">INDEX($H684:$K684,0,MATCH(M$631,$H$631:$K$631,0))*HLOOKUP(M$630,$J$627:$R$628,2)</f>
        <v>1</v>
      </c>
      <c r="N684" s="769" cm="1">
        <f t="array" ref="N684">INDEX($H684:$K684,0,MATCH(N$631,$H$631:$K$631,0))*HLOOKUP(N$630,$J$627:$R$628,2)</f>
        <v>1</v>
      </c>
      <c r="O684" s="769" cm="1">
        <f t="array" ref="O684">INDEX($H684:$K684,0,MATCH(O$631,$H$631:$K$631,0))*HLOOKUP(O$630,$J$627:$R$628,2)</f>
        <v>0</v>
      </c>
      <c r="P684" s="769" cm="1">
        <f t="array" ref="P684">INDEX($H684:$K684,0,MATCH(P$631,$H$631:$K$631,0))*HLOOKUP(P$630,$J$627:$R$628,2)</f>
        <v>1</v>
      </c>
      <c r="Q684" s="769" cm="1">
        <f t="array" ref="Q684">INDEX($H684:$K684,0,MATCH(Q$631,$H$631:$K$631,0))*HLOOKUP(Q$630,$J$627:$R$628,2)</f>
        <v>1</v>
      </c>
      <c r="R684" s="769" cm="1">
        <f t="array" ref="R684">INDEX($H684:$K684,0,MATCH(R$631,$H$631:$K$631,0))*HLOOKUP(R$630,$J$627:$R$628,2)</f>
        <v>1</v>
      </c>
      <c r="S684" s="769" cm="1">
        <f t="array" ref="S684">INDEX($H684:$K684,0,MATCH(S$631,$H$631:$K$631,0))*HLOOKUP(S$630,$J$627:$R$628,2)</f>
        <v>0</v>
      </c>
      <c r="T684" s="769" cm="1">
        <f t="array" ref="T684">INDEX($H684:$K684,0,MATCH(T$631,$H$631:$K$631,0))*HLOOKUP(T$630,$J$627:$R$628,2)</f>
        <v>1</v>
      </c>
      <c r="U684" s="769" cm="1">
        <f t="array" ref="U684">INDEX($H684:$K684,0,MATCH(U$631,$H$631:$K$631,0))*HLOOKUP(U$630,$J$627:$R$628,2)</f>
        <v>1</v>
      </c>
      <c r="V684" s="769" cm="1">
        <f t="array" ref="V684">INDEX($H684:$K684,0,MATCH(V$631,$H$631:$K$631,0))*HLOOKUP(V$630,$J$627:$R$628,2)</f>
        <v>1</v>
      </c>
      <c r="W684" s="769" cm="1">
        <f t="array" ref="W684">INDEX($H684:$K684,0,MATCH(W$631,$H$631:$K$631,0))*HLOOKUP(W$630,$J$627:$R$628,2)</f>
        <v>0</v>
      </c>
      <c r="X684" s="769" cm="1">
        <f t="array" ref="X684">INDEX($H684:$K684,0,MATCH(X$631,$H$631:$K$631,0))*HLOOKUP(X$630,$J$627:$R$628,2)</f>
        <v>1</v>
      </c>
      <c r="Y684" s="769" cm="1">
        <f t="array" ref="Y684">INDEX($H684:$K684,0,MATCH(Y$631,$H$631:$K$631,0))*HLOOKUP(Y$630,$J$627:$R$628,2)</f>
        <v>1</v>
      </c>
      <c r="Z684" s="769" cm="1">
        <f t="array" ref="Z684">INDEX($H684:$K684,0,MATCH(Z$631,$H$631:$K$631,0))*HLOOKUP(Z$630,$J$627:$R$628,2)</f>
        <v>1</v>
      </c>
      <c r="AA684" s="769" cm="1">
        <f t="array" ref="AA684">INDEX($H684:$K684,0,MATCH(AA$631,$H$631:$K$631,0))*HLOOKUP(AA$630,$J$627:$R$628,2)</f>
        <v>0</v>
      </c>
      <c r="AB684" s="769" cm="1">
        <f t="array" ref="AB684">INDEX($H684:$K684,0,MATCH(AB$631,$H$631:$K$631,0))*HLOOKUP(AB$630,$J$627:$R$628,2)</f>
        <v>1</v>
      </c>
      <c r="AC684" s="769" cm="1">
        <f t="array" ref="AC684">INDEX($H684:$K684,0,MATCH(AC$631,$H$631:$K$631,0))*HLOOKUP(AC$630,$J$627:$R$628,2)</f>
        <v>1</v>
      </c>
      <c r="AD684" s="769" cm="1">
        <f t="array" ref="AD684">INDEX($H684:$K684,0,MATCH(AD$631,$H$631:$K$631,0))*HLOOKUP(AD$630,$J$627:$R$628,2)</f>
        <v>1</v>
      </c>
      <c r="AE684" s="769" cm="1">
        <f t="array" ref="AE684">INDEX($H684:$K684,0,MATCH(AE$631,$H$631:$K$631,0))*HLOOKUP(AE$630,$J$627:$R$628,2)</f>
        <v>0</v>
      </c>
      <c r="AF684" s="769" cm="1">
        <f t="array" ref="AF684">INDEX($H684:$K684,0,MATCH(AF$631,$H$631:$K$631,0))*HLOOKUP(AF$630,$J$627:$R$628,2)</f>
        <v>1</v>
      </c>
      <c r="AG684" s="769" cm="1">
        <f t="array" ref="AG684">INDEX($H684:$K684,0,MATCH(AG$631,$H$631:$K$631,0))*HLOOKUP(AG$630,$J$627:$R$628,2)</f>
        <v>1</v>
      </c>
      <c r="AH684" s="769" cm="1">
        <f t="array" ref="AH684">INDEX($H684:$K684,0,MATCH(AH$631,$H$631:$K$631,0))*HLOOKUP(AH$630,$J$627:$R$628,2)</f>
        <v>1</v>
      </c>
      <c r="AI684" s="769" cm="1">
        <f t="array" ref="AI684">INDEX($H684:$K684,0,MATCH(AI$631,$H$631:$K$631,0))*HLOOKUP(AI$630,$J$627:$R$628,2)</f>
        <v>0</v>
      </c>
      <c r="AJ684" s="769" cm="1">
        <f t="array" ref="AJ684">INDEX($H684:$K684,0,MATCH(AJ$631,$H$631:$K$631,0))*HLOOKUP(AJ$630,$J$627:$R$628,2)</f>
        <v>1</v>
      </c>
      <c r="AK684" s="769" cm="1">
        <f t="array" ref="AK684">INDEX($H684:$K684,0,MATCH(AK$631,$H$631:$K$631,0))*HLOOKUP(AK$630,$J$627:$R$628,2)</f>
        <v>1</v>
      </c>
      <c r="AL684" s="769" cm="1">
        <f t="array" ref="AL684">INDEX($H684:$K684,0,MATCH(AL$631,$H$631:$K$631,0))*HLOOKUP(AL$630,$J$627:$R$628,2)</f>
        <v>1</v>
      </c>
      <c r="AM684" s="769" cm="1">
        <f t="array" ref="AM684">INDEX($H684:$K684,0,MATCH(AM$631,$H$631:$K$631,0))*HLOOKUP(AM$630,$J$627:$R$628,2)</f>
        <v>0</v>
      </c>
      <c r="AN684" s="769" cm="1">
        <f t="array" ref="AN684">INDEX($H684:$K684,0,MATCH(AN$631,$H$631:$K$631,0))*HLOOKUP(AN$630,$J$627:$R$628,2)</f>
        <v>1</v>
      </c>
      <c r="AO684" s="769" cm="1">
        <f t="array" ref="AO684">INDEX($H684:$K684,0,MATCH(AO$631,$H$631:$K$631,0))*HLOOKUP(AO$630,$J$627:$R$628,2)</f>
        <v>1</v>
      </c>
      <c r="AP684" s="769" cm="1">
        <f t="array" ref="AP684">INDEX($H684:$K684,0,MATCH(AP$631,$H$631:$K$631,0))*HLOOKUP(AP$630,$J$627:$R$628,2)</f>
        <v>1</v>
      </c>
      <c r="AQ684" s="769" cm="1">
        <f t="array" ref="AQ684">INDEX($H684:$K684,0,MATCH(AQ$631,$H$631:$K$631,0))*HLOOKUP(AQ$630,$J$627:$R$628,2)</f>
        <v>0</v>
      </c>
      <c r="AR684" s="769" cm="1">
        <f t="array" ref="AR684">INDEX($H684:$K684,0,MATCH(AR$631,$H$631:$K$631,0))*HLOOKUP(AR$630,$J$627:$R$628,2)</f>
        <v>1</v>
      </c>
      <c r="AS684" s="769" cm="1">
        <f t="array" ref="AS684">INDEX($H684:$K684,0,MATCH(AS$631,$H$631:$K$631,0))*HLOOKUP(AS$630,$J$627:$R$628,2)</f>
        <v>1</v>
      </c>
      <c r="AT684" s="769" cm="1">
        <f t="array" ref="AT684">INDEX($H684:$K684,0,MATCH(AT$631,$H$631:$K$631,0))*HLOOKUP(AT$630,$J$627:$R$628,2)</f>
        <v>1</v>
      </c>
      <c r="AU684" s="769" cm="1">
        <f t="array" ref="AU684">INDEX($H684:$K684,0,MATCH(AU$631,$H$631:$K$631,0))*HLOOKUP(AU$630,$J$627:$R$628,2)</f>
        <v>0</v>
      </c>
      <c r="AV684" s="189"/>
      <c r="AW684" s="189"/>
      <c r="AX684" s="16"/>
      <c r="AY684" s="8"/>
      <c r="AZ684" s="8"/>
      <c r="BA684" s="8"/>
    </row>
    <row r="685" spans="1:53" ht="14.5" outlineLevel="1" x14ac:dyDescent="0.35">
      <c r="A685" s="6"/>
      <c r="B685" s="7"/>
      <c r="C685" s="17"/>
      <c r="D685" s="17"/>
      <c r="E685" s="17"/>
      <c r="F685" s="26"/>
      <c r="G685" s="26" t="str">
        <f t="shared" si="182"/>
        <v>YYWBKw</v>
      </c>
      <c r="H685" s="226">
        <f t="shared" ref="H685:K686" si="191">IF(H595&gt;0,1,0)</f>
        <v>1</v>
      </c>
      <c r="I685" s="226">
        <f t="shared" si="191"/>
        <v>1</v>
      </c>
      <c r="J685" s="226">
        <f t="shared" si="191"/>
        <v>1</v>
      </c>
      <c r="K685" s="226">
        <f t="shared" si="191"/>
        <v>0</v>
      </c>
      <c r="L685" s="769" cm="1">
        <f t="array" ref="L685">INDEX($H685:$K685,0,MATCH(L$631,$H$631:$K$631,0))*HLOOKUP(L$630,$J$627:$R$628,2)</f>
        <v>1</v>
      </c>
      <c r="M685" s="769" cm="1">
        <f t="array" ref="M685">INDEX($H685:$K685,0,MATCH(M$631,$H$631:$K$631,0))*HLOOKUP(M$630,$J$627:$R$628,2)</f>
        <v>1</v>
      </c>
      <c r="N685" s="769" cm="1">
        <f t="array" ref="N685">INDEX($H685:$K685,0,MATCH(N$631,$H$631:$K$631,0))*HLOOKUP(N$630,$J$627:$R$628,2)</f>
        <v>1</v>
      </c>
      <c r="O685" s="769" cm="1">
        <f t="array" ref="O685">INDEX($H685:$K685,0,MATCH(O$631,$H$631:$K$631,0))*HLOOKUP(O$630,$J$627:$R$628,2)</f>
        <v>0</v>
      </c>
      <c r="P685" s="769" cm="1">
        <f t="array" ref="P685">INDEX($H685:$K685,0,MATCH(P$631,$H$631:$K$631,0))*HLOOKUP(P$630,$J$627:$R$628,2)</f>
        <v>1</v>
      </c>
      <c r="Q685" s="769" cm="1">
        <f t="array" ref="Q685">INDEX($H685:$K685,0,MATCH(Q$631,$H$631:$K$631,0))*HLOOKUP(Q$630,$J$627:$R$628,2)</f>
        <v>1</v>
      </c>
      <c r="R685" s="769" cm="1">
        <f t="array" ref="R685">INDEX($H685:$K685,0,MATCH(R$631,$H$631:$K$631,0))*HLOOKUP(R$630,$J$627:$R$628,2)</f>
        <v>1</v>
      </c>
      <c r="S685" s="769" cm="1">
        <f t="array" ref="S685">INDEX($H685:$K685,0,MATCH(S$631,$H$631:$K$631,0))*HLOOKUP(S$630,$J$627:$R$628,2)</f>
        <v>0</v>
      </c>
      <c r="T685" s="769" cm="1">
        <f t="array" ref="T685">INDEX($H685:$K685,0,MATCH(T$631,$H$631:$K$631,0))*HLOOKUP(T$630,$J$627:$R$628,2)</f>
        <v>1</v>
      </c>
      <c r="U685" s="769" cm="1">
        <f t="array" ref="U685">INDEX($H685:$K685,0,MATCH(U$631,$H$631:$K$631,0))*HLOOKUP(U$630,$J$627:$R$628,2)</f>
        <v>1</v>
      </c>
      <c r="V685" s="769" cm="1">
        <f t="array" ref="V685">INDEX($H685:$K685,0,MATCH(V$631,$H$631:$K$631,0))*HLOOKUP(V$630,$J$627:$R$628,2)</f>
        <v>1</v>
      </c>
      <c r="W685" s="769" cm="1">
        <f t="array" ref="W685">INDEX($H685:$K685,0,MATCH(W$631,$H$631:$K$631,0))*HLOOKUP(W$630,$J$627:$R$628,2)</f>
        <v>0</v>
      </c>
      <c r="X685" s="769" cm="1">
        <f t="array" ref="X685">INDEX($H685:$K685,0,MATCH(X$631,$H$631:$K$631,0))*HLOOKUP(X$630,$J$627:$R$628,2)</f>
        <v>1</v>
      </c>
      <c r="Y685" s="769" cm="1">
        <f t="array" ref="Y685">INDEX($H685:$K685,0,MATCH(Y$631,$H$631:$K$631,0))*HLOOKUP(Y$630,$J$627:$R$628,2)</f>
        <v>1</v>
      </c>
      <c r="Z685" s="769" cm="1">
        <f t="array" ref="Z685">INDEX($H685:$K685,0,MATCH(Z$631,$H$631:$K$631,0))*HLOOKUP(Z$630,$J$627:$R$628,2)</f>
        <v>1</v>
      </c>
      <c r="AA685" s="769" cm="1">
        <f t="array" ref="AA685">INDEX($H685:$K685,0,MATCH(AA$631,$H$631:$K$631,0))*HLOOKUP(AA$630,$J$627:$R$628,2)</f>
        <v>0</v>
      </c>
      <c r="AB685" s="769" cm="1">
        <f t="array" ref="AB685">INDEX($H685:$K685,0,MATCH(AB$631,$H$631:$K$631,0))*HLOOKUP(AB$630,$J$627:$R$628,2)</f>
        <v>1</v>
      </c>
      <c r="AC685" s="769" cm="1">
        <f t="array" ref="AC685">INDEX($H685:$K685,0,MATCH(AC$631,$H$631:$K$631,0))*HLOOKUP(AC$630,$J$627:$R$628,2)</f>
        <v>1</v>
      </c>
      <c r="AD685" s="769" cm="1">
        <f t="array" ref="AD685">INDEX($H685:$K685,0,MATCH(AD$631,$H$631:$K$631,0))*HLOOKUP(AD$630,$J$627:$R$628,2)</f>
        <v>1</v>
      </c>
      <c r="AE685" s="769" cm="1">
        <f t="array" ref="AE685">INDEX($H685:$K685,0,MATCH(AE$631,$H$631:$K$631,0))*HLOOKUP(AE$630,$J$627:$R$628,2)</f>
        <v>0</v>
      </c>
      <c r="AF685" s="769" cm="1">
        <f t="array" ref="AF685">INDEX($H685:$K685,0,MATCH(AF$631,$H$631:$K$631,0))*HLOOKUP(AF$630,$J$627:$R$628,2)</f>
        <v>1</v>
      </c>
      <c r="AG685" s="769" cm="1">
        <f t="array" ref="AG685">INDEX($H685:$K685,0,MATCH(AG$631,$H$631:$K$631,0))*HLOOKUP(AG$630,$J$627:$R$628,2)</f>
        <v>1</v>
      </c>
      <c r="AH685" s="769" cm="1">
        <f t="array" ref="AH685">INDEX($H685:$K685,0,MATCH(AH$631,$H$631:$K$631,0))*HLOOKUP(AH$630,$J$627:$R$628,2)</f>
        <v>1</v>
      </c>
      <c r="AI685" s="769" cm="1">
        <f t="array" ref="AI685">INDEX($H685:$K685,0,MATCH(AI$631,$H$631:$K$631,0))*HLOOKUP(AI$630,$J$627:$R$628,2)</f>
        <v>0</v>
      </c>
      <c r="AJ685" s="769" cm="1">
        <f t="array" ref="AJ685">INDEX($H685:$K685,0,MATCH(AJ$631,$H$631:$K$631,0))*HLOOKUP(AJ$630,$J$627:$R$628,2)</f>
        <v>1</v>
      </c>
      <c r="AK685" s="769" cm="1">
        <f t="array" ref="AK685">INDEX($H685:$K685,0,MATCH(AK$631,$H$631:$K$631,0))*HLOOKUP(AK$630,$J$627:$R$628,2)</f>
        <v>1</v>
      </c>
      <c r="AL685" s="769" cm="1">
        <f t="array" ref="AL685">INDEX($H685:$K685,0,MATCH(AL$631,$H$631:$K$631,0))*HLOOKUP(AL$630,$J$627:$R$628,2)</f>
        <v>1</v>
      </c>
      <c r="AM685" s="769" cm="1">
        <f t="array" ref="AM685">INDEX($H685:$K685,0,MATCH(AM$631,$H$631:$K$631,0))*HLOOKUP(AM$630,$J$627:$R$628,2)</f>
        <v>0</v>
      </c>
      <c r="AN685" s="769" cm="1">
        <f t="array" ref="AN685">INDEX($H685:$K685,0,MATCH(AN$631,$H$631:$K$631,0))*HLOOKUP(AN$630,$J$627:$R$628,2)</f>
        <v>1</v>
      </c>
      <c r="AO685" s="769" cm="1">
        <f t="array" ref="AO685">INDEX($H685:$K685,0,MATCH(AO$631,$H$631:$K$631,0))*HLOOKUP(AO$630,$J$627:$R$628,2)</f>
        <v>1</v>
      </c>
      <c r="AP685" s="769" cm="1">
        <f t="array" ref="AP685">INDEX($H685:$K685,0,MATCH(AP$631,$H$631:$K$631,0))*HLOOKUP(AP$630,$J$627:$R$628,2)</f>
        <v>1</v>
      </c>
      <c r="AQ685" s="769" cm="1">
        <f t="array" ref="AQ685">INDEX($H685:$K685,0,MATCH(AQ$631,$H$631:$K$631,0))*HLOOKUP(AQ$630,$J$627:$R$628,2)</f>
        <v>0</v>
      </c>
      <c r="AR685" s="769" cm="1">
        <f t="array" ref="AR685">INDEX($H685:$K685,0,MATCH(AR$631,$H$631:$K$631,0))*HLOOKUP(AR$630,$J$627:$R$628,2)</f>
        <v>1</v>
      </c>
      <c r="AS685" s="769" cm="1">
        <f t="array" ref="AS685">INDEX($H685:$K685,0,MATCH(AS$631,$H$631:$K$631,0))*HLOOKUP(AS$630,$J$627:$R$628,2)</f>
        <v>1</v>
      </c>
      <c r="AT685" s="769" cm="1">
        <f t="array" ref="AT685">INDEX($H685:$K685,0,MATCH(AT$631,$H$631:$K$631,0))*HLOOKUP(AT$630,$J$627:$R$628,2)</f>
        <v>1</v>
      </c>
      <c r="AU685" s="769" cm="1">
        <f t="array" ref="AU685">INDEX($H685:$K685,0,MATCH(AU$631,$H$631:$K$631,0))*HLOOKUP(AU$630,$J$627:$R$628,2)</f>
        <v>0</v>
      </c>
      <c r="AV685" s="189"/>
      <c r="AW685" s="189"/>
      <c r="AX685" s="16"/>
      <c r="AY685" s="8"/>
      <c r="AZ685" s="8"/>
      <c r="BA685" s="8"/>
    </row>
    <row r="686" spans="1:53" ht="14.5" outlineLevel="1" x14ac:dyDescent="0.35">
      <c r="A686" s="6"/>
      <c r="B686" s="7"/>
      <c r="C686" s="17"/>
      <c r="D686" s="17"/>
      <c r="E686" s="17"/>
      <c r="F686" s="26"/>
      <c r="G686" s="26" t="str">
        <f t="shared" si="182"/>
        <v>YYWBKwd</v>
      </c>
      <c r="H686" s="226">
        <f t="shared" si="191"/>
        <v>1</v>
      </c>
      <c r="I686" s="226">
        <f t="shared" si="191"/>
        <v>1</v>
      </c>
      <c r="J686" s="226">
        <f t="shared" si="191"/>
        <v>1</v>
      </c>
      <c r="K686" s="226">
        <f t="shared" si="191"/>
        <v>0</v>
      </c>
      <c r="L686" s="769" cm="1">
        <f t="array" ref="L686">INDEX($H686:$K686,0,MATCH(L$631,$H$631:$K$631,0))*HLOOKUP(L$630,$J$627:$R$628,2)</f>
        <v>1</v>
      </c>
      <c r="M686" s="769" cm="1">
        <f t="array" ref="M686">INDEX($H686:$K686,0,MATCH(M$631,$H$631:$K$631,0))*HLOOKUP(M$630,$J$627:$R$628,2)</f>
        <v>1</v>
      </c>
      <c r="N686" s="769" cm="1">
        <f t="array" ref="N686">INDEX($H686:$K686,0,MATCH(N$631,$H$631:$K$631,0))*HLOOKUP(N$630,$J$627:$R$628,2)</f>
        <v>1</v>
      </c>
      <c r="O686" s="769" cm="1">
        <f t="array" ref="O686">INDEX($H686:$K686,0,MATCH(O$631,$H$631:$K$631,0))*HLOOKUP(O$630,$J$627:$R$628,2)</f>
        <v>0</v>
      </c>
      <c r="P686" s="769" cm="1">
        <f t="array" ref="P686">INDEX($H686:$K686,0,MATCH(P$631,$H$631:$K$631,0))*HLOOKUP(P$630,$J$627:$R$628,2)</f>
        <v>1</v>
      </c>
      <c r="Q686" s="769" cm="1">
        <f t="array" ref="Q686">INDEX($H686:$K686,0,MATCH(Q$631,$H$631:$K$631,0))*HLOOKUP(Q$630,$J$627:$R$628,2)</f>
        <v>1</v>
      </c>
      <c r="R686" s="769" cm="1">
        <f t="array" ref="R686">INDEX($H686:$K686,0,MATCH(R$631,$H$631:$K$631,0))*HLOOKUP(R$630,$J$627:$R$628,2)</f>
        <v>1</v>
      </c>
      <c r="S686" s="769" cm="1">
        <f t="array" ref="S686">INDEX($H686:$K686,0,MATCH(S$631,$H$631:$K$631,0))*HLOOKUP(S$630,$J$627:$R$628,2)</f>
        <v>0</v>
      </c>
      <c r="T686" s="769" cm="1">
        <f t="array" ref="T686">INDEX($H686:$K686,0,MATCH(T$631,$H$631:$K$631,0))*HLOOKUP(T$630,$J$627:$R$628,2)</f>
        <v>1</v>
      </c>
      <c r="U686" s="769" cm="1">
        <f t="array" ref="U686">INDEX($H686:$K686,0,MATCH(U$631,$H$631:$K$631,0))*HLOOKUP(U$630,$J$627:$R$628,2)</f>
        <v>1</v>
      </c>
      <c r="V686" s="769" cm="1">
        <f t="array" ref="V686">INDEX($H686:$K686,0,MATCH(V$631,$H$631:$K$631,0))*HLOOKUP(V$630,$J$627:$R$628,2)</f>
        <v>1</v>
      </c>
      <c r="W686" s="769" cm="1">
        <f t="array" ref="W686">INDEX($H686:$K686,0,MATCH(W$631,$H$631:$K$631,0))*HLOOKUP(W$630,$J$627:$R$628,2)</f>
        <v>0</v>
      </c>
      <c r="X686" s="769" cm="1">
        <f t="array" ref="X686">INDEX($H686:$K686,0,MATCH(X$631,$H$631:$K$631,0))*HLOOKUP(X$630,$J$627:$R$628,2)</f>
        <v>1</v>
      </c>
      <c r="Y686" s="769" cm="1">
        <f t="array" ref="Y686">INDEX($H686:$K686,0,MATCH(Y$631,$H$631:$K$631,0))*HLOOKUP(Y$630,$J$627:$R$628,2)</f>
        <v>1</v>
      </c>
      <c r="Z686" s="769" cm="1">
        <f t="array" ref="Z686">INDEX($H686:$K686,0,MATCH(Z$631,$H$631:$K$631,0))*HLOOKUP(Z$630,$J$627:$R$628,2)</f>
        <v>1</v>
      </c>
      <c r="AA686" s="769" cm="1">
        <f t="array" ref="AA686">INDEX($H686:$K686,0,MATCH(AA$631,$H$631:$K$631,0))*HLOOKUP(AA$630,$J$627:$R$628,2)</f>
        <v>0</v>
      </c>
      <c r="AB686" s="769" cm="1">
        <f t="array" ref="AB686">INDEX($H686:$K686,0,MATCH(AB$631,$H$631:$K$631,0))*HLOOKUP(AB$630,$J$627:$R$628,2)</f>
        <v>1</v>
      </c>
      <c r="AC686" s="769" cm="1">
        <f t="array" ref="AC686">INDEX($H686:$K686,0,MATCH(AC$631,$H$631:$K$631,0))*HLOOKUP(AC$630,$J$627:$R$628,2)</f>
        <v>1</v>
      </c>
      <c r="AD686" s="769" cm="1">
        <f t="array" ref="AD686">INDEX($H686:$K686,0,MATCH(AD$631,$H$631:$K$631,0))*HLOOKUP(AD$630,$J$627:$R$628,2)</f>
        <v>1</v>
      </c>
      <c r="AE686" s="769" cm="1">
        <f t="array" ref="AE686">INDEX($H686:$K686,0,MATCH(AE$631,$H$631:$K$631,0))*HLOOKUP(AE$630,$J$627:$R$628,2)</f>
        <v>0</v>
      </c>
      <c r="AF686" s="769" cm="1">
        <f t="array" ref="AF686">INDEX($H686:$K686,0,MATCH(AF$631,$H$631:$K$631,0))*HLOOKUP(AF$630,$J$627:$R$628,2)</f>
        <v>1</v>
      </c>
      <c r="AG686" s="769" cm="1">
        <f t="array" ref="AG686">INDEX($H686:$K686,0,MATCH(AG$631,$H$631:$K$631,0))*HLOOKUP(AG$630,$J$627:$R$628,2)</f>
        <v>1</v>
      </c>
      <c r="AH686" s="769" cm="1">
        <f t="array" ref="AH686">INDEX($H686:$K686,0,MATCH(AH$631,$H$631:$K$631,0))*HLOOKUP(AH$630,$J$627:$R$628,2)</f>
        <v>1</v>
      </c>
      <c r="AI686" s="769" cm="1">
        <f t="array" ref="AI686">INDEX($H686:$K686,0,MATCH(AI$631,$H$631:$K$631,0))*HLOOKUP(AI$630,$J$627:$R$628,2)</f>
        <v>0</v>
      </c>
      <c r="AJ686" s="769" cm="1">
        <f t="array" ref="AJ686">INDEX($H686:$K686,0,MATCH(AJ$631,$H$631:$K$631,0))*HLOOKUP(AJ$630,$J$627:$R$628,2)</f>
        <v>1</v>
      </c>
      <c r="AK686" s="769" cm="1">
        <f t="array" ref="AK686">INDEX($H686:$K686,0,MATCH(AK$631,$H$631:$K$631,0))*HLOOKUP(AK$630,$J$627:$R$628,2)</f>
        <v>1</v>
      </c>
      <c r="AL686" s="769" cm="1">
        <f t="array" ref="AL686">INDEX($H686:$K686,0,MATCH(AL$631,$H$631:$K$631,0))*HLOOKUP(AL$630,$J$627:$R$628,2)</f>
        <v>1</v>
      </c>
      <c r="AM686" s="769" cm="1">
        <f t="array" ref="AM686">INDEX($H686:$K686,0,MATCH(AM$631,$H$631:$K$631,0))*HLOOKUP(AM$630,$J$627:$R$628,2)</f>
        <v>0</v>
      </c>
      <c r="AN686" s="769" cm="1">
        <f t="array" ref="AN686">INDEX($H686:$K686,0,MATCH(AN$631,$H$631:$K$631,0))*HLOOKUP(AN$630,$J$627:$R$628,2)</f>
        <v>1</v>
      </c>
      <c r="AO686" s="769" cm="1">
        <f t="array" ref="AO686">INDEX($H686:$K686,0,MATCH(AO$631,$H$631:$K$631,0))*HLOOKUP(AO$630,$J$627:$R$628,2)</f>
        <v>1</v>
      </c>
      <c r="AP686" s="769" cm="1">
        <f t="array" ref="AP686">INDEX($H686:$K686,0,MATCH(AP$631,$H$631:$K$631,0))*HLOOKUP(AP$630,$J$627:$R$628,2)</f>
        <v>1</v>
      </c>
      <c r="AQ686" s="769" cm="1">
        <f t="array" ref="AQ686">INDEX($H686:$K686,0,MATCH(AQ$631,$H$631:$K$631,0))*HLOOKUP(AQ$630,$J$627:$R$628,2)</f>
        <v>0</v>
      </c>
      <c r="AR686" s="769" cm="1">
        <f t="array" ref="AR686">INDEX($H686:$K686,0,MATCH(AR$631,$H$631:$K$631,0))*HLOOKUP(AR$630,$J$627:$R$628,2)</f>
        <v>1</v>
      </c>
      <c r="AS686" s="769" cm="1">
        <f t="array" ref="AS686">INDEX($H686:$K686,0,MATCH(AS$631,$H$631:$K$631,0))*HLOOKUP(AS$630,$J$627:$R$628,2)</f>
        <v>1</v>
      </c>
      <c r="AT686" s="769" cm="1">
        <f t="array" ref="AT686">INDEX($H686:$K686,0,MATCH(AT$631,$H$631:$K$631,0))*HLOOKUP(AT$630,$J$627:$R$628,2)</f>
        <v>1</v>
      </c>
      <c r="AU686" s="769" cm="1">
        <f t="array" ref="AU686">INDEX($H686:$K686,0,MATCH(AU$631,$H$631:$K$631,0))*HLOOKUP(AU$630,$J$627:$R$628,2)</f>
        <v>0</v>
      </c>
      <c r="AV686" s="189"/>
      <c r="AW686" s="189"/>
      <c r="AX686" s="16"/>
      <c r="AY686" s="8"/>
      <c r="AZ686" s="8"/>
      <c r="BA686" s="8"/>
    </row>
    <row r="687" spans="1:53" ht="14.5" outlineLevel="1" x14ac:dyDescent="0.35">
      <c r="A687" s="6"/>
      <c r="B687" s="7"/>
      <c r="C687" s="17"/>
      <c r="D687" s="17"/>
      <c r="E687" s="17"/>
      <c r="F687" s="26"/>
      <c r="G687" s="26" t="str">
        <f t="shared" si="182"/>
        <v>YYNWBk</v>
      </c>
      <c r="H687" s="226">
        <f t="shared" ref="H687:K687" si="192">IF(H597&gt;0,1,0)</f>
        <v>0</v>
      </c>
      <c r="I687" s="226">
        <f t="shared" si="192"/>
        <v>0</v>
      </c>
      <c r="J687" s="226">
        <f t="shared" si="192"/>
        <v>0</v>
      </c>
      <c r="K687" s="226">
        <f t="shared" si="192"/>
        <v>0</v>
      </c>
      <c r="L687" s="769" cm="1">
        <f t="array" ref="L687">INDEX($H687:$K687,0,MATCH(L$631,$H$631:$K$631,0))*HLOOKUP(L$630,$J$627:$R$628,2)</f>
        <v>0</v>
      </c>
      <c r="M687" s="769" cm="1">
        <f t="array" ref="M687">INDEX($H687:$K687,0,MATCH(M$631,$H$631:$K$631,0))*HLOOKUP(M$630,$J$627:$R$628,2)</f>
        <v>0</v>
      </c>
      <c r="N687" s="769" cm="1">
        <f t="array" ref="N687">INDEX($H687:$K687,0,MATCH(N$631,$H$631:$K$631,0))*HLOOKUP(N$630,$J$627:$R$628,2)</f>
        <v>0</v>
      </c>
      <c r="O687" s="769" cm="1">
        <f t="array" ref="O687">INDEX($H687:$K687,0,MATCH(O$631,$H$631:$K$631,0))*HLOOKUP(O$630,$J$627:$R$628,2)</f>
        <v>0</v>
      </c>
      <c r="P687" s="769" cm="1">
        <f t="array" ref="P687">INDEX($H687:$K687,0,MATCH(P$631,$H$631:$K$631,0))*HLOOKUP(P$630,$J$627:$R$628,2)</f>
        <v>0</v>
      </c>
      <c r="Q687" s="769" cm="1">
        <f t="array" ref="Q687">INDEX($H687:$K687,0,MATCH(Q$631,$H$631:$K$631,0))*HLOOKUP(Q$630,$J$627:$R$628,2)</f>
        <v>0</v>
      </c>
      <c r="R687" s="769" cm="1">
        <f t="array" ref="R687">INDEX($H687:$K687,0,MATCH(R$631,$H$631:$K$631,0))*HLOOKUP(R$630,$J$627:$R$628,2)</f>
        <v>0</v>
      </c>
      <c r="S687" s="769" cm="1">
        <f t="array" ref="S687">INDEX($H687:$K687,0,MATCH(S$631,$H$631:$K$631,0))*HLOOKUP(S$630,$J$627:$R$628,2)</f>
        <v>0</v>
      </c>
      <c r="T687" s="769" cm="1">
        <f t="array" ref="T687">INDEX($H687:$K687,0,MATCH(T$631,$H$631:$K$631,0))*HLOOKUP(T$630,$J$627:$R$628,2)</f>
        <v>0</v>
      </c>
      <c r="U687" s="769" cm="1">
        <f t="array" ref="U687">INDEX($H687:$K687,0,MATCH(U$631,$H$631:$K$631,0))*HLOOKUP(U$630,$J$627:$R$628,2)</f>
        <v>0</v>
      </c>
      <c r="V687" s="769" cm="1">
        <f t="array" ref="V687">INDEX($H687:$K687,0,MATCH(V$631,$H$631:$K$631,0))*HLOOKUP(V$630,$J$627:$R$628,2)</f>
        <v>0</v>
      </c>
      <c r="W687" s="769" cm="1">
        <f t="array" ref="W687">INDEX($H687:$K687,0,MATCH(W$631,$H$631:$K$631,0))*HLOOKUP(W$630,$J$627:$R$628,2)</f>
        <v>0</v>
      </c>
      <c r="X687" s="769" cm="1">
        <f t="array" ref="X687">INDEX($H687:$K687,0,MATCH(X$631,$H$631:$K$631,0))*HLOOKUP(X$630,$J$627:$R$628,2)</f>
        <v>0</v>
      </c>
      <c r="Y687" s="769" cm="1">
        <f t="array" ref="Y687">INDEX($H687:$K687,0,MATCH(Y$631,$H$631:$K$631,0))*HLOOKUP(Y$630,$J$627:$R$628,2)</f>
        <v>0</v>
      </c>
      <c r="Z687" s="769" cm="1">
        <f t="array" ref="Z687">INDEX($H687:$K687,0,MATCH(Z$631,$H$631:$K$631,0))*HLOOKUP(Z$630,$J$627:$R$628,2)</f>
        <v>0</v>
      </c>
      <c r="AA687" s="769" cm="1">
        <f t="array" ref="AA687">INDEX($H687:$K687,0,MATCH(AA$631,$H$631:$K$631,0))*HLOOKUP(AA$630,$J$627:$R$628,2)</f>
        <v>0</v>
      </c>
      <c r="AB687" s="769" cm="1">
        <f t="array" ref="AB687">INDEX($H687:$K687,0,MATCH(AB$631,$H$631:$K$631,0))*HLOOKUP(AB$630,$J$627:$R$628,2)</f>
        <v>0</v>
      </c>
      <c r="AC687" s="769" cm="1">
        <f t="array" ref="AC687">INDEX($H687:$K687,0,MATCH(AC$631,$H$631:$K$631,0))*HLOOKUP(AC$630,$J$627:$R$628,2)</f>
        <v>0</v>
      </c>
      <c r="AD687" s="769" cm="1">
        <f t="array" ref="AD687">INDEX($H687:$K687,0,MATCH(AD$631,$H$631:$K$631,0))*HLOOKUP(AD$630,$J$627:$R$628,2)</f>
        <v>0</v>
      </c>
      <c r="AE687" s="769" cm="1">
        <f t="array" ref="AE687">INDEX($H687:$K687,0,MATCH(AE$631,$H$631:$K$631,0))*HLOOKUP(AE$630,$J$627:$R$628,2)</f>
        <v>0</v>
      </c>
      <c r="AF687" s="769" cm="1">
        <f t="array" ref="AF687">INDEX($H687:$K687,0,MATCH(AF$631,$H$631:$K$631,0))*HLOOKUP(AF$630,$J$627:$R$628,2)</f>
        <v>0</v>
      </c>
      <c r="AG687" s="769" cm="1">
        <f t="array" ref="AG687">INDEX($H687:$K687,0,MATCH(AG$631,$H$631:$K$631,0))*HLOOKUP(AG$630,$J$627:$R$628,2)</f>
        <v>0</v>
      </c>
      <c r="AH687" s="769" cm="1">
        <f t="array" ref="AH687">INDEX($H687:$K687,0,MATCH(AH$631,$H$631:$K$631,0))*HLOOKUP(AH$630,$J$627:$R$628,2)</f>
        <v>0</v>
      </c>
      <c r="AI687" s="769" cm="1">
        <f t="array" ref="AI687">INDEX($H687:$K687,0,MATCH(AI$631,$H$631:$K$631,0))*HLOOKUP(AI$630,$J$627:$R$628,2)</f>
        <v>0</v>
      </c>
      <c r="AJ687" s="769" cm="1">
        <f t="array" ref="AJ687">INDEX($H687:$K687,0,MATCH(AJ$631,$H$631:$K$631,0))*HLOOKUP(AJ$630,$J$627:$R$628,2)</f>
        <v>0</v>
      </c>
      <c r="AK687" s="769" cm="1">
        <f t="array" ref="AK687">INDEX($H687:$K687,0,MATCH(AK$631,$H$631:$K$631,0))*HLOOKUP(AK$630,$J$627:$R$628,2)</f>
        <v>0</v>
      </c>
      <c r="AL687" s="769" cm="1">
        <f t="array" ref="AL687">INDEX($H687:$K687,0,MATCH(AL$631,$H$631:$K$631,0))*HLOOKUP(AL$630,$J$627:$R$628,2)</f>
        <v>0</v>
      </c>
      <c r="AM687" s="769" cm="1">
        <f t="array" ref="AM687">INDEX($H687:$K687,0,MATCH(AM$631,$H$631:$K$631,0))*HLOOKUP(AM$630,$J$627:$R$628,2)</f>
        <v>0</v>
      </c>
      <c r="AN687" s="769" cm="1">
        <f t="array" ref="AN687">INDEX($H687:$K687,0,MATCH(AN$631,$H$631:$K$631,0))*HLOOKUP(AN$630,$J$627:$R$628,2)</f>
        <v>0</v>
      </c>
      <c r="AO687" s="769" cm="1">
        <f t="array" ref="AO687">INDEX($H687:$K687,0,MATCH(AO$631,$H$631:$K$631,0))*HLOOKUP(AO$630,$J$627:$R$628,2)</f>
        <v>0</v>
      </c>
      <c r="AP687" s="769" cm="1">
        <f t="array" ref="AP687">INDEX($H687:$K687,0,MATCH(AP$631,$H$631:$K$631,0))*HLOOKUP(AP$630,$J$627:$R$628,2)</f>
        <v>0</v>
      </c>
      <c r="AQ687" s="769" cm="1">
        <f t="array" ref="AQ687">INDEX($H687:$K687,0,MATCH(AQ$631,$H$631:$K$631,0))*HLOOKUP(AQ$630,$J$627:$R$628,2)</f>
        <v>0</v>
      </c>
      <c r="AR687" s="769" cm="1">
        <f t="array" ref="AR687">INDEX($H687:$K687,0,MATCH(AR$631,$H$631:$K$631,0))*HLOOKUP(AR$630,$J$627:$R$628,2)</f>
        <v>0</v>
      </c>
      <c r="AS687" s="769" cm="1">
        <f t="array" ref="AS687">INDEX($H687:$K687,0,MATCH(AS$631,$H$631:$K$631,0))*HLOOKUP(AS$630,$J$627:$R$628,2)</f>
        <v>0</v>
      </c>
      <c r="AT687" s="769" cm="1">
        <f t="array" ref="AT687">INDEX($H687:$K687,0,MATCH(AT$631,$H$631:$K$631,0))*HLOOKUP(AT$630,$J$627:$R$628,2)</f>
        <v>0</v>
      </c>
      <c r="AU687" s="769" cm="1">
        <f t="array" ref="AU687">INDEX($H687:$K687,0,MATCH(AU$631,$H$631:$K$631,0))*HLOOKUP(AU$630,$J$627:$R$628,2)</f>
        <v>0</v>
      </c>
      <c r="AV687" s="189"/>
      <c r="AW687" s="189"/>
      <c r="AX687" s="16"/>
      <c r="AY687" s="8"/>
      <c r="AZ687" s="8"/>
      <c r="BA687" s="8"/>
    </row>
    <row r="688" spans="1:53" ht="14.5" outlineLevel="1" x14ac:dyDescent="0.35">
      <c r="A688" s="6"/>
      <c r="B688" s="7"/>
      <c r="C688" s="17"/>
      <c r="D688" s="17"/>
      <c r="E688" s="17"/>
      <c r="F688" s="26"/>
      <c r="G688" s="26" t="str">
        <f t="shared" si="182"/>
        <v>YYKNWb</v>
      </c>
      <c r="H688" s="226">
        <f t="shared" ref="H688:K689" si="193">IF(H598&gt;0,1,0)</f>
        <v>1</v>
      </c>
      <c r="I688" s="226">
        <f t="shared" si="193"/>
        <v>1</v>
      </c>
      <c r="J688" s="226">
        <f t="shared" si="193"/>
        <v>1</v>
      </c>
      <c r="K688" s="226">
        <f t="shared" si="193"/>
        <v>0</v>
      </c>
      <c r="L688" s="769" cm="1">
        <f t="array" ref="L688">INDEX($H688:$K688,0,MATCH(L$631,$H$631:$K$631,0))*HLOOKUP(L$630,$J$627:$R$628,2)</f>
        <v>1</v>
      </c>
      <c r="M688" s="769" cm="1">
        <f t="array" ref="M688">INDEX($H688:$K688,0,MATCH(M$631,$H$631:$K$631,0))*HLOOKUP(M$630,$J$627:$R$628,2)</f>
        <v>1</v>
      </c>
      <c r="N688" s="769" cm="1">
        <f t="array" ref="N688">INDEX($H688:$K688,0,MATCH(N$631,$H$631:$K$631,0))*HLOOKUP(N$630,$J$627:$R$628,2)</f>
        <v>1</v>
      </c>
      <c r="O688" s="769" cm="1">
        <f t="array" ref="O688">INDEX($H688:$K688,0,MATCH(O$631,$H$631:$K$631,0))*HLOOKUP(O$630,$J$627:$R$628,2)</f>
        <v>0</v>
      </c>
      <c r="P688" s="769" cm="1">
        <f t="array" ref="P688">INDEX($H688:$K688,0,MATCH(P$631,$H$631:$K$631,0))*HLOOKUP(P$630,$J$627:$R$628,2)</f>
        <v>1</v>
      </c>
      <c r="Q688" s="769" cm="1">
        <f t="array" ref="Q688">INDEX($H688:$K688,0,MATCH(Q$631,$H$631:$K$631,0))*HLOOKUP(Q$630,$J$627:$R$628,2)</f>
        <v>1</v>
      </c>
      <c r="R688" s="769" cm="1">
        <f t="array" ref="R688">INDEX($H688:$K688,0,MATCH(R$631,$H$631:$K$631,0))*HLOOKUP(R$630,$J$627:$R$628,2)</f>
        <v>1</v>
      </c>
      <c r="S688" s="769" cm="1">
        <f t="array" ref="S688">INDEX($H688:$K688,0,MATCH(S$631,$H$631:$K$631,0))*HLOOKUP(S$630,$J$627:$R$628,2)</f>
        <v>0</v>
      </c>
      <c r="T688" s="769" cm="1">
        <f t="array" ref="T688">INDEX($H688:$K688,0,MATCH(T$631,$H$631:$K$631,0))*HLOOKUP(T$630,$J$627:$R$628,2)</f>
        <v>1</v>
      </c>
      <c r="U688" s="769" cm="1">
        <f t="array" ref="U688">INDEX($H688:$K688,0,MATCH(U$631,$H$631:$K$631,0))*HLOOKUP(U$630,$J$627:$R$628,2)</f>
        <v>1</v>
      </c>
      <c r="V688" s="769" cm="1">
        <f t="array" ref="V688">INDEX($H688:$K688,0,MATCH(V$631,$H$631:$K$631,0))*HLOOKUP(V$630,$J$627:$R$628,2)</f>
        <v>1</v>
      </c>
      <c r="W688" s="769" cm="1">
        <f t="array" ref="W688">INDEX($H688:$K688,0,MATCH(W$631,$H$631:$K$631,0))*HLOOKUP(W$630,$J$627:$R$628,2)</f>
        <v>0</v>
      </c>
      <c r="X688" s="769" cm="1">
        <f t="array" ref="X688">INDEX($H688:$K688,0,MATCH(X$631,$H$631:$K$631,0))*HLOOKUP(X$630,$J$627:$R$628,2)</f>
        <v>1</v>
      </c>
      <c r="Y688" s="769" cm="1">
        <f t="array" ref="Y688">INDEX($H688:$K688,0,MATCH(Y$631,$H$631:$K$631,0))*HLOOKUP(Y$630,$J$627:$R$628,2)</f>
        <v>1</v>
      </c>
      <c r="Z688" s="769" cm="1">
        <f t="array" ref="Z688">INDEX($H688:$K688,0,MATCH(Z$631,$H$631:$K$631,0))*HLOOKUP(Z$630,$J$627:$R$628,2)</f>
        <v>1</v>
      </c>
      <c r="AA688" s="769" cm="1">
        <f t="array" ref="AA688">INDEX($H688:$K688,0,MATCH(AA$631,$H$631:$K$631,0))*HLOOKUP(AA$630,$J$627:$R$628,2)</f>
        <v>0</v>
      </c>
      <c r="AB688" s="769" cm="1">
        <f t="array" ref="AB688">INDEX($H688:$K688,0,MATCH(AB$631,$H$631:$K$631,0))*HLOOKUP(AB$630,$J$627:$R$628,2)</f>
        <v>1</v>
      </c>
      <c r="AC688" s="769" cm="1">
        <f t="array" ref="AC688">INDEX($H688:$K688,0,MATCH(AC$631,$H$631:$K$631,0))*HLOOKUP(AC$630,$J$627:$R$628,2)</f>
        <v>1</v>
      </c>
      <c r="AD688" s="769" cm="1">
        <f t="array" ref="AD688">INDEX($H688:$K688,0,MATCH(AD$631,$H$631:$K$631,0))*HLOOKUP(AD$630,$J$627:$R$628,2)</f>
        <v>1</v>
      </c>
      <c r="AE688" s="769" cm="1">
        <f t="array" ref="AE688">INDEX($H688:$K688,0,MATCH(AE$631,$H$631:$K$631,0))*HLOOKUP(AE$630,$J$627:$R$628,2)</f>
        <v>0</v>
      </c>
      <c r="AF688" s="769" cm="1">
        <f t="array" ref="AF688">INDEX($H688:$K688,0,MATCH(AF$631,$H$631:$K$631,0))*HLOOKUP(AF$630,$J$627:$R$628,2)</f>
        <v>1</v>
      </c>
      <c r="AG688" s="769" cm="1">
        <f t="array" ref="AG688">INDEX($H688:$K688,0,MATCH(AG$631,$H$631:$K$631,0))*HLOOKUP(AG$630,$J$627:$R$628,2)</f>
        <v>1</v>
      </c>
      <c r="AH688" s="769" cm="1">
        <f t="array" ref="AH688">INDEX($H688:$K688,0,MATCH(AH$631,$H$631:$K$631,0))*HLOOKUP(AH$630,$J$627:$R$628,2)</f>
        <v>1</v>
      </c>
      <c r="AI688" s="769" cm="1">
        <f t="array" ref="AI688">INDEX($H688:$K688,0,MATCH(AI$631,$H$631:$K$631,0))*HLOOKUP(AI$630,$J$627:$R$628,2)</f>
        <v>0</v>
      </c>
      <c r="AJ688" s="769" cm="1">
        <f t="array" ref="AJ688">INDEX($H688:$K688,0,MATCH(AJ$631,$H$631:$K$631,0))*HLOOKUP(AJ$630,$J$627:$R$628,2)</f>
        <v>1</v>
      </c>
      <c r="AK688" s="769" cm="1">
        <f t="array" ref="AK688">INDEX($H688:$K688,0,MATCH(AK$631,$H$631:$K$631,0))*HLOOKUP(AK$630,$J$627:$R$628,2)</f>
        <v>1</v>
      </c>
      <c r="AL688" s="769" cm="1">
        <f t="array" ref="AL688">INDEX($H688:$K688,0,MATCH(AL$631,$H$631:$K$631,0))*HLOOKUP(AL$630,$J$627:$R$628,2)</f>
        <v>1</v>
      </c>
      <c r="AM688" s="769" cm="1">
        <f t="array" ref="AM688">INDEX($H688:$K688,0,MATCH(AM$631,$H$631:$K$631,0))*HLOOKUP(AM$630,$J$627:$R$628,2)</f>
        <v>0</v>
      </c>
      <c r="AN688" s="769" cm="1">
        <f t="array" ref="AN688">INDEX($H688:$K688,0,MATCH(AN$631,$H$631:$K$631,0))*HLOOKUP(AN$630,$J$627:$R$628,2)</f>
        <v>1</v>
      </c>
      <c r="AO688" s="769" cm="1">
        <f t="array" ref="AO688">INDEX($H688:$K688,0,MATCH(AO$631,$H$631:$K$631,0))*HLOOKUP(AO$630,$J$627:$R$628,2)</f>
        <v>1</v>
      </c>
      <c r="AP688" s="769" cm="1">
        <f t="array" ref="AP688">INDEX($H688:$K688,0,MATCH(AP$631,$H$631:$K$631,0))*HLOOKUP(AP$630,$J$627:$R$628,2)</f>
        <v>1</v>
      </c>
      <c r="AQ688" s="769" cm="1">
        <f t="array" ref="AQ688">INDEX($H688:$K688,0,MATCH(AQ$631,$H$631:$K$631,0))*HLOOKUP(AQ$630,$J$627:$R$628,2)</f>
        <v>0</v>
      </c>
      <c r="AR688" s="769" cm="1">
        <f t="array" ref="AR688">INDEX($H688:$K688,0,MATCH(AR$631,$H$631:$K$631,0))*HLOOKUP(AR$630,$J$627:$R$628,2)</f>
        <v>1</v>
      </c>
      <c r="AS688" s="769" cm="1">
        <f t="array" ref="AS688">INDEX($H688:$K688,0,MATCH(AS$631,$H$631:$K$631,0))*HLOOKUP(AS$630,$J$627:$R$628,2)</f>
        <v>1</v>
      </c>
      <c r="AT688" s="769" cm="1">
        <f t="array" ref="AT688">INDEX($H688:$K688,0,MATCH(AT$631,$H$631:$K$631,0))*HLOOKUP(AT$630,$J$627:$R$628,2)</f>
        <v>1</v>
      </c>
      <c r="AU688" s="769" cm="1">
        <f t="array" ref="AU688">INDEX($H688:$K688,0,MATCH(AU$631,$H$631:$K$631,0))*HLOOKUP(AU$630,$J$627:$R$628,2)</f>
        <v>0</v>
      </c>
      <c r="AV688" s="189"/>
      <c r="AW688" s="189"/>
      <c r="AX688" s="16"/>
      <c r="AY688" s="8"/>
      <c r="AZ688" s="8"/>
      <c r="BA688" s="8"/>
    </row>
    <row r="689" spans="1:53" ht="14.5" outlineLevel="1" x14ac:dyDescent="0.35">
      <c r="A689" s="6"/>
      <c r="B689" s="7"/>
      <c r="C689" s="17"/>
      <c r="D689" s="17"/>
      <c r="E689" s="17"/>
      <c r="F689" s="26"/>
      <c r="G689" s="26" t="str">
        <f t="shared" si="182"/>
        <v>YYKNWbd</v>
      </c>
      <c r="H689" s="226">
        <f t="shared" si="193"/>
        <v>1</v>
      </c>
      <c r="I689" s="226">
        <f t="shared" si="193"/>
        <v>1</v>
      </c>
      <c r="J689" s="226">
        <f t="shared" si="193"/>
        <v>1</v>
      </c>
      <c r="K689" s="226">
        <f t="shared" si="193"/>
        <v>0</v>
      </c>
      <c r="L689" s="769" cm="1">
        <f t="array" ref="L689">INDEX($H689:$K689,0,MATCH(L$631,$H$631:$K$631,0))*HLOOKUP(L$630,$J$627:$R$628,2)</f>
        <v>1</v>
      </c>
      <c r="M689" s="769" cm="1">
        <f t="array" ref="M689">INDEX($H689:$K689,0,MATCH(M$631,$H$631:$K$631,0))*HLOOKUP(M$630,$J$627:$R$628,2)</f>
        <v>1</v>
      </c>
      <c r="N689" s="769" cm="1">
        <f t="array" ref="N689">INDEX($H689:$K689,0,MATCH(N$631,$H$631:$K$631,0))*HLOOKUP(N$630,$J$627:$R$628,2)</f>
        <v>1</v>
      </c>
      <c r="O689" s="769" cm="1">
        <f t="array" ref="O689">INDEX($H689:$K689,0,MATCH(O$631,$H$631:$K$631,0))*HLOOKUP(O$630,$J$627:$R$628,2)</f>
        <v>0</v>
      </c>
      <c r="P689" s="769" cm="1">
        <f t="array" ref="P689">INDEX($H689:$K689,0,MATCH(P$631,$H$631:$K$631,0))*HLOOKUP(P$630,$J$627:$R$628,2)</f>
        <v>1</v>
      </c>
      <c r="Q689" s="769" cm="1">
        <f t="array" ref="Q689">INDEX($H689:$K689,0,MATCH(Q$631,$H$631:$K$631,0))*HLOOKUP(Q$630,$J$627:$R$628,2)</f>
        <v>1</v>
      </c>
      <c r="R689" s="769" cm="1">
        <f t="array" ref="R689">INDEX($H689:$K689,0,MATCH(R$631,$H$631:$K$631,0))*HLOOKUP(R$630,$J$627:$R$628,2)</f>
        <v>1</v>
      </c>
      <c r="S689" s="769" cm="1">
        <f t="array" ref="S689">INDEX($H689:$K689,0,MATCH(S$631,$H$631:$K$631,0))*HLOOKUP(S$630,$J$627:$R$628,2)</f>
        <v>0</v>
      </c>
      <c r="T689" s="769" cm="1">
        <f t="array" ref="T689">INDEX($H689:$K689,0,MATCH(T$631,$H$631:$K$631,0))*HLOOKUP(T$630,$J$627:$R$628,2)</f>
        <v>1</v>
      </c>
      <c r="U689" s="769" cm="1">
        <f t="array" ref="U689">INDEX($H689:$K689,0,MATCH(U$631,$H$631:$K$631,0))*HLOOKUP(U$630,$J$627:$R$628,2)</f>
        <v>1</v>
      </c>
      <c r="V689" s="769" cm="1">
        <f t="array" ref="V689">INDEX($H689:$K689,0,MATCH(V$631,$H$631:$K$631,0))*HLOOKUP(V$630,$J$627:$R$628,2)</f>
        <v>1</v>
      </c>
      <c r="W689" s="769" cm="1">
        <f t="array" ref="W689">INDEX($H689:$K689,0,MATCH(W$631,$H$631:$K$631,0))*HLOOKUP(W$630,$J$627:$R$628,2)</f>
        <v>0</v>
      </c>
      <c r="X689" s="769" cm="1">
        <f t="array" ref="X689">INDEX($H689:$K689,0,MATCH(X$631,$H$631:$K$631,0))*HLOOKUP(X$630,$J$627:$R$628,2)</f>
        <v>1</v>
      </c>
      <c r="Y689" s="769" cm="1">
        <f t="array" ref="Y689">INDEX($H689:$K689,0,MATCH(Y$631,$H$631:$K$631,0))*HLOOKUP(Y$630,$J$627:$R$628,2)</f>
        <v>1</v>
      </c>
      <c r="Z689" s="769" cm="1">
        <f t="array" ref="Z689">INDEX($H689:$K689,0,MATCH(Z$631,$H$631:$K$631,0))*HLOOKUP(Z$630,$J$627:$R$628,2)</f>
        <v>1</v>
      </c>
      <c r="AA689" s="769" cm="1">
        <f t="array" ref="AA689">INDEX($H689:$K689,0,MATCH(AA$631,$H$631:$K$631,0))*HLOOKUP(AA$630,$J$627:$R$628,2)</f>
        <v>0</v>
      </c>
      <c r="AB689" s="769" cm="1">
        <f t="array" ref="AB689">INDEX($H689:$K689,0,MATCH(AB$631,$H$631:$K$631,0))*HLOOKUP(AB$630,$J$627:$R$628,2)</f>
        <v>1</v>
      </c>
      <c r="AC689" s="769" cm="1">
        <f t="array" ref="AC689">INDEX($H689:$K689,0,MATCH(AC$631,$H$631:$K$631,0))*HLOOKUP(AC$630,$J$627:$R$628,2)</f>
        <v>1</v>
      </c>
      <c r="AD689" s="769" cm="1">
        <f t="array" ref="AD689">INDEX($H689:$K689,0,MATCH(AD$631,$H$631:$K$631,0))*HLOOKUP(AD$630,$J$627:$R$628,2)</f>
        <v>1</v>
      </c>
      <c r="AE689" s="769" cm="1">
        <f t="array" ref="AE689">INDEX($H689:$K689,0,MATCH(AE$631,$H$631:$K$631,0))*HLOOKUP(AE$630,$J$627:$R$628,2)</f>
        <v>0</v>
      </c>
      <c r="AF689" s="769" cm="1">
        <f t="array" ref="AF689">INDEX($H689:$K689,0,MATCH(AF$631,$H$631:$K$631,0))*HLOOKUP(AF$630,$J$627:$R$628,2)</f>
        <v>1</v>
      </c>
      <c r="AG689" s="769" cm="1">
        <f t="array" ref="AG689">INDEX($H689:$K689,0,MATCH(AG$631,$H$631:$K$631,0))*HLOOKUP(AG$630,$J$627:$R$628,2)</f>
        <v>1</v>
      </c>
      <c r="AH689" s="769" cm="1">
        <f t="array" ref="AH689">INDEX($H689:$K689,0,MATCH(AH$631,$H$631:$K$631,0))*HLOOKUP(AH$630,$J$627:$R$628,2)</f>
        <v>1</v>
      </c>
      <c r="AI689" s="769" cm="1">
        <f t="array" ref="AI689">INDEX($H689:$K689,0,MATCH(AI$631,$H$631:$K$631,0))*HLOOKUP(AI$630,$J$627:$R$628,2)</f>
        <v>0</v>
      </c>
      <c r="AJ689" s="769" cm="1">
        <f t="array" ref="AJ689">INDEX($H689:$K689,0,MATCH(AJ$631,$H$631:$K$631,0))*HLOOKUP(AJ$630,$J$627:$R$628,2)</f>
        <v>1</v>
      </c>
      <c r="AK689" s="769" cm="1">
        <f t="array" ref="AK689">INDEX($H689:$K689,0,MATCH(AK$631,$H$631:$K$631,0))*HLOOKUP(AK$630,$J$627:$R$628,2)</f>
        <v>1</v>
      </c>
      <c r="AL689" s="769" cm="1">
        <f t="array" ref="AL689">INDEX($H689:$K689,0,MATCH(AL$631,$H$631:$K$631,0))*HLOOKUP(AL$630,$J$627:$R$628,2)</f>
        <v>1</v>
      </c>
      <c r="AM689" s="769" cm="1">
        <f t="array" ref="AM689">INDEX($H689:$K689,0,MATCH(AM$631,$H$631:$K$631,0))*HLOOKUP(AM$630,$J$627:$R$628,2)</f>
        <v>0</v>
      </c>
      <c r="AN689" s="769" cm="1">
        <f t="array" ref="AN689">INDEX($H689:$K689,0,MATCH(AN$631,$H$631:$K$631,0))*HLOOKUP(AN$630,$J$627:$R$628,2)</f>
        <v>1</v>
      </c>
      <c r="AO689" s="769" cm="1">
        <f t="array" ref="AO689">INDEX($H689:$K689,0,MATCH(AO$631,$H$631:$K$631,0))*HLOOKUP(AO$630,$J$627:$R$628,2)</f>
        <v>1</v>
      </c>
      <c r="AP689" s="769" cm="1">
        <f t="array" ref="AP689">INDEX($H689:$K689,0,MATCH(AP$631,$H$631:$K$631,0))*HLOOKUP(AP$630,$J$627:$R$628,2)</f>
        <v>1</v>
      </c>
      <c r="AQ689" s="769" cm="1">
        <f t="array" ref="AQ689">INDEX($H689:$K689,0,MATCH(AQ$631,$H$631:$K$631,0))*HLOOKUP(AQ$630,$J$627:$R$628,2)</f>
        <v>0</v>
      </c>
      <c r="AR689" s="769" cm="1">
        <f t="array" ref="AR689">INDEX($H689:$K689,0,MATCH(AR$631,$H$631:$K$631,0))*HLOOKUP(AR$630,$J$627:$R$628,2)</f>
        <v>1</v>
      </c>
      <c r="AS689" s="769" cm="1">
        <f t="array" ref="AS689">INDEX($H689:$K689,0,MATCH(AS$631,$H$631:$K$631,0))*HLOOKUP(AS$630,$J$627:$R$628,2)</f>
        <v>1</v>
      </c>
      <c r="AT689" s="769" cm="1">
        <f t="array" ref="AT689">INDEX($H689:$K689,0,MATCH(AT$631,$H$631:$K$631,0))*HLOOKUP(AT$630,$J$627:$R$628,2)</f>
        <v>1</v>
      </c>
      <c r="AU689" s="769" cm="1">
        <f t="array" ref="AU689">INDEX($H689:$K689,0,MATCH(AU$631,$H$631:$K$631,0))*HLOOKUP(AU$630,$J$627:$R$628,2)</f>
        <v>0</v>
      </c>
      <c r="AV689" s="189"/>
      <c r="AW689" s="189"/>
      <c r="AX689" s="16"/>
      <c r="AY689" s="8"/>
      <c r="AZ689" s="8"/>
      <c r="BA689" s="8"/>
    </row>
    <row r="690" spans="1:53" ht="14.5" outlineLevel="1" x14ac:dyDescent="0.35">
      <c r="A690" s="6"/>
      <c r="B690" s="7"/>
      <c r="C690" s="17"/>
      <c r="D690" s="17"/>
      <c r="E690" s="17"/>
      <c r="F690" s="26"/>
      <c r="G690" s="26" t="str">
        <f t="shared" si="182"/>
        <v>YYBKNw</v>
      </c>
      <c r="H690" s="226">
        <f t="shared" ref="H690:K691" si="194">IF(H600&gt;0,1,0)</f>
        <v>1</v>
      </c>
      <c r="I690" s="226">
        <f t="shared" si="194"/>
        <v>1</v>
      </c>
      <c r="J690" s="226">
        <f t="shared" si="194"/>
        <v>1</v>
      </c>
      <c r="K690" s="226">
        <f t="shared" si="194"/>
        <v>0</v>
      </c>
      <c r="L690" s="769" cm="1">
        <f t="array" ref="L690">INDEX($H690:$K690,0,MATCH(L$631,$H$631:$K$631,0))*HLOOKUP(L$630,$J$627:$R$628,2)</f>
        <v>1</v>
      </c>
      <c r="M690" s="769" cm="1">
        <f t="array" ref="M690">INDEX($H690:$K690,0,MATCH(M$631,$H$631:$K$631,0))*HLOOKUP(M$630,$J$627:$R$628,2)</f>
        <v>1</v>
      </c>
      <c r="N690" s="769" cm="1">
        <f t="array" ref="N690">INDEX($H690:$K690,0,MATCH(N$631,$H$631:$K$631,0))*HLOOKUP(N$630,$J$627:$R$628,2)</f>
        <v>1</v>
      </c>
      <c r="O690" s="769" cm="1">
        <f t="array" ref="O690">INDEX($H690:$K690,0,MATCH(O$631,$H$631:$K$631,0))*HLOOKUP(O$630,$J$627:$R$628,2)</f>
        <v>0</v>
      </c>
      <c r="P690" s="769" cm="1">
        <f t="array" ref="P690">INDEX($H690:$K690,0,MATCH(P$631,$H$631:$K$631,0))*HLOOKUP(P$630,$J$627:$R$628,2)</f>
        <v>1</v>
      </c>
      <c r="Q690" s="769" cm="1">
        <f t="array" ref="Q690">INDEX($H690:$K690,0,MATCH(Q$631,$H$631:$K$631,0))*HLOOKUP(Q$630,$J$627:$R$628,2)</f>
        <v>1</v>
      </c>
      <c r="R690" s="769" cm="1">
        <f t="array" ref="R690">INDEX($H690:$K690,0,MATCH(R$631,$H$631:$K$631,0))*HLOOKUP(R$630,$J$627:$R$628,2)</f>
        <v>1</v>
      </c>
      <c r="S690" s="769" cm="1">
        <f t="array" ref="S690">INDEX($H690:$K690,0,MATCH(S$631,$H$631:$K$631,0))*HLOOKUP(S$630,$J$627:$R$628,2)</f>
        <v>0</v>
      </c>
      <c r="T690" s="769" cm="1">
        <f t="array" ref="T690">INDEX($H690:$K690,0,MATCH(T$631,$H$631:$K$631,0))*HLOOKUP(T$630,$J$627:$R$628,2)</f>
        <v>1</v>
      </c>
      <c r="U690" s="769" cm="1">
        <f t="array" ref="U690">INDEX($H690:$K690,0,MATCH(U$631,$H$631:$K$631,0))*HLOOKUP(U$630,$J$627:$R$628,2)</f>
        <v>1</v>
      </c>
      <c r="V690" s="769" cm="1">
        <f t="array" ref="V690">INDEX($H690:$K690,0,MATCH(V$631,$H$631:$K$631,0))*HLOOKUP(V$630,$J$627:$R$628,2)</f>
        <v>1</v>
      </c>
      <c r="W690" s="769" cm="1">
        <f t="array" ref="W690">INDEX($H690:$K690,0,MATCH(W$631,$H$631:$K$631,0))*HLOOKUP(W$630,$J$627:$R$628,2)</f>
        <v>0</v>
      </c>
      <c r="X690" s="769" cm="1">
        <f t="array" ref="X690">INDEX($H690:$K690,0,MATCH(X$631,$H$631:$K$631,0))*HLOOKUP(X$630,$J$627:$R$628,2)</f>
        <v>1</v>
      </c>
      <c r="Y690" s="769" cm="1">
        <f t="array" ref="Y690">INDEX($H690:$K690,0,MATCH(Y$631,$H$631:$K$631,0))*HLOOKUP(Y$630,$J$627:$R$628,2)</f>
        <v>1</v>
      </c>
      <c r="Z690" s="769" cm="1">
        <f t="array" ref="Z690">INDEX($H690:$K690,0,MATCH(Z$631,$H$631:$K$631,0))*HLOOKUP(Z$630,$J$627:$R$628,2)</f>
        <v>1</v>
      </c>
      <c r="AA690" s="769" cm="1">
        <f t="array" ref="AA690">INDEX($H690:$K690,0,MATCH(AA$631,$H$631:$K$631,0))*HLOOKUP(AA$630,$J$627:$R$628,2)</f>
        <v>0</v>
      </c>
      <c r="AB690" s="769" cm="1">
        <f t="array" ref="AB690">INDEX($H690:$K690,0,MATCH(AB$631,$H$631:$K$631,0))*HLOOKUP(AB$630,$J$627:$R$628,2)</f>
        <v>1</v>
      </c>
      <c r="AC690" s="769" cm="1">
        <f t="array" ref="AC690">INDEX($H690:$K690,0,MATCH(AC$631,$H$631:$K$631,0))*HLOOKUP(AC$630,$J$627:$R$628,2)</f>
        <v>1</v>
      </c>
      <c r="AD690" s="769" cm="1">
        <f t="array" ref="AD690">INDEX($H690:$K690,0,MATCH(AD$631,$H$631:$K$631,0))*HLOOKUP(AD$630,$J$627:$R$628,2)</f>
        <v>1</v>
      </c>
      <c r="AE690" s="769" cm="1">
        <f t="array" ref="AE690">INDEX($H690:$K690,0,MATCH(AE$631,$H$631:$K$631,0))*HLOOKUP(AE$630,$J$627:$R$628,2)</f>
        <v>0</v>
      </c>
      <c r="AF690" s="769" cm="1">
        <f t="array" ref="AF690">INDEX($H690:$K690,0,MATCH(AF$631,$H$631:$K$631,0))*HLOOKUP(AF$630,$J$627:$R$628,2)</f>
        <v>1</v>
      </c>
      <c r="AG690" s="769" cm="1">
        <f t="array" ref="AG690">INDEX($H690:$K690,0,MATCH(AG$631,$H$631:$K$631,0))*HLOOKUP(AG$630,$J$627:$R$628,2)</f>
        <v>1</v>
      </c>
      <c r="AH690" s="769" cm="1">
        <f t="array" ref="AH690">INDEX($H690:$K690,0,MATCH(AH$631,$H$631:$K$631,0))*HLOOKUP(AH$630,$J$627:$R$628,2)</f>
        <v>1</v>
      </c>
      <c r="AI690" s="769" cm="1">
        <f t="array" ref="AI690">INDEX($H690:$K690,0,MATCH(AI$631,$H$631:$K$631,0))*HLOOKUP(AI$630,$J$627:$R$628,2)</f>
        <v>0</v>
      </c>
      <c r="AJ690" s="769" cm="1">
        <f t="array" ref="AJ690">INDEX($H690:$K690,0,MATCH(AJ$631,$H$631:$K$631,0))*HLOOKUP(AJ$630,$J$627:$R$628,2)</f>
        <v>1</v>
      </c>
      <c r="AK690" s="769" cm="1">
        <f t="array" ref="AK690">INDEX($H690:$K690,0,MATCH(AK$631,$H$631:$K$631,0))*HLOOKUP(AK$630,$J$627:$R$628,2)</f>
        <v>1</v>
      </c>
      <c r="AL690" s="769" cm="1">
        <f t="array" ref="AL690">INDEX($H690:$K690,0,MATCH(AL$631,$H$631:$K$631,0))*HLOOKUP(AL$630,$J$627:$R$628,2)</f>
        <v>1</v>
      </c>
      <c r="AM690" s="769" cm="1">
        <f t="array" ref="AM690">INDEX($H690:$K690,0,MATCH(AM$631,$H$631:$K$631,0))*HLOOKUP(AM$630,$J$627:$R$628,2)</f>
        <v>0</v>
      </c>
      <c r="AN690" s="769" cm="1">
        <f t="array" ref="AN690">INDEX($H690:$K690,0,MATCH(AN$631,$H$631:$K$631,0))*HLOOKUP(AN$630,$J$627:$R$628,2)</f>
        <v>1</v>
      </c>
      <c r="AO690" s="769" cm="1">
        <f t="array" ref="AO690">INDEX($H690:$K690,0,MATCH(AO$631,$H$631:$K$631,0))*HLOOKUP(AO$630,$J$627:$R$628,2)</f>
        <v>1</v>
      </c>
      <c r="AP690" s="769" cm="1">
        <f t="array" ref="AP690">INDEX($H690:$K690,0,MATCH(AP$631,$H$631:$K$631,0))*HLOOKUP(AP$630,$J$627:$R$628,2)</f>
        <v>1</v>
      </c>
      <c r="AQ690" s="769" cm="1">
        <f t="array" ref="AQ690">INDEX($H690:$K690,0,MATCH(AQ$631,$H$631:$K$631,0))*HLOOKUP(AQ$630,$J$627:$R$628,2)</f>
        <v>0</v>
      </c>
      <c r="AR690" s="769" cm="1">
        <f t="array" ref="AR690">INDEX($H690:$K690,0,MATCH(AR$631,$H$631:$K$631,0))*HLOOKUP(AR$630,$J$627:$R$628,2)</f>
        <v>1</v>
      </c>
      <c r="AS690" s="769" cm="1">
        <f t="array" ref="AS690">INDEX($H690:$K690,0,MATCH(AS$631,$H$631:$K$631,0))*HLOOKUP(AS$630,$J$627:$R$628,2)</f>
        <v>1</v>
      </c>
      <c r="AT690" s="769" cm="1">
        <f t="array" ref="AT690">INDEX($H690:$K690,0,MATCH(AT$631,$H$631:$K$631,0))*HLOOKUP(AT$630,$J$627:$R$628,2)</f>
        <v>1</v>
      </c>
      <c r="AU690" s="769" cm="1">
        <f t="array" ref="AU690">INDEX($H690:$K690,0,MATCH(AU$631,$H$631:$K$631,0))*HLOOKUP(AU$630,$J$627:$R$628,2)</f>
        <v>0</v>
      </c>
      <c r="AV690" s="189"/>
      <c r="AW690" s="189"/>
      <c r="AX690" s="16"/>
      <c r="AY690" s="8"/>
      <c r="AZ690" s="8"/>
      <c r="BA690" s="8"/>
    </row>
    <row r="691" spans="1:53" ht="14.5" outlineLevel="1" x14ac:dyDescent="0.35">
      <c r="A691" s="6"/>
      <c r="B691" s="7"/>
      <c r="C691" s="17"/>
      <c r="D691" s="17"/>
      <c r="E691" s="17"/>
      <c r="F691" s="26"/>
      <c r="G691" s="26" t="str">
        <f t="shared" si="182"/>
        <v>YYBKNwd</v>
      </c>
      <c r="H691" s="226">
        <f t="shared" si="194"/>
        <v>1</v>
      </c>
      <c r="I691" s="226">
        <f t="shared" si="194"/>
        <v>1</v>
      </c>
      <c r="J691" s="226">
        <f t="shared" si="194"/>
        <v>1</v>
      </c>
      <c r="K691" s="226">
        <f t="shared" si="194"/>
        <v>0</v>
      </c>
      <c r="L691" s="769" cm="1">
        <f t="array" ref="L691">INDEX($H691:$K691,0,MATCH(L$631,$H$631:$K$631,0))*HLOOKUP(L$630,$J$627:$R$628,2)</f>
        <v>1</v>
      </c>
      <c r="M691" s="769" cm="1">
        <f t="array" ref="M691">INDEX($H691:$K691,0,MATCH(M$631,$H$631:$K$631,0))*HLOOKUP(M$630,$J$627:$R$628,2)</f>
        <v>1</v>
      </c>
      <c r="N691" s="769" cm="1">
        <f t="array" ref="N691">INDEX($H691:$K691,0,MATCH(N$631,$H$631:$K$631,0))*HLOOKUP(N$630,$J$627:$R$628,2)</f>
        <v>1</v>
      </c>
      <c r="O691" s="769" cm="1">
        <f t="array" ref="O691">INDEX($H691:$K691,0,MATCH(O$631,$H$631:$K$631,0))*HLOOKUP(O$630,$J$627:$R$628,2)</f>
        <v>0</v>
      </c>
      <c r="P691" s="769" cm="1">
        <f t="array" ref="P691">INDEX($H691:$K691,0,MATCH(P$631,$H$631:$K$631,0))*HLOOKUP(P$630,$J$627:$R$628,2)</f>
        <v>1</v>
      </c>
      <c r="Q691" s="769" cm="1">
        <f t="array" ref="Q691">INDEX($H691:$K691,0,MATCH(Q$631,$H$631:$K$631,0))*HLOOKUP(Q$630,$J$627:$R$628,2)</f>
        <v>1</v>
      </c>
      <c r="R691" s="769" cm="1">
        <f t="array" ref="R691">INDEX($H691:$K691,0,MATCH(R$631,$H$631:$K$631,0))*HLOOKUP(R$630,$J$627:$R$628,2)</f>
        <v>1</v>
      </c>
      <c r="S691" s="769" cm="1">
        <f t="array" ref="S691">INDEX($H691:$K691,0,MATCH(S$631,$H$631:$K$631,0))*HLOOKUP(S$630,$J$627:$R$628,2)</f>
        <v>0</v>
      </c>
      <c r="T691" s="769" cm="1">
        <f t="array" ref="T691">INDEX($H691:$K691,0,MATCH(T$631,$H$631:$K$631,0))*HLOOKUP(T$630,$J$627:$R$628,2)</f>
        <v>1</v>
      </c>
      <c r="U691" s="769" cm="1">
        <f t="array" ref="U691">INDEX($H691:$K691,0,MATCH(U$631,$H$631:$K$631,0))*HLOOKUP(U$630,$J$627:$R$628,2)</f>
        <v>1</v>
      </c>
      <c r="V691" s="769" cm="1">
        <f t="array" ref="V691">INDEX($H691:$K691,0,MATCH(V$631,$H$631:$K$631,0))*HLOOKUP(V$630,$J$627:$R$628,2)</f>
        <v>1</v>
      </c>
      <c r="W691" s="769" cm="1">
        <f t="array" ref="W691">INDEX($H691:$K691,0,MATCH(W$631,$H$631:$K$631,0))*HLOOKUP(W$630,$J$627:$R$628,2)</f>
        <v>0</v>
      </c>
      <c r="X691" s="769" cm="1">
        <f t="array" ref="X691">INDEX($H691:$K691,0,MATCH(X$631,$H$631:$K$631,0))*HLOOKUP(X$630,$J$627:$R$628,2)</f>
        <v>1</v>
      </c>
      <c r="Y691" s="769" cm="1">
        <f t="array" ref="Y691">INDEX($H691:$K691,0,MATCH(Y$631,$H$631:$K$631,0))*HLOOKUP(Y$630,$J$627:$R$628,2)</f>
        <v>1</v>
      </c>
      <c r="Z691" s="769" cm="1">
        <f t="array" ref="Z691">INDEX($H691:$K691,0,MATCH(Z$631,$H$631:$K$631,0))*HLOOKUP(Z$630,$J$627:$R$628,2)</f>
        <v>1</v>
      </c>
      <c r="AA691" s="769" cm="1">
        <f t="array" ref="AA691">INDEX($H691:$K691,0,MATCH(AA$631,$H$631:$K$631,0))*HLOOKUP(AA$630,$J$627:$R$628,2)</f>
        <v>0</v>
      </c>
      <c r="AB691" s="769" cm="1">
        <f t="array" ref="AB691">INDEX($H691:$K691,0,MATCH(AB$631,$H$631:$K$631,0))*HLOOKUP(AB$630,$J$627:$R$628,2)</f>
        <v>1</v>
      </c>
      <c r="AC691" s="769" cm="1">
        <f t="array" ref="AC691">INDEX($H691:$K691,0,MATCH(AC$631,$H$631:$K$631,0))*HLOOKUP(AC$630,$J$627:$R$628,2)</f>
        <v>1</v>
      </c>
      <c r="AD691" s="769" cm="1">
        <f t="array" ref="AD691">INDEX($H691:$K691,0,MATCH(AD$631,$H$631:$K$631,0))*HLOOKUP(AD$630,$J$627:$R$628,2)</f>
        <v>1</v>
      </c>
      <c r="AE691" s="769" cm="1">
        <f t="array" ref="AE691">INDEX($H691:$K691,0,MATCH(AE$631,$H$631:$K$631,0))*HLOOKUP(AE$630,$J$627:$R$628,2)</f>
        <v>0</v>
      </c>
      <c r="AF691" s="769" cm="1">
        <f t="array" ref="AF691">INDEX($H691:$K691,0,MATCH(AF$631,$H$631:$K$631,0))*HLOOKUP(AF$630,$J$627:$R$628,2)</f>
        <v>1</v>
      </c>
      <c r="AG691" s="769" cm="1">
        <f t="array" ref="AG691">INDEX($H691:$K691,0,MATCH(AG$631,$H$631:$K$631,0))*HLOOKUP(AG$630,$J$627:$R$628,2)</f>
        <v>1</v>
      </c>
      <c r="AH691" s="769" cm="1">
        <f t="array" ref="AH691">INDEX($H691:$K691,0,MATCH(AH$631,$H$631:$K$631,0))*HLOOKUP(AH$630,$J$627:$R$628,2)</f>
        <v>1</v>
      </c>
      <c r="AI691" s="769" cm="1">
        <f t="array" ref="AI691">INDEX($H691:$K691,0,MATCH(AI$631,$H$631:$K$631,0))*HLOOKUP(AI$630,$J$627:$R$628,2)</f>
        <v>0</v>
      </c>
      <c r="AJ691" s="769" cm="1">
        <f t="array" ref="AJ691">INDEX($H691:$K691,0,MATCH(AJ$631,$H$631:$K$631,0))*HLOOKUP(AJ$630,$J$627:$R$628,2)</f>
        <v>1</v>
      </c>
      <c r="AK691" s="769" cm="1">
        <f t="array" ref="AK691">INDEX($H691:$K691,0,MATCH(AK$631,$H$631:$K$631,0))*HLOOKUP(AK$630,$J$627:$R$628,2)</f>
        <v>1</v>
      </c>
      <c r="AL691" s="769" cm="1">
        <f t="array" ref="AL691">INDEX($H691:$K691,0,MATCH(AL$631,$H$631:$K$631,0))*HLOOKUP(AL$630,$J$627:$R$628,2)</f>
        <v>1</v>
      </c>
      <c r="AM691" s="769" cm="1">
        <f t="array" ref="AM691">INDEX($H691:$K691,0,MATCH(AM$631,$H$631:$K$631,0))*HLOOKUP(AM$630,$J$627:$R$628,2)</f>
        <v>0</v>
      </c>
      <c r="AN691" s="769" cm="1">
        <f t="array" ref="AN691">INDEX($H691:$K691,0,MATCH(AN$631,$H$631:$K$631,0))*HLOOKUP(AN$630,$J$627:$R$628,2)</f>
        <v>1</v>
      </c>
      <c r="AO691" s="769" cm="1">
        <f t="array" ref="AO691">INDEX($H691:$K691,0,MATCH(AO$631,$H$631:$K$631,0))*HLOOKUP(AO$630,$J$627:$R$628,2)</f>
        <v>1</v>
      </c>
      <c r="AP691" s="769" cm="1">
        <f t="array" ref="AP691">INDEX($H691:$K691,0,MATCH(AP$631,$H$631:$K$631,0))*HLOOKUP(AP$630,$J$627:$R$628,2)</f>
        <v>1</v>
      </c>
      <c r="AQ691" s="769" cm="1">
        <f t="array" ref="AQ691">INDEX($H691:$K691,0,MATCH(AQ$631,$H$631:$K$631,0))*HLOOKUP(AQ$630,$J$627:$R$628,2)</f>
        <v>0</v>
      </c>
      <c r="AR691" s="769" cm="1">
        <f t="array" ref="AR691">INDEX($H691:$K691,0,MATCH(AR$631,$H$631:$K$631,0))*HLOOKUP(AR$630,$J$627:$R$628,2)</f>
        <v>1</v>
      </c>
      <c r="AS691" s="769" cm="1">
        <f t="array" ref="AS691">INDEX($H691:$K691,0,MATCH(AS$631,$H$631:$K$631,0))*HLOOKUP(AS$630,$J$627:$R$628,2)</f>
        <v>1</v>
      </c>
      <c r="AT691" s="769" cm="1">
        <f t="array" ref="AT691">INDEX($H691:$K691,0,MATCH(AT$631,$H$631:$K$631,0))*HLOOKUP(AT$630,$J$627:$R$628,2)</f>
        <v>1</v>
      </c>
      <c r="AU691" s="769" cm="1">
        <f t="array" ref="AU691">INDEX($H691:$K691,0,MATCH(AU$631,$H$631:$K$631,0))*HLOOKUP(AU$630,$J$627:$R$628,2)</f>
        <v>0</v>
      </c>
      <c r="AV691" s="189"/>
      <c r="AW691" s="189"/>
      <c r="AX691" s="16"/>
      <c r="AY691" s="8"/>
      <c r="AZ691" s="8"/>
      <c r="BA691" s="8"/>
    </row>
    <row r="692" spans="1:53" ht="14.5" outlineLevel="1" x14ac:dyDescent="0.35">
      <c r="A692" s="6"/>
      <c r="B692" s="7"/>
      <c r="C692" s="17"/>
      <c r="D692" s="17"/>
      <c r="E692" s="17"/>
      <c r="F692" s="26"/>
      <c r="G692" s="26" t="str">
        <f t="shared" si="182"/>
        <v>YYWBKz</v>
      </c>
      <c r="H692" s="226">
        <f t="shared" ref="H692:K693" si="195">IF(H602&gt;0,1,0)</f>
        <v>1</v>
      </c>
      <c r="I692" s="226">
        <f t="shared" si="195"/>
        <v>1</v>
      </c>
      <c r="J692" s="226">
        <f t="shared" si="195"/>
        <v>0</v>
      </c>
      <c r="K692" s="226">
        <f t="shared" si="195"/>
        <v>1</v>
      </c>
      <c r="L692" s="769" cm="1">
        <f t="array" ref="L692">INDEX($H692:$K692,0,MATCH(L$631,$H$631:$K$631,0))*HLOOKUP(L$630,$J$627:$R$628,2)</f>
        <v>1</v>
      </c>
      <c r="M692" s="769" cm="1">
        <f t="array" ref="M692">INDEX($H692:$K692,0,MATCH(M$631,$H$631:$K$631,0))*HLOOKUP(M$630,$J$627:$R$628,2)</f>
        <v>1</v>
      </c>
      <c r="N692" s="769" cm="1">
        <f t="array" ref="N692">INDEX($H692:$K692,0,MATCH(N$631,$H$631:$K$631,0))*HLOOKUP(N$630,$J$627:$R$628,2)</f>
        <v>0</v>
      </c>
      <c r="O692" s="769" cm="1">
        <f t="array" ref="O692">INDEX($H692:$K692,0,MATCH(O$631,$H$631:$K$631,0))*HLOOKUP(O$630,$J$627:$R$628,2)</f>
        <v>1</v>
      </c>
      <c r="P692" s="769" cm="1">
        <f t="array" ref="P692">INDEX($H692:$K692,0,MATCH(P$631,$H$631:$K$631,0))*HLOOKUP(P$630,$J$627:$R$628,2)</f>
        <v>1</v>
      </c>
      <c r="Q692" s="769" cm="1">
        <f t="array" ref="Q692">INDEX($H692:$K692,0,MATCH(Q$631,$H$631:$K$631,0))*HLOOKUP(Q$630,$J$627:$R$628,2)</f>
        <v>1</v>
      </c>
      <c r="R692" s="769" cm="1">
        <f t="array" ref="R692">INDEX($H692:$K692,0,MATCH(R$631,$H$631:$K$631,0))*HLOOKUP(R$630,$J$627:$R$628,2)</f>
        <v>0</v>
      </c>
      <c r="S692" s="769" cm="1">
        <f t="array" ref="S692">INDEX($H692:$K692,0,MATCH(S$631,$H$631:$K$631,0))*HLOOKUP(S$630,$J$627:$R$628,2)</f>
        <v>1</v>
      </c>
      <c r="T692" s="769" cm="1">
        <f t="array" ref="T692">INDEX($H692:$K692,0,MATCH(T$631,$H$631:$K$631,0))*HLOOKUP(T$630,$J$627:$R$628,2)</f>
        <v>1</v>
      </c>
      <c r="U692" s="769" cm="1">
        <f t="array" ref="U692">INDEX($H692:$K692,0,MATCH(U$631,$H$631:$K$631,0))*HLOOKUP(U$630,$J$627:$R$628,2)</f>
        <v>1</v>
      </c>
      <c r="V692" s="769" cm="1">
        <f t="array" ref="V692">INDEX($H692:$K692,0,MATCH(V$631,$H$631:$K$631,0))*HLOOKUP(V$630,$J$627:$R$628,2)</f>
        <v>0</v>
      </c>
      <c r="W692" s="769" cm="1">
        <f t="array" ref="W692">INDEX($H692:$K692,0,MATCH(W$631,$H$631:$K$631,0))*HLOOKUP(W$630,$J$627:$R$628,2)</f>
        <v>1</v>
      </c>
      <c r="X692" s="769" cm="1">
        <f t="array" ref="X692">INDEX($H692:$K692,0,MATCH(X$631,$H$631:$K$631,0))*HLOOKUP(X$630,$J$627:$R$628,2)</f>
        <v>1</v>
      </c>
      <c r="Y692" s="769" cm="1">
        <f t="array" ref="Y692">INDEX($H692:$K692,0,MATCH(Y$631,$H$631:$K$631,0))*HLOOKUP(Y$630,$J$627:$R$628,2)</f>
        <v>1</v>
      </c>
      <c r="Z692" s="769" cm="1">
        <f t="array" ref="Z692">INDEX($H692:$K692,0,MATCH(Z$631,$H$631:$K$631,0))*HLOOKUP(Z$630,$J$627:$R$628,2)</f>
        <v>0</v>
      </c>
      <c r="AA692" s="769" cm="1">
        <f t="array" ref="AA692">INDEX($H692:$K692,0,MATCH(AA$631,$H$631:$K$631,0))*HLOOKUP(AA$630,$J$627:$R$628,2)</f>
        <v>1</v>
      </c>
      <c r="AB692" s="769" cm="1">
        <f t="array" ref="AB692">INDEX($H692:$K692,0,MATCH(AB$631,$H$631:$K$631,0))*HLOOKUP(AB$630,$J$627:$R$628,2)</f>
        <v>1</v>
      </c>
      <c r="AC692" s="769" cm="1">
        <f t="array" ref="AC692">INDEX($H692:$K692,0,MATCH(AC$631,$H$631:$K$631,0))*HLOOKUP(AC$630,$J$627:$R$628,2)</f>
        <v>1</v>
      </c>
      <c r="AD692" s="769" cm="1">
        <f t="array" ref="AD692">INDEX($H692:$K692,0,MATCH(AD$631,$H$631:$K$631,0))*HLOOKUP(AD$630,$J$627:$R$628,2)</f>
        <v>0</v>
      </c>
      <c r="AE692" s="769" cm="1">
        <f t="array" ref="AE692">INDEX($H692:$K692,0,MATCH(AE$631,$H$631:$K$631,0))*HLOOKUP(AE$630,$J$627:$R$628,2)</f>
        <v>1</v>
      </c>
      <c r="AF692" s="769" cm="1">
        <f t="array" ref="AF692">INDEX($H692:$K692,0,MATCH(AF$631,$H$631:$K$631,0))*HLOOKUP(AF$630,$J$627:$R$628,2)</f>
        <v>1</v>
      </c>
      <c r="AG692" s="769" cm="1">
        <f t="array" ref="AG692">INDEX($H692:$K692,0,MATCH(AG$631,$H$631:$K$631,0))*HLOOKUP(AG$630,$J$627:$R$628,2)</f>
        <v>1</v>
      </c>
      <c r="AH692" s="769" cm="1">
        <f t="array" ref="AH692">INDEX($H692:$K692,0,MATCH(AH$631,$H$631:$K$631,0))*HLOOKUP(AH$630,$J$627:$R$628,2)</f>
        <v>0</v>
      </c>
      <c r="AI692" s="769" cm="1">
        <f t="array" ref="AI692">INDEX($H692:$K692,0,MATCH(AI$631,$H$631:$K$631,0))*HLOOKUP(AI$630,$J$627:$R$628,2)</f>
        <v>1</v>
      </c>
      <c r="AJ692" s="769" cm="1">
        <f t="array" ref="AJ692">INDEX($H692:$K692,0,MATCH(AJ$631,$H$631:$K$631,0))*HLOOKUP(AJ$630,$J$627:$R$628,2)</f>
        <v>1</v>
      </c>
      <c r="AK692" s="769" cm="1">
        <f t="array" ref="AK692">INDEX($H692:$K692,0,MATCH(AK$631,$H$631:$K$631,0))*HLOOKUP(AK$630,$J$627:$R$628,2)</f>
        <v>1</v>
      </c>
      <c r="AL692" s="769" cm="1">
        <f t="array" ref="AL692">INDEX($H692:$K692,0,MATCH(AL$631,$H$631:$K$631,0))*HLOOKUP(AL$630,$J$627:$R$628,2)</f>
        <v>0</v>
      </c>
      <c r="AM692" s="769" cm="1">
        <f t="array" ref="AM692">INDEX($H692:$K692,0,MATCH(AM$631,$H$631:$K$631,0))*HLOOKUP(AM$630,$J$627:$R$628,2)</f>
        <v>1</v>
      </c>
      <c r="AN692" s="769" cm="1">
        <f t="array" ref="AN692">INDEX($H692:$K692,0,MATCH(AN$631,$H$631:$K$631,0))*HLOOKUP(AN$630,$J$627:$R$628,2)</f>
        <v>1</v>
      </c>
      <c r="AO692" s="769" cm="1">
        <f t="array" ref="AO692">INDEX($H692:$K692,0,MATCH(AO$631,$H$631:$K$631,0))*HLOOKUP(AO$630,$J$627:$R$628,2)</f>
        <v>1</v>
      </c>
      <c r="AP692" s="769" cm="1">
        <f t="array" ref="AP692">INDEX($H692:$K692,0,MATCH(AP$631,$H$631:$K$631,0))*HLOOKUP(AP$630,$J$627:$R$628,2)</f>
        <v>0</v>
      </c>
      <c r="AQ692" s="769" cm="1">
        <f t="array" ref="AQ692">INDEX($H692:$K692,0,MATCH(AQ$631,$H$631:$K$631,0))*HLOOKUP(AQ$630,$J$627:$R$628,2)</f>
        <v>1</v>
      </c>
      <c r="AR692" s="769" cm="1">
        <f t="array" ref="AR692">INDEX($H692:$K692,0,MATCH(AR$631,$H$631:$K$631,0))*HLOOKUP(AR$630,$J$627:$R$628,2)</f>
        <v>1</v>
      </c>
      <c r="AS692" s="769" cm="1">
        <f t="array" ref="AS692">INDEX($H692:$K692,0,MATCH(AS$631,$H$631:$K$631,0))*HLOOKUP(AS$630,$J$627:$R$628,2)</f>
        <v>1</v>
      </c>
      <c r="AT692" s="769" cm="1">
        <f t="array" ref="AT692">INDEX($H692:$K692,0,MATCH(AT$631,$H$631:$K$631,0))*HLOOKUP(AT$630,$J$627:$R$628,2)</f>
        <v>0</v>
      </c>
      <c r="AU692" s="769" cm="1">
        <f t="array" ref="AU692">INDEX($H692:$K692,0,MATCH(AU$631,$H$631:$K$631,0))*HLOOKUP(AU$630,$J$627:$R$628,2)</f>
        <v>1</v>
      </c>
      <c r="AV692" s="189"/>
      <c r="AW692" s="189"/>
      <c r="AX692" s="16"/>
      <c r="AY692" s="8"/>
      <c r="AZ692" s="8"/>
      <c r="BA692" s="8"/>
    </row>
    <row r="693" spans="1:53" ht="14.5" outlineLevel="1" x14ac:dyDescent="0.35">
      <c r="A693" s="6"/>
      <c r="B693" s="7"/>
      <c r="C693" s="17"/>
      <c r="D693" s="17"/>
      <c r="E693" s="17"/>
      <c r="F693" s="26"/>
      <c r="G693" s="26" t="str">
        <f t="shared" si="182"/>
        <v>YYWBKzd</v>
      </c>
      <c r="H693" s="226">
        <f t="shared" si="195"/>
        <v>1</v>
      </c>
      <c r="I693" s="226">
        <f t="shared" si="195"/>
        <v>1</v>
      </c>
      <c r="J693" s="226">
        <f t="shared" si="195"/>
        <v>0</v>
      </c>
      <c r="K693" s="226">
        <f t="shared" si="195"/>
        <v>1</v>
      </c>
      <c r="L693" s="769" cm="1">
        <f t="array" ref="L693">INDEX($H693:$K693,0,MATCH(L$631,$H$631:$K$631,0))*HLOOKUP(L$630,$J$627:$R$628,2)</f>
        <v>1</v>
      </c>
      <c r="M693" s="769" cm="1">
        <f t="array" ref="M693">INDEX($H693:$K693,0,MATCH(M$631,$H$631:$K$631,0))*HLOOKUP(M$630,$J$627:$R$628,2)</f>
        <v>1</v>
      </c>
      <c r="N693" s="769" cm="1">
        <f t="array" ref="N693">INDEX($H693:$K693,0,MATCH(N$631,$H$631:$K$631,0))*HLOOKUP(N$630,$J$627:$R$628,2)</f>
        <v>0</v>
      </c>
      <c r="O693" s="769" cm="1">
        <f t="array" ref="O693">INDEX($H693:$K693,0,MATCH(O$631,$H$631:$K$631,0))*HLOOKUP(O$630,$J$627:$R$628,2)</f>
        <v>1</v>
      </c>
      <c r="P693" s="769" cm="1">
        <f t="array" ref="P693">INDEX($H693:$K693,0,MATCH(P$631,$H$631:$K$631,0))*HLOOKUP(P$630,$J$627:$R$628,2)</f>
        <v>1</v>
      </c>
      <c r="Q693" s="769" cm="1">
        <f t="array" ref="Q693">INDEX($H693:$K693,0,MATCH(Q$631,$H$631:$K$631,0))*HLOOKUP(Q$630,$J$627:$R$628,2)</f>
        <v>1</v>
      </c>
      <c r="R693" s="769" cm="1">
        <f t="array" ref="R693">INDEX($H693:$K693,0,MATCH(R$631,$H$631:$K$631,0))*HLOOKUP(R$630,$J$627:$R$628,2)</f>
        <v>0</v>
      </c>
      <c r="S693" s="769" cm="1">
        <f t="array" ref="S693">INDEX($H693:$K693,0,MATCH(S$631,$H$631:$K$631,0))*HLOOKUP(S$630,$J$627:$R$628,2)</f>
        <v>1</v>
      </c>
      <c r="T693" s="769" cm="1">
        <f t="array" ref="T693">INDEX($H693:$K693,0,MATCH(T$631,$H$631:$K$631,0))*HLOOKUP(T$630,$J$627:$R$628,2)</f>
        <v>1</v>
      </c>
      <c r="U693" s="769" cm="1">
        <f t="array" ref="U693">INDEX($H693:$K693,0,MATCH(U$631,$H$631:$K$631,0))*HLOOKUP(U$630,$J$627:$R$628,2)</f>
        <v>1</v>
      </c>
      <c r="V693" s="769" cm="1">
        <f t="array" ref="V693">INDEX($H693:$K693,0,MATCH(V$631,$H$631:$K$631,0))*HLOOKUP(V$630,$J$627:$R$628,2)</f>
        <v>0</v>
      </c>
      <c r="W693" s="769" cm="1">
        <f t="array" ref="W693">INDEX($H693:$K693,0,MATCH(W$631,$H$631:$K$631,0))*HLOOKUP(W$630,$J$627:$R$628,2)</f>
        <v>1</v>
      </c>
      <c r="X693" s="769" cm="1">
        <f t="array" ref="X693">INDEX($H693:$K693,0,MATCH(X$631,$H$631:$K$631,0))*HLOOKUP(X$630,$J$627:$R$628,2)</f>
        <v>1</v>
      </c>
      <c r="Y693" s="769" cm="1">
        <f t="array" ref="Y693">INDEX($H693:$K693,0,MATCH(Y$631,$H$631:$K$631,0))*HLOOKUP(Y$630,$J$627:$R$628,2)</f>
        <v>1</v>
      </c>
      <c r="Z693" s="769" cm="1">
        <f t="array" ref="Z693">INDEX($H693:$K693,0,MATCH(Z$631,$H$631:$K$631,0))*HLOOKUP(Z$630,$J$627:$R$628,2)</f>
        <v>0</v>
      </c>
      <c r="AA693" s="769" cm="1">
        <f t="array" ref="AA693">INDEX($H693:$K693,0,MATCH(AA$631,$H$631:$K$631,0))*HLOOKUP(AA$630,$J$627:$R$628,2)</f>
        <v>1</v>
      </c>
      <c r="AB693" s="769" cm="1">
        <f t="array" ref="AB693">INDEX($H693:$K693,0,MATCH(AB$631,$H$631:$K$631,0))*HLOOKUP(AB$630,$J$627:$R$628,2)</f>
        <v>1</v>
      </c>
      <c r="AC693" s="769" cm="1">
        <f t="array" ref="AC693">INDEX($H693:$K693,0,MATCH(AC$631,$H$631:$K$631,0))*HLOOKUP(AC$630,$J$627:$R$628,2)</f>
        <v>1</v>
      </c>
      <c r="AD693" s="769" cm="1">
        <f t="array" ref="AD693">INDEX($H693:$K693,0,MATCH(AD$631,$H$631:$K$631,0))*HLOOKUP(AD$630,$J$627:$R$628,2)</f>
        <v>0</v>
      </c>
      <c r="AE693" s="769" cm="1">
        <f t="array" ref="AE693">INDEX($H693:$K693,0,MATCH(AE$631,$H$631:$K$631,0))*HLOOKUP(AE$630,$J$627:$R$628,2)</f>
        <v>1</v>
      </c>
      <c r="AF693" s="769" cm="1">
        <f t="array" ref="AF693">INDEX($H693:$K693,0,MATCH(AF$631,$H$631:$K$631,0))*HLOOKUP(AF$630,$J$627:$R$628,2)</f>
        <v>1</v>
      </c>
      <c r="AG693" s="769" cm="1">
        <f t="array" ref="AG693">INDEX($H693:$K693,0,MATCH(AG$631,$H$631:$K$631,0))*HLOOKUP(AG$630,$J$627:$R$628,2)</f>
        <v>1</v>
      </c>
      <c r="AH693" s="769" cm="1">
        <f t="array" ref="AH693">INDEX($H693:$K693,0,MATCH(AH$631,$H$631:$K$631,0))*HLOOKUP(AH$630,$J$627:$R$628,2)</f>
        <v>0</v>
      </c>
      <c r="AI693" s="769" cm="1">
        <f t="array" ref="AI693">INDEX($H693:$K693,0,MATCH(AI$631,$H$631:$K$631,0))*HLOOKUP(AI$630,$J$627:$R$628,2)</f>
        <v>1</v>
      </c>
      <c r="AJ693" s="769" cm="1">
        <f t="array" ref="AJ693">INDEX($H693:$K693,0,MATCH(AJ$631,$H$631:$K$631,0))*HLOOKUP(AJ$630,$J$627:$R$628,2)</f>
        <v>1</v>
      </c>
      <c r="AK693" s="769" cm="1">
        <f t="array" ref="AK693">INDEX($H693:$K693,0,MATCH(AK$631,$H$631:$K$631,0))*HLOOKUP(AK$630,$J$627:$R$628,2)</f>
        <v>1</v>
      </c>
      <c r="AL693" s="769" cm="1">
        <f t="array" ref="AL693">INDEX($H693:$K693,0,MATCH(AL$631,$H$631:$K$631,0))*HLOOKUP(AL$630,$J$627:$R$628,2)</f>
        <v>0</v>
      </c>
      <c r="AM693" s="769" cm="1">
        <f t="array" ref="AM693">INDEX($H693:$K693,0,MATCH(AM$631,$H$631:$K$631,0))*HLOOKUP(AM$630,$J$627:$R$628,2)</f>
        <v>1</v>
      </c>
      <c r="AN693" s="769" cm="1">
        <f t="array" ref="AN693">INDEX($H693:$K693,0,MATCH(AN$631,$H$631:$K$631,0))*HLOOKUP(AN$630,$J$627:$R$628,2)</f>
        <v>1</v>
      </c>
      <c r="AO693" s="769" cm="1">
        <f t="array" ref="AO693">INDEX($H693:$K693,0,MATCH(AO$631,$H$631:$K$631,0))*HLOOKUP(AO$630,$J$627:$R$628,2)</f>
        <v>1</v>
      </c>
      <c r="AP693" s="769" cm="1">
        <f t="array" ref="AP693">INDEX($H693:$K693,0,MATCH(AP$631,$H$631:$K$631,0))*HLOOKUP(AP$630,$J$627:$R$628,2)</f>
        <v>0</v>
      </c>
      <c r="AQ693" s="769" cm="1">
        <f t="array" ref="AQ693">INDEX($H693:$K693,0,MATCH(AQ$631,$H$631:$K$631,0))*HLOOKUP(AQ$630,$J$627:$R$628,2)</f>
        <v>1</v>
      </c>
      <c r="AR693" s="769" cm="1">
        <f t="array" ref="AR693">INDEX($H693:$K693,0,MATCH(AR$631,$H$631:$K$631,0))*HLOOKUP(AR$630,$J$627:$R$628,2)</f>
        <v>1</v>
      </c>
      <c r="AS693" s="769" cm="1">
        <f t="array" ref="AS693">INDEX($H693:$K693,0,MATCH(AS$631,$H$631:$K$631,0))*HLOOKUP(AS$630,$J$627:$R$628,2)</f>
        <v>1</v>
      </c>
      <c r="AT693" s="769" cm="1">
        <f t="array" ref="AT693">INDEX($H693:$K693,0,MATCH(AT$631,$H$631:$K$631,0))*HLOOKUP(AT$630,$J$627:$R$628,2)</f>
        <v>0</v>
      </c>
      <c r="AU693" s="769" cm="1">
        <f t="array" ref="AU693">INDEX($H693:$K693,0,MATCH(AU$631,$H$631:$K$631,0))*HLOOKUP(AU$630,$J$627:$R$628,2)</f>
        <v>1</v>
      </c>
      <c r="AV693" s="189"/>
      <c r="AW693" s="189"/>
      <c r="AX693" s="16"/>
      <c r="AY693" s="8"/>
      <c r="AZ693" s="8"/>
      <c r="BA693" s="8"/>
    </row>
    <row r="694" spans="1:53" ht="14.5" outlineLevel="1" x14ac:dyDescent="0.35">
      <c r="A694" s="6"/>
      <c r="B694" s="7"/>
      <c r="C694" s="17"/>
      <c r="D694" s="17"/>
      <c r="E694" s="17"/>
      <c r="F694" s="26"/>
      <c r="G694" s="26" t="str">
        <f t="shared" si="182"/>
        <v>YYWWBf</v>
      </c>
      <c r="H694" s="226">
        <f t="shared" ref="H694:K694" si="196">IF(H604&gt;0,1,0)</f>
        <v>0</v>
      </c>
      <c r="I694" s="226">
        <f t="shared" si="196"/>
        <v>0</v>
      </c>
      <c r="J694" s="226">
        <f t="shared" si="196"/>
        <v>0</v>
      </c>
      <c r="K694" s="226">
        <f t="shared" si="196"/>
        <v>0</v>
      </c>
      <c r="L694" s="769" cm="1">
        <f t="array" ref="L694">INDEX($H694:$K694,0,MATCH(L$631,$H$631:$K$631,0))*HLOOKUP(L$630,$J$627:$R$628,2)</f>
        <v>0</v>
      </c>
      <c r="M694" s="769" cm="1">
        <f t="array" ref="M694">INDEX($H694:$K694,0,MATCH(M$631,$H$631:$K$631,0))*HLOOKUP(M$630,$J$627:$R$628,2)</f>
        <v>0</v>
      </c>
      <c r="N694" s="769" cm="1">
        <f t="array" ref="N694">INDEX($H694:$K694,0,MATCH(N$631,$H$631:$K$631,0))*HLOOKUP(N$630,$J$627:$R$628,2)</f>
        <v>0</v>
      </c>
      <c r="O694" s="769" cm="1">
        <f t="array" ref="O694">INDEX($H694:$K694,0,MATCH(O$631,$H$631:$K$631,0))*HLOOKUP(O$630,$J$627:$R$628,2)</f>
        <v>0</v>
      </c>
      <c r="P694" s="769" cm="1">
        <f t="array" ref="P694">INDEX($H694:$K694,0,MATCH(P$631,$H$631:$K$631,0))*HLOOKUP(P$630,$J$627:$R$628,2)</f>
        <v>0</v>
      </c>
      <c r="Q694" s="769" cm="1">
        <f t="array" ref="Q694">INDEX($H694:$K694,0,MATCH(Q$631,$H$631:$K$631,0))*HLOOKUP(Q$630,$J$627:$R$628,2)</f>
        <v>0</v>
      </c>
      <c r="R694" s="769" cm="1">
        <f t="array" ref="R694">INDEX($H694:$K694,0,MATCH(R$631,$H$631:$K$631,0))*HLOOKUP(R$630,$J$627:$R$628,2)</f>
        <v>0</v>
      </c>
      <c r="S694" s="769" cm="1">
        <f t="array" ref="S694">INDEX($H694:$K694,0,MATCH(S$631,$H$631:$K$631,0))*HLOOKUP(S$630,$J$627:$R$628,2)</f>
        <v>0</v>
      </c>
      <c r="T694" s="769" cm="1">
        <f t="array" ref="T694">INDEX($H694:$K694,0,MATCH(T$631,$H$631:$K$631,0))*HLOOKUP(T$630,$J$627:$R$628,2)</f>
        <v>0</v>
      </c>
      <c r="U694" s="769" cm="1">
        <f t="array" ref="U694">INDEX($H694:$K694,0,MATCH(U$631,$H$631:$K$631,0))*HLOOKUP(U$630,$J$627:$R$628,2)</f>
        <v>0</v>
      </c>
      <c r="V694" s="769" cm="1">
        <f t="array" ref="V694">INDEX($H694:$K694,0,MATCH(V$631,$H$631:$K$631,0))*HLOOKUP(V$630,$J$627:$R$628,2)</f>
        <v>0</v>
      </c>
      <c r="W694" s="769" cm="1">
        <f t="array" ref="W694">INDEX($H694:$K694,0,MATCH(W$631,$H$631:$K$631,0))*HLOOKUP(W$630,$J$627:$R$628,2)</f>
        <v>0</v>
      </c>
      <c r="X694" s="769" cm="1">
        <f t="array" ref="X694">INDEX($H694:$K694,0,MATCH(X$631,$H$631:$K$631,0))*HLOOKUP(X$630,$J$627:$R$628,2)</f>
        <v>0</v>
      </c>
      <c r="Y694" s="769" cm="1">
        <f t="array" ref="Y694">INDEX($H694:$K694,0,MATCH(Y$631,$H$631:$K$631,0))*HLOOKUP(Y$630,$J$627:$R$628,2)</f>
        <v>0</v>
      </c>
      <c r="Z694" s="769" cm="1">
        <f t="array" ref="Z694">INDEX($H694:$K694,0,MATCH(Z$631,$H$631:$K$631,0))*HLOOKUP(Z$630,$J$627:$R$628,2)</f>
        <v>0</v>
      </c>
      <c r="AA694" s="769" cm="1">
        <f t="array" ref="AA694">INDEX($H694:$K694,0,MATCH(AA$631,$H$631:$K$631,0))*HLOOKUP(AA$630,$J$627:$R$628,2)</f>
        <v>0</v>
      </c>
      <c r="AB694" s="769" cm="1">
        <f t="array" ref="AB694">INDEX($H694:$K694,0,MATCH(AB$631,$H$631:$K$631,0))*HLOOKUP(AB$630,$J$627:$R$628,2)</f>
        <v>0</v>
      </c>
      <c r="AC694" s="769" cm="1">
        <f t="array" ref="AC694">INDEX($H694:$K694,0,MATCH(AC$631,$H$631:$K$631,0))*HLOOKUP(AC$630,$J$627:$R$628,2)</f>
        <v>0</v>
      </c>
      <c r="AD694" s="769" cm="1">
        <f t="array" ref="AD694">INDEX($H694:$K694,0,MATCH(AD$631,$H$631:$K$631,0))*HLOOKUP(AD$630,$J$627:$R$628,2)</f>
        <v>0</v>
      </c>
      <c r="AE694" s="769" cm="1">
        <f t="array" ref="AE694">INDEX($H694:$K694,0,MATCH(AE$631,$H$631:$K$631,0))*HLOOKUP(AE$630,$J$627:$R$628,2)</f>
        <v>0</v>
      </c>
      <c r="AF694" s="769" cm="1">
        <f t="array" ref="AF694">INDEX($H694:$K694,0,MATCH(AF$631,$H$631:$K$631,0))*HLOOKUP(AF$630,$J$627:$R$628,2)</f>
        <v>0</v>
      </c>
      <c r="AG694" s="769" cm="1">
        <f t="array" ref="AG694">INDEX($H694:$K694,0,MATCH(AG$631,$H$631:$K$631,0))*HLOOKUP(AG$630,$J$627:$R$628,2)</f>
        <v>0</v>
      </c>
      <c r="AH694" s="769" cm="1">
        <f t="array" ref="AH694">INDEX($H694:$K694,0,MATCH(AH$631,$H$631:$K$631,0))*HLOOKUP(AH$630,$J$627:$R$628,2)</f>
        <v>0</v>
      </c>
      <c r="AI694" s="769" cm="1">
        <f t="array" ref="AI694">INDEX($H694:$K694,0,MATCH(AI$631,$H$631:$K$631,0))*HLOOKUP(AI$630,$J$627:$R$628,2)</f>
        <v>0</v>
      </c>
      <c r="AJ694" s="769" cm="1">
        <f t="array" ref="AJ694">INDEX($H694:$K694,0,MATCH(AJ$631,$H$631:$K$631,0))*HLOOKUP(AJ$630,$J$627:$R$628,2)</f>
        <v>0</v>
      </c>
      <c r="AK694" s="769" cm="1">
        <f t="array" ref="AK694">INDEX($H694:$K694,0,MATCH(AK$631,$H$631:$K$631,0))*HLOOKUP(AK$630,$J$627:$R$628,2)</f>
        <v>0</v>
      </c>
      <c r="AL694" s="769" cm="1">
        <f t="array" ref="AL694">INDEX($H694:$K694,0,MATCH(AL$631,$H$631:$K$631,0))*HLOOKUP(AL$630,$J$627:$R$628,2)</f>
        <v>0</v>
      </c>
      <c r="AM694" s="769" cm="1">
        <f t="array" ref="AM694">INDEX($H694:$K694,0,MATCH(AM$631,$H$631:$K$631,0))*HLOOKUP(AM$630,$J$627:$R$628,2)</f>
        <v>0</v>
      </c>
      <c r="AN694" s="769" cm="1">
        <f t="array" ref="AN694">INDEX($H694:$K694,0,MATCH(AN$631,$H$631:$K$631,0))*HLOOKUP(AN$630,$J$627:$R$628,2)</f>
        <v>0</v>
      </c>
      <c r="AO694" s="769" cm="1">
        <f t="array" ref="AO694">INDEX($H694:$K694,0,MATCH(AO$631,$H$631:$K$631,0))*HLOOKUP(AO$630,$J$627:$R$628,2)</f>
        <v>0</v>
      </c>
      <c r="AP694" s="769" cm="1">
        <f t="array" ref="AP694">INDEX($H694:$K694,0,MATCH(AP$631,$H$631:$K$631,0))*HLOOKUP(AP$630,$J$627:$R$628,2)</f>
        <v>0</v>
      </c>
      <c r="AQ694" s="769" cm="1">
        <f t="array" ref="AQ694">INDEX($H694:$K694,0,MATCH(AQ$631,$H$631:$K$631,0))*HLOOKUP(AQ$630,$J$627:$R$628,2)</f>
        <v>0</v>
      </c>
      <c r="AR694" s="769" cm="1">
        <f t="array" ref="AR694">INDEX($H694:$K694,0,MATCH(AR$631,$H$631:$K$631,0))*HLOOKUP(AR$630,$J$627:$R$628,2)</f>
        <v>0</v>
      </c>
      <c r="AS694" s="769" cm="1">
        <f t="array" ref="AS694">INDEX($H694:$K694,0,MATCH(AS$631,$H$631:$K$631,0))*HLOOKUP(AS$630,$J$627:$R$628,2)</f>
        <v>0</v>
      </c>
      <c r="AT694" s="769" cm="1">
        <f t="array" ref="AT694">INDEX($H694:$K694,0,MATCH(AT$631,$H$631:$K$631,0))*HLOOKUP(AT$630,$J$627:$R$628,2)</f>
        <v>0</v>
      </c>
      <c r="AU694" s="769" cm="1">
        <f t="array" ref="AU694">INDEX($H694:$K694,0,MATCH(AU$631,$H$631:$K$631,0))*HLOOKUP(AU$630,$J$627:$R$628,2)</f>
        <v>0</v>
      </c>
      <c r="AV694" s="189"/>
      <c r="AW694" s="189"/>
      <c r="AX694" s="16"/>
      <c r="AY694" s="8"/>
      <c r="AZ694" s="8"/>
      <c r="BA694" s="8"/>
    </row>
    <row r="695" spans="1:53" ht="14.5" outlineLevel="1" x14ac:dyDescent="0.35">
      <c r="A695" s="6"/>
      <c r="B695" s="7"/>
      <c r="C695" s="17"/>
      <c r="D695" s="17"/>
      <c r="E695" s="17"/>
      <c r="F695" s="26"/>
      <c r="G695" s="26" t="str">
        <f t="shared" si="182"/>
        <v>YYFWWb</v>
      </c>
      <c r="H695" s="226">
        <f t="shared" ref="H695:K696" si="197">IF(H605&gt;0,1,0)</f>
        <v>1</v>
      </c>
      <c r="I695" s="226">
        <f t="shared" si="197"/>
        <v>1</v>
      </c>
      <c r="J695" s="226">
        <f t="shared" si="197"/>
        <v>1</v>
      </c>
      <c r="K695" s="226">
        <f t="shared" si="197"/>
        <v>0</v>
      </c>
      <c r="L695" s="769" cm="1">
        <f t="array" ref="L695">INDEX($H695:$K695,0,MATCH(L$631,$H$631:$K$631,0))*HLOOKUP(L$630,$J$627:$R$628,2)</f>
        <v>1</v>
      </c>
      <c r="M695" s="769" cm="1">
        <f t="array" ref="M695">INDEX($H695:$K695,0,MATCH(M$631,$H$631:$K$631,0))*HLOOKUP(M$630,$J$627:$R$628,2)</f>
        <v>1</v>
      </c>
      <c r="N695" s="769" cm="1">
        <f t="array" ref="N695">INDEX($H695:$K695,0,MATCH(N$631,$H$631:$K$631,0))*HLOOKUP(N$630,$J$627:$R$628,2)</f>
        <v>1</v>
      </c>
      <c r="O695" s="769" cm="1">
        <f t="array" ref="O695">INDEX($H695:$K695,0,MATCH(O$631,$H$631:$K$631,0))*HLOOKUP(O$630,$J$627:$R$628,2)</f>
        <v>0</v>
      </c>
      <c r="P695" s="769" cm="1">
        <f t="array" ref="P695">INDEX($H695:$K695,0,MATCH(P$631,$H$631:$K$631,0))*HLOOKUP(P$630,$J$627:$R$628,2)</f>
        <v>1</v>
      </c>
      <c r="Q695" s="769" cm="1">
        <f t="array" ref="Q695">INDEX($H695:$K695,0,MATCH(Q$631,$H$631:$K$631,0))*HLOOKUP(Q$630,$J$627:$R$628,2)</f>
        <v>1</v>
      </c>
      <c r="R695" s="769" cm="1">
        <f t="array" ref="R695">INDEX($H695:$K695,0,MATCH(R$631,$H$631:$K$631,0))*HLOOKUP(R$630,$J$627:$R$628,2)</f>
        <v>1</v>
      </c>
      <c r="S695" s="769" cm="1">
        <f t="array" ref="S695">INDEX($H695:$K695,0,MATCH(S$631,$H$631:$K$631,0))*HLOOKUP(S$630,$J$627:$R$628,2)</f>
        <v>0</v>
      </c>
      <c r="T695" s="769" cm="1">
        <f t="array" ref="T695">INDEX($H695:$K695,0,MATCH(T$631,$H$631:$K$631,0))*HLOOKUP(T$630,$J$627:$R$628,2)</f>
        <v>1</v>
      </c>
      <c r="U695" s="769" cm="1">
        <f t="array" ref="U695">INDEX($H695:$K695,0,MATCH(U$631,$H$631:$K$631,0))*HLOOKUP(U$630,$J$627:$R$628,2)</f>
        <v>1</v>
      </c>
      <c r="V695" s="769" cm="1">
        <f t="array" ref="V695">INDEX($H695:$K695,0,MATCH(V$631,$H$631:$K$631,0))*HLOOKUP(V$630,$J$627:$R$628,2)</f>
        <v>1</v>
      </c>
      <c r="W695" s="769" cm="1">
        <f t="array" ref="W695">INDEX($H695:$K695,0,MATCH(W$631,$H$631:$K$631,0))*HLOOKUP(W$630,$J$627:$R$628,2)</f>
        <v>0</v>
      </c>
      <c r="X695" s="769" cm="1">
        <f t="array" ref="X695">INDEX($H695:$K695,0,MATCH(X$631,$H$631:$K$631,0))*HLOOKUP(X$630,$J$627:$R$628,2)</f>
        <v>1</v>
      </c>
      <c r="Y695" s="769" cm="1">
        <f t="array" ref="Y695">INDEX($H695:$K695,0,MATCH(Y$631,$H$631:$K$631,0))*HLOOKUP(Y$630,$J$627:$R$628,2)</f>
        <v>1</v>
      </c>
      <c r="Z695" s="769" cm="1">
        <f t="array" ref="Z695">INDEX($H695:$K695,0,MATCH(Z$631,$H$631:$K$631,0))*HLOOKUP(Z$630,$J$627:$R$628,2)</f>
        <v>1</v>
      </c>
      <c r="AA695" s="769" cm="1">
        <f t="array" ref="AA695">INDEX($H695:$K695,0,MATCH(AA$631,$H$631:$K$631,0))*HLOOKUP(AA$630,$J$627:$R$628,2)</f>
        <v>0</v>
      </c>
      <c r="AB695" s="769" cm="1">
        <f t="array" ref="AB695">INDEX($H695:$K695,0,MATCH(AB$631,$H$631:$K$631,0))*HLOOKUP(AB$630,$J$627:$R$628,2)</f>
        <v>1</v>
      </c>
      <c r="AC695" s="769" cm="1">
        <f t="array" ref="AC695">INDEX($H695:$K695,0,MATCH(AC$631,$H$631:$K$631,0))*HLOOKUP(AC$630,$J$627:$R$628,2)</f>
        <v>1</v>
      </c>
      <c r="AD695" s="769" cm="1">
        <f t="array" ref="AD695">INDEX($H695:$K695,0,MATCH(AD$631,$H$631:$K$631,0))*HLOOKUP(AD$630,$J$627:$R$628,2)</f>
        <v>1</v>
      </c>
      <c r="AE695" s="769" cm="1">
        <f t="array" ref="AE695">INDEX($H695:$K695,0,MATCH(AE$631,$H$631:$K$631,0))*HLOOKUP(AE$630,$J$627:$R$628,2)</f>
        <v>0</v>
      </c>
      <c r="AF695" s="769" cm="1">
        <f t="array" ref="AF695">INDEX($H695:$K695,0,MATCH(AF$631,$H$631:$K$631,0))*HLOOKUP(AF$630,$J$627:$R$628,2)</f>
        <v>1</v>
      </c>
      <c r="AG695" s="769" cm="1">
        <f t="array" ref="AG695">INDEX($H695:$K695,0,MATCH(AG$631,$H$631:$K$631,0))*HLOOKUP(AG$630,$J$627:$R$628,2)</f>
        <v>1</v>
      </c>
      <c r="AH695" s="769" cm="1">
        <f t="array" ref="AH695">INDEX($H695:$K695,0,MATCH(AH$631,$H$631:$K$631,0))*HLOOKUP(AH$630,$J$627:$R$628,2)</f>
        <v>1</v>
      </c>
      <c r="AI695" s="769" cm="1">
        <f t="array" ref="AI695">INDEX($H695:$K695,0,MATCH(AI$631,$H$631:$K$631,0))*HLOOKUP(AI$630,$J$627:$R$628,2)</f>
        <v>0</v>
      </c>
      <c r="AJ695" s="769" cm="1">
        <f t="array" ref="AJ695">INDEX($H695:$K695,0,MATCH(AJ$631,$H$631:$K$631,0))*HLOOKUP(AJ$630,$J$627:$R$628,2)</f>
        <v>1</v>
      </c>
      <c r="AK695" s="769" cm="1">
        <f t="array" ref="AK695">INDEX($H695:$K695,0,MATCH(AK$631,$H$631:$K$631,0))*HLOOKUP(AK$630,$J$627:$R$628,2)</f>
        <v>1</v>
      </c>
      <c r="AL695" s="769" cm="1">
        <f t="array" ref="AL695">INDEX($H695:$K695,0,MATCH(AL$631,$H$631:$K$631,0))*HLOOKUP(AL$630,$J$627:$R$628,2)</f>
        <v>1</v>
      </c>
      <c r="AM695" s="769" cm="1">
        <f t="array" ref="AM695">INDEX($H695:$K695,0,MATCH(AM$631,$H$631:$K$631,0))*HLOOKUP(AM$630,$J$627:$R$628,2)</f>
        <v>0</v>
      </c>
      <c r="AN695" s="769" cm="1">
        <f t="array" ref="AN695">INDEX($H695:$K695,0,MATCH(AN$631,$H$631:$K$631,0))*HLOOKUP(AN$630,$J$627:$R$628,2)</f>
        <v>1</v>
      </c>
      <c r="AO695" s="769" cm="1">
        <f t="array" ref="AO695">INDEX($H695:$K695,0,MATCH(AO$631,$H$631:$K$631,0))*HLOOKUP(AO$630,$J$627:$R$628,2)</f>
        <v>1</v>
      </c>
      <c r="AP695" s="769" cm="1">
        <f t="array" ref="AP695">INDEX($H695:$K695,0,MATCH(AP$631,$H$631:$K$631,0))*HLOOKUP(AP$630,$J$627:$R$628,2)</f>
        <v>1</v>
      </c>
      <c r="AQ695" s="769" cm="1">
        <f t="array" ref="AQ695">INDEX($H695:$K695,0,MATCH(AQ$631,$H$631:$K$631,0))*HLOOKUP(AQ$630,$J$627:$R$628,2)</f>
        <v>0</v>
      </c>
      <c r="AR695" s="769" cm="1">
        <f t="array" ref="AR695">INDEX($H695:$K695,0,MATCH(AR$631,$H$631:$K$631,0))*HLOOKUP(AR$630,$J$627:$R$628,2)</f>
        <v>1</v>
      </c>
      <c r="AS695" s="769" cm="1">
        <f t="array" ref="AS695">INDEX($H695:$K695,0,MATCH(AS$631,$H$631:$K$631,0))*HLOOKUP(AS$630,$J$627:$R$628,2)</f>
        <v>1</v>
      </c>
      <c r="AT695" s="769" cm="1">
        <f t="array" ref="AT695">INDEX($H695:$K695,0,MATCH(AT$631,$H$631:$K$631,0))*HLOOKUP(AT$630,$J$627:$R$628,2)</f>
        <v>1</v>
      </c>
      <c r="AU695" s="769" cm="1">
        <f t="array" ref="AU695">INDEX($H695:$K695,0,MATCH(AU$631,$H$631:$K$631,0))*HLOOKUP(AU$630,$J$627:$R$628,2)</f>
        <v>0</v>
      </c>
      <c r="AV695" s="189"/>
      <c r="AW695" s="189"/>
      <c r="AX695" s="16"/>
      <c r="AY695" s="8"/>
      <c r="AZ695" s="8"/>
      <c r="BA695" s="8"/>
    </row>
    <row r="696" spans="1:53" ht="14.5" outlineLevel="1" x14ac:dyDescent="0.35">
      <c r="A696" s="6"/>
      <c r="B696" s="7"/>
      <c r="C696" s="17"/>
      <c r="D696" s="17"/>
      <c r="E696" s="17"/>
      <c r="F696" s="26"/>
      <c r="G696" s="26" t="str">
        <f t="shared" si="182"/>
        <v>YYFWWbd</v>
      </c>
      <c r="H696" s="226">
        <f t="shared" si="197"/>
        <v>1</v>
      </c>
      <c r="I696" s="226">
        <f t="shared" si="197"/>
        <v>1</v>
      </c>
      <c r="J696" s="226">
        <f t="shared" si="197"/>
        <v>1</v>
      </c>
      <c r="K696" s="226">
        <f t="shared" si="197"/>
        <v>0</v>
      </c>
      <c r="L696" s="769" cm="1">
        <f t="array" ref="L696">INDEX($H696:$K696,0,MATCH(L$631,$H$631:$K$631,0))*HLOOKUP(L$630,$J$627:$R$628,2)</f>
        <v>1</v>
      </c>
      <c r="M696" s="769" cm="1">
        <f t="array" ref="M696">INDEX($H696:$K696,0,MATCH(M$631,$H$631:$K$631,0))*HLOOKUP(M$630,$J$627:$R$628,2)</f>
        <v>1</v>
      </c>
      <c r="N696" s="769" cm="1">
        <f t="array" ref="N696">INDEX($H696:$K696,0,MATCH(N$631,$H$631:$K$631,0))*HLOOKUP(N$630,$J$627:$R$628,2)</f>
        <v>1</v>
      </c>
      <c r="O696" s="769" cm="1">
        <f t="array" ref="O696">INDEX($H696:$K696,0,MATCH(O$631,$H$631:$K$631,0))*HLOOKUP(O$630,$J$627:$R$628,2)</f>
        <v>0</v>
      </c>
      <c r="P696" s="769" cm="1">
        <f t="array" ref="P696">INDEX($H696:$K696,0,MATCH(P$631,$H$631:$K$631,0))*HLOOKUP(P$630,$J$627:$R$628,2)</f>
        <v>1</v>
      </c>
      <c r="Q696" s="769" cm="1">
        <f t="array" ref="Q696">INDEX($H696:$K696,0,MATCH(Q$631,$H$631:$K$631,0))*HLOOKUP(Q$630,$J$627:$R$628,2)</f>
        <v>1</v>
      </c>
      <c r="R696" s="769" cm="1">
        <f t="array" ref="R696">INDEX($H696:$K696,0,MATCH(R$631,$H$631:$K$631,0))*HLOOKUP(R$630,$J$627:$R$628,2)</f>
        <v>1</v>
      </c>
      <c r="S696" s="769" cm="1">
        <f t="array" ref="S696">INDEX($H696:$K696,0,MATCH(S$631,$H$631:$K$631,0))*HLOOKUP(S$630,$J$627:$R$628,2)</f>
        <v>0</v>
      </c>
      <c r="T696" s="769" cm="1">
        <f t="array" ref="T696">INDEX($H696:$K696,0,MATCH(T$631,$H$631:$K$631,0))*HLOOKUP(T$630,$J$627:$R$628,2)</f>
        <v>1</v>
      </c>
      <c r="U696" s="769" cm="1">
        <f t="array" ref="U696">INDEX($H696:$K696,0,MATCH(U$631,$H$631:$K$631,0))*HLOOKUP(U$630,$J$627:$R$628,2)</f>
        <v>1</v>
      </c>
      <c r="V696" s="769" cm="1">
        <f t="array" ref="V696">INDEX($H696:$K696,0,MATCH(V$631,$H$631:$K$631,0))*HLOOKUP(V$630,$J$627:$R$628,2)</f>
        <v>1</v>
      </c>
      <c r="W696" s="769" cm="1">
        <f t="array" ref="W696">INDEX($H696:$K696,0,MATCH(W$631,$H$631:$K$631,0))*HLOOKUP(W$630,$J$627:$R$628,2)</f>
        <v>0</v>
      </c>
      <c r="X696" s="769" cm="1">
        <f t="array" ref="X696">INDEX($H696:$K696,0,MATCH(X$631,$H$631:$K$631,0))*HLOOKUP(X$630,$J$627:$R$628,2)</f>
        <v>1</v>
      </c>
      <c r="Y696" s="769" cm="1">
        <f t="array" ref="Y696">INDEX($H696:$K696,0,MATCH(Y$631,$H$631:$K$631,0))*HLOOKUP(Y$630,$J$627:$R$628,2)</f>
        <v>1</v>
      </c>
      <c r="Z696" s="769" cm="1">
        <f t="array" ref="Z696">INDEX($H696:$K696,0,MATCH(Z$631,$H$631:$K$631,0))*HLOOKUP(Z$630,$J$627:$R$628,2)</f>
        <v>1</v>
      </c>
      <c r="AA696" s="769" cm="1">
        <f t="array" ref="AA696">INDEX($H696:$K696,0,MATCH(AA$631,$H$631:$K$631,0))*HLOOKUP(AA$630,$J$627:$R$628,2)</f>
        <v>0</v>
      </c>
      <c r="AB696" s="769" cm="1">
        <f t="array" ref="AB696">INDEX($H696:$K696,0,MATCH(AB$631,$H$631:$K$631,0))*HLOOKUP(AB$630,$J$627:$R$628,2)</f>
        <v>1</v>
      </c>
      <c r="AC696" s="769" cm="1">
        <f t="array" ref="AC696">INDEX($H696:$K696,0,MATCH(AC$631,$H$631:$K$631,0))*HLOOKUP(AC$630,$J$627:$R$628,2)</f>
        <v>1</v>
      </c>
      <c r="AD696" s="769" cm="1">
        <f t="array" ref="AD696">INDEX($H696:$K696,0,MATCH(AD$631,$H$631:$K$631,0))*HLOOKUP(AD$630,$J$627:$R$628,2)</f>
        <v>1</v>
      </c>
      <c r="AE696" s="769" cm="1">
        <f t="array" ref="AE696">INDEX($H696:$K696,0,MATCH(AE$631,$H$631:$K$631,0))*HLOOKUP(AE$630,$J$627:$R$628,2)</f>
        <v>0</v>
      </c>
      <c r="AF696" s="769" cm="1">
        <f t="array" ref="AF696">INDEX($H696:$K696,0,MATCH(AF$631,$H$631:$K$631,0))*HLOOKUP(AF$630,$J$627:$R$628,2)</f>
        <v>1</v>
      </c>
      <c r="AG696" s="769" cm="1">
        <f t="array" ref="AG696">INDEX($H696:$K696,0,MATCH(AG$631,$H$631:$K$631,0))*HLOOKUP(AG$630,$J$627:$R$628,2)</f>
        <v>1</v>
      </c>
      <c r="AH696" s="769" cm="1">
        <f t="array" ref="AH696">INDEX($H696:$K696,0,MATCH(AH$631,$H$631:$K$631,0))*HLOOKUP(AH$630,$J$627:$R$628,2)</f>
        <v>1</v>
      </c>
      <c r="AI696" s="769" cm="1">
        <f t="array" ref="AI696">INDEX($H696:$K696,0,MATCH(AI$631,$H$631:$K$631,0))*HLOOKUP(AI$630,$J$627:$R$628,2)</f>
        <v>0</v>
      </c>
      <c r="AJ696" s="769" cm="1">
        <f t="array" ref="AJ696">INDEX($H696:$K696,0,MATCH(AJ$631,$H$631:$K$631,0))*HLOOKUP(AJ$630,$J$627:$R$628,2)</f>
        <v>1</v>
      </c>
      <c r="AK696" s="769" cm="1">
        <f t="array" ref="AK696">INDEX($H696:$K696,0,MATCH(AK$631,$H$631:$K$631,0))*HLOOKUP(AK$630,$J$627:$R$628,2)</f>
        <v>1</v>
      </c>
      <c r="AL696" s="769" cm="1">
        <f t="array" ref="AL696">INDEX($H696:$K696,0,MATCH(AL$631,$H$631:$K$631,0))*HLOOKUP(AL$630,$J$627:$R$628,2)</f>
        <v>1</v>
      </c>
      <c r="AM696" s="769" cm="1">
        <f t="array" ref="AM696">INDEX($H696:$K696,0,MATCH(AM$631,$H$631:$K$631,0))*HLOOKUP(AM$630,$J$627:$R$628,2)</f>
        <v>0</v>
      </c>
      <c r="AN696" s="769" cm="1">
        <f t="array" ref="AN696">INDEX($H696:$K696,0,MATCH(AN$631,$H$631:$K$631,0))*HLOOKUP(AN$630,$J$627:$R$628,2)</f>
        <v>1</v>
      </c>
      <c r="AO696" s="769" cm="1">
        <f t="array" ref="AO696">INDEX($H696:$K696,0,MATCH(AO$631,$H$631:$K$631,0))*HLOOKUP(AO$630,$J$627:$R$628,2)</f>
        <v>1</v>
      </c>
      <c r="AP696" s="769" cm="1">
        <f t="array" ref="AP696">INDEX($H696:$K696,0,MATCH(AP$631,$H$631:$K$631,0))*HLOOKUP(AP$630,$J$627:$R$628,2)</f>
        <v>1</v>
      </c>
      <c r="AQ696" s="769" cm="1">
        <f t="array" ref="AQ696">INDEX($H696:$K696,0,MATCH(AQ$631,$H$631:$K$631,0))*HLOOKUP(AQ$630,$J$627:$R$628,2)</f>
        <v>0</v>
      </c>
      <c r="AR696" s="769" cm="1">
        <f t="array" ref="AR696">INDEX($H696:$K696,0,MATCH(AR$631,$H$631:$K$631,0))*HLOOKUP(AR$630,$J$627:$R$628,2)</f>
        <v>1</v>
      </c>
      <c r="AS696" s="769" cm="1">
        <f t="array" ref="AS696">INDEX($H696:$K696,0,MATCH(AS$631,$H$631:$K$631,0))*HLOOKUP(AS$630,$J$627:$R$628,2)</f>
        <v>1</v>
      </c>
      <c r="AT696" s="769" cm="1">
        <f t="array" ref="AT696">INDEX($H696:$K696,0,MATCH(AT$631,$H$631:$K$631,0))*HLOOKUP(AT$630,$J$627:$R$628,2)</f>
        <v>1</v>
      </c>
      <c r="AU696" s="769" cm="1">
        <f t="array" ref="AU696">INDEX($H696:$K696,0,MATCH(AU$631,$H$631:$K$631,0))*HLOOKUP(AU$630,$J$627:$R$628,2)</f>
        <v>0</v>
      </c>
      <c r="AV696" s="189"/>
      <c r="AW696" s="189"/>
      <c r="AX696" s="16"/>
      <c r="AY696" s="8"/>
      <c r="AZ696" s="8"/>
      <c r="BA696" s="8"/>
    </row>
    <row r="697" spans="1:53" ht="14.5" outlineLevel="1" x14ac:dyDescent="0.35">
      <c r="A697" s="6"/>
      <c r="B697" s="7"/>
      <c r="C697" s="17"/>
      <c r="D697" s="17"/>
      <c r="E697" s="17"/>
      <c r="F697" s="26"/>
      <c r="G697" s="26" t="str">
        <f t="shared" si="182"/>
        <v>YYBFWw</v>
      </c>
      <c r="H697" s="226">
        <f t="shared" ref="H697:K698" si="198">IF(H607&gt;0,1,0)</f>
        <v>1</v>
      </c>
      <c r="I697" s="226">
        <f t="shared" si="198"/>
        <v>1</v>
      </c>
      <c r="J697" s="226">
        <f t="shared" si="198"/>
        <v>1</v>
      </c>
      <c r="K697" s="226">
        <f t="shared" si="198"/>
        <v>0</v>
      </c>
      <c r="L697" s="769" cm="1">
        <f t="array" ref="L697">INDEX($H697:$K697,0,MATCH(L$631,$H$631:$K$631,0))*HLOOKUP(L$630,$J$627:$R$628,2)</f>
        <v>1</v>
      </c>
      <c r="M697" s="769" cm="1">
        <f t="array" ref="M697">INDEX($H697:$K697,0,MATCH(M$631,$H$631:$K$631,0))*HLOOKUP(M$630,$J$627:$R$628,2)</f>
        <v>1</v>
      </c>
      <c r="N697" s="769" cm="1">
        <f t="array" ref="N697">INDEX($H697:$K697,0,MATCH(N$631,$H$631:$K$631,0))*HLOOKUP(N$630,$J$627:$R$628,2)</f>
        <v>1</v>
      </c>
      <c r="O697" s="769" cm="1">
        <f t="array" ref="O697">INDEX($H697:$K697,0,MATCH(O$631,$H$631:$K$631,0))*HLOOKUP(O$630,$J$627:$R$628,2)</f>
        <v>0</v>
      </c>
      <c r="P697" s="769" cm="1">
        <f t="array" ref="P697">INDEX($H697:$K697,0,MATCH(P$631,$H$631:$K$631,0))*HLOOKUP(P$630,$J$627:$R$628,2)</f>
        <v>1</v>
      </c>
      <c r="Q697" s="769" cm="1">
        <f t="array" ref="Q697">INDEX($H697:$K697,0,MATCH(Q$631,$H$631:$K$631,0))*HLOOKUP(Q$630,$J$627:$R$628,2)</f>
        <v>1</v>
      </c>
      <c r="R697" s="769" cm="1">
        <f t="array" ref="R697">INDEX($H697:$K697,0,MATCH(R$631,$H$631:$K$631,0))*HLOOKUP(R$630,$J$627:$R$628,2)</f>
        <v>1</v>
      </c>
      <c r="S697" s="769" cm="1">
        <f t="array" ref="S697">INDEX($H697:$K697,0,MATCH(S$631,$H$631:$K$631,0))*HLOOKUP(S$630,$J$627:$R$628,2)</f>
        <v>0</v>
      </c>
      <c r="T697" s="769" cm="1">
        <f t="array" ref="T697">INDEX($H697:$K697,0,MATCH(T$631,$H$631:$K$631,0))*HLOOKUP(T$630,$J$627:$R$628,2)</f>
        <v>1</v>
      </c>
      <c r="U697" s="769" cm="1">
        <f t="array" ref="U697">INDEX($H697:$K697,0,MATCH(U$631,$H$631:$K$631,0))*HLOOKUP(U$630,$J$627:$R$628,2)</f>
        <v>1</v>
      </c>
      <c r="V697" s="769" cm="1">
        <f t="array" ref="V697">INDEX($H697:$K697,0,MATCH(V$631,$H$631:$K$631,0))*HLOOKUP(V$630,$J$627:$R$628,2)</f>
        <v>1</v>
      </c>
      <c r="W697" s="769" cm="1">
        <f t="array" ref="W697">INDEX($H697:$K697,0,MATCH(W$631,$H$631:$K$631,0))*HLOOKUP(W$630,$J$627:$R$628,2)</f>
        <v>0</v>
      </c>
      <c r="X697" s="769" cm="1">
        <f t="array" ref="X697">INDEX($H697:$K697,0,MATCH(X$631,$H$631:$K$631,0))*HLOOKUP(X$630,$J$627:$R$628,2)</f>
        <v>1</v>
      </c>
      <c r="Y697" s="769" cm="1">
        <f t="array" ref="Y697">INDEX($H697:$K697,0,MATCH(Y$631,$H$631:$K$631,0))*HLOOKUP(Y$630,$J$627:$R$628,2)</f>
        <v>1</v>
      </c>
      <c r="Z697" s="769" cm="1">
        <f t="array" ref="Z697">INDEX($H697:$K697,0,MATCH(Z$631,$H$631:$K$631,0))*HLOOKUP(Z$630,$J$627:$R$628,2)</f>
        <v>1</v>
      </c>
      <c r="AA697" s="769" cm="1">
        <f t="array" ref="AA697">INDEX($H697:$K697,0,MATCH(AA$631,$H$631:$K$631,0))*HLOOKUP(AA$630,$J$627:$R$628,2)</f>
        <v>0</v>
      </c>
      <c r="AB697" s="769" cm="1">
        <f t="array" ref="AB697">INDEX($H697:$K697,0,MATCH(AB$631,$H$631:$K$631,0))*HLOOKUP(AB$630,$J$627:$R$628,2)</f>
        <v>1</v>
      </c>
      <c r="AC697" s="769" cm="1">
        <f t="array" ref="AC697">INDEX($H697:$K697,0,MATCH(AC$631,$H$631:$K$631,0))*HLOOKUP(AC$630,$J$627:$R$628,2)</f>
        <v>1</v>
      </c>
      <c r="AD697" s="769" cm="1">
        <f t="array" ref="AD697">INDEX($H697:$K697,0,MATCH(AD$631,$H$631:$K$631,0))*HLOOKUP(AD$630,$J$627:$R$628,2)</f>
        <v>1</v>
      </c>
      <c r="AE697" s="769" cm="1">
        <f t="array" ref="AE697">INDEX($H697:$K697,0,MATCH(AE$631,$H$631:$K$631,0))*HLOOKUP(AE$630,$J$627:$R$628,2)</f>
        <v>0</v>
      </c>
      <c r="AF697" s="769" cm="1">
        <f t="array" ref="AF697">INDEX($H697:$K697,0,MATCH(AF$631,$H$631:$K$631,0))*HLOOKUP(AF$630,$J$627:$R$628,2)</f>
        <v>1</v>
      </c>
      <c r="AG697" s="769" cm="1">
        <f t="array" ref="AG697">INDEX($H697:$K697,0,MATCH(AG$631,$H$631:$K$631,0))*HLOOKUP(AG$630,$J$627:$R$628,2)</f>
        <v>1</v>
      </c>
      <c r="AH697" s="769" cm="1">
        <f t="array" ref="AH697">INDEX($H697:$K697,0,MATCH(AH$631,$H$631:$K$631,0))*HLOOKUP(AH$630,$J$627:$R$628,2)</f>
        <v>1</v>
      </c>
      <c r="AI697" s="769" cm="1">
        <f t="array" ref="AI697">INDEX($H697:$K697,0,MATCH(AI$631,$H$631:$K$631,0))*HLOOKUP(AI$630,$J$627:$R$628,2)</f>
        <v>0</v>
      </c>
      <c r="AJ697" s="769" cm="1">
        <f t="array" ref="AJ697">INDEX($H697:$K697,0,MATCH(AJ$631,$H$631:$K$631,0))*HLOOKUP(AJ$630,$J$627:$R$628,2)</f>
        <v>1</v>
      </c>
      <c r="AK697" s="769" cm="1">
        <f t="array" ref="AK697">INDEX($H697:$K697,0,MATCH(AK$631,$H$631:$K$631,0))*HLOOKUP(AK$630,$J$627:$R$628,2)</f>
        <v>1</v>
      </c>
      <c r="AL697" s="769" cm="1">
        <f t="array" ref="AL697">INDEX($H697:$K697,0,MATCH(AL$631,$H$631:$K$631,0))*HLOOKUP(AL$630,$J$627:$R$628,2)</f>
        <v>1</v>
      </c>
      <c r="AM697" s="769" cm="1">
        <f t="array" ref="AM697">INDEX($H697:$K697,0,MATCH(AM$631,$H$631:$K$631,0))*HLOOKUP(AM$630,$J$627:$R$628,2)</f>
        <v>0</v>
      </c>
      <c r="AN697" s="769" cm="1">
        <f t="array" ref="AN697">INDEX($H697:$K697,0,MATCH(AN$631,$H$631:$K$631,0))*HLOOKUP(AN$630,$J$627:$R$628,2)</f>
        <v>1</v>
      </c>
      <c r="AO697" s="769" cm="1">
        <f t="array" ref="AO697">INDEX($H697:$K697,0,MATCH(AO$631,$H$631:$K$631,0))*HLOOKUP(AO$630,$J$627:$R$628,2)</f>
        <v>1</v>
      </c>
      <c r="AP697" s="769" cm="1">
        <f t="array" ref="AP697">INDEX($H697:$K697,0,MATCH(AP$631,$H$631:$K$631,0))*HLOOKUP(AP$630,$J$627:$R$628,2)</f>
        <v>1</v>
      </c>
      <c r="AQ697" s="769" cm="1">
        <f t="array" ref="AQ697">INDEX($H697:$K697,0,MATCH(AQ$631,$H$631:$K$631,0))*HLOOKUP(AQ$630,$J$627:$R$628,2)</f>
        <v>0</v>
      </c>
      <c r="AR697" s="769" cm="1">
        <f t="array" ref="AR697">INDEX($H697:$K697,0,MATCH(AR$631,$H$631:$K$631,0))*HLOOKUP(AR$630,$J$627:$R$628,2)</f>
        <v>1</v>
      </c>
      <c r="AS697" s="769" cm="1">
        <f t="array" ref="AS697">INDEX($H697:$K697,0,MATCH(AS$631,$H$631:$K$631,0))*HLOOKUP(AS$630,$J$627:$R$628,2)</f>
        <v>1</v>
      </c>
      <c r="AT697" s="769" cm="1">
        <f t="array" ref="AT697">INDEX($H697:$K697,0,MATCH(AT$631,$H$631:$K$631,0))*HLOOKUP(AT$630,$J$627:$R$628,2)</f>
        <v>1</v>
      </c>
      <c r="AU697" s="769" cm="1">
        <f t="array" ref="AU697">INDEX($H697:$K697,0,MATCH(AU$631,$H$631:$K$631,0))*HLOOKUP(AU$630,$J$627:$R$628,2)</f>
        <v>0</v>
      </c>
      <c r="AV697" s="189"/>
      <c r="AW697" s="189"/>
      <c r="AX697" s="16"/>
      <c r="AY697" s="8"/>
      <c r="AZ697" s="8"/>
      <c r="BA697" s="8"/>
    </row>
    <row r="698" spans="1:53" ht="14.5" outlineLevel="1" x14ac:dyDescent="0.35">
      <c r="A698" s="6"/>
      <c r="B698" s="7"/>
      <c r="C698" s="17"/>
      <c r="D698" s="17"/>
      <c r="E698" s="17"/>
      <c r="F698" s="26"/>
      <c r="G698" s="26" t="str">
        <f t="shared" si="182"/>
        <v>YYBFWwd</v>
      </c>
      <c r="H698" s="226">
        <f t="shared" si="198"/>
        <v>1</v>
      </c>
      <c r="I698" s="226">
        <f t="shared" si="198"/>
        <v>1</v>
      </c>
      <c r="J698" s="226">
        <f t="shared" si="198"/>
        <v>1</v>
      </c>
      <c r="K698" s="226">
        <f t="shared" si="198"/>
        <v>0</v>
      </c>
      <c r="L698" s="769" cm="1">
        <f t="array" ref="L698">INDEX($H698:$K698,0,MATCH(L$631,$H$631:$K$631,0))*HLOOKUP(L$630,$J$627:$R$628,2)</f>
        <v>1</v>
      </c>
      <c r="M698" s="769" cm="1">
        <f t="array" ref="M698">INDEX($H698:$K698,0,MATCH(M$631,$H$631:$K$631,0))*HLOOKUP(M$630,$J$627:$R$628,2)</f>
        <v>1</v>
      </c>
      <c r="N698" s="769" cm="1">
        <f t="array" ref="N698">INDEX($H698:$K698,0,MATCH(N$631,$H$631:$K$631,0))*HLOOKUP(N$630,$J$627:$R$628,2)</f>
        <v>1</v>
      </c>
      <c r="O698" s="769" cm="1">
        <f t="array" ref="O698">INDEX($H698:$K698,0,MATCH(O$631,$H$631:$K$631,0))*HLOOKUP(O$630,$J$627:$R$628,2)</f>
        <v>0</v>
      </c>
      <c r="P698" s="769" cm="1">
        <f t="array" ref="P698">INDEX($H698:$K698,0,MATCH(P$631,$H$631:$K$631,0))*HLOOKUP(P$630,$J$627:$R$628,2)</f>
        <v>1</v>
      </c>
      <c r="Q698" s="769" cm="1">
        <f t="array" ref="Q698">INDEX($H698:$K698,0,MATCH(Q$631,$H$631:$K$631,0))*HLOOKUP(Q$630,$J$627:$R$628,2)</f>
        <v>1</v>
      </c>
      <c r="R698" s="769" cm="1">
        <f t="array" ref="R698">INDEX($H698:$K698,0,MATCH(R$631,$H$631:$K$631,0))*HLOOKUP(R$630,$J$627:$R$628,2)</f>
        <v>1</v>
      </c>
      <c r="S698" s="769" cm="1">
        <f t="array" ref="S698">INDEX($H698:$K698,0,MATCH(S$631,$H$631:$K$631,0))*HLOOKUP(S$630,$J$627:$R$628,2)</f>
        <v>0</v>
      </c>
      <c r="T698" s="769" cm="1">
        <f t="array" ref="T698">INDEX($H698:$K698,0,MATCH(T$631,$H$631:$K$631,0))*HLOOKUP(T$630,$J$627:$R$628,2)</f>
        <v>1</v>
      </c>
      <c r="U698" s="769" cm="1">
        <f t="array" ref="U698">INDEX($H698:$K698,0,MATCH(U$631,$H$631:$K$631,0))*HLOOKUP(U$630,$J$627:$R$628,2)</f>
        <v>1</v>
      </c>
      <c r="V698" s="769" cm="1">
        <f t="array" ref="V698">INDEX($H698:$K698,0,MATCH(V$631,$H$631:$K$631,0))*HLOOKUP(V$630,$J$627:$R$628,2)</f>
        <v>1</v>
      </c>
      <c r="W698" s="769" cm="1">
        <f t="array" ref="W698">INDEX($H698:$K698,0,MATCH(W$631,$H$631:$K$631,0))*HLOOKUP(W$630,$J$627:$R$628,2)</f>
        <v>0</v>
      </c>
      <c r="X698" s="769" cm="1">
        <f t="array" ref="X698">INDEX($H698:$K698,0,MATCH(X$631,$H$631:$K$631,0))*HLOOKUP(X$630,$J$627:$R$628,2)</f>
        <v>1</v>
      </c>
      <c r="Y698" s="769" cm="1">
        <f t="array" ref="Y698">INDEX($H698:$K698,0,MATCH(Y$631,$H$631:$K$631,0))*HLOOKUP(Y$630,$J$627:$R$628,2)</f>
        <v>1</v>
      </c>
      <c r="Z698" s="769" cm="1">
        <f t="array" ref="Z698">INDEX($H698:$K698,0,MATCH(Z$631,$H$631:$K$631,0))*HLOOKUP(Z$630,$J$627:$R$628,2)</f>
        <v>1</v>
      </c>
      <c r="AA698" s="769" cm="1">
        <f t="array" ref="AA698">INDEX($H698:$K698,0,MATCH(AA$631,$H$631:$K$631,0))*HLOOKUP(AA$630,$J$627:$R$628,2)</f>
        <v>0</v>
      </c>
      <c r="AB698" s="769" cm="1">
        <f t="array" ref="AB698">INDEX($H698:$K698,0,MATCH(AB$631,$H$631:$K$631,0))*HLOOKUP(AB$630,$J$627:$R$628,2)</f>
        <v>1</v>
      </c>
      <c r="AC698" s="769" cm="1">
        <f t="array" ref="AC698">INDEX($H698:$K698,0,MATCH(AC$631,$H$631:$K$631,0))*HLOOKUP(AC$630,$J$627:$R$628,2)</f>
        <v>1</v>
      </c>
      <c r="AD698" s="769" cm="1">
        <f t="array" ref="AD698">INDEX($H698:$K698,0,MATCH(AD$631,$H$631:$K$631,0))*HLOOKUP(AD$630,$J$627:$R$628,2)</f>
        <v>1</v>
      </c>
      <c r="AE698" s="769" cm="1">
        <f t="array" ref="AE698">INDEX($H698:$K698,0,MATCH(AE$631,$H$631:$K$631,0))*HLOOKUP(AE$630,$J$627:$R$628,2)</f>
        <v>0</v>
      </c>
      <c r="AF698" s="769" cm="1">
        <f t="array" ref="AF698">INDEX($H698:$K698,0,MATCH(AF$631,$H$631:$K$631,0))*HLOOKUP(AF$630,$J$627:$R$628,2)</f>
        <v>1</v>
      </c>
      <c r="AG698" s="769" cm="1">
        <f t="array" ref="AG698">INDEX($H698:$K698,0,MATCH(AG$631,$H$631:$K$631,0))*HLOOKUP(AG$630,$J$627:$R$628,2)</f>
        <v>1</v>
      </c>
      <c r="AH698" s="769" cm="1">
        <f t="array" ref="AH698">INDEX($H698:$K698,0,MATCH(AH$631,$H$631:$K$631,0))*HLOOKUP(AH$630,$J$627:$R$628,2)</f>
        <v>1</v>
      </c>
      <c r="AI698" s="769" cm="1">
        <f t="array" ref="AI698">INDEX($H698:$K698,0,MATCH(AI$631,$H$631:$K$631,0))*HLOOKUP(AI$630,$J$627:$R$628,2)</f>
        <v>0</v>
      </c>
      <c r="AJ698" s="769" cm="1">
        <f t="array" ref="AJ698">INDEX($H698:$K698,0,MATCH(AJ$631,$H$631:$K$631,0))*HLOOKUP(AJ$630,$J$627:$R$628,2)</f>
        <v>1</v>
      </c>
      <c r="AK698" s="769" cm="1">
        <f t="array" ref="AK698">INDEX($H698:$K698,0,MATCH(AK$631,$H$631:$K$631,0))*HLOOKUP(AK$630,$J$627:$R$628,2)</f>
        <v>1</v>
      </c>
      <c r="AL698" s="769" cm="1">
        <f t="array" ref="AL698">INDEX($H698:$K698,0,MATCH(AL$631,$H$631:$K$631,0))*HLOOKUP(AL$630,$J$627:$R$628,2)</f>
        <v>1</v>
      </c>
      <c r="AM698" s="769" cm="1">
        <f t="array" ref="AM698">INDEX($H698:$K698,0,MATCH(AM$631,$H$631:$K$631,0))*HLOOKUP(AM$630,$J$627:$R$628,2)</f>
        <v>0</v>
      </c>
      <c r="AN698" s="769" cm="1">
        <f t="array" ref="AN698">INDEX($H698:$K698,0,MATCH(AN$631,$H$631:$K$631,0))*HLOOKUP(AN$630,$J$627:$R$628,2)</f>
        <v>1</v>
      </c>
      <c r="AO698" s="769" cm="1">
        <f t="array" ref="AO698">INDEX($H698:$K698,0,MATCH(AO$631,$H$631:$K$631,0))*HLOOKUP(AO$630,$J$627:$R$628,2)</f>
        <v>1</v>
      </c>
      <c r="AP698" s="769" cm="1">
        <f t="array" ref="AP698">INDEX($H698:$K698,0,MATCH(AP$631,$H$631:$K$631,0))*HLOOKUP(AP$630,$J$627:$R$628,2)</f>
        <v>1</v>
      </c>
      <c r="AQ698" s="769" cm="1">
        <f t="array" ref="AQ698">INDEX($H698:$K698,0,MATCH(AQ$631,$H$631:$K$631,0))*HLOOKUP(AQ$630,$J$627:$R$628,2)</f>
        <v>0</v>
      </c>
      <c r="AR698" s="769" cm="1">
        <f t="array" ref="AR698">INDEX($H698:$K698,0,MATCH(AR$631,$H$631:$K$631,0))*HLOOKUP(AR$630,$J$627:$R$628,2)</f>
        <v>1</v>
      </c>
      <c r="AS698" s="769" cm="1">
        <f t="array" ref="AS698">INDEX($H698:$K698,0,MATCH(AS$631,$H$631:$K$631,0))*HLOOKUP(AS$630,$J$627:$R$628,2)</f>
        <v>1</v>
      </c>
      <c r="AT698" s="769" cm="1">
        <f t="array" ref="AT698">INDEX($H698:$K698,0,MATCH(AT$631,$H$631:$K$631,0))*HLOOKUP(AT$630,$J$627:$R$628,2)</f>
        <v>1</v>
      </c>
      <c r="AU698" s="769" cm="1">
        <f t="array" ref="AU698">INDEX($H698:$K698,0,MATCH(AU$631,$H$631:$K$631,0))*HLOOKUP(AU$630,$J$627:$R$628,2)</f>
        <v>0</v>
      </c>
      <c r="AV698" s="189"/>
      <c r="AW698" s="189"/>
      <c r="AX698" s="16"/>
      <c r="AY698" s="8"/>
      <c r="AZ698" s="8"/>
      <c r="BA698" s="8"/>
    </row>
    <row r="699" spans="1:53" ht="14.5" outlineLevel="1" x14ac:dyDescent="0.35">
      <c r="A699" s="6"/>
      <c r="B699" s="7"/>
      <c r="C699" s="17"/>
      <c r="D699" s="17"/>
      <c r="E699" s="17"/>
      <c r="F699" s="26"/>
      <c r="G699" s="26" t="str">
        <f t="shared" si="182"/>
        <v>YYWBFw</v>
      </c>
      <c r="H699" s="226">
        <f t="shared" ref="H699:K700" si="199">IF(H609&gt;0,1,0)</f>
        <v>1</v>
      </c>
      <c r="I699" s="226">
        <f t="shared" si="199"/>
        <v>1</v>
      </c>
      <c r="J699" s="226">
        <f t="shared" si="199"/>
        <v>1</v>
      </c>
      <c r="K699" s="226">
        <f t="shared" si="199"/>
        <v>0</v>
      </c>
      <c r="L699" s="769" cm="1">
        <f t="array" ref="L699">INDEX($H699:$K699,0,MATCH(L$631,$H$631:$K$631,0))*HLOOKUP(L$630,$J$627:$R$628,2)</f>
        <v>1</v>
      </c>
      <c r="M699" s="769" cm="1">
        <f t="array" ref="M699">INDEX($H699:$K699,0,MATCH(M$631,$H$631:$K$631,0))*HLOOKUP(M$630,$J$627:$R$628,2)</f>
        <v>1</v>
      </c>
      <c r="N699" s="769" cm="1">
        <f t="array" ref="N699">INDEX($H699:$K699,0,MATCH(N$631,$H$631:$K$631,0))*HLOOKUP(N$630,$J$627:$R$628,2)</f>
        <v>1</v>
      </c>
      <c r="O699" s="769" cm="1">
        <f t="array" ref="O699">INDEX($H699:$K699,0,MATCH(O$631,$H$631:$K$631,0))*HLOOKUP(O$630,$J$627:$R$628,2)</f>
        <v>0</v>
      </c>
      <c r="P699" s="769" cm="1">
        <f t="array" ref="P699">INDEX($H699:$K699,0,MATCH(P$631,$H$631:$K$631,0))*HLOOKUP(P$630,$J$627:$R$628,2)</f>
        <v>1</v>
      </c>
      <c r="Q699" s="769" cm="1">
        <f t="array" ref="Q699">INDEX($H699:$K699,0,MATCH(Q$631,$H$631:$K$631,0))*HLOOKUP(Q$630,$J$627:$R$628,2)</f>
        <v>1</v>
      </c>
      <c r="R699" s="769" cm="1">
        <f t="array" ref="R699">INDEX($H699:$K699,0,MATCH(R$631,$H$631:$K$631,0))*HLOOKUP(R$630,$J$627:$R$628,2)</f>
        <v>1</v>
      </c>
      <c r="S699" s="769" cm="1">
        <f t="array" ref="S699">INDEX($H699:$K699,0,MATCH(S$631,$H$631:$K$631,0))*HLOOKUP(S$630,$J$627:$R$628,2)</f>
        <v>0</v>
      </c>
      <c r="T699" s="769" cm="1">
        <f t="array" ref="T699">INDEX($H699:$K699,0,MATCH(T$631,$H$631:$K$631,0))*HLOOKUP(T$630,$J$627:$R$628,2)</f>
        <v>1</v>
      </c>
      <c r="U699" s="769" cm="1">
        <f t="array" ref="U699">INDEX($H699:$K699,0,MATCH(U$631,$H$631:$K$631,0))*HLOOKUP(U$630,$J$627:$R$628,2)</f>
        <v>1</v>
      </c>
      <c r="V699" s="769" cm="1">
        <f t="array" ref="V699">INDEX($H699:$K699,0,MATCH(V$631,$H$631:$K$631,0))*HLOOKUP(V$630,$J$627:$R$628,2)</f>
        <v>1</v>
      </c>
      <c r="W699" s="769" cm="1">
        <f t="array" ref="W699">INDEX($H699:$K699,0,MATCH(W$631,$H$631:$K$631,0))*HLOOKUP(W$630,$J$627:$R$628,2)</f>
        <v>0</v>
      </c>
      <c r="X699" s="769" cm="1">
        <f t="array" ref="X699">INDEX($H699:$K699,0,MATCH(X$631,$H$631:$K$631,0))*HLOOKUP(X$630,$J$627:$R$628,2)</f>
        <v>1</v>
      </c>
      <c r="Y699" s="769" cm="1">
        <f t="array" ref="Y699">INDEX($H699:$K699,0,MATCH(Y$631,$H$631:$K$631,0))*HLOOKUP(Y$630,$J$627:$R$628,2)</f>
        <v>1</v>
      </c>
      <c r="Z699" s="769" cm="1">
        <f t="array" ref="Z699">INDEX($H699:$K699,0,MATCH(Z$631,$H$631:$K$631,0))*HLOOKUP(Z$630,$J$627:$R$628,2)</f>
        <v>1</v>
      </c>
      <c r="AA699" s="769" cm="1">
        <f t="array" ref="AA699">INDEX($H699:$K699,0,MATCH(AA$631,$H$631:$K$631,0))*HLOOKUP(AA$630,$J$627:$R$628,2)</f>
        <v>0</v>
      </c>
      <c r="AB699" s="769" cm="1">
        <f t="array" ref="AB699">INDEX($H699:$K699,0,MATCH(AB$631,$H$631:$K$631,0))*HLOOKUP(AB$630,$J$627:$R$628,2)</f>
        <v>1</v>
      </c>
      <c r="AC699" s="769" cm="1">
        <f t="array" ref="AC699">INDEX($H699:$K699,0,MATCH(AC$631,$H$631:$K$631,0))*HLOOKUP(AC$630,$J$627:$R$628,2)</f>
        <v>1</v>
      </c>
      <c r="AD699" s="769" cm="1">
        <f t="array" ref="AD699">INDEX($H699:$K699,0,MATCH(AD$631,$H$631:$K$631,0))*HLOOKUP(AD$630,$J$627:$R$628,2)</f>
        <v>1</v>
      </c>
      <c r="AE699" s="769" cm="1">
        <f t="array" ref="AE699">INDEX($H699:$K699,0,MATCH(AE$631,$H$631:$K$631,0))*HLOOKUP(AE$630,$J$627:$R$628,2)</f>
        <v>0</v>
      </c>
      <c r="AF699" s="769" cm="1">
        <f t="array" ref="AF699">INDEX($H699:$K699,0,MATCH(AF$631,$H$631:$K$631,0))*HLOOKUP(AF$630,$J$627:$R$628,2)</f>
        <v>1</v>
      </c>
      <c r="AG699" s="769" cm="1">
        <f t="array" ref="AG699">INDEX($H699:$K699,0,MATCH(AG$631,$H$631:$K$631,0))*HLOOKUP(AG$630,$J$627:$R$628,2)</f>
        <v>1</v>
      </c>
      <c r="AH699" s="769" cm="1">
        <f t="array" ref="AH699">INDEX($H699:$K699,0,MATCH(AH$631,$H$631:$K$631,0))*HLOOKUP(AH$630,$J$627:$R$628,2)</f>
        <v>1</v>
      </c>
      <c r="AI699" s="769" cm="1">
        <f t="array" ref="AI699">INDEX($H699:$K699,0,MATCH(AI$631,$H$631:$K$631,0))*HLOOKUP(AI$630,$J$627:$R$628,2)</f>
        <v>0</v>
      </c>
      <c r="AJ699" s="769" cm="1">
        <f t="array" ref="AJ699">INDEX($H699:$K699,0,MATCH(AJ$631,$H$631:$K$631,0))*HLOOKUP(AJ$630,$J$627:$R$628,2)</f>
        <v>1</v>
      </c>
      <c r="AK699" s="769" cm="1">
        <f t="array" ref="AK699">INDEX($H699:$K699,0,MATCH(AK$631,$H$631:$K$631,0))*HLOOKUP(AK$630,$J$627:$R$628,2)</f>
        <v>1</v>
      </c>
      <c r="AL699" s="769" cm="1">
        <f t="array" ref="AL699">INDEX($H699:$K699,0,MATCH(AL$631,$H$631:$K$631,0))*HLOOKUP(AL$630,$J$627:$R$628,2)</f>
        <v>1</v>
      </c>
      <c r="AM699" s="769" cm="1">
        <f t="array" ref="AM699">INDEX($H699:$K699,0,MATCH(AM$631,$H$631:$K$631,0))*HLOOKUP(AM$630,$J$627:$R$628,2)</f>
        <v>0</v>
      </c>
      <c r="AN699" s="769" cm="1">
        <f t="array" ref="AN699">INDEX($H699:$K699,0,MATCH(AN$631,$H$631:$K$631,0))*HLOOKUP(AN$630,$J$627:$R$628,2)</f>
        <v>1</v>
      </c>
      <c r="AO699" s="769" cm="1">
        <f t="array" ref="AO699">INDEX($H699:$K699,0,MATCH(AO$631,$H$631:$K$631,0))*HLOOKUP(AO$630,$J$627:$R$628,2)</f>
        <v>1</v>
      </c>
      <c r="AP699" s="769" cm="1">
        <f t="array" ref="AP699">INDEX($H699:$K699,0,MATCH(AP$631,$H$631:$K$631,0))*HLOOKUP(AP$630,$J$627:$R$628,2)</f>
        <v>1</v>
      </c>
      <c r="AQ699" s="769" cm="1">
        <f t="array" ref="AQ699">INDEX($H699:$K699,0,MATCH(AQ$631,$H$631:$K$631,0))*HLOOKUP(AQ$630,$J$627:$R$628,2)</f>
        <v>0</v>
      </c>
      <c r="AR699" s="769" cm="1">
        <f t="array" ref="AR699">INDEX($H699:$K699,0,MATCH(AR$631,$H$631:$K$631,0))*HLOOKUP(AR$630,$J$627:$R$628,2)</f>
        <v>1</v>
      </c>
      <c r="AS699" s="769" cm="1">
        <f t="array" ref="AS699">INDEX($H699:$K699,0,MATCH(AS$631,$H$631:$K$631,0))*HLOOKUP(AS$630,$J$627:$R$628,2)</f>
        <v>1</v>
      </c>
      <c r="AT699" s="769" cm="1">
        <f t="array" ref="AT699">INDEX($H699:$K699,0,MATCH(AT$631,$H$631:$K$631,0))*HLOOKUP(AT$630,$J$627:$R$628,2)</f>
        <v>1</v>
      </c>
      <c r="AU699" s="769" cm="1">
        <f t="array" ref="AU699">INDEX($H699:$K699,0,MATCH(AU$631,$H$631:$K$631,0))*HLOOKUP(AU$630,$J$627:$R$628,2)</f>
        <v>0</v>
      </c>
      <c r="AV699" s="189"/>
      <c r="AW699" s="189"/>
      <c r="AX699" s="16"/>
      <c r="AY699" s="8"/>
      <c r="AZ699" s="8"/>
      <c r="BA699" s="8"/>
    </row>
    <row r="700" spans="1:53" ht="14.5" outlineLevel="1" x14ac:dyDescent="0.35">
      <c r="A700" s="6"/>
      <c r="B700" s="7"/>
      <c r="C700" s="17"/>
      <c r="D700" s="17"/>
      <c r="E700" s="17"/>
      <c r="F700" s="26"/>
      <c r="G700" s="26" t="str">
        <f t="shared" si="182"/>
        <v>YYWBFwd</v>
      </c>
      <c r="H700" s="226">
        <f t="shared" si="199"/>
        <v>1</v>
      </c>
      <c r="I700" s="226">
        <f t="shared" si="199"/>
        <v>1</v>
      </c>
      <c r="J700" s="226">
        <f t="shared" si="199"/>
        <v>1</v>
      </c>
      <c r="K700" s="226">
        <f t="shared" si="199"/>
        <v>0</v>
      </c>
      <c r="L700" s="769" cm="1">
        <f t="array" ref="L700">INDEX($H700:$K700,0,MATCH(L$631,$H$631:$K$631,0))*HLOOKUP(L$630,$J$627:$R$628,2)</f>
        <v>1</v>
      </c>
      <c r="M700" s="769" cm="1">
        <f t="array" ref="M700">INDEX($H700:$K700,0,MATCH(M$631,$H$631:$K$631,0))*HLOOKUP(M$630,$J$627:$R$628,2)</f>
        <v>1</v>
      </c>
      <c r="N700" s="769" cm="1">
        <f t="array" ref="N700">INDEX($H700:$K700,0,MATCH(N$631,$H$631:$K$631,0))*HLOOKUP(N$630,$J$627:$R$628,2)</f>
        <v>1</v>
      </c>
      <c r="O700" s="769" cm="1">
        <f t="array" ref="O700">INDEX($H700:$K700,0,MATCH(O$631,$H$631:$K$631,0))*HLOOKUP(O$630,$J$627:$R$628,2)</f>
        <v>0</v>
      </c>
      <c r="P700" s="769" cm="1">
        <f t="array" ref="P700">INDEX($H700:$K700,0,MATCH(P$631,$H$631:$K$631,0))*HLOOKUP(P$630,$J$627:$R$628,2)</f>
        <v>1</v>
      </c>
      <c r="Q700" s="769" cm="1">
        <f t="array" ref="Q700">INDEX($H700:$K700,0,MATCH(Q$631,$H$631:$K$631,0))*HLOOKUP(Q$630,$J$627:$R$628,2)</f>
        <v>1</v>
      </c>
      <c r="R700" s="769" cm="1">
        <f t="array" ref="R700">INDEX($H700:$K700,0,MATCH(R$631,$H$631:$K$631,0))*HLOOKUP(R$630,$J$627:$R$628,2)</f>
        <v>1</v>
      </c>
      <c r="S700" s="769" cm="1">
        <f t="array" ref="S700">INDEX($H700:$K700,0,MATCH(S$631,$H$631:$K$631,0))*HLOOKUP(S$630,$J$627:$R$628,2)</f>
        <v>0</v>
      </c>
      <c r="T700" s="769" cm="1">
        <f t="array" ref="T700">INDEX($H700:$K700,0,MATCH(T$631,$H$631:$K$631,0))*HLOOKUP(T$630,$J$627:$R$628,2)</f>
        <v>1</v>
      </c>
      <c r="U700" s="769" cm="1">
        <f t="array" ref="U700">INDEX($H700:$K700,0,MATCH(U$631,$H$631:$K$631,0))*HLOOKUP(U$630,$J$627:$R$628,2)</f>
        <v>1</v>
      </c>
      <c r="V700" s="769" cm="1">
        <f t="array" ref="V700">INDEX($H700:$K700,0,MATCH(V$631,$H$631:$K$631,0))*HLOOKUP(V$630,$J$627:$R$628,2)</f>
        <v>1</v>
      </c>
      <c r="W700" s="769" cm="1">
        <f t="array" ref="W700">INDEX($H700:$K700,0,MATCH(W$631,$H$631:$K$631,0))*HLOOKUP(W$630,$J$627:$R$628,2)</f>
        <v>0</v>
      </c>
      <c r="X700" s="769" cm="1">
        <f t="array" ref="X700">INDEX($H700:$K700,0,MATCH(X$631,$H$631:$K$631,0))*HLOOKUP(X$630,$J$627:$R$628,2)</f>
        <v>1</v>
      </c>
      <c r="Y700" s="769" cm="1">
        <f t="array" ref="Y700">INDEX($H700:$K700,0,MATCH(Y$631,$H$631:$K$631,0))*HLOOKUP(Y$630,$J$627:$R$628,2)</f>
        <v>1</v>
      </c>
      <c r="Z700" s="769" cm="1">
        <f t="array" ref="Z700">INDEX($H700:$K700,0,MATCH(Z$631,$H$631:$K$631,0))*HLOOKUP(Z$630,$J$627:$R$628,2)</f>
        <v>1</v>
      </c>
      <c r="AA700" s="769" cm="1">
        <f t="array" ref="AA700">INDEX($H700:$K700,0,MATCH(AA$631,$H$631:$K$631,0))*HLOOKUP(AA$630,$J$627:$R$628,2)</f>
        <v>0</v>
      </c>
      <c r="AB700" s="769" cm="1">
        <f t="array" ref="AB700">INDEX($H700:$K700,0,MATCH(AB$631,$H$631:$K$631,0))*HLOOKUP(AB$630,$J$627:$R$628,2)</f>
        <v>1</v>
      </c>
      <c r="AC700" s="769" cm="1">
        <f t="array" ref="AC700">INDEX($H700:$K700,0,MATCH(AC$631,$H$631:$K$631,0))*HLOOKUP(AC$630,$J$627:$R$628,2)</f>
        <v>1</v>
      </c>
      <c r="AD700" s="769" cm="1">
        <f t="array" ref="AD700">INDEX($H700:$K700,0,MATCH(AD$631,$H$631:$K$631,0))*HLOOKUP(AD$630,$J$627:$R$628,2)</f>
        <v>1</v>
      </c>
      <c r="AE700" s="769" cm="1">
        <f t="array" ref="AE700">INDEX($H700:$K700,0,MATCH(AE$631,$H$631:$K$631,0))*HLOOKUP(AE$630,$J$627:$R$628,2)</f>
        <v>0</v>
      </c>
      <c r="AF700" s="769" cm="1">
        <f t="array" ref="AF700">INDEX($H700:$K700,0,MATCH(AF$631,$H$631:$K$631,0))*HLOOKUP(AF$630,$J$627:$R$628,2)</f>
        <v>1</v>
      </c>
      <c r="AG700" s="769" cm="1">
        <f t="array" ref="AG700">INDEX($H700:$K700,0,MATCH(AG$631,$H$631:$K$631,0))*HLOOKUP(AG$630,$J$627:$R$628,2)</f>
        <v>1</v>
      </c>
      <c r="AH700" s="769" cm="1">
        <f t="array" ref="AH700">INDEX($H700:$K700,0,MATCH(AH$631,$H$631:$K$631,0))*HLOOKUP(AH$630,$J$627:$R$628,2)</f>
        <v>1</v>
      </c>
      <c r="AI700" s="769" cm="1">
        <f t="array" ref="AI700">INDEX($H700:$K700,0,MATCH(AI$631,$H$631:$K$631,0))*HLOOKUP(AI$630,$J$627:$R$628,2)</f>
        <v>0</v>
      </c>
      <c r="AJ700" s="769" cm="1">
        <f t="array" ref="AJ700">INDEX($H700:$K700,0,MATCH(AJ$631,$H$631:$K$631,0))*HLOOKUP(AJ$630,$J$627:$R$628,2)</f>
        <v>1</v>
      </c>
      <c r="AK700" s="769" cm="1">
        <f t="array" ref="AK700">INDEX($H700:$K700,0,MATCH(AK$631,$H$631:$K$631,0))*HLOOKUP(AK$630,$J$627:$R$628,2)</f>
        <v>1</v>
      </c>
      <c r="AL700" s="769" cm="1">
        <f t="array" ref="AL700">INDEX($H700:$K700,0,MATCH(AL$631,$H$631:$K$631,0))*HLOOKUP(AL$630,$J$627:$R$628,2)</f>
        <v>1</v>
      </c>
      <c r="AM700" s="769" cm="1">
        <f t="array" ref="AM700">INDEX($H700:$K700,0,MATCH(AM$631,$H$631:$K$631,0))*HLOOKUP(AM$630,$J$627:$R$628,2)</f>
        <v>0</v>
      </c>
      <c r="AN700" s="769" cm="1">
        <f t="array" ref="AN700">INDEX($H700:$K700,0,MATCH(AN$631,$H$631:$K$631,0))*HLOOKUP(AN$630,$J$627:$R$628,2)</f>
        <v>1</v>
      </c>
      <c r="AO700" s="769" cm="1">
        <f t="array" ref="AO700">INDEX($H700:$K700,0,MATCH(AO$631,$H$631:$K$631,0))*HLOOKUP(AO$630,$J$627:$R$628,2)</f>
        <v>1</v>
      </c>
      <c r="AP700" s="769" cm="1">
        <f t="array" ref="AP700">INDEX($H700:$K700,0,MATCH(AP$631,$H$631:$K$631,0))*HLOOKUP(AP$630,$J$627:$R$628,2)</f>
        <v>1</v>
      </c>
      <c r="AQ700" s="769" cm="1">
        <f t="array" ref="AQ700">INDEX($H700:$K700,0,MATCH(AQ$631,$H$631:$K$631,0))*HLOOKUP(AQ$630,$J$627:$R$628,2)</f>
        <v>0</v>
      </c>
      <c r="AR700" s="769" cm="1">
        <f t="array" ref="AR700">INDEX($H700:$K700,0,MATCH(AR$631,$H$631:$K$631,0))*HLOOKUP(AR$630,$J$627:$R$628,2)</f>
        <v>1</v>
      </c>
      <c r="AS700" s="769" cm="1">
        <f t="array" ref="AS700">INDEX($H700:$K700,0,MATCH(AS$631,$H$631:$K$631,0))*HLOOKUP(AS$630,$J$627:$R$628,2)</f>
        <v>1</v>
      </c>
      <c r="AT700" s="769" cm="1">
        <f t="array" ref="AT700">INDEX($H700:$K700,0,MATCH(AT$631,$H$631:$K$631,0))*HLOOKUP(AT$630,$J$627:$R$628,2)</f>
        <v>1</v>
      </c>
      <c r="AU700" s="769" cm="1">
        <f t="array" ref="AU700">INDEX($H700:$K700,0,MATCH(AU$631,$H$631:$K$631,0))*HLOOKUP(AU$630,$J$627:$R$628,2)</f>
        <v>0</v>
      </c>
      <c r="AV700" s="189"/>
      <c r="AW700" s="189"/>
      <c r="AX700" s="16"/>
      <c r="AY700" s="8"/>
      <c r="AZ700" s="8"/>
      <c r="BA700" s="8"/>
    </row>
    <row r="701" spans="1:53" ht="14.5" outlineLevel="1" x14ac:dyDescent="0.35">
      <c r="A701" s="6"/>
      <c r="B701" s="7"/>
      <c r="C701" s="17"/>
      <c r="D701" s="17"/>
      <c r="E701" s="17"/>
      <c r="F701" s="26"/>
      <c r="G701" s="26" t="str">
        <f t="shared" si="182"/>
        <v>YYNWBf</v>
      </c>
      <c r="H701" s="226">
        <f t="shared" ref="H701:K701" si="200">IF(H611&gt;0,1,0)</f>
        <v>0</v>
      </c>
      <c r="I701" s="226">
        <f t="shared" si="200"/>
        <v>0</v>
      </c>
      <c r="J701" s="226">
        <f t="shared" si="200"/>
        <v>0</v>
      </c>
      <c r="K701" s="226">
        <f t="shared" si="200"/>
        <v>0</v>
      </c>
      <c r="L701" s="769" cm="1">
        <f t="array" ref="L701">INDEX($H701:$K701,0,MATCH(L$631,$H$631:$K$631,0))*HLOOKUP(L$630,$J$627:$R$628,2)</f>
        <v>0</v>
      </c>
      <c r="M701" s="769" cm="1">
        <f t="array" ref="M701">INDEX($H701:$K701,0,MATCH(M$631,$H$631:$K$631,0))*HLOOKUP(M$630,$J$627:$R$628,2)</f>
        <v>0</v>
      </c>
      <c r="N701" s="769" cm="1">
        <f t="array" ref="N701">INDEX($H701:$K701,0,MATCH(N$631,$H$631:$K$631,0))*HLOOKUP(N$630,$J$627:$R$628,2)</f>
        <v>0</v>
      </c>
      <c r="O701" s="769" cm="1">
        <f t="array" ref="O701">INDEX($H701:$K701,0,MATCH(O$631,$H$631:$K$631,0))*HLOOKUP(O$630,$J$627:$R$628,2)</f>
        <v>0</v>
      </c>
      <c r="P701" s="769" cm="1">
        <f t="array" ref="P701">INDEX($H701:$K701,0,MATCH(P$631,$H$631:$K$631,0))*HLOOKUP(P$630,$J$627:$R$628,2)</f>
        <v>0</v>
      </c>
      <c r="Q701" s="769" cm="1">
        <f t="array" ref="Q701">INDEX($H701:$K701,0,MATCH(Q$631,$H$631:$K$631,0))*HLOOKUP(Q$630,$J$627:$R$628,2)</f>
        <v>0</v>
      </c>
      <c r="R701" s="769" cm="1">
        <f t="array" ref="R701">INDEX($H701:$K701,0,MATCH(R$631,$H$631:$K$631,0))*HLOOKUP(R$630,$J$627:$R$628,2)</f>
        <v>0</v>
      </c>
      <c r="S701" s="769" cm="1">
        <f t="array" ref="S701">INDEX($H701:$K701,0,MATCH(S$631,$H$631:$K$631,0))*HLOOKUP(S$630,$J$627:$R$628,2)</f>
        <v>0</v>
      </c>
      <c r="T701" s="769" cm="1">
        <f t="array" ref="T701">INDEX($H701:$K701,0,MATCH(T$631,$H$631:$K$631,0))*HLOOKUP(T$630,$J$627:$R$628,2)</f>
        <v>0</v>
      </c>
      <c r="U701" s="769" cm="1">
        <f t="array" ref="U701">INDEX($H701:$K701,0,MATCH(U$631,$H$631:$K$631,0))*HLOOKUP(U$630,$J$627:$R$628,2)</f>
        <v>0</v>
      </c>
      <c r="V701" s="769" cm="1">
        <f t="array" ref="V701">INDEX($H701:$K701,0,MATCH(V$631,$H$631:$K$631,0))*HLOOKUP(V$630,$J$627:$R$628,2)</f>
        <v>0</v>
      </c>
      <c r="W701" s="769" cm="1">
        <f t="array" ref="W701">INDEX($H701:$K701,0,MATCH(W$631,$H$631:$K$631,0))*HLOOKUP(W$630,$J$627:$R$628,2)</f>
        <v>0</v>
      </c>
      <c r="X701" s="769" cm="1">
        <f t="array" ref="X701">INDEX($H701:$K701,0,MATCH(X$631,$H$631:$K$631,0))*HLOOKUP(X$630,$J$627:$R$628,2)</f>
        <v>0</v>
      </c>
      <c r="Y701" s="769" cm="1">
        <f t="array" ref="Y701">INDEX($H701:$K701,0,MATCH(Y$631,$H$631:$K$631,0))*HLOOKUP(Y$630,$J$627:$R$628,2)</f>
        <v>0</v>
      </c>
      <c r="Z701" s="769" cm="1">
        <f t="array" ref="Z701">INDEX($H701:$K701,0,MATCH(Z$631,$H$631:$K$631,0))*HLOOKUP(Z$630,$J$627:$R$628,2)</f>
        <v>0</v>
      </c>
      <c r="AA701" s="769" cm="1">
        <f t="array" ref="AA701">INDEX($H701:$K701,0,MATCH(AA$631,$H$631:$K$631,0))*HLOOKUP(AA$630,$J$627:$R$628,2)</f>
        <v>0</v>
      </c>
      <c r="AB701" s="769" cm="1">
        <f t="array" ref="AB701">INDEX($H701:$K701,0,MATCH(AB$631,$H$631:$K$631,0))*HLOOKUP(AB$630,$J$627:$R$628,2)</f>
        <v>0</v>
      </c>
      <c r="AC701" s="769" cm="1">
        <f t="array" ref="AC701">INDEX($H701:$K701,0,MATCH(AC$631,$H$631:$K$631,0))*HLOOKUP(AC$630,$J$627:$R$628,2)</f>
        <v>0</v>
      </c>
      <c r="AD701" s="769" cm="1">
        <f t="array" ref="AD701">INDEX($H701:$K701,0,MATCH(AD$631,$H$631:$K$631,0))*HLOOKUP(AD$630,$J$627:$R$628,2)</f>
        <v>0</v>
      </c>
      <c r="AE701" s="769" cm="1">
        <f t="array" ref="AE701">INDEX($H701:$K701,0,MATCH(AE$631,$H$631:$K$631,0))*HLOOKUP(AE$630,$J$627:$R$628,2)</f>
        <v>0</v>
      </c>
      <c r="AF701" s="769" cm="1">
        <f t="array" ref="AF701">INDEX($H701:$K701,0,MATCH(AF$631,$H$631:$K$631,0))*HLOOKUP(AF$630,$J$627:$R$628,2)</f>
        <v>0</v>
      </c>
      <c r="AG701" s="769" cm="1">
        <f t="array" ref="AG701">INDEX($H701:$K701,0,MATCH(AG$631,$H$631:$K$631,0))*HLOOKUP(AG$630,$J$627:$R$628,2)</f>
        <v>0</v>
      </c>
      <c r="AH701" s="769" cm="1">
        <f t="array" ref="AH701">INDEX($H701:$K701,0,MATCH(AH$631,$H$631:$K$631,0))*HLOOKUP(AH$630,$J$627:$R$628,2)</f>
        <v>0</v>
      </c>
      <c r="AI701" s="769" cm="1">
        <f t="array" ref="AI701">INDEX($H701:$K701,0,MATCH(AI$631,$H$631:$K$631,0))*HLOOKUP(AI$630,$J$627:$R$628,2)</f>
        <v>0</v>
      </c>
      <c r="AJ701" s="769" cm="1">
        <f t="array" ref="AJ701">INDEX($H701:$K701,0,MATCH(AJ$631,$H$631:$K$631,0))*HLOOKUP(AJ$630,$J$627:$R$628,2)</f>
        <v>0</v>
      </c>
      <c r="AK701" s="769" cm="1">
        <f t="array" ref="AK701">INDEX($H701:$K701,0,MATCH(AK$631,$H$631:$K$631,0))*HLOOKUP(AK$630,$J$627:$R$628,2)</f>
        <v>0</v>
      </c>
      <c r="AL701" s="769" cm="1">
        <f t="array" ref="AL701">INDEX($H701:$K701,0,MATCH(AL$631,$H$631:$K$631,0))*HLOOKUP(AL$630,$J$627:$R$628,2)</f>
        <v>0</v>
      </c>
      <c r="AM701" s="769" cm="1">
        <f t="array" ref="AM701">INDEX($H701:$K701,0,MATCH(AM$631,$H$631:$K$631,0))*HLOOKUP(AM$630,$J$627:$R$628,2)</f>
        <v>0</v>
      </c>
      <c r="AN701" s="769" cm="1">
        <f t="array" ref="AN701">INDEX($H701:$K701,0,MATCH(AN$631,$H$631:$K$631,0))*HLOOKUP(AN$630,$J$627:$R$628,2)</f>
        <v>0</v>
      </c>
      <c r="AO701" s="769" cm="1">
        <f t="array" ref="AO701">INDEX($H701:$K701,0,MATCH(AO$631,$H$631:$K$631,0))*HLOOKUP(AO$630,$J$627:$R$628,2)</f>
        <v>0</v>
      </c>
      <c r="AP701" s="769" cm="1">
        <f t="array" ref="AP701">INDEX($H701:$K701,0,MATCH(AP$631,$H$631:$K$631,0))*HLOOKUP(AP$630,$J$627:$R$628,2)</f>
        <v>0</v>
      </c>
      <c r="AQ701" s="769" cm="1">
        <f t="array" ref="AQ701">INDEX($H701:$K701,0,MATCH(AQ$631,$H$631:$K$631,0))*HLOOKUP(AQ$630,$J$627:$R$628,2)</f>
        <v>0</v>
      </c>
      <c r="AR701" s="769" cm="1">
        <f t="array" ref="AR701">INDEX($H701:$K701,0,MATCH(AR$631,$H$631:$K$631,0))*HLOOKUP(AR$630,$J$627:$R$628,2)</f>
        <v>0</v>
      </c>
      <c r="AS701" s="769" cm="1">
        <f t="array" ref="AS701">INDEX($H701:$K701,0,MATCH(AS$631,$H$631:$K$631,0))*HLOOKUP(AS$630,$J$627:$R$628,2)</f>
        <v>0</v>
      </c>
      <c r="AT701" s="769" cm="1">
        <f t="array" ref="AT701">INDEX($H701:$K701,0,MATCH(AT$631,$H$631:$K$631,0))*HLOOKUP(AT$630,$J$627:$R$628,2)</f>
        <v>0</v>
      </c>
      <c r="AU701" s="769" cm="1">
        <f t="array" ref="AU701">INDEX($H701:$K701,0,MATCH(AU$631,$H$631:$K$631,0))*HLOOKUP(AU$630,$J$627:$R$628,2)</f>
        <v>0</v>
      </c>
      <c r="AV701" s="189"/>
      <c r="AW701" s="189"/>
      <c r="AX701" s="16"/>
      <c r="AY701" s="8"/>
      <c r="AZ701" s="8"/>
      <c r="BA701" s="8"/>
    </row>
    <row r="702" spans="1:53" ht="14.5" outlineLevel="1" x14ac:dyDescent="0.35">
      <c r="A702" s="6"/>
      <c r="B702" s="7"/>
      <c r="C702" s="17"/>
      <c r="D702" s="17"/>
      <c r="E702" s="17"/>
      <c r="F702" s="26"/>
      <c r="G702" s="26" t="str">
        <f t="shared" si="182"/>
        <v>YYFNWb</v>
      </c>
      <c r="H702" s="226">
        <f t="shared" ref="H702:K703" si="201">IF(H612&gt;0,1,0)</f>
        <v>1</v>
      </c>
      <c r="I702" s="226">
        <f t="shared" si="201"/>
        <v>1</v>
      </c>
      <c r="J702" s="226">
        <f t="shared" si="201"/>
        <v>1</v>
      </c>
      <c r="K702" s="226">
        <f t="shared" si="201"/>
        <v>0</v>
      </c>
      <c r="L702" s="769" cm="1">
        <f t="array" ref="L702">INDEX($H702:$K702,0,MATCH(L$631,$H$631:$K$631,0))*HLOOKUP(L$630,$J$627:$R$628,2)</f>
        <v>1</v>
      </c>
      <c r="M702" s="769" cm="1">
        <f t="array" ref="M702">INDEX($H702:$K702,0,MATCH(M$631,$H$631:$K$631,0))*HLOOKUP(M$630,$J$627:$R$628,2)</f>
        <v>1</v>
      </c>
      <c r="N702" s="769" cm="1">
        <f t="array" ref="N702">INDEX($H702:$K702,0,MATCH(N$631,$H$631:$K$631,0))*HLOOKUP(N$630,$J$627:$R$628,2)</f>
        <v>1</v>
      </c>
      <c r="O702" s="769" cm="1">
        <f t="array" ref="O702">INDEX($H702:$K702,0,MATCH(O$631,$H$631:$K$631,0))*HLOOKUP(O$630,$J$627:$R$628,2)</f>
        <v>0</v>
      </c>
      <c r="P702" s="769" cm="1">
        <f t="array" ref="P702">INDEX($H702:$K702,0,MATCH(P$631,$H$631:$K$631,0))*HLOOKUP(P$630,$J$627:$R$628,2)</f>
        <v>1</v>
      </c>
      <c r="Q702" s="769" cm="1">
        <f t="array" ref="Q702">INDEX($H702:$K702,0,MATCH(Q$631,$H$631:$K$631,0))*HLOOKUP(Q$630,$J$627:$R$628,2)</f>
        <v>1</v>
      </c>
      <c r="R702" s="769" cm="1">
        <f t="array" ref="R702">INDEX($H702:$K702,0,MATCH(R$631,$H$631:$K$631,0))*HLOOKUP(R$630,$J$627:$R$628,2)</f>
        <v>1</v>
      </c>
      <c r="S702" s="769" cm="1">
        <f t="array" ref="S702">INDEX($H702:$K702,0,MATCH(S$631,$H$631:$K$631,0))*HLOOKUP(S$630,$J$627:$R$628,2)</f>
        <v>0</v>
      </c>
      <c r="T702" s="769" cm="1">
        <f t="array" ref="T702">INDEX($H702:$K702,0,MATCH(T$631,$H$631:$K$631,0))*HLOOKUP(T$630,$J$627:$R$628,2)</f>
        <v>1</v>
      </c>
      <c r="U702" s="769" cm="1">
        <f t="array" ref="U702">INDEX($H702:$K702,0,MATCH(U$631,$H$631:$K$631,0))*HLOOKUP(U$630,$J$627:$R$628,2)</f>
        <v>1</v>
      </c>
      <c r="V702" s="769" cm="1">
        <f t="array" ref="V702">INDEX($H702:$K702,0,MATCH(V$631,$H$631:$K$631,0))*HLOOKUP(V$630,$J$627:$R$628,2)</f>
        <v>1</v>
      </c>
      <c r="W702" s="769" cm="1">
        <f t="array" ref="W702">INDEX($H702:$K702,0,MATCH(W$631,$H$631:$K$631,0))*HLOOKUP(W$630,$J$627:$R$628,2)</f>
        <v>0</v>
      </c>
      <c r="X702" s="769" cm="1">
        <f t="array" ref="X702">INDEX($H702:$K702,0,MATCH(X$631,$H$631:$K$631,0))*HLOOKUP(X$630,$J$627:$R$628,2)</f>
        <v>1</v>
      </c>
      <c r="Y702" s="769" cm="1">
        <f t="array" ref="Y702">INDEX($H702:$K702,0,MATCH(Y$631,$H$631:$K$631,0))*HLOOKUP(Y$630,$J$627:$R$628,2)</f>
        <v>1</v>
      </c>
      <c r="Z702" s="769" cm="1">
        <f t="array" ref="Z702">INDEX($H702:$K702,0,MATCH(Z$631,$H$631:$K$631,0))*HLOOKUP(Z$630,$J$627:$R$628,2)</f>
        <v>1</v>
      </c>
      <c r="AA702" s="769" cm="1">
        <f t="array" ref="AA702">INDEX($H702:$K702,0,MATCH(AA$631,$H$631:$K$631,0))*HLOOKUP(AA$630,$J$627:$R$628,2)</f>
        <v>0</v>
      </c>
      <c r="AB702" s="769" cm="1">
        <f t="array" ref="AB702">INDEX($H702:$K702,0,MATCH(AB$631,$H$631:$K$631,0))*HLOOKUP(AB$630,$J$627:$R$628,2)</f>
        <v>1</v>
      </c>
      <c r="AC702" s="769" cm="1">
        <f t="array" ref="AC702">INDEX($H702:$K702,0,MATCH(AC$631,$H$631:$K$631,0))*HLOOKUP(AC$630,$J$627:$R$628,2)</f>
        <v>1</v>
      </c>
      <c r="AD702" s="769" cm="1">
        <f t="array" ref="AD702">INDEX($H702:$K702,0,MATCH(AD$631,$H$631:$K$631,0))*HLOOKUP(AD$630,$J$627:$R$628,2)</f>
        <v>1</v>
      </c>
      <c r="AE702" s="769" cm="1">
        <f t="array" ref="AE702">INDEX($H702:$K702,0,MATCH(AE$631,$H$631:$K$631,0))*HLOOKUP(AE$630,$J$627:$R$628,2)</f>
        <v>0</v>
      </c>
      <c r="AF702" s="769" cm="1">
        <f t="array" ref="AF702">INDEX($H702:$K702,0,MATCH(AF$631,$H$631:$K$631,0))*HLOOKUP(AF$630,$J$627:$R$628,2)</f>
        <v>1</v>
      </c>
      <c r="AG702" s="769" cm="1">
        <f t="array" ref="AG702">INDEX($H702:$K702,0,MATCH(AG$631,$H$631:$K$631,0))*HLOOKUP(AG$630,$J$627:$R$628,2)</f>
        <v>1</v>
      </c>
      <c r="AH702" s="769" cm="1">
        <f t="array" ref="AH702">INDEX($H702:$K702,0,MATCH(AH$631,$H$631:$K$631,0))*HLOOKUP(AH$630,$J$627:$R$628,2)</f>
        <v>1</v>
      </c>
      <c r="AI702" s="769" cm="1">
        <f t="array" ref="AI702">INDEX($H702:$K702,0,MATCH(AI$631,$H$631:$K$631,0))*HLOOKUP(AI$630,$J$627:$R$628,2)</f>
        <v>0</v>
      </c>
      <c r="AJ702" s="769" cm="1">
        <f t="array" ref="AJ702">INDEX($H702:$K702,0,MATCH(AJ$631,$H$631:$K$631,0))*HLOOKUP(AJ$630,$J$627:$R$628,2)</f>
        <v>1</v>
      </c>
      <c r="AK702" s="769" cm="1">
        <f t="array" ref="AK702">INDEX($H702:$K702,0,MATCH(AK$631,$H$631:$K$631,0))*HLOOKUP(AK$630,$J$627:$R$628,2)</f>
        <v>1</v>
      </c>
      <c r="AL702" s="769" cm="1">
        <f t="array" ref="AL702">INDEX($H702:$K702,0,MATCH(AL$631,$H$631:$K$631,0))*HLOOKUP(AL$630,$J$627:$R$628,2)</f>
        <v>1</v>
      </c>
      <c r="AM702" s="769" cm="1">
        <f t="array" ref="AM702">INDEX($H702:$K702,0,MATCH(AM$631,$H$631:$K$631,0))*HLOOKUP(AM$630,$J$627:$R$628,2)</f>
        <v>0</v>
      </c>
      <c r="AN702" s="769" cm="1">
        <f t="array" ref="AN702">INDEX($H702:$K702,0,MATCH(AN$631,$H$631:$K$631,0))*HLOOKUP(AN$630,$J$627:$R$628,2)</f>
        <v>1</v>
      </c>
      <c r="AO702" s="769" cm="1">
        <f t="array" ref="AO702">INDEX($H702:$K702,0,MATCH(AO$631,$H$631:$K$631,0))*HLOOKUP(AO$630,$J$627:$R$628,2)</f>
        <v>1</v>
      </c>
      <c r="AP702" s="769" cm="1">
        <f t="array" ref="AP702">INDEX($H702:$K702,0,MATCH(AP$631,$H$631:$K$631,0))*HLOOKUP(AP$630,$J$627:$R$628,2)</f>
        <v>1</v>
      </c>
      <c r="AQ702" s="769" cm="1">
        <f t="array" ref="AQ702">INDEX($H702:$K702,0,MATCH(AQ$631,$H$631:$K$631,0))*HLOOKUP(AQ$630,$J$627:$R$628,2)</f>
        <v>0</v>
      </c>
      <c r="AR702" s="769" cm="1">
        <f t="array" ref="AR702">INDEX($H702:$K702,0,MATCH(AR$631,$H$631:$K$631,0))*HLOOKUP(AR$630,$J$627:$R$628,2)</f>
        <v>1</v>
      </c>
      <c r="AS702" s="769" cm="1">
        <f t="array" ref="AS702">INDEX($H702:$K702,0,MATCH(AS$631,$H$631:$K$631,0))*HLOOKUP(AS$630,$J$627:$R$628,2)</f>
        <v>1</v>
      </c>
      <c r="AT702" s="769" cm="1">
        <f t="array" ref="AT702">INDEX($H702:$K702,0,MATCH(AT$631,$H$631:$K$631,0))*HLOOKUP(AT$630,$J$627:$R$628,2)</f>
        <v>1</v>
      </c>
      <c r="AU702" s="769" cm="1">
        <f t="array" ref="AU702">INDEX($H702:$K702,0,MATCH(AU$631,$H$631:$K$631,0))*HLOOKUP(AU$630,$J$627:$R$628,2)</f>
        <v>0</v>
      </c>
      <c r="AV702" s="189"/>
      <c r="AW702" s="189"/>
      <c r="AX702" s="16"/>
      <c r="AY702" s="8"/>
      <c r="AZ702" s="8"/>
      <c r="BA702" s="8"/>
    </row>
    <row r="703" spans="1:53" ht="14.5" outlineLevel="1" x14ac:dyDescent="0.35">
      <c r="A703" s="6"/>
      <c r="B703" s="7"/>
      <c r="C703" s="17"/>
      <c r="D703" s="17"/>
      <c r="E703" s="17"/>
      <c r="F703" s="26"/>
      <c r="G703" s="26" t="str">
        <f t="shared" si="182"/>
        <v>YYFNWbd</v>
      </c>
      <c r="H703" s="226">
        <f t="shared" si="201"/>
        <v>1</v>
      </c>
      <c r="I703" s="226">
        <f t="shared" si="201"/>
        <v>1</v>
      </c>
      <c r="J703" s="226">
        <f t="shared" si="201"/>
        <v>1</v>
      </c>
      <c r="K703" s="226">
        <f t="shared" si="201"/>
        <v>0</v>
      </c>
      <c r="L703" s="769" cm="1">
        <f t="array" ref="L703">INDEX($H703:$K703,0,MATCH(L$631,$H$631:$K$631,0))*HLOOKUP(L$630,$J$627:$R$628,2)</f>
        <v>1</v>
      </c>
      <c r="M703" s="769" cm="1">
        <f t="array" ref="M703">INDEX($H703:$K703,0,MATCH(M$631,$H$631:$K$631,0))*HLOOKUP(M$630,$J$627:$R$628,2)</f>
        <v>1</v>
      </c>
      <c r="N703" s="769" cm="1">
        <f t="array" ref="N703">INDEX($H703:$K703,0,MATCH(N$631,$H$631:$K$631,0))*HLOOKUP(N$630,$J$627:$R$628,2)</f>
        <v>1</v>
      </c>
      <c r="O703" s="769" cm="1">
        <f t="array" ref="O703">INDEX($H703:$K703,0,MATCH(O$631,$H$631:$K$631,0))*HLOOKUP(O$630,$J$627:$R$628,2)</f>
        <v>0</v>
      </c>
      <c r="P703" s="769" cm="1">
        <f t="array" ref="P703">INDEX($H703:$K703,0,MATCH(P$631,$H$631:$K$631,0))*HLOOKUP(P$630,$J$627:$R$628,2)</f>
        <v>1</v>
      </c>
      <c r="Q703" s="769" cm="1">
        <f t="array" ref="Q703">INDEX($H703:$K703,0,MATCH(Q$631,$H$631:$K$631,0))*HLOOKUP(Q$630,$J$627:$R$628,2)</f>
        <v>1</v>
      </c>
      <c r="R703" s="769" cm="1">
        <f t="array" ref="R703">INDEX($H703:$K703,0,MATCH(R$631,$H$631:$K$631,0))*HLOOKUP(R$630,$J$627:$R$628,2)</f>
        <v>1</v>
      </c>
      <c r="S703" s="769" cm="1">
        <f t="array" ref="S703">INDEX($H703:$K703,0,MATCH(S$631,$H$631:$K$631,0))*HLOOKUP(S$630,$J$627:$R$628,2)</f>
        <v>0</v>
      </c>
      <c r="T703" s="769" cm="1">
        <f t="array" ref="T703">INDEX($H703:$K703,0,MATCH(T$631,$H$631:$K$631,0))*HLOOKUP(T$630,$J$627:$R$628,2)</f>
        <v>1</v>
      </c>
      <c r="U703" s="769" cm="1">
        <f t="array" ref="U703">INDEX($H703:$K703,0,MATCH(U$631,$H$631:$K$631,0))*HLOOKUP(U$630,$J$627:$R$628,2)</f>
        <v>1</v>
      </c>
      <c r="V703" s="769" cm="1">
        <f t="array" ref="V703">INDEX($H703:$K703,0,MATCH(V$631,$H$631:$K$631,0))*HLOOKUP(V$630,$J$627:$R$628,2)</f>
        <v>1</v>
      </c>
      <c r="W703" s="769" cm="1">
        <f t="array" ref="W703">INDEX($H703:$K703,0,MATCH(W$631,$H$631:$K$631,0))*HLOOKUP(W$630,$J$627:$R$628,2)</f>
        <v>0</v>
      </c>
      <c r="X703" s="769" cm="1">
        <f t="array" ref="X703">INDEX($H703:$K703,0,MATCH(X$631,$H$631:$K$631,0))*HLOOKUP(X$630,$J$627:$R$628,2)</f>
        <v>1</v>
      </c>
      <c r="Y703" s="769" cm="1">
        <f t="array" ref="Y703">INDEX($H703:$K703,0,MATCH(Y$631,$H$631:$K$631,0))*HLOOKUP(Y$630,$J$627:$R$628,2)</f>
        <v>1</v>
      </c>
      <c r="Z703" s="769" cm="1">
        <f t="array" ref="Z703">INDEX($H703:$K703,0,MATCH(Z$631,$H$631:$K$631,0))*HLOOKUP(Z$630,$J$627:$R$628,2)</f>
        <v>1</v>
      </c>
      <c r="AA703" s="769" cm="1">
        <f t="array" ref="AA703">INDEX($H703:$K703,0,MATCH(AA$631,$H$631:$K$631,0))*HLOOKUP(AA$630,$J$627:$R$628,2)</f>
        <v>0</v>
      </c>
      <c r="AB703" s="769" cm="1">
        <f t="array" ref="AB703">INDEX($H703:$K703,0,MATCH(AB$631,$H$631:$K$631,0))*HLOOKUP(AB$630,$J$627:$R$628,2)</f>
        <v>1</v>
      </c>
      <c r="AC703" s="769" cm="1">
        <f t="array" ref="AC703">INDEX($H703:$K703,0,MATCH(AC$631,$H$631:$K$631,0))*HLOOKUP(AC$630,$J$627:$R$628,2)</f>
        <v>1</v>
      </c>
      <c r="AD703" s="769" cm="1">
        <f t="array" ref="AD703">INDEX($H703:$K703,0,MATCH(AD$631,$H$631:$K$631,0))*HLOOKUP(AD$630,$J$627:$R$628,2)</f>
        <v>1</v>
      </c>
      <c r="AE703" s="769" cm="1">
        <f t="array" ref="AE703">INDEX($H703:$K703,0,MATCH(AE$631,$H$631:$K$631,0))*HLOOKUP(AE$630,$J$627:$R$628,2)</f>
        <v>0</v>
      </c>
      <c r="AF703" s="769" cm="1">
        <f t="array" ref="AF703">INDEX($H703:$K703,0,MATCH(AF$631,$H$631:$K$631,0))*HLOOKUP(AF$630,$J$627:$R$628,2)</f>
        <v>1</v>
      </c>
      <c r="AG703" s="769" cm="1">
        <f t="array" ref="AG703">INDEX($H703:$K703,0,MATCH(AG$631,$H$631:$K$631,0))*HLOOKUP(AG$630,$J$627:$R$628,2)</f>
        <v>1</v>
      </c>
      <c r="AH703" s="769" cm="1">
        <f t="array" ref="AH703">INDEX($H703:$K703,0,MATCH(AH$631,$H$631:$K$631,0))*HLOOKUP(AH$630,$J$627:$R$628,2)</f>
        <v>1</v>
      </c>
      <c r="AI703" s="769" cm="1">
        <f t="array" ref="AI703">INDEX($H703:$K703,0,MATCH(AI$631,$H$631:$K$631,0))*HLOOKUP(AI$630,$J$627:$R$628,2)</f>
        <v>0</v>
      </c>
      <c r="AJ703" s="769" cm="1">
        <f t="array" ref="AJ703">INDEX($H703:$K703,0,MATCH(AJ$631,$H$631:$K$631,0))*HLOOKUP(AJ$630,$J$627:$R$628,2)</f>
        <v>1</v>
      </c>
      <c r="AK703" s="769" cm="1">
        <f t="array" ref="AK703">INDEX($H703:$K703,0,MATCH(AK$631,$H$631:$K$631,0))*HLOOKUP(AK$630,$J$627:$R$628,2)</f>
        <v>1</v>
      </c>
      <c r="AL703" s="769" cm="1">
        <f t="array" ref="AL703">INDEX($H703:$K703,0,MATCH(AL$631,$H$631:$K$631,0))*HLOOKUP(AL$630,$J$627:$R$628,2)</f>
        <v>1</v>
      </c>
      <c r="AM703" s="769" cm="1">
        <f t="array" ref="AM703">INDEX($H703:$K703,0,MATCH(AM$631,$H$631:$K$631,0))*HLOOKUP(AM$630,$J$627:$R$628,2)</f>
        <v>0</v>
      </c>
      <c r="AN703" s="769" cm="1">
        <f t="array" ref="AN703">INDEX($H703:$K703,0,MATCH(AN$631,$H$631:$K$631,0))*HLOOKUP(AN$630,$J$627:$R$628,2)</f>
        <v>1</v>
      </c>
      <c r="AO703" s="769" cm="1">
        <f t="array" ref="AO703">INDEX($H703:$K703,0,MATCH(AO$631,$H$631:$K$631,0))*HLOOKUP(AO$630,$J$627:$R$628,2)</f>
        <v>1</v>
      </c>
      <c r="AP703" s="769" cm="1">
        <f t="array" ref="AP703">INDEX($H703:$K703,0,MATCH(AP$631,$H$631:$K$631,0))*HLOOKUP(AP$630,$J$627:$R$628,2)</f>
        <v>1</v>
      </c>
      <c r="AQ703" s="769" cm="1">
        <f t="array" ref="AQ703">INDEX($H703:$K703,0,MATCH(AQ$631,$H$631:$K$631,0))*HLOOKUP(AQ$630,$J$627:$R$628,2)</f>
        <v>0</v>
      </c>
      <c r="AR703" s="769" cm="1">
        <f t="array" ref="AR703">INDEX($H703:$K703,0,MATCH(AR$631,$H$631:$K$631,0))*HLOOKUP(AR$630,$J$627:$R$628,2)</f>
        <v>1</v>
      </c>
      <c r="AS703" s="769" cm="1">
        <f t="array" ref="AS703">INDEX($H703:$K703,0,MATCH(AS$631,$H$631:$K$631,0))*HLOOKUP(AS$630,$J$627:$R$628,2)</f>
        <v>1</v>
      </c>
      <c r="AT703" s="769" cm="1">
        <f t="array" ref="AT703">INDEX($H703:$K703,0,MATCH(AT$631,$H$631:$K$631,0))*HLOOKUP(AT$630,$J$627:$R$628,2)</f>
        <v>1</v>
      </c>
      <c r="AU703" s="769" cm="1">
        <f t="array" ref="AU703">INDEX($H703:$K703,0,MATCH(AU$631,$H$631:$K$631,0))*HLOOKUP(AU$630,$J$627:$R$628,2)</f>
        <v>0</v>
      </c>
      <c r="AV703" s="189"/>
      <c r="AW703" s="189"/>
      <c r="AX703" s="16"/>
      <c r="AY703" s="8"/>
      <c r="AZ703" s="8"/>
      <c r="BA703" s="8"/>
    </row>
    <row r="704" spans="1:53" ht="14.5" outlineLevel="1" x14ac:dyDescent="0.35">
      <c r="A704" s="6"/>
      <c r="B704" s="7"/>
      <c r="C704" s="17"/>
      <c r="D704" s="17"/>
      <c r="E704" s="17"/>
      <c r="F704" s="26"/>
      <c r="G704" s="26" t="str">
        <f t="shared" si="182"/>
        <v>YYBFNw</v>
      </c>
      <c r="H704" s="226">
        <f t="shared" ref="H704:K705" si="202">IF(H614&gt;0,1,0)</f>
        <v>1</v>
      </c>
      <c r="I704" s="226">
        <f t="shared" si="202"/>
        <v>1</v>
      </c>
      <c r="J704" s="226">
        <f t="shared" si="202"/>
        <v>1</v>
      </c>
      <c r="K704" s="226">
        <f t="shared" si="202"/>
        <v>0</v>
      </c>
      <c r="L704" s="769" cm="1">
        <f t="array" ref="L704">INDEX($H704:$K704,0,MATCH(L$631,$H$631:$K$631,0))*HLOOKUP(L$630,$J$627:$R$628,2)</f>
        <v>1</v>
      </c>
      <c r="M704" s="769" cm="1">
        <f t="array" ref="M704">INDEX($H704:$K704,0,MATCH(M$631,$H$631:$K$631,0))*HLOOKUP(M$630,$J$627:$R$628,2)</f>
        <v>1</v>
      </c>
      <c r="N704" s="769" cm="1">
        <f t="array" ref="N704">INDEX($H704:$K704,0,MATCH(N$631,$H$631:$K$631,0))*HLOOKUP(N$630,$J$627:$R$628,2)</f>
        <v>1</v>
      </c>
      <c r="O704" s="769" cm="1">
        <f t="array" ref="O704">INDEX($H704:$K704,0,MATCH(O$631,$H$631:$K$631,0))*HLOOKUP(O$630,$J$627:$R$628,2)</f>
        <v>0</v>
      </c>
      <c r="P704" s="769" cm="1">
        <f t="array" ref="P704">INDEX($H704:$K704,0,MATCH(P$631,$H$631:$K$631,0))*HLOOKUP(P$630,$J$627:$R$628,2)</f>
        <v>1</v>
      </c>
      <c r="Q704" s="769" cm="1">
        <f t="array" ref="Q704">INDEX($H704:$K704,0,MATCH(Q$631,$H$631:$K$631,0))*HLOOKUP(Q$630,$J$627:$R$628,2)</f>
        <v>1</v>
      </c>
      <c r="R704" s="769" cm="1">
        <f t="array" ref="R704">INDEX($H704:$K704,0,MATCH(R$631,$H$631:$K$631,0))*HLOOKUP(R$630,$J$627:$R$628,2)</f>
        <v>1</v>
      </c>
      <c r="S704" s="769" cm="1">
        <f t="array" ref="S704">INDEX($H704:$K704,0,MATCH(S$631,$H$631:$K$631,0))*HLOOKUP(S$630,$J$627:$R$628,2)</f>
        <v>0</v>
      </c>
      <c r="T704" s="769" cm="1">
        <f t="array" ref="T704">INDEX($H704:$K704,0,MATCH(T$631,$H$631:$K$631,0))*HLOOKUP(T$630,$J$627:$R$628,2)</f>
        <v>1</v>
      </c>
      <c r="U704" s="769" cm="1">
        <f t="array" ref="U704">INDEX($H704:$K704,0,MATCH(U$631,$H$631:$K$631,0))*HLOOKUP(U$630,$J$627:$R$628,2)</f>
        <v>1</v>
      </c>
      <c r="V704" s="769" cm="1">
        <f t="array" ref="V704">INDEX($H704:$K704,0,MATCH(V$631,$H$631:$K$631,0))*HLOOKUP(V$630,$J$627:$R$628,2)</f>
        <v>1</v>
      </c>
      <c r="W704" s="769" cm="1">
        <f t="array" ref="W704">INDEX($H704:$K704,0,MATCH(W$631,$H$631:$K$631,0))*HLOOKUP(W$630,$J$627:$R$628,2)</f>
        <v>0</v>
      </c>
      <c r="X704" s="769" cm="1">
        <f t="array" ref="X704">INDEX($H704:$K704,0,MATCH(X$631,$H$631:$K$631,0))*HLOOKUP(X$630,$J$627:$R$628,2)</f>
        <v>1</v>
      </c>
      <c r="Y704" s="769" cm="1">
        <f t="array" ref="Y704">INDEX($H704:$K704,0,MATCH(Y$631,$H$631:$K$631,0))*HLOOKUP(Y$630,$J$627:$R$628,2)</f>
        <v>1</v>
      </c>
      <c r="Z704" s="769" cm="1">
        <f t="array" ref="Z704">INDEX($H704:$K704,0,MATCH(Z$631,$H$631:$K$631,0))*HLOOKUP(Z$630,$J$627:$R$628,2)</f>
        <v>1</v>
      </c>
      <c r="AA704" s="769" cm="1">
        <f t="array" ref="AA704">INDEX($H704:$K704,0,MATCH(AA$631,$H$631:$K$631,0))*HLOOKUP(AA$630,$J$627:$R$628,2)</f>
        <v>0</v>
      </c>
      <c r="AB704" s="769" cm="1">
        <f t="array" ref="AB704">INDEX($H704:$K704,0,MATCH(AB$631,$H$631:$K$631,0))*HLOOKUP(AB$630,$J$627:$R$628,2)</f>
        <v>1</v>
      </c>
      <c r="AC704" s="769" cm="1">
        <f t="array" ref="AC704">INDEX($H704:$K704,0,MATCH(AC$631,$H$631:$K$631,0))*HLOOKUP(AC$630,$J$627:$R$628,2)</f>
        <v>1</v>
      </c>
      <c r="AD704" s="769" cm="1">
        <f t="array" ref="AD704">INDEX($H704:$K704,0,MATCH(AD$631,$H$631:$K$631,0))*HLOOKUP(AD$630,$J$627:$R$628,2)</f>
        <v>1</v>
      </c>
      <c r="AE704" s="769" cm="1">
        <f t="array" ref="AE704">INDEX($H704:$K704,0,MATCH(AE$631,$H$631:$K$631,0))*HLOOKUP(AE$630,$J$627:$R$628,2)</f>
        <v>0</v>
      </c>
      <c r="AF704" s="769" cm="1">
        <f t="array" ref="AF704">INDEX($H704:$K704,0,MATCH(AF$631,$H$631:$K$631,0))*HLOOKUP(AF$630,$J$627:$R$628,2)</f>
        <v>1</v>
      </c>
      <c r="AG704" s="769" cm="1">
        <f t="array" ref="AG704">INDEX($H704:$K704,0,MATCH(AG$631,$H$631:$K$631,0))*HLOOKUP(AG$630,$J$627:$R$628,2)</f>
        <v>1</v>
      </c>
      <c r="AH704" s="769" cm="1">
        <f t="array" ref="AH704">INDEX($H704:$K704,0,MATCH(AH$631,$H$631:$K$631,0))*HLOOKUP(AH$630,$J$627:$R$628,2)</f>
        <v>1</v>
      </c>
      <c r="AI704" s="769" cm="1">
        <f t="array" ref="AI704">INDEX($H704:$K704,0,MATCH(AI$631,$H$631:$K$631,0))*HLOOKUP(AI$630,$J$627:$R$628,2)</f>
        <v>0</v>
      </c>
      <c r="AJ704" s="769" cm="1">
        <f t="array" ref="AJ704">INDEX($H704:$K704,0,MATCH(AJ$631,$H$631:$K$631,0))*HLOOKUP(AJ$630,$J$627:$R$628,2)</f>
        <v>1</v>
      </c>
      <c r="AK704" s="769" cm="1">
        <f t="array" ref="AK704">INDEX($H704:$K704,0,MATCH(AK$631,$H$631:$K$631,0))*HLOOKUP(AK$630,$J$627:$R$628,2)</f>
        <v>1</v>
      </c>
      <c r="AL704" s="769" cm="1">
        <f t="array" ref="AL704">INDEX($H704:$K704,0,MATCH(AL$631,$H$631:$K$631,0))*HLOOKUP(AL$630,$J$627:$R$628,2)</f>
        <v>1</v>
      </c>
      <c r="AM704" s="769" cm="1">
        <f t="array" ref="AM704">INDEX($H704:$K704,0,MATCH(AM$631,$H$631:$K$631,0))*HLOOKUP(AM$630,$J$627:$R$628,2)</f>
        <v>0</v>
      </c>
      <c r="AN704" s="769" cm="1">
        <f t="array" ref="AN704">INDEX($H704:$K704,0,MATCH(AN$631,$H$631:$K$631,0))*HLOOKUP(AN$630,$J$627:$R$628,2)</f>
        <v>1</v>
      </c>
      <c r="AO704" s="769" cm="1">
        <f t="array" ref="AO704">INDEX($H704:$K704,0,MATCH(AO$631,$H$631:$K$631,0))*HLOOKUP(AO$630,$J$627:$R$628,2)</f>
        <v>1</v>
      </c>
      <c r="AP704" s="769" cm="1">
        <f t="array" ref="AP704">INDEX($H704:$K704,0,MATCH(AP$631,$H$631:$K$631,0))*HLOOKUP(AP$630,$J$627:$R$628,2)</f>
        <v>1</v>
      </c>
      <c r="AQ704" s="769" cm="1">
        <f t="array" ref="AQ704">INDEX($H704:$K704,0,MATCH(AQ$631,$H$631:$K$631,0))*HLOOKUP(AQ$630,$J$627:$R$628,2)</f>
        <v>0</v>
      </c>
      <c r="AR704" s="769" cm="1">
        <f t="array" ref="AR704">INDEX($H704:$K704,0,MATCH(AR$631,$H$631:$K$631,0))*HLOOKUP(AR$630,$J$627:$R$628,2)</f>
        <v>1</v>
      </c>
      <c r="AS704" s="769" cm="1">
        <f t="array" ref="AS704">INDEX($H704:$K704,0,MATCH(AS$631,$H$631:$K$631,0))*HLOOKUP(AS$630,$J$627:$R$628,2)</f>
        <v>1</v>
      </c>
      <c r="AT704" s="769" cm="1">
        <f t="array" ref="AT704">INDEX($H704:$K704,0,MATCH(AT$631,$H$631:$K$631,0))*HLOOKUP(AT$630,$J$627:$R$628,2)</f>
        <v>1</v>
      </c>
      <c r="AU704" s="769" cm="1">
        <f t="array" ref="AU704">INDEX($H704:$K704,0,MATCH(AU$631,$H$631:$K$631,0))*HLOOKUP(AU$630,$J$627:$R$628,2)</f>
        <v>0</v>
      </c>
      <c r="AV704" s="189"/>
      <c r="AW704" s="189"/>
      <c r="AX704" s="16"/>
      <c r="AY704" s="8"/>
      <c r="AZ704" s="8"/>
      <c r="BA704" s="8"/>
    </row>
    <row r="705" spans="1:84" ht="14.5" outlineLevel="1" x14ac:dyDescent="0.35">
      <c r="A705" s="6"/>
      <c r="B705" s="7"/>
      <c r="C705" s="17"/>
      <c r="D705" s="17"/>
      <c r="E705" s="17"/>
      <c r="F705" s="26"/>
      <c r="G705" s="26" t="str">
        <f t="shared" si="182"/>
        <v>YYBFNwd</v>
      </c>
      <c r="H705" s="226">
        <f t="shared" si="202"/>
        <v>1</v>
      </c>
      <c r="I705" s="226">
        <f t="shared" si="202"/>
        <v>1</v>
      </c>
      <c r="J705" s="226">
        <f t="shared" si="202"/>
        <v>1</v>
      </c>
      <c r="K705" s="226">
        <f t="shared" si="202"/>
        <v>0</v>
      </c>
      <c r="L705" s="769" cm="1">
        <f t="array" ref="L705">INDEX($H705:$K705,0,MATCH(L$631,$H$631:$K$631,0))*HLOOKUP(L$630,$J$627:$R$628,2)</f>
        <v>1</v>
      </c>
      <c r="M705" s="769" cm="1">
        <f t="array" ref="M705">INDEX($H705:$K705,0,MATCH(M$631,$H$631:$K$631,0))*HLOOKUP(M$630,$J$627:$R$628,2)</f>
        <v>1</v>
      </c>
      <c r="N705" s="769" cm="1">
        <f t="array" ref="N705">INDEX($H705:$K705,0,MATCH(N$631,$H$631:$K$631,0))*HLOOKUP(N$630,$J$627:$R$628,2)</f>
        <v>1</v>
      </c>
      <c r="O705" s="769" cm="1">
        <f t="array" ref="O705">INDEX($H705:$K705,0,MATCH(O$631,$H$631:$K$631,0))*HLOOKUP(O$630,$J$627:$R$628,2)</f>
        <v>0</v>
      </c>
      <c r="P705" s="769" cm="1">
        <f t="array" ref="P705">INDEX($H705:$K705,0,MATCH(P$631,$H$631:$K$631,0))*HLOOKUP(P$630,$J$627:$R$628,2)</f>
        <v>1</v>
      </c>
      <c r="Q705" s="769" cm="1">
        <f t="array" ref="Q705">INDEX($H705:$K705,0,MATCH(Q$631,$H$631:$K$631,0))*HLOOKUP(Q$630,$J$627:$R$628,2)</f>
        <v>1</v>
      </c>
      <c r="R705" s="769" cm="1">
        <f t="array" ref="R705">INDEX($H705:$K705,0,MATCH(R$631,$H$631:$K$631,0))*HLOOKUP(R$630,$J$627:$R$628,2)</f>
        <v>1</v>
      </c>
      <c r="S705" s="769" cm="1">
        <f t="array" ref="S705">INDEX($H705:$K705,0,MATCH(S$631,$H$631:$K$631,0))*HLOOKUP(S$630,$J$627:$R$628,2)</f>
        <v>0</v>
      </c>
      <c r="T705" s="769" cm="1">
        <f t="array" ref="T705">INDEX($H705:$K705,0,MATCH(T$631,$H$631:$K$631,0))*HLOOKUP(T$630,$J$627:$R$628,2)</f>
        <v>1</v>
      </c>
      <c r="U705" s="769" cm="1">
        <f t="array" ref="U705">INDEX($H705:$K705,0,MATCH(U$631,$H$631:$K$631,0))*HLOOKUP(U$630,$J$627:$R$628,2)</f>
        <v>1</v>
      </c>
      <c r="V705" s="769" cm="1">
        <f t="array" ref="V705">INDEX($H705:$K705,0,MATCH(V$631,$H$631:$K$631,0))*HLOOKUP(V$630,$J$627:$R$628,2)</f>
        <v>1</v>
      </c>
      <c r="W705" s="769" cm="1">
        <f t="array" ref="W705">INDEX($H705:$K705,0,MATCH(W$631,$H$631:$K$631,0))*HLOOKUP(W$630,$J$627:$R$628,2)</f>
        <v>0</v>
      </c>
      <c r="X705" s="769" cm="1">
        <f t="array" ref="X705">INDEX($H705:$K705,0,MATCH(X$631,$H$631:$K$631,0))*HLOOKUP(X$630,$J$627:$R$628,2)</f>
        <v>1</v>
      </c>
      <c r="Y705" s="769" cm="1">
        <f t="array" ref="Y705">INDEX($H705:$K705,0,MATCH(Y$631,$H$631:$K$631,0))*HLOOKUP(Y$630,$J$627:$R$628,2)</f>
        <v>1</v>
      </c>
      <c r="Z705" s="769" cm="1">
        <f t="array" ref="Z705">INDEX($H705:$K705,0,MATCH(Z$631,$H$631:$K$631,0))*HLOOKUP(Z$630,$J$627:$R$628,2)</f>
        <v>1</v>
      </c>
      <c r="AA705" s="769" cm="1">
        <f t="array" ref="AA705">INDEX($H705:$K705,0,MATCH(AA$631,$H$631:$K$631,0))*HLOOKUP(AA$630,$J$627:$R$628,2)</f>
        <v>0</v>
      </c>
      <c r="AB705" s="769" cm="1">
        <f t="array" ref="AB705">INDEX($H705:$K705,0,MATCH(AB$631,$H$631:$K$631,0))*HLOOKUP(AB$630,$J$627:$R$628,2)</f>
        <v>1</v>
      </c>
      <c r="AC705" s="769" cm="1">
        <f t="array" ref="AC705">INDEX($H705:$K705,0,MATCH(AC$631,$H$631:$K$631,0))*HLOOKUP(AC$630,$J$627:$R$628,2)</f>
        <v>1</v>
      </c>
      <c r="AD705" s="769" cm="1">
        <f t="array" ref="AD705">INDEX($H705:$K705,0,MATCH(AD$631,$H$631:$K$631,0))*HLOOKUP(AD$630,$J$627:$R$628,2)</f>
        <v>1</v>
      </c>
      <c r="AE705" s="769" cm="1">
        <f t="array" ref="AE705">INDEX($H705:$K705,0,MATCH(AE$631,$H$631:$K$631,0))*HLOOKUP(AE$630,$J$627:$R$628,2)</f>
        <v>0</v>
      </c>
      <c r="AF705" s="769" cm="1">
        <f t="array" ref="AF705">INDEX($H705:$K705,0,MATCH(AF$631,$H$631:$K$631,0))*HLOOKUP(AF$630,$J$627:$R$628,2)</f>
        <v>1</v>
      </c>
      <c r="AG705" s="769" cm="1">
        <f t="array" ref="AG705">INDEX($H705:$K705,0,MATCH(AG$631,$H$631:$K$631,0))*HLOOKUP(AG$630,$J$627:$R$628,2)</f>
        <v>1</v>
      </c>
      <c r="AH705" s="769" cm="1">
        <f t="array" ref="AH705">INDEX($H705:$K705,0,MATCH(AH$631,$H$631:$K$631,0))*HLOOKUP(AH$630,$J$627:$R$628,2)</f>
        <v>1</v>
      </c>
      <c r="AI705" s="769" cm="1">
        <f t="array" ref="AI705">INDEX($H705:$K705,0,MATCH(AI$631,$H$631:$K$631,0))*HLOOKUP(AI$630,$J$627:$R$628,2)</f>
        <v>0</v>
      </c>
      <c r="AJ705" s="769" cm="1">
        <f t="array" ref="AJ705">INDEX($H705:$K705,0,MATCH(AJ$631,$H$631:$K$631,0))*HLOOKUP(AJ$630,$J$627:$R$628,2)</f>
        <v>1</v>
      </c>
      <c r="AK705" s="769" cm="1">
        <f t="array" ref="AK705">INDEX($H705:$K705,0,MATCH(AK$631,$H$631:$K$631,0))*HLOOKUP(AK$630,$J$627:$R$628,2)</f>
        <v>1</v>
      </c>
      <c r="AL705" s="769" cm="1">
        <f t="array" ref="AL705">INDEX($H705:$K705,0,MATCH(AL$631,$H$631:$K$631,0))*HLOOKUP(AL$630,$J$627:$R$628,2)</f>
        <v>1</v>
      </c>
      <c r="AM705" s="769" cm="1">
        <f t="array" ref="AM705">INDEX($H705:$K705,0,MATCH(AM$631,$H$631:$K$631,0))*HLOOKUP(AM$630,$J$627:$R$628,2)</f>
        <v>0</v>
      </c>
      <c r="AN705" s="769" cm="1">
        <f t="array" ref="AN705">INDEX($H705:$K705,0,MATCH(AN$631,$H$631:$K$631,0))*HLOOKUP(AN$630,$J$627:$R$628,2)</f>
        <v>1</v>
      </c>
      <c r="AO705" s="769" cm="1">
        <f t="array" ref="AO705">INDEX($H705:$K705,0,MATCH(AO$631,$H$631:$K$631,0))*HLOOKUP(AO$630,$J$627:$R$628,2)</f>
        <v>1</v>
      </c>
      <c r="AP705" s="769" cm="1">
        <f t="array" ref="AP705">INDEX($H705:$K705,0,MATCH(AP$631,$H$631:$K$631,0))*HLOOKUP(AP$630,$J$627:$R$628,2)</f>
        <v>1</v>
      </c>
      <c r="AQ705" s="769" cm="1">
        <f t="array" ref="AQ705">INDEX($H705:$K705,0,MATCH(AQ$631,$H$631:$K$631,0))*HLOOKUP(AQ$630,$J$627:$R$628,2)</f>
        <v>0</v>
      </c>
      <c r="AR705" s="769" cm="1">
        <f t="array" ref="AR705">INDEX($H705:$K705,0,MATCH(AR$631,$H$631:$K$631,0))*HLOOKUP(AR$630,$J$627:$R$628,2)</f>
        <v>1</v>
      </c>
      <c r="AS705" s="769" cm="1">
        <f t="array" ref="AS705">INDEX($H705:$K705,0,MATCH(AS$631,$H$631:$K$631,0))*HLOOKUP(AS$630,$J$627:$R$628,2)</f>
        <v>1</v>
      </c>
      <c r="AT705" s="769" cm="1">
        <f t="array" ref="AT705">INDEX($H705:$K705,0,MATCH(AT$631,$H$631:$K$631,0))*HLOOKUP(AT$630,$J$627:$R$628,2)</f>
        <v>1</v>
      </c>
      <c r="AU705" s="769" cm="1">
        <f t="array" ref="AU705">INDEX($H705:$K705,0,MATCH(AU$631,$H$631:$K$631,0))*HLOOKUP(AU$630,$J$627:$R$628,2)</f>
        <v>0</v>
      </c>
      <c r="AV705" s="189"/>
      <c r="AW705" s="189"/>
      <c r="AX705" s="16"/>
      <c r="AY705" s="8"/>
      <c r="AZ705" s="8"/>
      <c r="BA705" s="8"/>
    </row>
    <row r="706" spans="1:84" ht="14.5" outlineLevel="1" x14ac:dyDescent="0.35">
      <c r="A706" s="6"/>
      <c r="B706" s="7"/>
      <c r="C706" s="17"/>
      <c r="D706" s="17"/>
      <c r="E706" s="17"/>
      <c r="F706" s="26"/>
      <c r="G706" s="26" t="str">
        <f t="shared" si="182"/>
        <v>YYWBFz</v>
      </c>
      <c r="H706" s="226">
        <f t="shared" ref="H706:K707" si="203">IF(H616&gt;0,1,0)</f>
        <v>1</v>
      </c>
      <c r="I706" s="226">
        <f t="shared" si="203"/>
        <v>1</v>
      </c>
      <c r="J706" s="226">
        <f t="shared" si="203"/>
        <v>0</v>
      </c>
      <c r="K706" s="226">
        <f t="shared" si="203"/>
        <v>1</v>
      </c>
      <c r="L706" s="769" cm="1">
        <f t="array" ref="L706">INDEX($H706:$K706,0,MATCH(L$631,$H$631:$K$631,0))*HLOOKUP(L$630,$J$627:$R$628,2)</f>
        <v>1</v>
      </c>
      <c r="M706" s="769" cm="1">
        <f t="array" ref="M706">INDEX($H706:$K706,0,MATCH(M$631,$H$631:$K$631,0))*HLOOKUP(M$630,$J$627:$R$628,2)</f>
        <v>1</v>
      </c>
      <c r="N706" s="769" cm="1">
        <f t="array" ref="N706">INDEX($H706:$K706,0,MATCH(N$631,$H$631:$K$631,0))*HLOOKUP(N$630,$J$627:$R$628,2)</f>
        <v>0</v>
      </c>
      <c r="O706" s="769" cm="1">
        <f t="array" ref="O706">INDEX($H706:$K706,0,MATCH(O$631,$H$631:$K$631,0))*HLOOKUP(O$630,$J$627:$R$628,2)</f>
        <v>1</v>
      </c>
      <c r="P706" s="769" cm="1">
        <f t="array" ref="P706">INDEX($H706:$K706,0,MATCH(P$631,$H$631:$K$631,0))*HLOOKUP(P$630,$J$627:$R$628,2)</f>
        <v>1</v>
      </c>
      <c r="Q706" s="769" cm="1">
        <f t="array" ref="Q706">INDEX($H706:$K706,0,MATCH(Q$631,$H$631:$K$631,0))*HLOOKUP(Q$630,$J$627:$R$628,2)</f>
        <v>1</v>
      </c>
      <c r="R706" s="769" cm="1">
        <f t="array" ref="R706">INDEX($H706:$K706,0,MATCH(R$631,$H$631:$K$631,0))*HLOOKUP(R$630,$J$627:$R$628,2)</f>
        <v>0</v>
      </c>
      <c r="S706" s="769" cm="1">
        <f t="array" ref="S706">INDEX($H706:$K706,0,MATCH(S$631,$H$631:$K$631,0))*HLOOKUP(S$630,$J$627:$R$628,2)</f>
        <v>1</v>
      </c>
      <c r="T706" s="769" cm="1">
        <f t="array" ref="T706">INDEX($H706:$K706,0,MATCH(T$631,$H$631:$K$631,0))*HLOOKUP(T$630,$J$627:$R$628,2)</f>
        <v>1</v>
      </c>
      <c r="U706" s="769" cm="1">
        <f t="array" ref="U706">INDEX($H706:$K706,0,MATCH(U$631,$H$631:$K$631,0))*HLOOKUP(U$630,$J$627:$R$628,2)</f>
        <v>1</v>
      </c>
      <c r="V706" s="769" cm="1">
        <f t="array" ref="V706">INDEX($H706:$K706,0,MATCH(V$631,$H$631:$K$631,0))*HLOOKUP(V$630,$J$627:$R$628,2)</f>
        <v>0</v>
      </c>
      <c r="W706" s="769" cm="1">
        <f t="array" ref="W706">INDEX($H706:$K706,0,MATCH(W$631,$H$631:$K$631,0))*HLOOKUP(W$630,$J$627:$R$628,2)</f>
        <v>1</v>
      </c>
      <c r="X706" s="769" cm="1">
        <f t="array" ref="X706">INDEX($H706:$K706,0,MATCH(X$631,$H$631:$K$631,0))*HLOOKUP(X$630,$J$627:$R$628,2)</f>
        <v>1</v>
      </c>
      <c r="Y706" s="769" cm="1">
        <f t="array" ref="Y706">INDEX($H706:$K706,0,MATCH(Y$631,$H$631:$K$631,0))*HLOOKUP(Y$630,$J$627:$R$628,2)</f>
        <v>1</v>
      </c>
      <c r="Z706" s="769" cm="1">
        <f t="array" ref="Z706">INDEX($H706:$K706,0,MATCH(Z$631,$H$631:$K$631,0))*HLOOKUP(Z$630,$J$627:$R$628,2)</f>
        <v>0</v>
      </c>
      <c r="AA706" s="769" cm="1">
        <f t="array" ref="AA706">INDEX($H706:$K706,0,MATCH(AA$631,$H$631:$K$631,0))*HLOOKUP(AA$630,$J$627:$R$628,2)</f>
        <v>1</v>
      </c>
      <c r="AB706" s="769" cm="1">
        <f t="array" ref="AB706">INDEX($H706:$K706,0,MATCH(AB$631,$H$631:$K$631,0))*HLOOKUP(AB$630,$J$627:$R$628,2)</f>
        <v>1</v>
      </c>
      <c r="AC706" s="769" cm="1">
        <f t="array" ref="AC706">INDEX($H706:$K706,0,MATCH(AC$631,$H$631:$K$631,0))*HLOOKUP(AC$630,$J$627:$R$628,2)</f>
        <v>1</v>
      </c>
      <c r="AD706" s="769" cm="1">
        <f t="array" ref="AD706">INDEX($H706:$K706,0,MATCH(AD$631,$H$631:$K$631,0))*HLOOKUP(AD$630,$J$627:$R$628,2)</f>
        <v>0</v>
      </c>
      <c r="AE706" s="769" cm="1">
        <f t="array" ref="AE706">INDEX($H706:$K706,0,MATCH(AE$631,$H$631:$K$631,0))*HLOOKUP(AE$630,$J$627:$R$628,2)</f>
        <v>1</v>
      </c>
      <c r="AF706" s="769" cm="1">
        <f t="array" ref="AF706">INDEX($H706:$K706,0,MATCH(AF$631,$H$631:$K$631,0))*HLOOKUP(AF$630,$J$627:$R$628,2)</f>
        <v>1</v>
      </c>
      <c r="AG706" s="769" cm="1">
        <f t="array" ref="AG706">INDEX($H706:$K706,0,MATCH(AG$631,$H$631:$K$631,0))*HLOOKUP(AG$630,$J$627:$R$628,2)</f>
        <v>1</v>
      </c>
      <c r="AH706" s="769" cm="1">
        <f t="array" ref="AH706">INDEX($H706:$K706,0,MATCH(AH$631,$H$631:$K$631,0))*HLOOKUP(AH$630,$J$627:$R$628,2)</f>
        <v>0</v>
      </c>
      <c r="AI706" s="769" cm="1">
        <f t="array" ref="AI706">INDEX($H706:$K706,0,MATCH(AI$631,$H$631:$K$631,0))*HLOOKUP(AI$630,$J$627:$R$628,2)</f>
        <v>1</v>
      </c>
      <c r="AJ706" s="769" cm="1">
        <f t="array" ref="AJ706">INDEX($H706:$K706,0,MATCH(AJ$631,$H$631:$K$631,0))*HLOOKUP(AJ$630,$J$627:$R$628,2)</f>
        <v>1</v>
      </c>
      <c r="AK706" s="769" cm="1">
        <f t="array" ref="AK706">INDEX($H706:$K706,0,MATCH(AK$631,$H$631:$K$631,0))*HLOOKUP(AK$630,$J$627:$R$628,2)</f>
        <v>1</v>
      </c>
      <c r="AL706" s="769" cm="1">
        <f t="array" ref="AL706">INDEX($H706:$K706,0,MATCH(AL$631,$H$631:$K$631,0))*HLOOKUP(AL$630,$J$627:$R$628,2)</f>
        <v>0</v>
      </c>
      <c r="AM706" s="769" cm="1">
        <f t="array" ref="AM706">INDEX($H706:$K706,0,MATCH(AM$631,$H$631:$K$631,0))*HLOOKUP(AM$630,$J$627:$R$628,2)</f>
        <v>1</v>
      </c>
      <c r="AN706" s="769" cm="1">
        <f t="array" ref="AN706">INDEX($H706:$K706,0,MATCH(AN$631,$H$631:$K$631,0))*HLOOKUP(AN$630,$J$627:$R$628,2)</f>
        <v>1</v>
      </c>
      <c r="AO706" s="769" cm="1">
        <f t="array" ref="AO706">INDEX($H706:$K706,0,MATCH(AO$631,$H$631:$K$631,0))*HLOOKUP(AO$630,$J$627:$R$628,2)</f>
        <v>1</v>
      </c>
      <c r="AP706" s="769" cm="1">
        <f t="array" ref="AP706">INDEX($H706:$K706,0,MATCH(AP$631,$H$631:$K$631,0))*HLOOKUP(AP$630,$J$627:$R$628,2)</f>
        <v>0</v>
      </c>
      <c r="AQ706" s="769" cm="1">
        <f t="array" ref="AQ706">INDEX($H706:$K706,0,MATCH(AQ$631,$H$631:$K$631,0))*HLOOKUP(AQ$630,$J$627:$R$628,2)</f>
        <v>1</v>
      </c>
      <c r="AR706" s="769" cm="1">
        <f t="array" ref="AR706">INDEX($H706:$K706,0,MATCH(AR$631,$H$631:$K$631,0))*HLOOKUP(AR$630,$J$627:$R$628,2)</f>
        <v>1</v>
      </c>
      <c r="AS706" s="769" cm="1">
        <f t="array" ref="AS706">INDEX($H706:$K706,0,MATCH(AS$631,$H$631:$K$631,0))*HLOOKUP(AS$630,$J$627:$R$628,2)</f>
        <v>1</v>
      </c>
      <c r="AT706" s="769" cm="1">
        <f t="array" ref="AT706">INDEX($H706:$K706,0,MATCH(AT$631,$H$631:$K$631,0))*HLOOKUP(AT$630,$J$627:$R$628,2)</f>
        <v>0</v>
      </c>
      <c r="AU706" s="769" cm="1">
        <f t="array" ref="AU706">INDEX($H706:$K706,0,MATCH(AU$631,$H$631:$K$631,0))*HLOOKUP(AU$630,$J$627:$R$628,2)</f>
        <v>1</v>
      </c>
      <c r="AV706" s="189"/>
      <c r="AW706" s="189"/>
      <c r="AX706" s="16"/>
      <c r="AY706" s="8"/>
      <c r="AZ706" s="8"/>
      <c r="BA706" s="8"/>
    </row>
    <row r="707" spans="1:84" ht="14.5" outlineLevel="1" x14ac:dyDescent="0.35">
      <c r="A707" s="6"/>
      <c r="B707" s="7"/>
      <c r="C707" s="17"/>
      <c r="D707" s="17"/>
      <c r="E707" s="17"/>
      <c r="F707" s="26"/>
      <c r="G707" s="26" t="str">
        <f t="shared" si="182"/>
        <v>YYWBFzd</v>
      </c>
      <c r="H707" s="226">
        <f t="shared" si="203"/>
        <v>1</v>
      </c>
      <c r="I707" s="226">
        <f t="shared" si="203"/>
        <v>1</v>
      </c>
      <c r="J707" s="226">
        <f t="shared" si="203"/>
        <v>0</v>
      </c>
      <c r="K707" s="226">
        <f t="shared" si="203"/>
        <v>1</v>
      </c>
      <c r="L707" s="769" cm="1">
        <f t="array" ref="L707">INDEX($H707:$K707,0,MATCH(L$631,$H$631:$K$631,0))*HLOOKUP(L$630,$J$627:$R$628,2)</f>
        <v>1</v>
      </c>
      <c r="M707" s="769" cm="1">
        <f t="array" ref="M707">INDEX($H707:$K707,0,MATCH(M$631,$H$631:$K$631,0))*HLOOKUP(M$630,$J$627:$R$628,2)</f>
        <v>1</v>
      </c>
      <c r="N707" s="769" cm="1">
        <f t="array" ref="N707">INDEX($H707:$K707,0,MATCH(N$631,$H$631:$K$631,0))*HLOOKUP(N$630,$J$627:$R$628,2)</f>
        <v>0</v>
      </c>
      <c r="O707" s="769" cm="1">
        <f t="array" ref="O707">INDEX($H707:$K707,0,MATCH(O$631,$H$631:$K$631,0))*HLOOKUP(O$630,$J$627:$R$628,2)</f>
        <v>1</v>
      </c>
      <c r="P707" s="769" cm="1">
        <f t="array" ref="P707">INDEX($H707:$K707,0,MATCH(P$631,$H$631:$K$631,0))*HLOOKUP(P$630,$J$627:$R$628,2)</f>
        <v>1</v>
      </c>
      <c r="Q707" s="769" cm="1">
        <f t="array" ref="Q707">INDEX($H707:$K707,0,MATCH(Q$631,$H$631:$K$631,0))*HLOOKUP(Q$630,$J$627:$R$628,2)</f>
        <v>1</v>
      </c>
      <c r="R707" s="769" cm="1">
        <f t="array" ref="R707">INDEX($H707:$K707,0,MATCH(R$631,$H$631:$K$631,0))*HLOOKUP(R$630,$J$627:$R$628,2)</f>
        <v>0</v>
      </c>
      <c r="S707" s="769" cm="1">
        <f t="array" ref="S707">INDEX($H707:$K707,0,MATCH(S$631,$H$631:$K$631,0))*HLOOKUP(S$630,$J$627:$R$628,2)</f>
        <v>1</v>
      </c>
      <c r="T707" s="769" cm="1">
        <f t="array" ref="T707">INDEX($H707:$K707,0,MATCH(T$631,$H$631:$K$631,0))*HLOOKUP(T$630,$J$627:$R$628,2)</f>
        <v>1</v>
      </c>
      <c r="U707" s="769" cm="1">
        <f t="array" ref="U707">INDEX($H707:$K707,0,MATCH(U$631,$H$631:$K$631,0))*HLOOKUP(U$630,$J$627:$R$628,2)</f>
        <v>1</v>
      </c>
      <c r="V707" s="769" cm="1">
        <f t="array" ref="V707">INDEX($H707:$K707,0,MATCH(V$631,$H$631:$K$631,0))*HLOOKUP(V$630,$J$627:$R$628,2)</f>
        <v>0</v>
      </c>
      <c r="W707" s="769" cm="1">
        <f t="array" ref="W707">INDEX($H707:$K707,0,MATCH(W$631,$H$631:$K$631,0))*HLOOKUP(W$630,$J$627:$R$628,2)</f>
        <v>1</v>
      </c>
      <c r="X707" s="769" cm="1">
        <f t="array" ref="X707">INDEX($H707:$K707,0,MATCH(X$631,$H$631:$K$631,0))*HLOOKUP(X$630,$J$627:$R$628,2)</f>
        <v>1</v>
      </c>
      <c r="Y707" s="769" cm="1">
        <f t="array" ref="Y707">INDEX($H707:$K707,0,MATCH(Y$631,$H$631:$K$631,0))*HLOOKUP(Y$630,$J$627:$R$628,2)</f>
        <v>1</v>
      </c>
      <c r="Z707" s="769" cm="1">
        <f t="array" ref="Z707">INDEX($H707:$K707,0,MATCH(Z$631,$H$631:$K$631,0))*HLOOKUP(Z$630,$J$627:$R$628,2)</f>
        <v>0</v>
      </c>
      <c r="AA707" s="769" cm="1">
        <f t="array" ref="AA707">INDEX($H707:$K707,0,MATCH(AA$631,$H$631:$K$631,0))*HLOOKUP(AA$630,$J$627:$R$628,2)</f>
        <v>1</v>
      </c>
      <c r="AB707" s="769" cm="1">
        <f t="array" ref="AB707">INDEX($H707:$K707,0,MATCH(AB$631,$H$631:$K$631,0))*HLOOKUP(AB$630,$J$627:$R$628,2)</f>
        <v>1</v>
      </c>
      <c r="AC707" s="769" cm="1">
        <f t="array" ref="AC707">INDEX($H707:$K707,0,MATCH(AC$631,$H$631:$K$631,0))*HLOOKUP(AC$630,$J$627:$R$628,2)</f>
        <v>1</v>
      </c>
      <c r="AD707" s="769" cm="1">
        <f t="array" ref="AD707">INDEX($H707:$K707,0,MATCH(AD$631,$H$631:$K$631,0))*HLOOKUP(AD$630,$J$627:$R$628,2)</f>
        <v>0</v>
      </c>
      <c r="AE707" s="769" cm="1">
        <f t="array" ref="AE707">INDEX($H707:$K707,0,MATCH(AE$631,$H$631:$K$631,0))*HLOOKUP(AE$630,$J$627:$R$628,2)</f>
        <v>1</v>
      </c>
      <c r="AF707" s="769" cm="1">
        <f t="array" ref="AF707">INDEX($H707:$K707,0,MATCH(AF$631,$H$631:$K$631,0))*HLOOKUP(AF$630,$J$627:$R$628,2)</f>
        <v>1</v>
      </c>
      <c r="AG707" s="769" cm="1">
        <f t="array" ref="AG707">INDEX($H707:$K707,0,MATCH(AG$631,$H$631:$K$631,0))*HLOOKUP(AG$630,$J$627:$R$628,2)</f>
        <v>1</v>
      </c>
      <c r="AH707" s="769" cm="1">
        <f t="array" ref="AH707">INDEX($H707:$K707,0,MATCH(AH$631,$H$631:$K$631,0))*HLOOKUP(AH$630,$J$627:$R$628,2)</f>
        <v>0</v>
      </c>
      <c r="AI707" s="769" cm="1">
        <f t="array" ref="AI707">INDEX($H707:$K707,0,MATCH(AI$631,$H$631:$K$631,0))*HLOOKUP(AI$630,$J$627:$R$628,2)</f>
        <v>1</v>
      </c>
      <c r="AJ707" s="769" cm="1">
        <f t="array" ref="AJ707">INDEX($H707:$K707,0,MATCH(AJ$631,$H$631:$K$631,0))*HLOOKUP(AJ$630,$J$627:$R$628,2)</f>
        <v>1</v>
      </c>
      <c r="AK707" s="769" cm="1">
        <f t="array" ref="AK707">INDEX($H707:$K707,0,MATCH(AK$631,$H$631:$K$631,0))*HLOOKUP(AK$630,$J$627:$R$628,2)</f>
        <v>1</v>
      </c>
      <c r="AL707" s="769" cm="1">
        <f t="array" ref="AL707">INDEX($H707:$K707,0,MATCH(AL$631,$H$631:$K$631,0))*HLOOKUP(AL$630,$J$627:$R$628,2)</f>
        <v>0</v>
      </c>
      <c r="AM707" s="769" cm="1">
        <f t="array" ref="AM707">INDEX($H707:$K707,0,MATCH(AM$631,$H$631:$K$631,0))*HLOOKUP(AM$630,$J$627:$R$628,2)</f>
        <v>1</v>
      </c>
      <c r="AN707" s="769" cm="1">
        <f t="array" ref="AN707">INDEX($H707:$K707,0,MATCH(AN$631,$H$631:$K$631,0))*HLOOKUP(AN$630,$J$627:$R$628,2)</f>
        <v>1</v>
      </c>
      <c r="AO707" s="769" cm="1">
        <f t="array" ref="AO707">INDEX($H707:$K707,0,MATCH(AO$631,$H$631:$K$631,0))*HLOOKUP(AO$630,$J$627:$R$628,2)</f>
        <v>1</v>
      </c>
      <c r="AP707" s="769" cm="1">
        <f t="array" ref="AP707">INDEX($H707:$K707,0,MATCH(AP$631,$H$631:$K$631,0))*HLOOKUP(AP$630,$J$627:$R$628,2)</f>
        <v>0</v>
      </c>
      <c r="AQ707" s="769" cm="1">
        <f t="array" ref="AQ707">INDEX($H707:$K707,0,MATCH(AQ$631,$H$631:$K$631,0))*HLOOKUP(AQ$630,$J$627:$R$628,2)</f>
        <v>1</v>
      </c>
      <c r="AR707" s="769" cm="1">
        <f t="array" ref="AR707">INDEX($H707:$K707,0,MATCH(AR$631,$H$631:$K$631,0))*HLOOKUP(AR$630,$J$627:$R$628,2)</f>
        <v>1</v>
      </c>
      <c r="AS707" s="769" cm="1">
        <f t="array" ref="AS707">INDEX($H707:$K707,0,MATCH(AS$631,$H$631:$K$631,0))*HLOOKUP(AS$630,$J$627:$R$628,2)</f>
        <v>1</v>
      </c>
      <c r="AT707" s="769" cm="1">
        <f t="array" ref="AT707">INDEX($H707:$K707,0,MATCH(AT$631,$H$631:$K$631,0))*HLOOKUP(AT$630,$J$627:$R$628,2)</f>
        <v>0</v>
      </c>
      <c r="AU707" s="769" cm="1">
        <f t="array" ref="AU707">INDEX($H707:$K707,0,MATCH(AU$631,$H$631:$K$631,0))*HLOOKUP(AU$630,$J$627:$R$628,2)</f>
        <v>1</v>
      </c>
      <c r="AV707" s="189"/>
      <c r="AW707" s="189"/>
      <c r="AX707" s="16"/>
      <c r="AY707" s="8"/>
      <c r="AZ707" s="8"/>
      <c r="BA707" s="8"/>
    </row>
    <row r="708" spans="1:84" ht="14.5" outlineLevel="1" x14ac:dyDescent="0.35">
      <c r="A708" s="6"/>
      <c r="B708" s="7"/>
      <c r="C708" s="17"/>
      <c r="D708" s="17"/>
      <c r="E708" s="17"/>
      <c r="F708" s="26"/>
      <c r="G708" s="26" t="str">
        <f t="shared" si="182"/>
        <v>YAAA2Nw</v>
      </c>
      <c r="H708" s="226">
        <f t="shared" ref="H708:K709" si="204">IF(H618&gt;0,1,0)</f>
        <v>1</v>
      </c>
      <c r="I708" s="226">
        <f t="shared" si="204"/>
        <v>1</v>
      </c>
      <c r="J708" s="226">
        <f t="shared" si="204"/>
        <v>1</v>
      </c>
      <c r="K708" s="226">
        <f t="shared" si="204"/>
        <v>0</v>
      </c>
      <c r="L708" s="769" cm="1">
        <f t="array" ref="L708">INDEX($H708:$K708,0,MATCH(L$631,$H$631:$K$631,0))*HLOOKUP(L$630,$J$627:$R$628,2)</f>
        <v>1</v>
      </c>
      <c r="M708" s="769" cm="1">
        <f t="array" ref="M708">INDEX($H708:$K708,0,MATCH(M$631,$H$631:$K$631,0))*HLOOKUP(M$630,$J$627:$R$628,2)</f>
        <v>1</v>
      </c>
      <c r="N708" s="769" cm="1">
        <f t="array" ref="N708">INDEX($H708:$K708,0,MATCH(N$631,$H$631:$K$631,0))*HLOOKUP(N$630,$J$627:$R$628,2)</f>
        <v>1</v>
      </c>
      <c r="O708" s="769" cm="1">
        <f t="array" ref="O708">INDEX($H708:$K708,0,MATCH(O$631,$H$631:$K$631,0))*HLOOKUP(O$630,$J$627:$R$628,2)</f>
        <v>0</v>
      </c>
      <c r="P708" s="769" cm="1">
        <f t="array" ref="P708">INDEX($H708:$K708,0,MATCH(P$631,$H$631:$K$631,0))*HLOOKUP(P$630,$J$627:$R$628,2)</f>
        <v>1</v>
      </c>
      <c r="Q708" s="769" cm="1">
        <f t="array" ref="Q708">INDEX($H708:$K708,0,MATCH(Q$631,$H$631:$K$631,0))*HLOOKUP(Q$630,$J$627:$R$628,2)</f>
        <v>1</v>
      </c>
      <c r="R708" s="769" cm="1">
        <f t="array" ref="R708">INDEX($H708:$K708,0,MATCH(R$631,$H$631:$K$631,0))*HLOOKUP(R$630,$J$627:$R$628,2)</f>
        <v>1</v>
      </c>
      <c r="S708" s="769" cm="1">
        <f t="array" ref="S708">INDEX($H708:$K708,0,MATCH(S$631,$H$631:$K$631,0))*HLOOKUP(S$630,$J$627:$R$628,2)</f>
        <v>0</v>
      </c>
      <c r="T708" s="769" cm="1">
        <f t="array" ref="T708">INDEX($H708:$K708,0,MATCH(T$631,$H$631:$K$631,0))*HLOOKUP(T$630,$J$627:$R$628,2)</f>
        <v>1</v>
      </c>
      <c r="U708" s="769" cm="1">
        <f t="array" ref="U708">INDEX($H708:$K708,0,MATCH(U$631,$H$631:$K$631,0))*HLOOKUP(U$630,$J$627:$R$628,2)</f>
        <v>1</v>
      </c>
      <c r="V708" s="769" cm="1">
        <f t="array" ref="V708">INDEX($H708:$K708,0,MATCH(V$631,$H$631:$K$631,0))*HLOOKUP(V$630,$J$627:$R$628,2)</f>
        <v>1</v>
      </c>
      <c r="W708" s="769" cm="1">
        <f t="array" ref="W708">INDEX($H708:$K708,0,MATCH(W$631,$H$631:$K$631,0))*HLOOKUP(W$630,$J$627:$R$628,2)</f>
        <v>0</v>
      </c>
      <c r="X708" s="769" cm="1">
        <f t="array" ref="X708">INDEX($H708:$K708,0,MATCH(X$631,$H$631:$K$631,0))*HLOOKUP(X$630,$J$627:$R$628,2)</f>
        <v>1</v>
      </c>
      <c r="Y708" s="769" cm="1">
        <f t="array" ref="Y708">INDEX($H708:$K708,0,MATCH(Y$631,$H$631:$K$631,0))*HLOOKUP(Y$630,$J$627:$R$628,2)</f>
        <v>1</v>
      </c>
      <c r="Z708" s="769" cm="1">
        <f t="array" ref="Z708">INDEX($H708:$K708,0,MATCH(Z$631,$H$631:$K$631,0))*HLOOKUP(Z$630,$J$627:$R$628,2)</f>
        <v>1</v>
      </c>
      <c r="AA708" s="769" cm="1">
        <f t="array" ref="AA708">INDEX($H708:$K708,0,MATCH(AA$631,$H$631:$K$631,0))*HLOOKUP(AA$630,$J$627:$R$628,2)</f>
        <v>0</v>
      </c>
      <c r="AB708" s="769" cm="1">
        <f t="array" ref="AB708">INDEX($H708:$K708,0,MATCH(AB$631,$H$631:$K$631,0))*HLOOKUP(AB$630,$J$627:$R$628,2)</f>
        <v>1</v>
      </c>
      <c r="AC708" s="769" cm="1">
        <f t="array" ref="AC708">INDEX($H708:$K708,0,MATCH(AC$631,$H$631:$K$631,0))*HLOOKUP(AC$630,$J$627:$R$628,2)</f>
        <v>1</v>
      </c>
      <c r="AD708" s="769" cm="1">
        <f t="array" ref="AD708">INDEX($H708:$K708,0,MATCH(AD$631,$H$631:$K$631,0))*HLOOKUP(AD$630,$J$627:$R$628,2)</f>
        <v>1</v>
      </c>
      <c r="AE708" s="769" cm="1">
        <f t="array" ref="AE708">INDEX($H708:$K708,0,MATCH(AE$631,$H$631:$K$631,0))*HLOOKUP(AE$630,$J$627:$R$628,2)</f>
        <v>0</v>
      </c>
      <c r="AF708" s="769" cm="1">
        <f t="array" ref="AF708">INDEX($H708:$K708,0,MATCH(AF$631,$H$631:$K$631,0))*HLOOKUP(AF$630,$J$627:$R$628,2)</f>
        <v>1</v>
      </c>
      <c r="AG708" s="769" cm="1">
        <f t="array" ref="AG708">INDEX($H708:$K708,0,MATCH(AG$631,$H$631:$K$631,0))*HLOOKUP(AG$630,$J$627:$R$628,2)</f>
        <v>1</v>
      </c>
      <c r="AH708" s="769" cm="1">
        <f t="array" ref="AH708">INDEX($H708:$K708,0,MATCH(AH$631,$H$631:$K$631,0))*HLOOKUP(AH$630,$J$627:$R$628,2)</f>
        <v>1</v>
      </c>
      <c r="AI708" s="769" cm="1">
        <f t="array" ref="AI708">INDEX($H708:$K708,0,MATCH(AI$631,$H$631:$K$631,0))*HLOOKUP(AI$630,$J$627:$R$628,2)</f>
        <v>0</v>
      </c>
      <c r="AJ708" s="769" cm="1">
        <f t="array" ref="AJ708">INDEX($H708:$K708,0,MATCH(AJ$631,$H$631:$K$631,0))*HLOOKUP(AJ$630,$J$627:$R$628,2)</f>
        <v>1</v>
      </c>
      <c r="AK708" s="769" cm="1">
        <f t="array" ref="AK708">INDEX($H708:$K708,0,MATCH(AK$631,$H$631:$K$631,0))*HLOOKUP(AK$630,$J$627:$R$628,2)</f>
        <v>1</v>
      </c>
      <c r="AL708" s="769" cm="1">
        <f t="array" ref="AL708">INDEX($H708:$K708,0,MATCH(AL$631,$H$631:$K$631,0))*HLOOKUP(AL$630,$J$627:$R$628,2)</f>
        <v>1</v>
      </c>
      <c r="AM708" s="769" cm="1">
        <f t="array" ref="AM708">INDEX($H708:$K708,0,MATCH(AM$631,$H$631:$K$631,0))*HLOOKUP(AM$630,$J$627:$R$628,2)</f>
        <v>0</v>
      </c>
      <c r="AN708" s="769" cm="1">
        <f t="array" ref="AN708">INDEX($H708:$K708,0,MATCH(AN$631,$H$631:$K$631,0))*HLOOKUP(AN$630,$J$627:$R$628,2)</f>
        <v>1</v>
      </c>
      <c r="AO708" s="769" cm="1">
        <f t="array" ref="AO708">INDEX($H708:$K708,0,MATCH(AO$631,$H$631:$K$631,0))*HLOOKUP(AO$630,$J$627:$R$628,2)</f>
        <v>1</v>
      </c>
      <c r="AP708" s="769" cm="1">
        <f t="array" ref="AP708">INDEX($H708:$K708,0,MATCH(AP$631,$H$631:$K$631,0))*HLOOKUP(AP$630,$J$627:$R$628,2)</f>
        <v>1</v>
      </c>
      <c r="AQ708" s="769" cm="1">
        <f t="array" ref="AQ708">INDEX($H708:$K708,0,MATCH(AQ$631,$H$631:$K$631,0))*HLOOKUP(AQ$630,$J$627:$R$628,2)</f>
        <v>0</v>
      </c>
      <c r="AR708" s="769" cm="1">
        <f t="array" ref="AR708">INDEX($H708:$K708,0,MATCH(AR$631,$H$631:$K$631,0))*HLOOKUP(AR$630,$J$627:$R$628,2)</f>
        <v>1</v>
      </c>
      <c r="AS708" s="769" cm="1">
        <f t="array" ref="AS708">INDEX($H708:$K708,0,MATCH(AS$631,$H$631:$K$631,0))*HLOOKUP(AS$630,$J$627:$R$628,2)</f>
        <v>1</v>
      </c>
      <c r="AT708" s="769" cm="1">
        <f t="array" ref="AT708">INDEX($H708:$K708,0,MATCH(AT$631,$H$631:$K$631,0))*HLOOKUP(AT$630,$J$627:$R$628,2)</f>
        <v>1</v>
      </c>
      <c r="AU708" s="769" cm="1">
        <f t="array" ref="AU708">INDEX($H708:$K708,0,MATCH(AU$631,$H$631:$K$631,0))*HLOOKUP(AU$630,$J$627:$R$628,2)</f>
        <v>0</v>
      </c>
      <c r="AV708" s="189"/>
      <c r="AW708" s="189"/>
      <c r="AX708" s="16"/>
      <c r="AY708" s="8"/>
      <c r="AZ708" s="8"/>
      <c r="BA708" s="8"/>
    </row>
    <row r="709" spans="1:84" ht="14.5" outlineLevel="1" x14ac:dyDescent="0.35">
      <c r="A709" s="6"/>
      <c r="B709" s="7"/>
      <c r="C709" s="17"/>
      <c r="D709" s="17"/>
      <c r="E709" s="17"/>
      <c r="F709" s="26"/>
      <c r="G709" s="26" t="str">
        <f t="shared" si="182"/>
        <v>YAAA2Nwd</v>
      </c>
      <c r="H709" s="226">
        <f t="shared" si="204"/>
        <v>1</v>
      </c>
      <c r="I709" s="226">
        <f t="shared" si="204"/>
        <v>1</v>
      </c>
      <c r="J709" s="226">
        <f t="shared" si="204"/>
        <v>1</v>
      </c>
      <c r="K709" s="226">
        <f t="shared" si="204"/>
        <v>0</v>
      </c>
      <c r="L709" s="769" cm="1">
        <f t="array" ref="L709">INDEX($H709:$K709,0,MATCH(L$631,$H$631:$K$631,0))*HLOOKUP(L$630,$J$627:$R$628,2)</f>
        <v>1</v>
      </c>
      <c r="M709" s="769" cm="1">
        <f t="array" ref="M709">INDEX($H709:$K709,0,MATCH(M$631,$H$631:$K$631,0))*HLOOKUP(M$630,$J$627:$R$628,2)</f>
        <v>1</v>
      </c>
      <c r="N709" s="769" cm="1">
        <f t="array" ref="N709">INDEX($H709:$K709,0,MATCH(N$631,$H$631:$K$631,0))*HLOOKUP(N$630,$J$627:$R$628,2)</f>
        <v>1</v>
      </c>
      <c r="O709" s="769" cm="1">
        <f t="array" ref="O709">INDEX($H709:$K709,0,MATCH(O$631,$H$631:$K$631,0))*HLOOKUP(O$630,$J$627:$R$628,2)</f>
        <v>0</v>
      </c>
      <c r="P709" s="769" cm="1">
        <f t="array" ref="P709">INDEX($H709:$K709,0,MATCH(P$631,$H$631:$K$631,0))*HLOOKUP(P$630,$J$627:$R$628,2)</f>
        <v>1</v>
      </c>
      <c r="Q709" s="769" cm="1">
        <f t="array" ref="Q709">INDEX($H709:$K709,0,MATCH(Q$631,$H$631:$K$631,0))*HLOOKUP(Q$630,$J$627:$R$628,2)</f>
        <v>1</v>
      </c>
      <c r="R709" s="769" cm="1">
        <f t="array" ref="R709">INDEX($H709:$K709,0,MATCH(R$631,$H$631:$K$631,0))*HLOOKUP(R$630,$J$627:$R$628,2)</f>
        <v>1</v>
      </c>
      <c r="S709" s="769" cm="1">
        <f t="array" ref="S709">INDEX($H709:$K709,0,MATCH(S$631,$H$631:$K$631,0))*HLOOKUP(S$630,$J$627:$R$628,2)</f>
        <v>0</v>
      </c>
      <c r="T709" s="769" cm="1">
        <f t="array" ref="T709">INDEX($H709:$K709,0,MATCH(T$631,$H$631:$K$631,0))*HLOOKUP(T$630,$J$627:$R$628,2)</f>
        <v>1</v>
      </c>
      <c r="U709" s="769" cm="1">
        <f t="array" ref="U709">INDEX($H709:$K709,0,MATCH(U$631,$H$631:$K$631,0))*HLOOKUP(U$630,$J$627:$R$628,2)</f>
        <v>1</v>
      </c>
      <c r="V709" s="769" cm="1">
        <f t="array" ref="V709">INDEX($H709:$K709,0,MATCH(V$631,$H$631:$K$631,0))*HLOOKUP(V$630,$J$627:$R$628,2)</f>
        <v>1</v>
      </c>
      <c r="W709" s="769" cm="1">
        <f t="array" ref="W709">INDEX($H709:$K709,0,MATCH(W$631,$H$631:$K$631,0))*HLOOKUP(W$630,$J$627:$R$628,2)</f>
        <v>0</v>
      </c>
      <c r="X709" s="769" cm="1">
        <f t="array" ref="X709">INDEX($H709:$K709,0,MATCH(X$631,$H$631:$K$631,0))*HLOOKUP(X$630,$J$627:$R$628,2)</f>
        <v>1</v>
      </c>
      <c r="Y709" s="769" cm="1">
        <f t="array" ref="Y709">INDEX($H709:$K709,0,MATCH(Y$631,$H$631:$K$631,0))*HLOOKUP(Y$630,$J$627:$R$628,2)</f>
        <v>1</v>
      </c>
      <c r="Z709" s="769" cm="1">
        <f t="array" ref="Z709">INDEX($H709:$K709,0,MATCH(Z$631,$H$631:$K$631,0))*HLOOKUP(Z$630,$J$627:$R$628,2)</f>
        <v>1</v>
      </c>
      <c r="AA709" s="769" cm="1">
        <f t="array" ref="AA709">INDEX($H709:$K709,0,MATCH(AA$631,$H$631:$K$631,0))*HLOOKUP(AA$630,$J$627:$R$628,2)</f>
        <v>0</v>
      </c>
      <c r="AB709" s="769" cm="1">
        <f t="array" ref="AB709">INDEX($H709:$K709,0,MATCH(AB$631,$H$631:$K$631,0))*HLOOKUP(AB$630,$J$627:$R$628,2)</f>
        <v>1</v>
      </c>
      <c r="AC709" s="769" cm="1">
        <f t="array" ref="AC709">INDEX($H709:$K709,0,MATCH(AC$631,$H$631:$K$631,0))*HLOOKUP(AC$630,$J$627:$R$628,2)</f>
        <v>1</v>
      </c>
      <c r="AD709" s="769" cm="1">
        <f t="array" ref="AD709">INDEX($H709:$K709,0,MATCH(AD$631,$H$631:$K$631,0))*HLOOKUP(AD$630,$J$627:$R$628,2)</f>
        <v>1</v>
      </c>
      <c r="AE709" s="769" cm="1">
        <f t="array" ref="AE709">INDEX($H709:$K709,0,MATCH(AE$631,$H$631:$K$631,0))*HLOOKUP(AE$630,$J$627:$R$628,2)</f>
        <v>0</v>
      </c>
      <c r="AF709" s="769" cm="1">
        <f t="array" ref="AF709">INDEX($H709:$K709,0,MATCH(AF$631,$H$631:$K$631,0))*HLOOKUP(AF$630,$J$627:$R$628,2)</f>
        <v>1</v>
      </c>
      <c r="AG709" s="769" cm="1">
        <f t="array" ref="AG709">INDEX($H709:$K709,0,MATCH(AG$631,$H$631:$K$631,0))*HLOOKUP(AG$630,$J$627:$R$628,2)</f>
        <v>1</v>
      </c>
      <c r="AH709" s="769" cm="1">
        <f t="array" ref="AH709">INDEX($H709:$K709,0,MATCH(AH$631,$H$631:$K$631,0))*HLOOKUP(AH$630,$J$627:$R$628,2)</f>
        <v>1</v>
      </c>
      <c r="AI709" s="769" cm="1">
        <f t="array" ref="AI709">INDEX($H709:$K709,0,MATCH(AI$631,$H$631:$K$631,0))*HLOOKUP(AI$630,$J$627:$R$628,2)</f>
        <v>0</v>
      </c>
      <c r="AJ709" s="769" cm="1">
        <f t="array" ref="AJ709">INDEX($H709:$K709,0,MATCH(AJ$631,$H$631:$K$631,0))*HLOOKUP(AJ$630,$J$627:$R$628,2)</f>
        <v>1</v>
      </c>
      <c r="AK709" s="769" cm="1">
        <f t="array" ref="AK709">INDEX($H709:$K709,0,MATCH(AK$631,$H$631:$K$631,0))*HLOOKUP(AK$630,$J$627:$R$628,2)</f>
        <v>1</v>
      </c>
      <c r="AL709" s="769" cm="1">
        <f t="array" ref="AL709">INDEX($H709:$K709,0,MATCH(AL$631,$H$631:$K$631,0))*HLOOKUP(AL$630,$J$627:$R$628,2)</f>
        <v>1</v>
      </c>
      <c r="AM709" s="769" cm="1">
        <f t="array" ref="AM709">INDEX($H709:$K709,0,MATCH(AM$631,$H$631:$K$631,0))*HLOOKUP(AM$630,$J$627:$R$628,2)</f>
        <v>0</v>
      </c>
      <c r="AN709" s="769" cm="1">
        <f t="array" ref="AN709">INDEX($H709:$K709,0,MATCH(AN$631,$H$631:$K$631,0))*HLOOKUP(AN$630,$J$627:$R$628,2)</f>
        <v>1</v>
      </c>
      <c r="AO709" s="769" cm="1">
        <f t="array" ref="AO709">INDEX($H709:$K709,0,MATCH(AO$631,$H$631:$K$631,0))*HLOOKUP(AO$630,$J$627:$R$628,2)</f>
        <v>1</v>
      </c>
      <c r="AP709" s="769" cm="1">
        <f t="array" ref="AP709">INDEX($H709:$K709,0,MATCH(AP$631,$H$631:$K$631,0))*HLOOKUP(AP$630,$J$627:$R$628,2)</f>
        <v>1</v>
      </c>
      <c r="AQ709" s="769" cm="1">
        <f t="array" ref="AQ709">INDEX($H709:$K709,0,MATCH(AQ$631,$H$631:$K$631,0))*HLOOKUP(AQ$630,$J$627:$R$628,2)</f>
        <v>0</v>
      </c>
      <c r="AR709" s="769" cm="1">
        <f t="array" ref="AR709">INDEX($H709:$K709,0,MATCH(AR$631,$H$631:$K$631,0))*HLOOKUP(AR$630,$J$627:$R$628,2)</f>
        <v>1</v>
      </c>
      <c r="AS709" s="769" cm="1">
        <f t="array" ref="AS709">INDEX($H709:$K709,0,MATCH(AS$631,$H$631:$K$631,0))*HLOOKUP(AS$630,$J$627:$R$628,2)</f>
        <v>1</v>
      </c>
      <c r="AT709" s="769" cm="1">
        <f t="array" ref="AT709">INDEX($H709:$K709,0,MATCH(AT$631,$H$631:$K$631,0))*HLOOKUP(AT$630,$J$627:$R$628,2)</f>
        <v>1</v>
      </c>
      <c r="AU709" s="769" cm="1">
        <f t="array" ref="AU709">INDEX($H709:$K709,0,MATCH(AU$631,$H$631:$K$631,0))*HLOOKUP(AU$630,$J$627:$R$628,2)</f>
        <v>0</v>
      </c>
      <c r="AV709" s="189"/>
      <c r="AW709" s="189"/>
      <c r="AX709" s="16"/>
      <c r="AY709" s="8"/>
      <c r="AZ709" s="8"/>
      <c r="BA709" s="8"/>
    </row>
    <row r="710" spans="1:84" ht="14.5" outlineLevel="1" x14ac:dyDescent="0.35">
      <c r="A710" s="6"/>
      <c r="B710" s="7"/>
      <c r="C710" s="17"/>
      <c r="D710" s="17"/>
      <c r="E710" s="17"/>
      <c r="F710" s="26"/>
      <c r="G710" s="26" t="str">
        <f t="shared" si="182"/>
        <v>YYAA2A1z</v>
      </c>
      <c r="H710" s="226">
        <f t="shared" ref="H710:K711" si="205">IF(H620&gt;0,1,0)</f>
        <v>1</v>
      </c>
      <c r="I710" s="226">
        <f t="shared" si="205"/>
        <v>0</v>
      </c>
      <c r="J710" s="226">
        <f t="shared" si="205"/>
        <v>0</v>
      </c>
      <c r="K710" s="226">
        <f t="shared" si="205"/>
        <v>0</v>
      </c>
      <c r="L710" s="769" cm="1">
        <f t="array" ref="L710">INDEX($H710:$K710,0,MATCH(L$631,$H$631:$K$631,0))*HLOOKUP(L$630,$J$627:$R$628,2)</f>
        <v>1</v>
      </c>
      <c r="M710" s="769" cm="1">
        <f t="array" ref="M710">INDEX($H710:$K710,0,MATCH(M$631,$H$631:$K$631,0))*HLOOKUP(M$630,$J$627:$R$628,2)</f>
        <v>0</v>
      </c>
      <c r="N710" s="769" cm="1">
        <f t="array" ref="N710">INDEX($H710:$K710,0,MATCH(N$631,$H$631:$K$631,0))*HLOOKUP(N$630,$J$627:$R$628,2)</f>
        <v>0</v>
      </c>
      <c r="O710" s="769" cm="1">
        <f t="array" ref="O710">INDEX($H710:$K710,0,MATCH(O$631,$H$631:$K$631,0))*HLOOKUP(O$630,$J$627:$R$628,2)</f>
        <v>0</v>
      </c>
      <c r="P710" s="769" cm="1">
        <f t="array" ref="P710">INDEX($H710:$K710,0,MATCH(P$631,$H$631:$K$631,0))*HLOOKUP(P$630,$J$627:$R$628,2)</f>
        <v>1</v>
      </c>
      <c r="Q710" s="769" cm="1">
        <f t="array" ref="Q710">INDEX($H710:$K710,0,MATCH(Q$631,$H$631:$K$631,0))*HLOOKUP(Q$630,$J$627:$R$628,2)</f>
        <v>0</v>
      </c>
      <c r="R710" s="769" cm="1">
        <f t="array" ref="R710">INDEX($H710:$K710,0,MATCH(R$631,$H$631:$K$631,0))*HLOOKUP(R$630,$J$627:$R$628,2)</f>
        <v>0</v>
      </c>
      <c r="S710" s="769" cm="1">
        <f t="array" ref="S710">INDEX($H710:$K710,0,MATCH(S$631,$H$631:$K$631,0))*HLOOKUP(S$630,$J$627:$R$628,2)</f>
        <v>0</v>
      </c>
      <c r="T710" s="769" cm="1">
        <f t="array" ref="T710">INDEX($H710:$K710,0,MATCH(T$631,$H$631:$K$631,0))*HLOOKUP(T$630,$J$627:$R$628,2)</f>
        <v>1</v>
      </c>
      <c r="U710" s="769" cm="1">
        <f t="array" ref="U710">INDEX($H710:$K710,0,MATCH(U$631,$H$631:$K$631,0))*HLOOKUP(U$630,$J$627:$R$628,2)</f>
        <v>0</v>
      </c>
      <c r="V710" s="769" cm="1">
        <f t="array" ref="V710">INDEX($H710:$K710,0,MATCH(V$631,$H$631:$K$631,0))*HLOOKUP(V$630,$J$627:$R$628,2)</f>
        <v>0</v>
      </c>
      <c r="W710" s="769" cm="1">
        <f t="array" ref="W710">INDEX($H710:$K710,0,MATCH(W$631,$H$631:$K$631,0))*HLOOKUP(W$630,$J$627:$R$628,2)</f>
        <v>0</v>
      </c>
      <c r="X710" s="769" cm="1">
        <f t="array" ref="X710">INDEX($H710:$K710,0,MATCH(X$631,$H$631:$K$631,0))*HLOOKUP(X$630,$J$627:$R$628,2)</f>
        <v>1</v>
      </c>
      <c r="Y710" s="769" cm="1">
        <f t="array" ref="Y710">INDEX($H710:$K710,0,MATCH(Y$631,$H$631:$K$631,0))*HLOOKUP(Y$630,$J$627:$R$628,2)</f>
        <v>0</v>
      </c>
      <c r="Z710" s="769" cm="1">
        <f t="array" ref="Z710">INDEX($H710:$K710,0,MATCH(Z$631,$H$631:$K$631,0))*HLOOKUP(Z$630,$J$627:$R$628,2)</f>
        <v>0</v>
      </c>
      <c r="AA710" s="769" cm="1">
        <f t="array" ref="AA710">INDEX($H710:$K710,0,MATCH(AA$631,$H$631:$K$631,0))*HLOOKUP(AA$630,$J$627:$R$628,2)</f>
        <v>0</v>
      </c>
      <c r="AB710" s="769" cm="1">
        <f t="array" ref="AB710">INDEX($H710:$K710,0,MATCH(AB$631,$H$631:$K$631,0))*HLOOKUP(AB$630,$J$627:$R$628,2)</f>
        <v>1</v>
      </c>
      <c r="AC710" s="769" cm="1">
        <f t="array" ref="AC710">INDEX($H710:$K710,0,MATCH(AC$631,$H$631:$K$631,0))*HLOOKUP(AC$630,$J$627:$R$628,2)</f>
        <v>0</v>
      </c>
      <c r="AD710" s="769" cm="1">
        <f t="array" ref="AD710">INDEX($H710:$K710,0,MATCH(AD$631,$H$631:$K$631,0))*HLOOKUP(AD$630,$J$627:$R$628,2)</f>
        <v>0</v>
      </c>
      <c r="AE710" s="769" cm="1">
        <f t="array" ref="AE710">INDEX($H710:$K710,0,MATCH(AE$631,$H$631:$K$631,0))*HLOOKUP(AE$630,$J$627:$R$628,2)</f>
        <v>0</v>
      </c>
      <c r="AF710" s="769" cm="1">
        <f t="array" ref="AF710">INDEX($H710:$K710,0,MATCH(AF$631,$H$631:$K$631,0))*HLOOKUP(AF$630,$J$627:$R$628,2)</f>
        <v>1</v>
      </c>
      <c r="AG710" s="769" cm="1">
        <f t="array" ref="AG710">INDEX($H710:$K710,0,MATCH(AG$631,$H$631:$K$631,0))*HLOOKUP(AG$630,$J$627:$R$628,2)</f>
        <v>0</v>
      </c>
      <c r="AH710" s="769" cm="1">
        <f t="array" ref="AH710">INDEX($H710:$K710,0,MATCH(AH$631,$H$631:$K$631,0))*HLOOKUP(AH$630,$J$627:$R$628,2)</f>
        <v>0</v>
      </c>
      <c r="AI710" s="769" cm="1">
        <f t="array" ref="AI710">INDEX($H710:$K710,0,MATCH(AI$631,$H$631:$K$631,0))*HLOOKUP(AI$630,$J$627:$R$628,2)</f>
        <v>0</v>
      </c>
      <c r="AJ710" s="769" cm="1">
        <f t="array" ref="AJ710">INDEX($H710:$K710,0,MATCH(AJ$631,$H$631:$K$631,0))*HLOOKUP(AJ$630,$J$627:$R$628,2)</f>
        <v>1</v>
      </c>
      <c r="AK710" s="769" cm="1">
        <f t="array" ref="AK710">INDEX($H710:$K710,0,MATCH(AK$631,$H$631:$K$631,0))*HLOOKUP(AK$630,$J$627:$R$628,2)</f>
        <v>0</v>
      </c>
      <c r="AL710" s="769" cm="1">
        <f t="array" ref="AL710">INDEX($H710:$K710,0,MATCH(AL$631,$H$631:$K$631,0))*HLOOKUP(AL$630,$J$627:$R$628,2)</f>
        <v>0</v>
      </c>
      <c r="AM710" s="769" cm="1">
        <f t="array" ref="AM710">INDEX($H710:$K710,0,MATCH(AM$631,$H$631:$K$631,0))*HLOOKUP(AM$630,$J$627:$R$628,2)</f>
        <v>0</v>
      </c>
      <c r="AN710" s="769" cm="1">
        <f t="array" ref="AN710">INDEX($H710:$K710,0,MATCH(AN$631,$H$631:$K$631,0))*HLOOKUP(AN$630,$J$627:$R$628,2)</f>
        <v>1</v>
      </c>
      <c r="AO710" s="769" cm="1">
        <f t="array" ref="AO710">INDEX($H710:$K710,0,MATCH(AO$631,$H$631:$K$631,0))*HLOOKUP(AO$630,$J$627:$R$628,2)</f>
        <v>0</v>
      </c>
      <c r="AP710" s="769" cm="1">
        <f t="array" ref="AP710">INDEX($H710:$K710,0,MATCH(AP$631,$H$631:$K$631,0))*HLOOKUP(AP$630,$J$627:$R$628,2)</f>
        <v>0</v>
      </c>
      <c r="AQ710" s="769" cm="1">
        <f t="array" ref="AQ710">INDEX($H710:$K710,0,MATCH(AQ$631,$H$631:$K$631,0))*HLOOKUP(AQ$630,$J$627:$R$628,2)</f>
        <v>0</v>
      </c>
      <c r="AR710" s="769" cm="1">
        <f t="array" ref="AR710">INDEX($H710:$K710,0,MATCH(AR$631,$H$631:$K$631,0))*HLOOKUP(AR$630,$J$627:$R$628,2)</f>
        <v>1</v>
      </c>
      <c r="AS710" s="769" cm="1">
        <f t="array" ref="AS710">INDEX($H710:$K710,0,MATCH(AS$631,$H$631:$K$631,0))*HLOOKUP(AS$630,$J$627:$R$628,2)</f>
        <v>0</v>
      </c>
      <c r="AT710" s="769" cm="1">
        <f t="array" ref="AT710">INDEX($H710:$K710,0,MATCH(AT$631,$H$631:$K$631,0))*HLOOKUP(AT$630,$J$627:$R$628,2)</f>
        <v>0</v>
      </c>
      <c r="AU710" s="769" cm="1">
        <f t="array" ref="AU710">INDEX($H710:$K710,0,MATCH(AU$631,$H$631:$K$631,0))*HLOOKUP(AU$630,$J$627:$R$628,2)</f>
        <v>0</v>
      </c>
      <c r="AV710" s="189"/>
      <c r="AW710" s="189"/>
      <c r="AX710" s="16"/>
      <c r="AY710" s="8"/>
      <c r="AZ710" s="8"/>
      <c r="BA710" s="8"/>
    </row>
    <row r="711" spans="1:84" ht="14.5" outlineLevel="1" x14ac:dyDescent="0.35">
      <c r="A711" s="6"/>
      <c r="B711" s="7"/>
      <c r="C711" s="17"/>
      <c r="D711" s="17"/>
      <c r="E711" s="17"/>
      <c r="F711" s="26"/>
      <c r="G711" s="26" t="str">
        <f t="shared" si="182"/>
        <v>YYAA2A1zd</v>
      </c>
      <c r="H711" s="226">
        <f t="shared" si="205"/>
        <v>1</v>
      </c>
      <c r="I711" s="226">
        <f t="shared" si="205"/>
        <v>0</v>
      </c>
      <c r="J711" s="226">
        <f t="shared" si="205"/>
        <v>0</v>
      </c>
      <c r="K711" s="226">
        <f t="shared" si="205"/>
        <v>0</v>
      </c>
      <c r="L711" s="769" cm="1">
        <f t="array" ref="L711">INDEX($H711:$K711,0,MATCH(L$631,$H$631:$K$631,0))*HLOOKUP(L$630,$J$627:$R$628,2)</f>
        <v>1</v>
      </c>
      <c r="M711" s="769" cm="1">
        <f t="array" ref="M711">INDEX($H711:$K711,0,MATCH(M$631,$H$631:$K$631,0))*HLOOKUP(M$630,$J$627:$R$628,2)</f>
        <v>0</v>
      </c>
      <c r="N711" s="769" cm="1">
        <f t="array" ref="N711">INDEX($H711:$K711,0,MATCH(N$631,$H$631:$K$631,0))*HLOOKUP(N$630,$J$627:$R$628,2)</f>
        <v>0</v>
      </c>
      <c r="O711" s="769" cm="1">
        <f t="array" ref="O711">INDEX($H711:$K711,0,MATCH(O$631,$H$631:$K$631,0))*HLOOKUP(O$630,$J$627:$R$628,2)</f>
        <v>0</v>
      </c>
      <c r="P711" s="769" cm="1">
        <f t="array" ref="P711">INDEX($H711:$K711,0,MATCH(P$631,$H$631:$K$631,0))*HLOOKUP(P$630,$J$627:$R$628,2)</f>
        <v>1</v>
      </c>
      <c r="Q711" s="769" cm="1">
        <f t="array" ref="Q711">INDEX($H711:$K711,0,MATCH(Q$631,$H$631:$K$631,0))*HLOOKUP(Q$630,$J$627:$R$628,2)</f>
        <v>0</v>
      </c>
      <c r="R711" s="769" cm="1">
        <f t="array" ref="R711">INDEX($H711:$K711,0,MATCH(R$631,$H$631:$K$631,0))*HLOOKUP(R$630,$J$627:$R$628,2)</f>
        <v>0</v>
      </c>
      <c r="S711" s="769" cm="1">
        <f t="array" ref="S711">INDEX($H711:$K711,0,MATCH(S$631,$H$631:$K$631,0))*HLOOKUP(S$630,$J$627:$R$628,2)</f>
        <v>0</v>
      </c>
      <c r="T711" s="769" cm="1">
        <f t="array" ref="T711">INDEX($H711:$K711,0,MATCH(T$631,$H$631:$K$631,0))*HLOOKUP(T$630,$J$627:$R$628,2)</f>
        <v>1</v>
      </c>
      <c r="U711" s="769" cm="1">
        <f t="array" ref="U711">INDEX($H711:$K711,0,MATCH(U$631,$H$631:$K$631,0))*HLOOKUP(U$630,$J$627:$R$628,2)</f>
        <v>0</v>
      </c>
      <c r="V711" s="769" cm="1">
        <f t="array" ref="V711">INDEX($H711:$K711,0,MATCH(V$631,$H$631:$K$631,0))*HLOOKUP(V$630,$J$627:$R$628,2)</f>
        <v>0</v>
      </c>
      <c r="W711" s="769" cm="1">
        <f t="array" ref="W711">INDEX($H711:$K711,0,MATCH(W$631,$H$631:$K$631,0))*HLOOKUP(W$630,$J$627:$R$628,2)</f>
        <v>0</v>
      </c>
      <c r="X711" s="769" cm="1">
        <f t="array" ref="X711">INDEX($H711:$K711,0,MATCH(X$631,$H$631:$K$631,0))*HLOOKUP(X$630,$J$627:$R$628,2)</f>
        <v>1</v>
      </c>
      <c r="Y711" s="769" cm="1">
        <f t="array" ref="Y711">INDEX($H711:$K711,0,MATCH(Y$631,$H$631:$K$631,0))*HLOOKUP(Y$630,$J$627:$R$628,2)</f>
        <v>0</v>
      </c>
      <c r="Z711" s="769" cm="1">
        <f t="array" ref="Z711">INDEX($H711:$K711,0,MATCH(Z$631,$H$631:$K$631,0))*HLOOKUP(Z$630,$J$627:$R$628,2)</f>
        <v>0</v>
      </c>
      <c r="AA711" s="769" cm="1">
        <f t="array" ref="AA711">INDEX($H711:$K711,0,MATCH(AA$631,$H$631:$K$631,0))*HLOOKUP(AA$630,$J$627:$R$628,2)</f>
        <v>0</v>
      </c>
      <c r="AB711" s="769" cm="1">
        <f t="array" ref="AB711">INDEX($H711:$K711,0,MATCH(AB$631,$H$631:$K$631,0))*HLOOKUP(AB$630,$J$627:$R$628,2)</f>
        <v>1</v>
      </c>
      <c r="AC711" s="769" cm="1">
        <f t="array" ref="AC711">INDEX($H711:$K711,0,MATCH(AC$631,$H$631:$K$631,0))*HLOOKUP(AC$630,$J$627:$R$628,2)</f>
        <v>0</v>
      </c>
      <c r="AD711" s="769" cm="1">
        <f t="array" ref="AD711">INDEX($H711:$K711,0,MATCH(AD$631,$H$631:$K$631,0))*HLOOKUP(AD$630,$J$627:$R$628,2)</f>
        <v>0</v>
      </c>
      <c r="AE711" s="769" cm="1">
        <f t="array" ref="AE711">INDEX($H711:$K711,0,MATCH(AE$631,$H$631:$K$631,0))*HLOOKUP(AE$630,$J$627:$R$628,2)</f>
        <v>0</v>
      </c>
      <c r="AF711" s="769" cm="1">
        <f t="array" ref="AF711">INDEX($H711:$K711,0,MATCH(AF$631,$H$631:$K$631,0))*HLOOKUP(AF$630,$J$627:$R$628,2)</f>
        <v>1</v>
      </c>
      <c r="AG711" s="769" cm="1">
        <f t="array" ref="AG711">INDEX($H711:$K711,0,MATCH(AG$631,$H$631:$K$631,0))*HLOOKUP(AG$630,$J$627:$R$628,2)</f>
        <v>0</v>
      </c>
      <c r="AH711" s="769" cm="1">
        <f t="array" ref="AH711">INDEX($H711:$K711,0,MATCH(AH$631,$H$631:$K$631,0))*HLOOKUP(AH$630,$J$627:$R$628,2)</f>
        <v>0</v>
      </c>
      <c r="AI711" s="769" cm="1">
        <f t="array" ref="AI711">INDEX($H711:$K711,0,MATCH(AI$631,$H$631:$K$631,0))*HLOOKUP(AI$630,$J$627:$R$628,2)</f>
        <v>0</v>
      </c>
      <c r="AJ711" s="769" cm="1">
        <f t="array" ref="AJ711">INDEX($H711:$K711,0,MATCH(AJ$631,$H$631:$K$631,0))*HLOOKUP(AJ$630,$J$627:$R$628,2)</f>
        <v>1</v>
      </c>
      <c r="AK711" s="769" cm="1">
        <f t="array" ref="AK711">INDEX($H711:$K711,0,MATCH(AK$631,$H$631:$K$631,0))*HLOOKUP(AK$630,$J$627:$R$628,2)</f>
        <v>0</v>
      </c>
      <c r="AL711" s="769" cm="1">
        <f t="array" ref="AL711">INDEX($H711:$K711,0,MATCH(AL$631,$H$631:$K$631,0))*HLOOKUP(AL$630,$J$627:$R$628,2)</f>
        <v>0</v>
      </c>
      <c r="AM711" s="769" cm="1">
        <f t="array" ref="AM711">INDEX($H711:$K711,0,MATCH(AM$631,$H$631:$K$631,0))*HLOOKUP(AM$630,$J$627:$R$628,2)</f>
        <v>0</v>
      </c>
      <c r="AN711" s="769" cm="1">
        <f t="array" ref="AN711">INDEX($H711:$K711,0,MATCH(AN$631,$H$631:$K$631,0))*HLOOKUP(AN$630,$J$627:$R$628,2)</f>
        <v>1</v>
      </c>
      <c r="AO711" s="769" cm="1">
        <f t="array" ref="AO711">INDEX($H711:$K711,0,MATCH(AO$631,$H$631:$K$631,0))*HLOOKUP(AO$630,$J$627:$R$628,2)</f>
        <v>0</v>
      </c>
      <c r="AP711" s="769" cm="1">
        <f t="array" ref="AP711">INDEX($H711:$K711,0,MATCH(AP$631,$H$631:$K$631,0))*HLOOKUP(AP$630,$J$627:$R$628,2)</f>
        <v>0</v>
      </c>
      <c r="AQ711" s="769" cm="1">
        <f t="array" ref="AQ711">INDEX($H711:$K711,0,MATCH(AQ$631,$H$631:$K$631,0))*HLOOKUP(AQ$630,$J$627:$R$628,2)</f>
        <v>0</v>
      </c>
      <c r="AR711" s="769" cm="1">
        <f t="array" ref="AR711">INDEX($H711:$K711,0,MATCH(AR$631,$H$631:$K$631,0))*HLOOKUP(AR$630,$J$627:$R$628,2)</f>
        <v>1</v>
      </c>
      <c r="AS711" s="769" cm="1">
        <f t="array" ref="AS711">INDEX($H711:$K711,0,MATCH(AS$631,$H$631:$K$631,0))*HLOOKUP(AS$630,$J$627:$R$628,2)</f>
        <v>0</v>
      </c>
      <c r="AT711" s="769" cm="1">
        <f t="array" ref="AT711">INDEX($H711:$K711,0,MATCH(AT$631,$H$631:$K$631,0))*HLOOKUP(AT$630,$J$627:$R$628,2)</f>
        <v>0</v>
      </c>
      <c r="AU711" s="769" cm="1">
        <f t="array" ref="AU711">INDEX($H711:$K711,0,MATCH(AU$631,$H$631:$K$631,0))*HLOOKUP(AU$630,$J$627:$R$628,2)</f>
        <v>0</v>
      </c>
      <c r="AV711" s="189"/>
      <c r="AW711" s="189"/>
      <c r="AX711" s="16"/>
      <c r="AY711" s="8"/>
      <c r="AZ711" s="8"/>
      <c r="BA711" s="8"/>
    </row>
    <row r="712" spans="1:84" ht="14.5" outlineLevel="1" x14ac:dyDescent="0.35">
      <c r="A712" s="6"/>
      <c r="B712" s="7"/>
      <c r="C712" s="17"/>
      <c r="D712" s="17"/>
      <c r="E712" s="17"/>
      <c r="F712" s="26"/>
      <c r="G712" s="26" t="str">
        <f t="shared" si="182"/>
        <v>AYWA2A1a</v>
      </c>
      <c r="H712" s="226">
        <f t="shared" ref="H712:K712" si="206">IF(H622&gt;0,1,0)</f>
        <v>0</v>
      </c>
      <c r="I712" s="226">
        <f t="shared" si="206"/>
        <v>0</v>
      </c>
      <c r="J712" s="226">
        <f t="shared" si="206"/>
        <v>0</v>
      </c>
      <c r="K712" s="226">
        <f t="shared" si="206"/>
        <v>0</v>
      </c>
      <c r="L712" s="769" cm="1">
        <f t="array" ref="L712">INDEX($H712:$K712,0,MATCH(L$631,$H$631:$K$631,0))*HLOOKUP(L$630,$J$627:$R$628,2)</f>
        <v>0</v>
      </c>
      <c r="M712" s="769" cm="1">
        <f t="array" ref="M712">INDEX($H712:$K712,0,MATCH(M$631,$H$631:$K$631,0))*HLOOKUP(M$630,$J$627:$R$628,2)</f>
        <v>0</v>
      </c>
      <c r="N712" s="769" cm="1">
        <f t="array" ref="N712">INDEX($H712:$K712,0,MATCH(N$631,$H$631:$K$631,0))*HLOOKUP(N$630,$J$627:$R$628,2)</f>
        <v>0</v>
      </c>
      <c r="O712" s="769" cm="1">
        <f t="array" ref="O712">INDEX($H712:$K712,0,MATCH(O$631,$H$631:$K$631,0))*HLOOKUP(O$630,$J$627:$R$628,2)</f>
        <v>0</v>
      </c>
      <c r="P712" s="769" cm="1">
        <f t="array" ref="P712">INDEX($H712:$K712,0,MATCH(P$631,$H$631:$K$631,0))*HLOOKUP(P$630,$J$627:$R$628,2)</f>
        <v>0</v>
      </c>
      <c r="Q712" s="769" cm="1">
        <f t="array" ref="Q712">INDEX($H712:$K712,0,MATCH(Q$631,$H$631:$K$631,0))*HLOOKUP(Q$630,$J$627:$R$628,2)</f>
        <v>0</v>
      </c>
      <c r="R712" s="769" cm="1">
        <f t="array" ref="R712">INDEX($H712:$K712,0,MATCH(R$631,$H$631:$K$631,0))*HLOOKUP(R$630,$J$627:$R$628,2)</f>
        <v>0</v>
      </c>
      <c r="S712" s="769" cm="1">
        <f t="array" ref="S712">INDEX($H712:$K712,0,MATCH(S$631,$H$631:$K$631,0))*HLOOKUP(S$630,$J$627:$R$628,2)</f>
        <v>0</v>
      </c>
      <c r="T712" s="769" cm="1">
        <f t="array" ref="T712">INDEX($H712:$K712,0,MATCH(T$631,$H$631:$K$631,0))*HLOOKUP(T$630,$J$627:$R$628,2)</f>
        <v>0</v>
      </c>
      <c r="U712" s="769" cm="1">
        <f t="array" ref="U712">INDEX($H712:$K712,0,MATCH(U$631,$H$631:$K$631,0))*HLOOKUP(U$630,$J$627:$R$628,2)</f>
        <v>0</v>
      </c>
      <c r="V712" s="769" cm="1">
        <f t="array" ref="V712">INDEX($H712:$K712,0,MATCH(V$631,$H$631:$K$631,0))*HLOOKUP(V$630,$J$627:$R$628,2)</f>
        <v>0</v>
      </c>
      <c r="W712" s="769" cm="1">
        <f t="array" ref="W712">INDEX($H712:$K712,0,MATCH(W$631,$H$631:$K$631,0))*HLOOKUP(W$630,$J$627:$R$628,2)</f>
        <v>0</v>
      </c>
      <c r="X712" s="769" cm="1">
        <f t="array" ref="X712">INDEX($H712:$K712,0,MATCH(X$631,$H$631:$K$631,0))*HLOOKUP(X$630,$J$627:$R$628,2)</f>
        <v>0</v>
      </c>
      <c r="Y712" s="769" cm="1">
        <f t="array" ref="Y712">INDEX($H712:$K712,0,MATCH(Y$631,$H$631:$K$631,0))*HLOOKUP(Y$630,$J$627:$R$628,2)</f>
        <v>0</v>
      </c>
      <c r="Z712" s="769" cm="1">
        <f t="array" ref="Z712">INDEX($H712:$K712,0,MATCH(Z$631,$H$631:$K$631,0))*HLOOKUP(Z$630,$J$627:$R$628,2)</f>
        <v>0</v>
      </c>
      <c r="AA712" s="769" cm="1">
        <f t="array" ref="AA712">INDEX($H712:$K712,0,MATCH(AA$631,$H$631:$K$631,0))*HLOOKUP(AA$630,$J$627:$R$628,2)</f>
        <v>0</v>
      </c>
      <c r="AB712" s="769" cm="1">
        <f t="array" ref="AB712">INDEX($H712:$K712,0,MATCH(AB$631,$H$631:$K$631,0))*HLOOKUP(AB$630,$J$627:$R$628,2)</f>
        <v>0</v>
      </c>
      <c r="AC712" s="769" cm="1">
        <f t="array" ref="AC712">INDEX($H712:$K712,0,MATCH(AC$631,$H$631:$K$631,0))*HLOOKUP(AC$630,$J$627:$R$628,2)</f>
        <v>0</v>
      </c>
      <c r="AD712" s="769" cm="1">
        <f t="array" ref="AD712">INDEX($H712:$K712,0,MATCH(AD$631,$H$631:$K$631,0))*HLOOKUP(AD$630,$J$627:$R$628,2)</f>
        <v>0</v>
      </c>
      <c r="AE712" s="769" cm="1">
        <f t="array" ref="AE712">INDEX($H712:$K712,0,MATCH(AE$631,$H$631:$K$631,0))*HLOOKUP(AE$630,$J$627:$R$628,2)</f>
        <v>0</v>
      </c>
      <c r="AF712" s="769" cm="1">
        <f t="array" ref="AF712">INDEX($H712:$K712,0,MATCH(AF$631,$H$631:$K$631,0))*HLOOKUP(AF$630,$J$627:$R$628,2)</f>
        <v>0</v>
      </c>
      <c r="AG712" s="769" cm="1">
        <f t="array" ref="AG712">INDEX($H712:$K712,0,MATCH(AG$631,$H$631:$K$631,0))*HLOOKUP(AG$630,$J$627:$R$628,2)</f>
        <v>0</v>
      </c>
      <c r="AH712" s="769" cm="1">
        <f t="array" ref="AH712">INDEX($H712:$K712,0,MATCH(AH$631,$H$631:$K$631,0))*HLOOKUP(AH$630,$J$627:$R$628,2)</f>
        <v>0</v>
      </c>
      <c r="AI712" s="769" cm="1">
        <f t="array" ref="AI712">INDEX($H712:$K712,0,MATCH(AI$631,$H$631:$K$631,0))*HLOOKUP(AI$630,$J$627:$R$628,2)</f>
        <v>0</v>
      </c>
      <c r="AJ712" s="769" cm="1">
        <f t="array" ref="AJ712">INDEX($H712:$K712,0,MATCH(AJ$631,$H$631:$K$631,0))*HLOOKUP(AJ$630,$J$627:$R$628,2)</f>
        <v>0</v>
      </c>
      <c r="AK712" s="769" cm="1">
        <f t="array" ref="AK712">INDEX($H712:$K712,0,MATCH(AK$631,$H$631:$K$631,0))*HLOOKUP(AK$630,$J$627:$R$628,2)</f>
        <v>0</v>
      </c>
      <c r="AL712" s="769" cm="1">
        <f t="array" ref="AL712">INDEX($H712:$K712,0,MATCH(AL$631,$H$631:$K$631,0))*HLOOKUP(AL$630,$J$627:$R$628,2)</f>
        <v>0</v>
      </c>
      <c r="AM712" s="769" cm="1">
        <f t="array" ref="AM712">INDEX($H712:$K712,0,MATCH(AM$631,$H$631:$K$631,0))*HLOOKUP(AM$630,$J$627:$R$628,2)</f>
        <v>0</v>
      </c>
      <c r="AN712" s="769" cm="1">
        <f t="array" ref="AN712">INDEX($H712:$K712,0,MATCH(AN$631,$H$631:$K$631,0))*HLOOKUP(AN$630,$J$627:$R$628,2)</f>
        <v>0</v>
      </c>
      <c r="AO712" s="769" cm="1">
        <f t="array" ref="AO712">INDEX($H712:$K712,0,MATCH(AO$631,$H$631:$K$631,0))*HLOOKUP(AO$630,$J$627:$R$628,2)</f>
        <v>0</v>
      </c>
      <c r="AP712" s="769" cm="1">
        <f t="array" ref="AP712">INDEX($H712:$K712,0,MATCH(AP$631,$H$631:$K$631,0))*HLOOKUP(AP$630,$J$627:$R$628,2)</f>
        <v>0</v>
      </c>
      <c r="AQ712" s="769" cm="1">
        <f t="array" ref="AQ712">INDEX($H712:$K712,0,MATCH(AQ$631,$H$631:$K$631,0))*HLOOKUP(AQ$630,$J$627:$R$628,2)</f>
        <v>0</v>
      </c>
      <c r="AR712" s="769" cm="1">
        <f t="array" ref="AR712">INDEX($H712:$K712,0,MATCH(AR$631,$H$631:$K$631,0))*HLOOKUP(AR$630,$J$627:$R$628,2)</f>
        <v>0</v>
      </c>
      <c r="AS712" s="769" cm="1">
        <f t="array" ref="AS712">INDEX($H712:$K712,0,MATCH(AS$631,$H$631:$K$631,0))*HLOOKUP(AS$630,$J$627:$R$628,2)</f>
        <v>0</v>
      </c>
      <c r="AT712" s="769" cm="1">
        <f t="array" ref="AT712">INDEX($H712:$K712,0,MATCH(AT$631,$H$631:$K$631,0))*HLOOKUP(AT$630,$J$627:$R$628,2)</f>
        <v>0</v>
      </c>
      <c r="AU712" s="769" cm="1">
        <f t="array" ref="AU712">INDEX($H712:$K712,0,MATCH(AU$631,$H$631:$K$631,0))*HLOOKUP(AU$630,$J$627:$R$628,2)</f>
        <v>0</v>
      </c>
      <c r="AV712" s="189"/>
      <c r="AW712" s="189"/>
      <c r="AX712" s="16"/>
      <c r="AY712" s="8"/>
      <c r="AZ712" s="8"/>
      <c r="BA712" s="8"/>
    </row>
    <row r="713" spans="1:84" ht="14.5" outlineLevel="1" x14ac:dyDescent="0.35">
      <c r="A713" s="6"/>
      <c r="B713" s="7"/>
      <c r="C713" s="17"/>
      <c r="D713" s="17"/>
      <c r="E713" s="17"/>
      <c r="F713" s="26"/>
      <c r="G713" s="26" t="str">
        <f t="shared" si="182"/>
        <v>AANWA1a</v>
      </c>
      <c r="H713" s="226">
        <f t="shared" ref="H713:K713" si="207">IF(H623&gt;0,1,0)</f>
        <v>0</v>
      </c>
      <c r="I713" s="226">
        <f t="shared" si="207"/>
        <v>0</v>
      </c>
      <c r="J713" s="226">
        <f t="shared" si="207"/>
        <v>0</v>
      </c>
      <c r="K713" s="226">
        <f t="shared" si="207"/>
        <v>0</v>
      </c>
      <c r="L713" s="769" cm="1">
        <f t="array" ref="L713">INDEX($H713:$K713,0,MATCH(L$631,$H$631:$K$631,0))*HLOOKUP(L$630,$J$627:$R$628,2)</f>
        <v>0</v>
      </c>
      <c r="M713" s="769" cm="1">
        <f t="array" ref="M713">INDEX($H713:$K713,0,MATCH(M$631,$H$631:$K$631,0))*HLOOKUP(M$630,$J$627:$R$628,2)</f>
        <v>0</v>
      </c>
      <c r="N713" s="769" cm="1">
        <f t="array" ref="N713">INDEX($H713:$K713,0,MATCH(N$631,$H$631:$K$631,0))*HLOOKUP(N$630,$J$627:$R$628,2)</f>
        <v>0</v>
      </c>
      <c r="O713" s="769" cm="1">
        <f t="array" ref="O713">INDEX($H713:$K713,0,MATCH(O$631,$H$631:$K$631,0))*HLOOKUP(O$630,$J$627:$R$628,2)</f>
        <v>0</v>
      </c>
      <c r="P713" s="769" cm="1">
        <f t="array" ref="P713">INDEX($H713:$K713,0,MATCH(P$631,$H$631:$K$631,0))*HLOOKUP(P$630,$J$627:$R$628,2)</f>
        <v>0</v>
      </c>
      <c r="Q713" s="769" cm="1">
        <f t="array" ref="Q713">INDEX($H713:$K713,0,MATCH(Q$631,$H$631:$K$631,0))*HLOOKUP(Q$630,$J$627:$R$628,2)</f>
        <v>0</v>
      </c>
      <c r="R713" s="769" cm="1">
        <f t="array" ref="R713">INDEX($H713:$K713,0,MATCH(R$631,$H$631:$K$631,0))*HLOOKUP(R$630,$J$627:$R$628,2)</f>
        <v>0</v>
      </c>
      <c r="S713" s="769" cm="1">
        <f t="array" ref="S713">INDEX($H713:$K713,0,MATCH(S$631,$H$631:$K$631,0))*HLOOKUP(S$630,$J$627:$R$628,2)</f>
        <v>0</v>
      </c>
      <c r="T713" s="769" cm="1">
        <f t="array" ref="T713">INDEX($H713:$K713,0,MATCH(T$631,$H$631:$K$631,0))*HLOOKUP(T$630,$J$627:$R$628,2)</f>
        <v>0</v>
      </c>
      <c r="U713" s="769" cm="1">
        <f t="array" ref="U713">INDEX($H713:$K713,0,MATCH(U$631,$H$631:$K$631,0))*HLOOKUP(U$630,$J$627:$R$628,2)</f>
        <v>0</v>
      </c>
      <c r="V713" s="769" cm="1">
        <f t="array" ref="V713">INDEX($H713:$K713,0,MATCH(V$631,$H$631:$K$631,0))*HLOOKUP(V$630,$J$627:$R$628,2)</f>
        <v>0</v>
      </c>
      <c r="W713" s="769" cm="1">
        <f t="array" ref="W713">INDEX($H713:$K713,0,MATCH(W$631,$H$631:$K$631,0))*HLOOKUP(W$630,$J$627:$R$628,2)</f>
        <v>0</v>
      </c>
      <c r="X713" s="769" cm="1">
        <f t="array" ref="X713">INDEX($H713:$K713,0,MATCH(X$631,$H$631:$K$631,0))*HLOOKUP(X$630,$J$627:$R$628,2)</f>
        <v>0</v>
      </c>
      <c r="Y713" s="769" cm="1">
        <f t="array" ref="Y713">INDEX($H713:$K713,0,MATCH(Y$631,$H$631:$K$631,0))*HLOOKUP(Y$630,$J$627:$R$628,2)</f>
        <v>0</v>
      </c>
      <c r="Z713" s="769" cm="1">
        <f t="array" ref="Z713">INDEX($H713:$K713,0,MATCH(Z$631,$H$631:$K$631,0))*HLOOKUP(Z$630,$J$627:$R$628,2)</f>
        <v>0</v>
      </c>
      <c r="AA713" s="769" cm="1">
        <f t="array" ref="AA713">INDEX($H713:$K713,0,MATCH(AA$631,$H$631:$K$631,0))*HLOOKUP(AA$630,$J$627:$R$628,2)</f>
        <v>0</v>
      </c>
      <c r="AB713" s="769" cm="1">
        <f t="array" ref="AB713">INDEX($H713:$K713,0,MATCH(AB$631,$H$631:$K$631,0))*HLOOKUP(AB$630,$J$627:$R$628,2)</f>
        <v>0</v>
      </c>
      <c r="AC713" s="769" cm="1">
        <f t="array" ref="AC713">INDEX($H713:$K713,0,MATCH(AC$631,$H$631:$K$631,0))*HLOOKUP(AC$630,$J$627:$R$628,2)</f>
        <v>0</v>
      </c>
      <c r="AD713" s="769" cm="1">
        <f t="array" ref="AD713">INDEX($H713:$K713,0,MATCH(AD$631,$H$631:$K$631,0))*HLOOKUP(AD$630,$J$627:$R$628,2)</f>
        <v>0</v>
      </c>
      <c r="AE713" s="769" cm="1">
        <f t="array" ref="AE713">INDEX($H713:$K713,0,MATCH(AE$631,$H$631:$K$631,0))*HLOOKUP(AE$630,$J$627:$R$628,2)</f>
        <v>0</v>
      </c>
      <c r="AF713" s="769" cm="1">
        <f t="array" ref="AF713">INDEX($H713:$K713,0,MATCH(AF$631,$H$631:$K$631,0))*HLOOKUP(AF$630,$J$627:$R$628,2)</f>
        <v>0</v>
      </c>
      <c r="AG713" s="769" cm="1">
        <f t="array" ref="AG713">INDEX($H713:$K713,0,MATCH(AG$631,$H$631:$K$631,0))*HLOOKUP(AG$630,$J$627:$R$628,2)</f>
        <v>0</v>
      </c>
      <c r="AH713" s="769" cm="1">
        <f t="array" ref="AH713">INDEX($H713:$K713,0,MATCH(AH$631,$H$631:$K$631,0))*HLOOKUP(AH$630,$J$627:$R$628,2)</f>
        <v>0</v>
      </c>
      <c r="AI713" s="769" cm="1">
        <f t="array" ref="AI713">INDEX($H713:$K713,0,MATCH(AI$631,$H$631:$K$631,0))*HLOOKUP(AI$630,$J$627:$R$628,2)</f>
        <v>0</v>
      </c>
      <c r="AJ713" s="769" cm="1">
        <f t="array" ref="AJ713">INDEX($H713:$K713,0,MATCH(AJ$631,$H$631:$K$631,0))*HLOOKUP(AJ$630,$J$627:$R$628,2)</f>
        <v>0</v>
      </c>
      <c r="AK713" s="769" cm="1">
        <f t="array" ref="AK713">INDEX($H713:$K713,0,MATCH(AK$631,$H$631:$K$631,0))*HLOOKUP(AK$630,$J$627:$R$628,2)</f>
        <v>0</v>
      </c>
      <c r="AL713" s="769" cm="1">
        <f t="array" ref="AL713">INDEX($H713:$K713,0,MATCH(AL$631,$H$631:$K$631,0))*HLOOKUP(AL$630,$J$627:$R$628,2)</f>
        <v>0</v>
      </c>
      <c r="AM713" s="769" cm="1">
        <f t="array" ref="AM713">INDEX($H713:$K713,0,MATCH(AM$631,$H$631:$K$631,0))*HLOOKUP(AM$630,$J$627:$R$628,2)</f>
        <v>0</v>
      </c>
      <c r="AN713" s="769" cm="1">
        <f t="array" ref="AN713">INDEX($H713:$K713,0,MATCH(AN$631,$H$631:$K$631,0))*HLOOKUP(AN$630,$J$627:$R$628,2)</f>
        <v>0</v>
      </c>
      <c r="AO713" s="769" cm="1">
        <f t="array" ref="AO713">INDEX($H713:$K713,0,MATCH(AO$631,$H$631:$K$631,0))*HLOOKUP(AO$630,$J$627:$R$628,2)</f>
        <v>0</v>
      </c>
      <c r="AP713" s="769" cm="1">
        <f t="array" ref="AP713">INDEX($H713:$K713,0,MATCH(AP$631,$H$631:$K$631,0))*HLOOKUP(AP$630,$J$627:$R$628,2)</f>
        <v>0</v>
      </c>
      <c r="AQ713" s="769" cm="1">
        <f t="array" ref="AQ713">INDEX($H713:$K713,0,MATCH(AQ$631,$H$631:$K$631,0))*HLOOKUP(AQ$630,$J$627:$R$628,2)</f>
        <v>0</v>
      </c>
      <c r="AR713" s="769" cm="1">
        <f t="array" ref="AR713">INDEX($H713:$K713,0,MATCH(AR$631,$H$631:$K$631,0))*HLOOKUP(AR$630,$J$627:$R$628,2)</f>
        <v>0</v>
      </c>
      <c r="AS713" s="769" cm="1">
        <f t="array" ref="AS713">INDEX($H713:$K713,0,MATCH(AS$631,$H$631:$K$631,0))*HLOOKUP(AS$630,$J$627:$R$628,2)</f>
        <v>0</v>
      </c>
      <c r="AT713" s="769" cm="1">
        <f t="array" ref="AT713">INDEX($H713:$K713,0,MATCH(AT$631,$H$631:$K$631,0))*HLOOKUP(AT$630,$J$627:$R$628,2)</f>
        <v>0</v>
      </c>
      <c r="AU713" s="769" cm="1">
        <f t="array" ref="AU713">INDEX($H713:$K713,0,MATCH(AU$631,$H$631:$K$631,0))*HLOOKUP(AU$630,$J$627:$R$628,2)</f>
        <v>0</v>
      </c>
      <c r="AV713" s="189"/>
      <c r="AW713" s="189"/>
      <c r="AX713" s="16"/>
      <c r="AY713" s="8"/>
      <c r="AZ713" s="8"/>
      <c r="BA713" s="8"/>
    </row>
    <row r="714" spans="1:84" ht="14.5" outlineLevel="1" x14ac:dyDescent="0.35">
      <c r="A714" s="6"/>
      <c r="B714" s="7"/>
      <c r="C714" s="17"/>
      <c r="D714" s="17"/>
      <c r="E714" s="17"/>
      <c r="F714" s="26"/>
      <c r="G714" s="26" t="str">
        <f t="shared" si="182"/>
        <v>AAANWa</v>
      </c>
      <c r="H714" s="226">
        <f t="shared" ref="H714:K714" si="208">IF(H624&gt;0,1,0)</f>
        <v>0</v>
      </c>
      <c r="I714" s="226">
        <f t="shared" si="208"/>
        <v>0</v>
      </c>
      <c r="J714" s="226">
        <f t="shared" si="208"/>
        <v>0</v>
      </c>
      <c r="K714" s="226">
        <f t="shared" si="208"/>
        <v>0</v>
      </c>
      <c r="L714" s="769" cm="1">
        <f t="array" ref="L714">INDEX($H714:$K714,0,MATCH(L$631,$H$631:$K$631,0))*HLOOKUP(L$630,$J$627:$R$628,2)</f>
        <v>0</v>
      </c>
      <c r="M714" s="769" cm="1">
        <f t="array" ref="M714">INDEX($H714:$K714,0,MATCH(M$631,$H$631:$K$631,0))*HLOOKUP(M$630,$J$627:$R$628,2)</f>
        <v>0</v>
      </c>
      <c r="N714" s="769" cm="1">
        <f t="array" ref="N714">INDEX($H714:$K714,0,MATCH(N$631,$H$631:$K$631,0))*HLOOKUP(N$630,$J$627:$R$628,2)</f>
        <v>0</v>
      </c>
      <c r="O714" s="769" cm="1">
        <f t="array" ref="O714">INDEX($H714:$K714,0,MATCH(O$631,$H$631:$K$631,0))*HLOOKUP(O$630,$J$627:$R$628,2)</f>
        <v>0</v>
      </c>
      <c r="P714" s="769" cm="1">
        <f t="array" ref="P714">INDEX($H714:$K714,0,MATCH(P$631,$H$631:$K$631,0))*HLOOKUP(P$630,$J$627:$R$628,2)</f>
        <v>0</v>
      </c>
      <c r="Q714" s="769" cm="1">
        <f t="array" ref="Q714">INDEX($H714:$K714,0,MATCH(Q$631,$H$631:$K$631,0))*HLOOKUP(Q$630,$J$627:$R$628,2)</f>
        <v>0</v>
      </c>
      <c r="R714" s="769" cm="1">
        <f t="array" ref="R714">INDEX($H714:$K714,0,MATCH(R$631,$H$631:$K$631,0))*HLOOKUP(R$630,$J$627:$R$628,2)</f>
        <v>0</v>
      </c>
      <c r="S714" s="769" cm="1">
        <f t="array" ref="S714">INDEX($H714:$K714,0,MATCH(S$631,$H$631:$K$631,0))*HLOOKUP(S$630,$J$627:$R$628,2)</f>
        <v>0</v>
      </c>
      <c r="T714" s="769" cm="1">
        <f t="array" ref="T714">INDEX($H714:$K714,0,MATCH(T$631,$H$631:$K$631,0))*HLOOKUP(T$630,$J$627:$R$628,2)</f>
        <v>0</v>
      </c>
      <c r="U714" s="769" cm="1">
        <f t="array" ref="U714">INDEX($H714:$K714,0,MATCH(U$631,$H$631:$K$631,0))*HLOOKUP(U$630,$J$627:$R$628,2)</f>
        <v>0</v>
      </c>
      <c r="V714" s="769" cm="1">
        <f t="array" ref="V714">INDEX($H714:$K714,0,MATCH(V$631,$H$631:$K$631,0))*HLOOKUP(V$630,$J$627:$R$628,2)</f>
        <v>0</v>
      </c>
      <c r="W714" s="769" cm="1">
        <f t="array" ref="W714">INDEX($H714:$K714,0,MATCH(W$631,$H$631:$K$631,0))*HLOOKUP(W$630,$J$627:$R$628,2)</f>
        <v>0</v>
      </c>
      <c r="X714" s="769" cm="1">
        <f t="array" ref="X714">INDEX($H714:$K714,0,MATCH(X$631,$H$631:$K$631,0))*HLOOKUP(X$630,$J$627:$R$628,2)</f>
        <v>0</v>
      </c>
      <c r="Y714" s="769" cm="1">
        <f t="array" ref="Y714">INDEX($H714:$K714,0,MATCH(Y$631,$H$631:$K$631,0))*HLOOKUP(Y$630,$J$627:$R$628,2)</f>
        <v>0</v>
      </c>
      <c r="Z714" s="769" cm="1">
        <f t="array" ref="Z714">INDEX($H714:$K714,0,MATCH(Z$631,$H$631:$K$631,0))*HLOOKUP(Z$630,$J$627:$R$628,2)</f>
        <v>0</v>
      </c>
      <c r="AA714" s="769" cm="1">
        <f t="array" ref="AA714">INDEX($H714:$K714,0,MATCH(AA$631,$H$631:$K$631,0))*HLOOKUP(AA$630,$J$627:$R$628,2)</f>
        <v>0</v>
      </c>
      <c r="AB714" s="769" cm="1">
        <f t="array" ref="AB714">INDEX($H714:$K714,0,MATCH(AB$631,$H$631:$K$631,0))*HLOOKUP(AB$630,$J$627:$R$628,2)</f>
        <v>0</v>
      </c>
      <c r="AC714" s="769" cm="1">
        <f t="array" ref="AC714">INDEX($H714:$K714,0,MATCH(AC$631,$H$631:$K$631,0))*HLOOKUP(AC$630,$J$627:$R$628,2)</f>
        <v>0</v>
      </c>
      <c r="AD714" s="769" cm="1">
        <f t="array" ref="AD714">INDEX($H714:$K714,0,MATCH(AD$631,$H$631:$K$631,0))*HLOOKUP(AD$630,$J$627:$R$628,2)</f>
        <v>0</v>
      </c>
      <c r="AE714" s="769" cm="1">
        <f t="array" ref="AE714">INDEX($H714:$K714,0,MATCH(AE$631,$H$631:$K$631,0))*HLOOKUP(AE$630,$J$627:$R$628,2)</f>
        <v>0</v>
      </c>
      <c r="AF714" s="769" cm="1">
        <f t="array" ref="AF714">INDEX($H714:$K714,0,MATCH(AF$631,$H$631:$K$631,0))*HLOOKUP(AF$630,$J$627:$R$628,2)</f>
        <v>0</v>
      </c>
      <c r="AG714" s="769" cm="1">
        <f t="array" ref="AG714">INDEX($H714:$K714,0,MATCH(AG$631,$H$631:$K$631,0))*HLOOKUP(AG$630,$J$627:$R$628,2)</f>
        <v>0</v>
      </c>
      <c r="AH714" s="769" cm="1">
        <f t="array" ref="AH714">INDEX($H714:$K714,0,MATCH(AH$631,$H$631:$K$631,0))*HLOOKUP(AH$630,$J$627:$R$628,2)</f>
        <v>0</v>
      </c>
      <c r="AI714" s="769" cm="1">
        <f t="array" ref="AI714">INDEX($H714:$K714,0,MATCH(AI$631,$H$631:$K$631,0))*HLOOKUP(AI$630,$J$627:$R$628,2)</f>
        <v>0</v>
      </c>
      <c r="AJ714" s="769" cm="1">
        <f t="array" ref="AJ714">INDEX($H714:$K714,0,MATCH(AJ$631,$H$631:$K$631,0))*HLOOKUP(AJ$630,$J$627:$R$628,2)</f>
        <v>0</v>
      </c>
      <c r="AK714" s="769" cm="1">
        <f t="array" ref="AK714">INDEX($H714:$K714,0,MATCH(AK$631,$H$631:$K$631,0))*HLOOKUP(AK$630,$J$627:$R$628,2)</f>
        <v>0</v>
      </c>
      <c r="AL714" s="769" cm="1">
        <f t="array" ref="AL714">INDEX($H714:$K714,0,MATCH(AL$631,$H$631:$K$631,0))*HLOOKUP(AL$630,$J$627:$R$628,2)</f>
        <v>0</v>
      </c>
      <c r="AM714" s="769" cm="1">
        <f t="array" ref="AM714">INDEX($H714:$K714,0,MATCH(AM$631,$H$631:$K$631,0))*HLOOKUP(AM$630,$J$627:$R$628,2)</f>
        <v>0</v>
      </c>
      <c r="AN714" s="769" cm="1">
        <f t="array" ref="AN714">INDEX($H714:$K714,0,MATCH(AN$631,$H$631:$K$631,0))*HLOOKUP(AN$630,$J$627:$R$628,2)</f>
        <v>0</v>
      </c>
      <c r="AO714" s="769" cm="1">
        <f t="array" ref="AO714">INDEX($H714:$K714,0,MATCH(AO$631,$H$631:$K$631,0))*HLOOKUP(AO$630,$J$627:$R$628,2)</f>
        <v>0</v>
      </c>
      <c r="AP714" s="769" cm="1">
        <f t="array" ref="AP714">INDEX($H714:$K714,0,MATCH(AP$631,$H$631:$K$631,0))*HLOOKUP(AP$630,$J$627:$R$628,2)</f>
        <v>0</v>
      </c>
      <c r="AQ714" s="769" cm="1">
        <f t="array" ref="AQ714">INDEX($H714:$K714,0,MATCH(AQ$631,$H$631:$K$631,0))*HLOOKUP(AQ$630,$J$627:$R$628,2)</f>
        <v>0</v>
      </c>
      <c r="AR714" s="769" cm="1">
        <f t="array" ref="AR714">INDEX($H714:$K714,0,MATCH(AR$631,$H$631:$K$631,0))*HLOOKUP(AR$630,$J$627:$R$628,2)</f>
        <v>0</v>
      </c>
      <c r="AS714" s="769" cm="1">
        <f t="array" ref="AS714">INDEX($H714:$K714,0,MATCH(AS$631,$H$631:$K$631,0))*HLOOKUP(AS$630,$J$627:$R$628,2)</f>
        <v>0</v>
      </c>
      <c r="AT714" s="769" cm="1">
        <f t="array" ref="AT714">INDEX($H714:$K714,0,MATCH(AT$631,$H$631:$K$631,0))*HLOOKUP(AT$630,$J$627:$R$628,2)</f>
        <v>0</v>
      </c>
      <c r="AU714" s="769" cm="1">
        <f t="array" ref="AU714">INDEX($H714:$K714,0,MATCH(AU$631,$H$631:$K$631,0))*HLOOKUP(AU$630,$J$627:$R$628,2)</f>
        <v>0</v>
      </c>
      <c r="AV714" s="189"/>
      <c r="AW714" s="189"/>
      <c r="AX714" s="16"/>
      <c r="AY714" s="8"/>
      <c r="AZ714" s="8"/>
      <c r="BA714" s="8"/>
    </row>
    <row r="715" spans="1:84" ht="12" customHeight="1" outlineLevel="1" x14ac:dyDescent="0.35">
      <c r="A715" s="6"/>
      <c r="B715" s="7"/>
      <c r="C715" s="17"/>
      <c r="D715" s="17"/>
      <c r="E715" s="17"/>
      <c r="F715" s="33"/>
      <c r="G715" s="33"/>
      <c r="I715" s="33"/>
      <c r="J715" s="33"/>
      <c r="K715" s="34"/>
      <c r="L715" s="34"/>
      <c r="M715" s="34"/>
      <c r="N715" s="35"/>
      <c r="O715" s="35"/>
      <c r="P715" s="35"/>
      <c r="Q715" s="35"/>
      <c r="R715" s="35"/>
      <c r="S715" s="35"/>
      <c r="T715" s="35"/>
      <c r="U715" s="35"/>
      <c r="V715" s="35"/>
      <c r="W715" s="35"/>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6"/>
      <c r="AY715" s="8"/>
      <c r="AZ715" s="8"/>
      <c r="BA715" s="8"/>
    </row>
    <row r="716" spans="1:84" ht="5.15" customHeight="1" outlineLevel="1" x14ac:dyDescent="0.35">
      <c r="A716" s="6"/>
      <c r="B716" s="7"/>
      <c r="C716" s="17"/>
      <c r="D716" s="17"/>
      <c r="E716" s="17"/>
      <c r="F716" s="36"/>
      <c r="G716" s="36"/>
      <c r="H716" s="36"/>
      <c r="I716" s="36"/>
      <c r="J716" s="36"/>
      <c r="K716" s="37"/>
      <c r="L716" s="37"/>
      <c r="M716" s="37"/>
      <c r="N716" s="37"/>
      <c r="O716" s="38"/>
      <c r="P716" s="38"/>
      <c r="Q716" s="38"/>
      <c r="R716" s="38"/>
      <c r="S716" s="38"/>
      <c r="T716" s="38"/>
      <c r="U716" s="38"/>
      <c r="V716" s="38"/>
      <c r="W716" s="38"/>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16"/>
      <c r="AY716" s="8"/>
      <c r="AZ716" s="8"/>
      <c r="BA716" s="8"/>
    </row>
    <row r="717" spans="1:84" ht="25.25" customHeight="1" outlineLevel="1" x14ac:dyDescent="0.35">
      <c r="A717" s="6"/>
      <c r="B717" s="7"/>
      <c r="C717" s="39"/>
      <c r="D717" s="39"/>
      <c r="E717" s="39"/>
      <c r="F717" s="39"/>
      <c r="G717" s="40" t="str">
        <f>G165</f>
        <v>User defined rotations</v>
      </c>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8"/>
      <c r="AZ717" s="8"/>
      <c r="BA717" s="8"/>
    </row>
    <row r="718" spans="1:84" ht="12" customHeight="1" outlineLevel="1" x14ac:dyDescent="0.35">
      <c r="A718" s="6"/>
      <c r="B718" s="7"/>
      <c r="C718" s="7"/>
      <c r="D718" s="7"/>
      <c r="E718" s="7"/>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spans="1:84" ht="12" customHeight="1" outlineLevel="1" x14ac:dyDescent="0.35">
      <c r="A719" s="6"/>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row>
    <row r="720" spans="1:84" ht="5.15" customHeight="1" outlineLevel="1" thickBot="1" x14ac:dyDescent="0.4">
      <c r="A720" s="6"/>
      <c r="B720" s="7"/>
      <c r="C720" s="7"/>
      <c r="D720" s="7"/>
      <c r="E720" s="7"/>
      <c r="F720" s="7"/>
      <c r="G720" s="7"/>
      <c r="H720" s="8"/>
      <c r="I720" s="8"/>
      <c r="J720" s="8"/>
      <c r="K720" s="8"/>
      <c r="L720" s="8"/>
      <c r="M720" s="8"/>
      <c r="N720" s="8"/>
      <c r="O720" s="8"/>
      <c r="P720" s="8"/>
      <c r="Q720" s="8"/>
      <c r="R720" s="8"/>
      <c r="S720" s="8"/>
      <c r="T720" s="8"/>
      <c r="U720" s="8"/>
      <c r="V720" s="8"/>
      <c r="W720" s="8"/>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row>
    <row r="721" spans="1:68" ht="5.15" customHeight="1" outlineLevel="1" x14ac:dyDescent="0.35">
      <c r="A721" s="6"/>
      <c r="B721" s="7"/>
      <c r="C721" s="9" t="s">
        <v>0</v>
      </c>
      <c r="D721" s="9"/>
      <c r="E721" s="9"/>
      <c r="F721" s="9"/>
      <c r="G721" s="9"/>
      <c r="H721" s="9"/>
      <c r="I721" s="9"/>
      <c r="J721" s="9"/>
      <c r="K721" s="10"/>
      <c r="L721" s="10"/>
      <c r="M721" s="10"/>
      <c r="N721" s="10"/>
      <c r="O721" s="10"/>
      <c r="P721" s="10"/>
      <c r="Q721" s="10"/>
      <c r="R721" s="10"/>
      <c r="S721" s="10"/>
      <c r="T721" s="10"/>
      <c r="U721" s="10"/>
      <c r="V721" s="10"/>
      <c r="W721" s="11"/>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2"/>
      <c r="D722" s="12"/>
      <c r="E722" s="12" t="s">
        <v>1</v>
      </c>
      <c r="F722" s="13"/>
      <c r="G722" s="14" t="s">
        <v>25</v>
      </c>
      <c r="H722" s="13"/>
      <c r="I722" s="13"/>
      <c r="J722" s="13"/>
      <c r="K722" s="13"/>
      <c r="L722" s="13"/>
      <c r="M722" s="13"/>
      <c r="N722" s="13"/>
      <c r="O722" s="13"/>
      <c r="P722" s="13"/>
      <c r="Q722" s="13"/>
      <c r="R722" s="13"/>
      <c r="S722" s="15"/>
      <c r="T722" s="13"/>
      <c r="U722" s="15"/>
      <c r="V722" s="1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2"/>
      <c r="D723" s="12"/>
      <c r="E723" s="17"/>
      <c r="F723" s="13"/>
      <c r="G723" s="18"/>
      <c r="H723" s="13" t="s">
        <v>1257</v>
      </c>
      <c r="I723" s="13"/>
      <c r="J723" s="13"/>
      <c r="K723" s="13"/>
      <c r="L723" s="13"/>
      <c r="M723" s="13"/>
      <c r="N723" s="13"/>
      <c r="O723" s="13"/>
      <c r="P723" s="13"/>
      <c r="Q723" s="13"/>
      <c r="R723" s="13"/>
      <c r="S723" s="15"/>
      <c r="T723" s="19"/>
      <c r="U723" s="15"/>
      <c r="V723" s="15"/>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2"/>
      <c r="E724" s="17"/>
      <c r="F724" s="13"/>
      <c r="G724" s="13" t="s">
        <v>2</v>
      </c>
      <c r="H724" s="13"/>
      <c r="I724" s="13"/>
      <c r="J724" s="13"/>
      <c r="K724" s="13"/>
      <c r="L724" s="13"/>
      <c r="M724" s="13"/>
      <c r="N724" s="13"/>
      <c r="O724" s="13"/>
      <c r="P724" s="13"/>
      <c r="Q724" s="13"/>
      <c r="R724" s="13"/>
      <c r="S724" s="15"/>
      <c r="T724" s="19"/>
      <c r="U724" s="15"/>
      <c r="V724" s="15"/>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20">
        <v>0</v>
      </c>
      <c r="D725" s="12"/>
      <c r="E725" s="17"/>
      <c r="F725" s="13"/>
      <c r="G725" s="21"/>
      <c r="H725" s="13"/>
      <c r="I725" s="13"/>
      <c r="J725" s="13"/>
      <c r="K725" s="13"/>
      <c r="L725" s="13"/>
      <c r="M725" s="13"/>
      <c r="N725" s="13"/>
      <c r="O725" s="13"/>
      <c r="P725" s="13"/>
      <c r="Q725" s="13"/>
      <c r="R725" s="13"/>
      <c r="S725" s="15"/>
      <c r="T725" s="19"/>
      <c r="U725" s="15"/>
      <c r="V725" s="15"/>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17"/>
      <c r="G726" s="17"/>
      <c r="H726" s="17"/>
      <c r="I726" s="17"/>
      <c r="J726" s="22"/>
      <c r="K726" s="22"/>
      <c r="L726" s="22"/>
      <c r="M726" s="22"/>
      <c r="N726" s="22"/>
      <c r="O726" s="22"/>
      <c r="P726" s="22"/>
      <c r="Q726" s="22"/>
      <c r="R726" s="22"/>
      <c r="S726" s="22"/>
      <c r="T726" s="22"/>
      <c r="U726" s="22"/>
      <c r="V726" s="22"/>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17"/>
      <c r="G727" s="17"/>
      <c r="H727" s="17"/>
      <c r="I727" s="17"/>
      <c r="J727" s="17"/>
      <c r="K727" s="17"/>
      <c r="L727" s="22"/>
      <c r="M727" s="22"/>
      <c r="N727" s="22"/>
      <c r="O727" s="22"/>
      <c r="P727" s="22"/>
      <c r="Q727" s="22"/>
      <c r="R727" s="22"/>
      <c r="S727" s="22"/>
      <c r="T727" s="22"/>
      <c r="U727" s="22"/>
      <c r="V727" s="22"/>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17"/>
      <c r="G728" s="17"/>
      <c r="H728" s="17"/>
      <c r="I728" s="17"/>
      <c r="J728" s="23"/>
      <c r="K728" s="23"/>
      <c r="L728" s="23"/>
      <c r="M728" s="23"/>
      <c r="N728" s="23"/>
      <c r="O728" s="23"/>
      <c r="P728" s="23"/>
      <c r="Q728" s="23"/>
      <c r="R728" s="23"/>
      <c r="S728" s="22"/>
      <c r="T728" s="22"/>
      <c r="U728" s="22"/>
      <c r="V728" s="22"/>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17"/>
      <c r="G729" s="17"/>
      <c r="H729" s="17"/>
      <c r="I729" s="17"/>
      <c r="J729" s="23" t="s">
        <v>396</v>
      </c>
      <c r="K729" s="23" t="s">
        <v>59</v>
      </c>
      <c r="L729" s="23" t="s">
        <v>60</v>
      </c>
      <c r="M729" s="23" t="s">
        <v>61</v>
      </c>
      <c r="N729" s="23" t="s">
        <v>62</v>
      </c>
      <c r="O729" s="23" t="s">
        <v>900</v>
      </c>
      <c r="P729" s="23" t="s">
        <v>901</v>
      </c>
      <c r="Q729" s="23" t="s">
        <v>902</v>
      </c>
      <c r="R729" s="23" t="s">
        <v>1186</v>
      </c>
      <c r="S729" s="22"/>
      <c r="T729" s="22"/>
      <c r="U729" s="22"/>
      <c r="V729" s="22"/>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4.5" outlineLevel="1" x14ac:dyDescent="0.35">
      <c r="A730" s="6"/>
      <c r="B730" s="7"/>
      <c r="C730" s="17"/>
      <c r="D730" s="17"/>
      <c r="E730" s="17"/>
      <c r="F730" s="26"/>
      <c r="H730" s="27"/>
      <c r="I730" s="699" t="str">
        <f>General!G17</f>
        <v>b</v>
      </c>
      <c r="J730" s="232">
        <v>0.41</v>
      </c>
      <c r="K730" s="232">
        <v>0.73</v>
      </c>
      <c r="L730" s="232">
        <v>1</v>
      </c>
      <c r="M730" s="232">
        <v>0.87</v>
      </c>
      <c r="N730" s="232">
        <v>0.87</v>
      </c>
      <c r="O730" s="231">
        <v>0.96</v>
      </c>
      <c r="P730" s="231">
        <v>0.89</v>
      </c>
      <c r="Q730" s="231">
        <v>0.88</v>
      </c>
      <c r="R730" s="231">
        <v>0.7</v>
      </c>
      <c r="S730" s="61"/>
      <c r="T730" s="61"/>
      <c r="U730" s="61"/>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4.5" outlineLevel="1" x14ac:dyDescent="0.35">
      <c r="A731" s="6"/>
      <c r="B731" s="7"/>
      <c r="C731" s="17"/>
      <c r="D731" s="17"/>
      <c r="E731" s="17"/>
      <c r="F731" s="26"/>
      <c r="H731" s="27"/>
      <c r="I731" s="699" t="str">
        <f>General!G18</f>
        <v>bd</v>
      </c>
      <c r="J731" s="232">
        <v>0.41</v>
      </c>
      <c r="K731" s="232">
        <v>0.73</v>
      </c>
      <c r="L731" s="232">
        <v>1</v>
      </c>
      <c r="M731" s="232">
        <v>0.87</v>
      </c>
      <c r="N731" s="232">
        <v>0.87</v>
      </c>
      <c r="O731" s="231">
        <v>0.96</v>
      </c>
      <c r="P731" s="231">
        <v>0.89</v>
      </c>
      <c r="Q731" s="231">
        <v>0.88</v>
      </c>
      <c r="R731" s="231">
        <v>0.7</v>
      </c>
      <c r="S731" s="61"/>
      <c r="T731" s="61"/>
      <c r="U731" s="61"/>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4.5" outlineLevel="1" x14ac:dyDescent="0.35">
      <c r="A732" s="6"/>
      <c r="B732" s="7"/>
      <c r="C732" s="17"/>
      <c r="D732" s="17"/>
      <c r="E732" s="17"/>
      <c r="F732" s="26"/>
      <c r="H732" s="27"/>
      <c r="I732" s="699" t="str">
        <f>General!G19</f>
        <v>f</v>
      </c>
      <c r="J732" s="232">
        <v>0.41</v>
      </c>
      <c r="K732" s="232">
        <v>0.73</v>
      </c>
      <c r="L732" s="232">
        <v>1</v>
      </c>
      <c r="M732" s="232">
        <v>0.87</v>
      </c>
      <c r="N732" s="232">
        <v>0.87</v>
      </c>
      <c r="O732" s="231">
        <v>0.96</v>
      </c>
      <c r="P732" s="231">
        <v>0.89</v>
      </c>
      <c r="Q732" s="231">
        <v>0.88</v>
      </c>
      <c r="R732" s="231">
        <v>0.7</v>
      </c>
      <c r="S732" s="61"/>
      <c r="T732" s="61"/>
      <c r="U732" s="61"/>
      <c r="V732" s="59"/>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4.5" outlineLevel="1" x14ac:dyDescent="0.35">
      <c r="A733" s="6"/>
      <c r="B733" s="7"/>
      <c r="C733" s="17"/>
      <c r="D733" s="17"/>
      <c r="E733" s="17"/>
      <c r="F733" s="26"/>
      <c r="H733" s="27"/>
      <c r="I733" s="699" t="str">
        <f>General!G20</f>
        <v>h</v>
      </c>
      <c r="J733" s="232">
        <v>0.41</v>
      </c>
      <c r="K733" s="232">
        <v>0.73</v>
      </c>
      <c r="L733" s="232">
        <v>1</v>
      </c>
      <c r="M733" s="232">
        <v>0.87</v>
      </c>
      <c r="N733" s="232">
        <v>0.87</v>
      </c>
      <c r="O733" s="231">
        <v>0.96</v>
      </c>
      <c r="P733" s="231">
        <v>0.89</v>
      </c>
      <c r="Q733" s="231">
        <v>0.88</v>
      </c>
      <c r="R733" s="231">
        <v>0.7</v>
      </c>
      <c r="S733" s="61"/>
      <c r="T733" s="61"/>
      <c r="U733" s="61"/>
      <c r="V733" s="59"/>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17"/>
      <c r="D734" s="17"/>
      <c r="E734" s="17"/>
      <c r="F734" s="26"/>
      <c r="H734" s="27"/>
      <c r="I734" s="699" t="str">
        <f>General!G21</f>
        <v>i</v>
      </c>
      <c r="J734" s="232">
        <v>0.41</v>
      </c>
      <c r="K734" s="232">
        <v>0.73</v>
      </c>
      <c r="L734" s="232">
        <v>1</v>
      </c>
      <c r="M734" s="232">
        <v>0.87</v>
      </c>
      <c r="N734" s="232">
        <v>0.87</v>
      </c>
      <c r="O734" s="231">
        <v>0.96</v>
      </c>
      <c r="P734" s="231">
        <v>0.89</v>
      </c>
      <c r="Q734" s="231">
        <v>0.88</v>
      </c>
      <c r="R734" s="231">
        <v>0.7</v>
      </c>
      <c r="S734" s="58"/>
      <c r="T734" s="58"/>
      <c r="U734" s="58"/>
      <c r="V734" s="59"/>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17"/>
      <c r="D735" s="17"/>
      <c r="E735" s="17"/>
      <c r="F735" s="26"/>
      <c r="H735" s="27"/>
      <c r="I735" s="699" t="str">
        <f>General!G22</f>
        <v>k</v>
      </c>
      <c r="J735" s="232">
        <v>0.41</v>
      </c>
      <c r="K735" s="232">
        <v>0.73</v>
      </c>
      <c r="L735" s="232">
        <v>1</v>
      </c>
      <c r="M735" s="232">
        <v>0.87</v>
      </c>
      <c r="N735" s="232">
        <v>0.87</v>
      </c>
      <c r="O735" s="231">
        <v>0.96</v>
      </c>
      <c r="P735" s="231">
        <v>0.89</v>
      </c>
      <c r="Q735" s="231">
        <v>0.88</v>
      </c>
      <c r="R735" s="231">
        <v>0.7</v>
      </c>
      <c r="S735" s="58"/>
      <c r="T735" s="58"/>
      <c r="U735" s="58"/>
      <c r="V735" s="59"/>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7"/>
      <c r="D736" s="17"/>
      <c r="E736" s="17"/>
      <c r="F736" s="33"/>
      <c r="H736" s="27"/>
      <c r="I736" s="699" t="str">
        <f>General!G23</f>
        <v>l</v>
      </c>
      <c r="J736" s="232">
        <v>0.41</v>
      </c>
      <c r="K736" s="231">
        <v>0.93</v>
      </c>
      <c r="L736" s="231">
        <v>1</v>
      </c>
      <c r="M736" s="231">
        <v>0.64</v>
      </c>
      <c r="N736" s="231">
        <v>0.79</v>
      </c>
      <c r="O736" s="231">
        <v>0.96</v>
      </c>
      <c r="P736" s="231">
        <v>0.89</v>
      </c>
      <c r="Q736" s="231">
        <v>0.88</v>
      </c>
      <c r="R736" s="231">
        <v>0.7</v>
      </c>
      <c r="S736" s="58"/>
      <c r="T736" s="58"/>
      <c r="U736" s="58"/>
      <c r="V736" s="59"/>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33"/>
      <c r="H737" s="27"/>
      <c r="I737" s="699" t="str">
        <f>General!G24</f>
        <v>o</v>
      </c>
      <c r="J737" s="232">
        <v>0.41</v>
      </c>
      <c r="K737" s="232">
        <v>0.73</v>
      </c>
      <c r="L737" s="232">
        <v>1</v>
      </c>
      <c r="M737" s="232">
        <v>0.87</v>
      </c>
      <c r="N737" s="232">
        <v>0.87</v>
      </c>
      <c r="O737" s="231">
        <v>0.96</v>
      </c>
      <c r="P737" s="231">
        <v>0.89</v>
      </c>
      <c r="Q737" s="231">
        <v>0.88</v>
      </c>
      <c r="R737" s="231">
        <v>0.7</v>
      </c>
      <c r="S737" s="58"/>
      <c r="T737" s="58"/>
      <c r="U737" s="58"/>
      <c r="V737" s="59"/>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33"/>
      <c r="H738" s="27"/>
      <c r="I738" s="699" t="str">
        <f>General!G25</f>
        <v>od</v>
      </c>
      <c r="J738" s="232">
        <v>0.41</v>
      </c>
      <c r="K738" s="232">
        <v>0.73</v>
      </c>
      <c r="L738" s="232">
        <v>1</v>
      </c>
      <c r="M738" s="232">
        <v>0.87</v>
      </c>
      <c r="N738" s="232">
        <v>0.87</v>
      </c>
      <c r="O738" s="231">
        <v>0.96</v>
      </c>
      <c r="P738" s="231">
        <v>0.89</v>
      </c>
      <c r="Q738" s="231">
        <v>0.88</v>
      </c>
      <c r="R738" s="231">
        <v>0.7</v>
      </c>
      <c r="S738" s="58"/>
      <c r="T738" s="58"/>
      <c r="U738" s="58"/>
      <c r="V738" s="59"/>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33"/>
      <c r="H739" s="27"/>
      <c r="I739" s="699" t="str">
        <f>General!G26</f>
        <v>of</v>
      </c>
      <c r="J739" s="232">
        <v>0.41</v>
      </c>
      <c r="K739" s="232">
        <v>0.73</v>
      </c>
      <c r="L739" s="232">
        <v>1</v>
      </c>
      <c r="M739" s="232">
        <v>0.87</v>
      </c>
      <c r="N739" s="232">
        <v>0.87</v>
      </c>
      <c r="O739" s="231">
        <v>0.96</v>
      </c>
      <c r="P739" s="231">
        <v>0.89</v>
      </c>
      <c r="Q739" s="231">
        <v>0.88</v>
      </c>
      <c r="R739" s="231">
        <v>0.7</v>
      </c>
      <c r="S739" s="58"/>
      <c r="T739" s="58"/>
      <c r="U739" s="58"/>
      <c r="V739" s="59"/>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H740" s="27"/>
      <c r="I740" s="699" t="str">
        <f>General!G27</f>
        <v>r</v>
      </c>
      <c r="J740" s="231">
        <v>0.3</v>
      </c>
      <c r="K740" s="231">
        <v>0.67</v>
      </c>
      <c r="L740" s="231">
        <v>1</v>
      </c>
      <c r="M740" s="231">
        <v>0.78</v>
      </c>
      <c r="N740" s="231">
        <v>0.87</v>
      </c>
      <c r="O740" s="231">
        <v>0.85</v>
      </c>
      <c r="P740" s="231">
        <v>0.76</v>
      </c>
      <c r="Q740" s="231">
        <v>0.86</v>
      </c>
      <c r="R740" s="231">
        <v>0.7</v>
      </c>
      <c r="S740" s="58"/>
      <c r="T740" s="58"/>
      <c r="U740" s="58"/>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H741" s="27"/>
      <c r="I741" s="699" t="str">
        <f>General!G28</f>
        <v>rd</v>
      </c>
      <c r="J741" s="231">
        <v>0.3</v>
      </c>
      <c r="K741" s="231">
        <v>0.67</v>
      </c>
      <c r="L741" s="231">
        <v>1</v>
      </c>
      <c r="M741" s="231">
        <v>0.78</v>
      </c>
      <c r="N741" s="231">
        <v>0.87</v>
      </c>
      <c r="O741" s="231">
        <v>0.85</v>
      </c>
      <c r="P741" s="231">
        <v>0.76</v>
      </c>
      <c r="Q741" s="231">
        <v>0.86</v>
      </c>
      <c r="R741" s="231">
        <v>0.7</v>
      </c>
      <c r="S741" s="58"/>
      <c r="T741" s="58"/>
      <c r="U741" s="58"/>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H742" s="27"/>
      <c r="I742" s="699" t="str">
        <f>General!G29</f>
        <v>v</v>
      </c>
      <c r="J742" s="232">
        <v>0.41</v>
      </c>
      <c r="K742" s="232">
        <v>0.73</v>
      </c>
      <c r="L742" s="232">
        <v>1</v>
      </c>
      <c r="M742" s="232">
        <v>0.87</v>
      </c>
      <c r="N742" s="232">
        <v>0.87</v>
      </c>
      <c r="O742" s="231">
        <v>0.96</v>
      </c>
      <c r="P742" s="231">
        <v>0.89</v>
      </c>
      <c r="Q742" s="231">
        <v>0.88</v>
      </c>
      <c r="R742" s="231">
        <v>0.7</v>
      </c>
      <c r="S742" s="58"/>
      <c r="T742" s="58"/>
      <c r="U742" s="58"/>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H743" s="27"/>
      <c r="I743" s="699" t="str">
        <f>General!G30</f>
        <v>w</v>
      </c>
      <c r="J743" s="232">
        <v>0.41</v>
      </c>
      <c r="K743" s="232">
        <v>0.73</v>
      </c>
      <c r="L743" s="232">
        <v>1</v>
      </c>
      <c r="M743" s="232">
        <v>0.87</v>
      </c>
      <c r="N743" s="232">
        <v>0.87</v>
      </c>
      <c r="O743" s="231">
        <v>0.96</v>
      </c>
      <c r="P743" s="231">
        <v>0.89</v>
      </c>
      <c r="Q743" s="231">
        <v>0.88</v>
      </c>
      <c r="R743" s="231">
        <v>0.7</v>
      </c>
      <c r="S743" s="58"/>
      <c r="T743" s="58"/>
      <c r="U743" s="58"/>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H744" s="26"/>
      <c r="I744" s="699" t="str">
        <f>General!G31</f>
        <v>wd</v>
      </c>
      <c r="J744" s="232">
        <v>0.41</v>
      </c>
      <c r="K744" s="232">
        <v>0.73</v>
      </c>
      <c r="L744" s="232">
        <v>1</v>
      </c>
      <c r="M744" s="232">
        <v>0.87</v>
      </c>
      <c r="N744" s="232">
        <v>0.87</v>
      </c>
      <c r="O744" s="231">
        <v>0.96</v>
      </c>
      <c r="P744" s="231">
        <v>0.89</v>
      </c>
      <c r="Q744" s="231">
        <v>0.88</v>
      </c>
      <c r="R744" s="231">
        <v>0.7</v>
      </c>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H745" s="26"/>
      <c r="I745" s="699" t="str">
        <f>General!G32</f>
        <v>z</v>
      </c>
      <c r="J745" s="231">
        <v>0.3</v>
      </c>
      <c r="K745" s="231">
        <v>0.67</v>
      </c>
      <c r="L745" s="231">
        <v>1</v>
      </c>
      <c r="M745" s="231">
        <v>0.78</v>
      </c>
      <c r="N745" s="231">
        <v>0.87</v>
      </c>
      <c r="O745" s="231">
        <v>0.85</v>
      </c>
      <c r="P745" s="231">
        <v>0.76</v>
      </c>
      <c r="Q745" s="231">
        <v>0.86</v>
      </c>
      <c r="R745" s="231">
        <v>0.7</v>
      </c>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7"/>
      <c r="D746" s="17"/>
      <c r="E746" s="17"/>
      <c r="F746" s="33"/>
      <c r="H746" s="26"/>
      <c r="I746" s="699" t="str">
        <f>General!G33</f>
        <v>zd</v>
      </c>
      <c r="J746" s="231">
        <v>0.3</v>
      </c>
      <c r="K746" s="231">
        <v>0.67</v>
      </c>
      <c r="L746" s="231">
        <v>1</v>
      </c>
      <c r="M746" s="231">
        <v>0.78</v>
      </c>
      <c r="N746" s="231">
        <v>0.87</v>
      </c>
      <c r="O746" s="231">
        <v>0.85</v>
      </c>
      <c r="P746" s="231">
        <v>0.76</v>
      </c>
      <c r="Q746" s="231">
        <v>0.86</v>
      </c>
      <c r="R746" s="231">
        <v>0.7</v>
      </c>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7"/>
      <c r="D747" s="17"/>
      <c r="E747" s="17"/>
      <c r="F747" s="33"/>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33"/>
      <c r="G748" s="34"/>
      <c r="H748" s="34"/>
      <c r="I748" s="34"/>
      <c r="J748" s="62"/>
      <c r="K748" s="62"/>
      <c r="L748" s="62"/>
      <c r="M748" s="62"/>
      <c r="N748" s="62"/>
      <c r="O748" s="62"/>
      <c r="P748" s="62"/>
      <c r="Q748" s="62"/>
      <c r="R748" s="58"/>
      <c r="S748" s="58"/>
      <c r="T748" s="58"/>
      <c r="U748" s="58"/>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5.15" customHeight="1" outlineLevel="1" x14ac:dyDescent="0.35">
      <c r="A749" s="6"/>
      <c r="B749" s="7"/>
      <c r="C749" s="17"/>
      <c r="D749" s="17"/>
      <c r="E749" s="17"/>
      <c r="F749" s="36"/>
      <c r="G749" s="37"/>
      <c r="H749" s="37"/>
      <c r="I749" s="37"/>
      <c r="J749" s="38"/>
      <c r="K749" s="38"/>
      <c r="L749" s="38"/>
      <c r="M749" s="38"/>
      <c r="N749" s="38"/>
      <c r="O749" s="38"/>
      <c r="P749" s="38"/>
      <c r="Q749" s="38"/>
      <c r="R749" s="38"/>
      <c r="S749" s="38"/>
      <c r="T749" s="38"/>
      <c r="U749" s="38"/>
      <c r="V749" s="30"/>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25.25" customHeight="1" outlineLevel="1" x14ac:dyDescent="0.35">
      <c r="A750" s="6"/>
      <c r="B750" s="7"/>
      <c r="C750" s="39"/>
      <c r="D750" s="39"/>
      <c r="E750" s="39"/>
      <c r="F750" s="39"/>
      <c r="G750" s="40" t="str">
        <f>G722</f>
        <v>Yield by Soil</v>
      </c>
      <c r="H750" s="39"/>
      <c r="I750" s="39"/>
      <c r="J750" s="39"/>
      <c r="K750" s="39"/>
      <c r="L750" s="39"/>
      <c r="M750" s="39"/>
      <c r="N750" s="39"/>
      <c r="O750" s="39"/>
      <c r="P750" s="39"/>
      <c r="Q750" s="39"/>
      <c r="R750" s="39"/>
      <c r="S750" s="39"/>
      <c r="T750" s="39"/>
      <c r="U750" s="39"/>
      <c r="V750" s="39"/>
      <c r="W750" s="41" t="s">
        <v>24</v>
      </c>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7"/>
      <c r="D751" s="7"/>
      <c r="E751" s="7"/>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7"/>
      <c r="D752" s="7"/>
      <c r="E752" s="7"/>
      <c r="F752" s="7"/>
      <c r="G752" s="7"/>
      <c r="H752" s="8"/>
      <c r="I752" s="8"/>
      <c r="J752" s="8"/>
      <c r="K752" s="8"/>
      <c r="L752" s="8"/>
      <c r="M752" s="8"/>
      <c r="N752" s="8"/>
      <c r="O752" s="8"/>
      <c r="P752" s="8"/>
      <c r="Q752" s="8"/>
      <c r="R752" s="8"/>
      <c r="S752" s="8"/>
      <c r="T752" s="8"/>
      <c r="U752" s="8"/>
      <c r="V752" s="8"/>
      <c r="W752" s="8"/>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row>
    <row r="753" spans="1:68" ht="5.15" customHeight="1" outlineLevel="1" thickBot="1" x14ac:dyDescent="0.4">
      <c r="A753" s="6"/>
      <c r="B753" s="7"/>
      <c r="C753" s="7"/>
      <c r="D753" s="7"/>
      <c r="E753" s="7"/>
      <c r="F753" s="7"/>
      <c r="G753" s="7"/>
      <c r="H753" s="8"/>
      <c r="I753" s="8"/>
      <c r="J753" s="8"/>
      <c r="K753" s="8"/>
      <c r="L753" s="8"/>
      <c r="M753" s="8"/>
      <c r="N753" s="8"/>
      <c r="O753" s="8"/>
      <c r="P753" s="8"/>
      <c r="Q753" s="8"/>
      <c r="R753" s="8"/>
      <c r="S753" s="8"/>
      <c r="T753" s="8"/>
      <c r="U753" s="8"/>
      <c r="V753" s="8"/>
      <c r="W753" s="8"/>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row>
    <row r="754" spans="1:68" ht="5.15" customHeight="1" outlineLevel="1" x14ac:dyDescent="0.35">
      <c r="A754" s="6"/>
      <c r="B754" s="7"/>
      <c r="C754" s="9" t="s">
        <v>0</v>
      </c>
      <c r="D754" s="9"/>
      <c r="E754" s="9"/>
      <c r="F754" s="9"/>
      <c r="G754" s="9"/>
      <c r="H754" s="9"/>
      <c r="I754" s="9"/>
      <c r="J754" s="9"/>
      <c r="K754" s="10"/>
      <c r="L754" s="10"/>
      <c r="M754" s="10"/>
      <c r="N754" s="10"/>
      <c r="O754" s="10"/>
      <c r="P754" s="10"/>
      <c r="Q754" s="10"/>
      <c r="R754" s="10"/>
      <c r="S754" s="10"/>
      <c r="T754" s="10"/>
      <c r="U754" s="10"/>
      <c r="V754" s="10"/>
      <c r="W754" s="11"/>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2"/>
      <c r="D755" s="12"/>
      <c r="E755" s="12" t="s">
        <v>1</v>
      </c>
      <c r="F755" s="13"/>
      <c r="G755" s="14" t="s">
        <v>372</v>
      </c>
      <c r="H755" s="13"/>
      <c r="I755" s="13"/>
      <c r="J755" s="13"/>
      <c r="K755" s="13"/>
      <c r="L755" s="13"/>
      <c r="M755" s="13"/>
      <c r="N755" s="13"/>
      <c r="O755" s="13"/>
      <c r="P755" s="13"/>
      <c r="Q755" s="13"/>
      <c r="R755" s="13"/>
      <c r="S755" s="15"/>
      <c r="T755" s="13"/>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2"/>
      <c r="D756" s="12"/>
      <c r="E756" s="17"/>
      <c r="F756" s="13"/>
      <c r="G756" s="18"/>
      <c r="H756" s="13" t="s">
        <v>26</v>
      </c>
      <c r="I756" s="13"/>
      <c r="J756" s="13"/>
      <c r="K756" s="13"/>
      <c r="L756" s="13"/>
      <c r="M756" s="13"/>
      <c r="N756" s="13"/>
      <c r="O756" s="13"/>
      <c r="P756" s="13"/>
      <c r="Q756" s="13"/>
      <c r="R756" s="13"/>
      <c r="S756" s="15"/>
      <c r="T756" s="19"/>
      <c r="U756" s="15"/>
      <c r="V756" s="15"/>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2"/>
      <c r="E757" s="17"/>
      <c r="F757" s="13"/>
      <c r="G757" s="13" t="s">
        <v>2</v>
      </c>
      <c r="H757" s="13"/>
      <c r="I757" s="13"/>
      <c r="J757" s="13"/>
      <c r="K757" s="13"/>
      <c r="L757" s="13"/>
      <c r="M757" s="13"/>
      <c r="N757" s="13"/>
      <c r="O757" s="13"/>
      <c r="P757" s="13"/>
      <c r="Q757" s="13"/>
      <c r="R757" s="13"/>
      <c r="S757" s="15"/>
      <c r="T757" s="19"/>
      <c r="U757" s="15"/>
      <c r="V757" s="15"/>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20">
        <v>0</v>
      </c>
      <c r="D758" s="12"/>
      <c r="E758" s="17"/>
      <c r="F758" s="13"/>
      <c r="G758" s="21"/>
      <c r="H758" s="13"/>
      <c r="I758" s="13"/>
      <c r="J758" s="13"/>
      <c r="K758" s="13"/>
      <c r="L758" s="13"/>
      <c r="M758" s="13"/>
      <c r="N758" s="13"/>
      <c r="O758" s="13"/>
      <c r="P758" s="13"/>
      <c r="Q758" s="13"/>
      <c r="R758" s="13"/>
      <c r="S758" s="15"/>
      <c r="T758" s="19"/>
      <c r="U758" s="15"/>
      <c r="V758" s="15"/>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17"/>
      <c r="J759" s="22"/>
      <c r="K759" s="22"/>
      <c r="L759" s="22"/>
      <c r="M759" s="22"/>
      <c r="N759" s="22"/>
      <c r="O759" s="22"/>
      <c r="P759" s="22"/>
      <c r="Q759" s="22"/>
      <c r="R759" s="22"/>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17"/>
      <c r="G760" s="17"/>
      <c r="H760" s="17"/>
      <c r="I760" s="17"/>
      <c r="J760" s="17"/>
      <c r="K760" s="17"/>
      <c r="L760" s="22"/>
      <c r="M760" s="22"/>
      <c r="N760" s="22"/>
      <c r="O760" s="22"/>
      <c r="P760" s="22"/>
      <c r="Q760" s="22"/>
      <c r="R760" s="22"/>
      <c r="S760" s="22"/>
      <c r="T760" s="22"/>
      <c r="U760" s="22"/>
      <c r="V760" s="2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17"/>
      <c r="G761" s="17"/>
      <c r="H761" s="17"/>
      <c r="I761" s="23"/>
      <c r="J761" s="23"/>
      <c r="K761" s="23"/>
      <c r="L761" s="23"/>
      <c r="M761" s="23"/>
      <c r="N761" s="23"/>
      <c r="O761" s="23"/>
      <c r="P761" s="23"/>
      <c r="Q761" s="23"/>
      <c r="R761" s="24"/>
      <c r="S761" s="22"/>
      <c r="T761" s="22"/>
      <c r="U761" s="22"/>
      <c r="V761" s="2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17"/>
      <c r="G762" s="17"/>
      <c r="H762" s="17"/>
      <c r="I762" s="23" t="s">
        <v>396</v>
      </c>
      <c r="J762" s="23" t="s">
        <v>59</v>
      </c>
      <c r="K762" s="23" t="s">
        <v>60</v>
      </c>
      <c r="L762" s="23" t="s">
        <v>61</v>
      </c>
      <c r="M762" s="23" t="s">
        <v>62</v>
      </c>
      <c r="N762" s="23" t="s">
        <v>900</v>
      </c>
      <c r="O762" s="23" t="s">
        <v>901</v>
      </c>
      <c r="P762" s="23" t="s">
        <v>902</v>
      </c>
      <c r="Q762" s="23" t="s">
        <v>1186</v>
      </c>
      <c r="R762" s="24"/>
      <c r="S762" s="22"/>
      <c r="T762" s="22"/>
      <c r="U762" s="22"/>
      <c r="V762" s="2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4.5" outlineLevel="1" x14ac:dyDescent="0.35">
      <c r="A763" s="6"/>
      <c r="B763" s="7"/>
      <c r="C763" s="17"/>
      <c r="D763" s="17"/>
      <c r="E763" s="17"/>
      <c r="F763" s="26"/>
      <c r="G763" s="27"/>
      <c r="H763" s="699" t="str">
        <f>General!G17</f>
        <v>b</v>
      </c>
      <c r="I763" s="228">
        <v>0</v>
      </c>
      <c r="J763" s="228">
        <v>0</v>
      </c>
      <c r="K763" s="228">
        <v>0</v>
      </c>
      <c r="L763" s="228">
        <v>0</v>
      </c>
      <c r="M763" s="228">
        <v>0</v>
      </c>
      <c r="N763" s="228">
        <v>0</v>
      </c>
      <c r="O763" s="228">
        <v>0</v>
      </c>
      <c r="P763" s="228">
        <v>0</v>
      </c>
      <c r="Q763" s="228">
        <v>0</v>
      </c>
      <c r="R763" s="61"/>
      <c r="S763" s="61"/>
      <c r="T763" s="61"/>
      <c r="U763" s="61"/>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4.5" outlineLevel="1" x14ac:dyDescent="0.35">
      <c r="A764" s="6"/>
      <c r="B764" s="7"/>
      <c r="C764" s="17"/>
      <c r="D764" s="17"/>
      <c r="E764" s="17"/>
      <c r="F764" s="26"/>
      <c r="G764" s="27"/>
      <c r="H764" s="699" t="str">
        <f>General!G18</f>
        <v>bd</v>
      </c>
      <c r="I764" s="228">
        <v>0</v>
      </c>
      <c r="J764" s="228">
        <v>0</v>
      </c>
      <c r="K764" s="228">
        <v>0</v>
      </c>
      <c r="L764" s="228">
        <v>0</v>
      </c>
      <c r="M764" s="228">
        <v>0</v>
      </c>
      <c r="N764" s="228">
        <v>0</v>
      </c>
      <c r="O764" s="228">
        <v>0</v>
      </c>
      <c r="P764" s="228">
        <v>0</v>
      </c>
      <c r="Q764" s="228">
        <v>0</v>
      </c>
      <c r="R764" s="61"/>
      <c r="S764" s="61"/>
      <c r="T764" s="61"/>
      <c r="U764" s="61"/>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4.5" outlineLevel="1" x14ac:dyDescent="0.35">
      <c r="A765" s="6"/>
      <c r="B765" s="7"/>
      <c r="C765" s="17"/>
      <c r="D765" s="17"/>
      <c r="E765" s="17"/>
      <c r="F765" s="26"/>
      <c r="G765" s="27"/>
      <c r="H765" s="699" t="str">
        <f>General!G19</f>
        <v>f</v>
      </c>
      <c r="I765" s="228">
        <v>0</v>
      </c>
      <c r="J765" s="228">
        <v>0</v>
      </c>
      <c r="K765" s="228">
        <v>0</v>
      </c>
      <c r="L765" s="228">
        <v>0</v>
      </c>
      <c r="M765" s="228">
        <v>0</v>
      </c>
      <c r="N765" s="228">
        <v>0</v>
      </c>
      <c r="O765" s="228">
        <v>0</v>
      </c>
      <c r="P765" s="228">
        <v>0</v>
      </c>
      <c r="Q765" s="228">
        <v>0</v>
      </c>
      <c r="R765" s="61"/>
      <c r="S765" s="61"/>
      <c r="T765" s="61"/>
      <c r="U765" s="61"/>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4.5" outlineLevel="1" x14ac:dyDescent="0.35">
      <c r="A766" s="6"/>
      <c r="B766" s="7"/>
      <c r="C766" s="17"/>
      <c r="D766" s="17"/>
      <c r="E766" s="17"/>
      <c r="F766" s="26"/>
      <c r="G766" s="27"/>
      <c r="H766" s="699" t="str">
        <f>General!G20</f>
        <v>h</v>
      </c>
      <c r="I766" s="228">
        <v>0</v>
      </c>
      <c r="J766" s="228">
        <v>0</v>
      </c>
      <c r="K766" s="228">
        <v>0</v>
      </c>
      <c r="L766" s="228">
        <v>0</v>
      </c>
      <c r="M766" s="228">
        <v>0</v>
      </c>
      <c r="N766" s="228">
        <v>0</v>
      </c>
      <c r="O766" s="228">
        <v>0</v>
      </c>
      <c r="P766" s="228">
        <v>0</v>
      </c>
      <c r="Q766" s="228">
        <v>0</v>
      </c>
      <c r="R766" s="61"/>
      <c r="S766" s="61"/>
      <c r="T766" s="61"/>
      <c r="U766" s="61"/>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26"/>
      <c r="G767" s="27"/>
      <c r="H767" s="699" t="str">
        <f>General!G21</f>
        <v>i</v>
      </c>
      <c r="I767" s="228">
        <v>0</v>
      </c>
      <c r="J767" s="228">
        <v>0</v>
      </c>
      <c r="K767" s="228">
        <v>0</v>
      </c>
      <c r="L767" s="228">
        <v>0</v>
      </c>
      <c r="M767" s="228">
        <v>0</v>
      </c>
      <c r="N767" s="228">
        <v>0</v>
      </c>
      <c r="O767" s="228">
        <v>0</v>
      </c>
      <c r="P767" s="228">
        <v>0</v>
      </c>
      <c r="Q767" s="228">
        <v>0</v>
      </c>
      <c r="R767" s="58"/>
      <c r="S767" s="58"/>
      <c r="T767" s="58"/>
      <c r="U767" s="58"/>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26"/>
      <c r="G768" s="27"/>
      <c r="H768" s="699" t="str">
        <f>General!G22</f>
        <v>k</v>
      </c>
      <c r="I768" s="228">
        <v>0</v>
      </c>
      <c r="J768" s="228">
        <v>0</v>
      </c>
      <c r="K768" s="228">
        <v>0</v>
      </c>
      <c r="L768" s="228">
        <v>0</v>
      </c>
      <c r="M768" s="228">
        <v>0</v>
      </c>
      <c r="N768" s="228">
        <v>0</v>
      </c>
      <c r="O768" s="228">
        <v>0</v>
      </c>
      <c r="P768" s="228">
        <v>0</v>
      </c>
      <c r="Q768" s="228">
        <v>0</v>
      </c>
      <c r="R768" s="58"/>
      <c r="S768" s="58"/>
      <c r="T768" s="58"/>
      <c r="U768" s="58"/>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84" ht="12" customHeight="1" outlineLevel="1" x14ac:dyDescent="0.35">
      <c r="A769" s="6"/>
      <c r="B769" s="7"/>
      <c r="C769" s="17"/>
      <c r="D769" s="17"/>
      <c r="E769" s="17"/>
      <c r="F769" s="33"/>
      <c r="G769" s="27"/>
      <c r="H769" s="699" t="str">
        <f>General!G23</f>
        <v>l</v>
      </c>
      <c r="I769" s="228">
        <v>0</v>
      </c>
      <c r="J769" s="228">
        <v>0</v>
      </c>
      <c r="K769" s="228">
        <v>0</v>
      </c>
      <c r="L769" s="228">
        <v>0</v>
      </c>
      <c r="M769" s="228">
        <v>0</v>
      </c>
      <c r="N769" s="228">
        <v>0</v>
      </c>
      <c r="O769" s="228">
        <v>0</v>
      </c>
      <c r="P769" s="228">
        <v>0</v>
      </c>
      <c r="Q769" s="228">
        <v>0</v>
      </c>
      <c r="R769" s="58"/>
      <c r="S769" s="58"/>
      <c r="T769" s="58"/>
      <c r="U769" s="58"/>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84" ht="12" customHeight="1" outlineLevel="1" x14ac:dyDescent="0.35">
      <c r="A770" s="6"/>
      <c r="B770" s="7"/>
      <c r="C770" s="17"/>
      <c r="D770" s="17"/>
      <c r="E770" s="17"/>
      <c r="F770" s="33"/>
      <c r="G770" s="27"/>
      <c r="H770" s="699" t="str">
        <f>General!G24</f>
        <v>o</v>
      </c>
      <c r="I770" s="228">
        <v>0</v>
      </c>
      <c r="J770" s="228">
        <v>0</v>
      </c>
      <c r="K770" s="228">
        <v>0</v>
      </c>
      <c r="L770" s="228">
        <v>0</v>
      </c>
      <c r="M770" s="228">
        <v>0</v>
      </c>
      <c r="N770" s="228">
        <v>0</v>
      </c>
      <c r="O770" s="228">
        <v>0</v>
      </c>
      <c r="P770" s="228">
        <v>0</v>
      </c>
      <c r="Q770" s="228">
        <v>0</v>
      </c>
      <c r="R770" s="58"/>
      <c r="S770" s="58"/>
      <c r="T770" s="58"/>
      <c r="U770" s="58"/>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84" ht="12" customHeight="1" outlineLevel="1" x14ac:dyDescent="0.35">
      <c r="A771" s="6"/>
      <c r="B771" s="7"/>
      <c r="C771" s="17"/>
      <c r="D771" s="17"/>
      <c r="E771" s="17"/>
      <c r="F771" s="33"/>
      <c r="G771" s="27"/>
      <c r="H771" s="699" t="str">
        <f>General!G25</f>
        <v>od</v>
      </c>
      <c r="I771" s="228">
        <v>0</v>
      </c>
      <c r="J771" s="228">
        <v>0</v>
      </c>
      <c r="K771" s="228">
        <v>0</v>
      </c>
      <c r="L771" s="228">
        <v>0</v>
      </c>
      <c r="M771" s="228">
        <v>0</v>
      </c>
      <c r="N771" s="228">
        <v>0</v>
      </c>
      <c r="O771" s="228">
        <v>0</v>
      </c>
      <c r="P771" s="228">
        <v>0</v>
      </c>
      <c r="Q771" s="228">
        <v>0</v>
      </c>
      <c r="R771" s="58"/>
      <c r="S771" s="58"/>
      <c r="T771" s="58"/>
      <c r="U771" s="58"/>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84" ht="12" customHeight="1" outlineLevel="1" x14ac:dyDescent="0.35">
      <c r="A772" s="6"/>
      <c r="B772" s="7"/>
      <c r="C772" s="17"/>
      <c r="D772" s="17"/>
      <c r="E772" s="17"/>
      <c r="F772" s="33"/>
      <c r="G772" s="27"/>
      <c r="H772" s="699" t="str">
        <f>General!G26</f>
        <v>of</v>
      </c>
      <c r="I772" s="228">
        <v>0</v>
      </c>
      <c r="J772" s="228">
        <v>0</v>
      </c>
      <c r="K772" s="228">
        <v>0</v>
      </c>
      <c r="L772" s="228">
        <v>0</v>
      </c>
      <c r="M772" s="228">
        <v>0</v>
      </c>
      <c r="N772" s="228">
        <v>0</v>
      </c>
      <c r="O772" s="228">
        <v>0</v>
      </c>
      <c r="P772" s="228">
        <v>0</v>
      </c>
      <c r="Q772" s="228">
        <v>0</v>
      </c>
      <c r="R772" s="58"/>
      <c r="S772" s="58"/>
      <c r="T772" s="58"/>
      <c r="U772" s="58"/>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84" ht="12" customHeight="1" outlineLevel="1" x14ac:dyDescent="0.35">
      <c r="A773" s="6"/>
      <c r="B773" s="7"/>
      <c r="C773" s="17"/>
      <c r="D773" s="17"/>
      <c r="E773" s="17"/>
      <c r="F773" s="33"/>
      <c r="G773" s="27"/>
      <c r="H773" s="699" t="str">
        <f>General!G27</f>
        <v>r</v>
      </c>
      <c r="I773" s="228">
        <v>0</v>
      </c>
      <c r="J773" s="228">
        <v>0</v>
      </c>
      <c r="K773" s="228">
        <v>0</v>
      </c>
      <c r="L773" s="228">
        <v>0</v>
      </c>
      <c r="M773" s="228">
        <v>0</v>
      </c>
      <c r="N773" s="228">
        <v>0</v>
      </c>
      <c r="O773" s="228">
        <v>0</v>
      </c>
      <c r="P773" s="228">
        <v>0</v>
      </c>
      <c r="Q773" s="228">
        <v>0</v>
      </c>
      <c r="R773" s="58"/>
      <c r="S773" s="58"/>
      <c r="T773" s="58"/>
      <c r="U773" s="58"/>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84" ht="12" customHeight="1" outlineLevel="1" x14ac:dyDescent="0.35">
      <c r="A774" s="6"/>
      <c r="B774" s="7"/>
      <c r="C774" s="17"/>
      <c r="D774" s="17"/>
      <c r="E774" s="17"/>
      <c r="F774" s="33"/>
      <c r="G774" s="27"/>
      <c r="H774" s="699" t="str">
        <f>General!G28</f>
        <v>rd</v>
      </c>
      <c r="I774" s="228">
        <v>0</v>
      </c>
      <c r="J774" s="228">
        <v>0</v>
      </c>
      <c r="K774" s="228">
        <v>0</v>
      </c>
      <c r="L774" s="228">
        <v>0</v>
      </c>
      <c r="M774" s="228">
        <v>0</v>
      </c>
      <c r="N774" s="228">
        <v>0</v>
      </c>
      <c r="O774" s="228">
        <v>0</v>
      </c>
      <c r="P774" s="228">
        <v>0</v>
      </c>
      <c r="Q774" s="228">
        <v>0</v>
      </c>
      <c r="R774" s="58"/>
      <c r="S774" s="58"/>
      <c r="T774" s="58"/>
      <c r="U774" s="58"/>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84" ht="12" customHeight="1" outlineLevel="1" x14ac:dyDescent="0.35">
      <c r="A775" s="6"/>
      <c r="B775" s="7"/>
      <c r="C775" s="17"/>
      <c r="D775" s="17"/>
      <c r="E775" s="17"/>
      <c r="F775" s="33"/>
      <c r="G775" s="27"/>
      <c r="H775" s="699" t="str">
        <f>General!G29</f>
        <v>v</v>
      </c>
      <c r="I775" s="228">
        <v>0</v>
      </c>
      <c r="J775" s="228">
        <v>0</v>
      </c>
      <c r="K775" s="228">
        <v>0</v>
      </c>
      <c r="L775" s="228">
        <v>0</v>
      </c>
      <c r="M775" s="228">
        <v>0</v>
      </c>
      <c r="N775" s="228">
        <v>0</v>
      </c>
      <c r="O775" s="228">
        <v>0</v>
      </c>
      <c r="P775" s="228">
        <v>0</v>
      </c>
      <c r="Q775" s="228">
        <v>0</v>
      </c>
      <c r="R775" s="58"/>
      <c r="S775" s="58"/>
      <c r="T775" s="58"/>
      <c r="U775" s="58"/>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84" ht="12" customHeight="1" outlineLevel="1" x14ac:dyDescent="0.35">
      <c r="A776" s="6"/>
      <c r="B776" s="7"/>
      <c r="C776" s="17"/>
      <c r="D776" s="17"/>
      <c r="E776" s="17"/>
      <c r="F776" s="33"/>
      <c r="G776" s="27"/>
      <c r="H776" s="699" t="str">
        <f>General!G30</f>
        <v>w</v>
      </c>
      <c r="I776" s="228">
        <v>0</v>
      </c>
      <c r="J776" s="228">
        <v>0</v>
      </c>
      <c r="K776" s="228">
        <v>0</v>
      </c>
      <c r="L776" s="228">
        <v>0</v>
      </c>
      <c r="M776" s="228">
        <v>0</v>
      </c>
      <c r="N776" s="228">
        <v>0</v>
      </c>
      <c r="O776" s="228">
        <v>0</v>
      </c>
      <c r="P776" s="228">
        <v>0</v>
      </c>
      <c r="Q776" s="228">
        <v>0</v>
      </c>
      <c r="R776" s="58"/>
      <c r="S776" s="58"/>
      <c r="T776" s="58"/>
      <c r="U776" s="58"/>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84" ht="12" customHeight="1" outlineLevel="1" x14ac:dyDescent="0.35">
      <c r="A777" s="6"/>
      <c r="B777" s="7"/>
      <c r="C777" s="17"/>
      <c r="D777" s="17"/>
      <c r="E777" s="17"/>
      <c r="F777" s="33"/>
      <c r="G777" s="27"/>
      <c r="H777" s="699" t="str">
        <f>General!G31</f>
        <v>wd</v>
      </c>
      <c r="I777" s="228">
        <v>0</v>
      </c>
      <c r="J777" s="228">
        <v>0</v>
      </c>
      <c r="K777" s="228">
        <v>0</v>
      </c>
      <c r="L777" s="228">
        <v>0</v>
      </c>
      <c r="M777" s="228">
        <v>0</v>
      </c>
      <c r="N777" s="228">
        <v>0</v>
      </c>
      <c r="O777" s="228">
        <v>0</v>
      </c>
      <c r="P777" s="228">
        <v>0</v>
      </c>
      <c r="Q777" s="228">
        <v>0</v>
      </c>
      <c r="R777" s="58"/>
      <c r="S777" s="58"/>
      <c r="T777" s="58"/>
      <c r="U777" s="58"/>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84" ht="12" customHeight="1" outlineLevel="1" x14ac:dyDescent="0.35">
      <c r="A778" s="6"/>
      <c r="B778" s="7"/>
      <c r="C778" s="17"/>
      <c r="D778" s="17"/>
      <c r="E778" s="17"/>
      <c r="F778" s="33"/>
      <c r="G778" s="27"/>
      <c r="H778" s="699" t="str">
        <f>General!G32</f>
        <v>z</v>
      </c>
      <c r="I778" s="228">
        <v>0</v>
      </c>
      <c r="J778" s="228">
        <v>0</v>
      </c>
      <c r="K778" s="228">
        <v>0</v>
      </c>
      <c r="L778" s="228">
        <v>0</v>
      </c>
      <c r="M778" s="228">
        <v>0</v>
      </c>
      <c r="N778" s="228">
        <v>0</v>
      </c>
      <c r="O778" s="228">
        <v>0</v>
      </c>
      <c r="P778" s="228">
        <v>0</v>
      </c>
      <c r="Q778" s="228">
        <v>0</v>
      </c>
      <c r="R778" s="58"/>
      <c r="S778" s="58"/>
      <c r="T778" s="58"/>
      <c r="U778" s="58"/>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84" ht="12" customHeight="1" outlineLevel="1" x14ac:dyDescent="0.35">
      <c r="A779" s="6"/>
      <c r="B779" s="7"/>
      <c r="C779" s="17"/>
      <c r="D779" s="17"/>
      <c r="E779" s="17"/>
      <c r="F779" s="33"/>
      <c r="G779" s="27"/>
      <c r="H779" s="699" t="str">
        <f>General!G33</f>
        <v>zd</v>
      </c>
      <c r="I779" s="228">
        <v>0</v>
      </c>
      <c r="J779" s="228">
        <v>0</v>
      </c>
      <c r="K779" s="228">
        <v>0</v>
      </c>
      <c r="L779" s="228">
        <v>0</v>
      </c>
      <c r="M779" s="228">
        <v>0</v>
      </c>
      <c r="N779" s="228">
        <v>0</v>
      </c>
      <c r="O779" s="228">
        <v>0</v>
      </c>
      <c r="P779" s="228">
        <v>0</v>
      </c>
      <c r="Q779" s="228">
        <v>0</v>
      </c>
      <c r="R779" s="58"/>
      <c r="S779" s="58"/>
      <c r="T779" s="58"/>
      <c r="U779" s="58"/>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84" ht="12" customHeight="1" outlineLevel="1" x14ac:dyDescent="0.35">
      <c r="A780" s="6"/>
      <c r="B780" s="7"/>
      <c r="C780" s="17"/>
      <c r="D780" s="17"/>
      <c r="E780" s="17"/>
      <c r="F780" s="33"/>
      <c r="G780" s="34"/>
      <c r="H780" s="34"/>
      <c r="I780" s="62"/>
      <c r="J780" s="62"/>
      <c r="K780" s="62"/>
      <c r="L780" s="62"/>
      <c r="M780" s="62"/>
      <c r="N780" s="62"/>
      <c r="O780" s="62"/>
      <c r="P780" s="62"/>
      <c r="Q780" s="58"/>
      <c r="R780" s="58"/>
      <c r="S780" s="58"/>
      <c r="T780" s="58"/>
      <c r="U780" s="58"/>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84" ht="5.15" customHeight="1" outlineLevel="1" x14ac:dyDescent="0.35">
      <c r="A781" s="6"/>
      <c r="B781" s="7"/>
      <c r="C781" s="17"/>
      <c r="D781" s="17"/>
      <c r="E781" s="17"/>
      <c r="F781" s="36"/>
      <c r="G781" s="37"/>
      <c r="H781" s="37"/>
      <c r="I781" s="37"/>
      <c r="J781" s="38"/>
      <c r="K781" s="38"/>
      <c r="L781" s="38"/>
      <c r="M781" s="38"/>
      <c r="N781" s="38"/>
      <c r="O781" s="38"/>
      <c r="P781" s="38"/>
      <c r="Q781" s="38"/>
      <c r="R781" s="38"/>
      <c r="S781" s="38"/>
      <c r="T781" s="38"/>
      <c r="U781" s="38"/>
      <c r="V781" s="30"/>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84" ht="25.25" customHeight="1" outlineLevel="1" x14ac:dyDescent="0.35">
      <c r="A782" s="6"/>
      <c r="B782" s="7"/>
      <c r="C782" s="39"/>
      <c r="D782" s="39"/>
      <c r="E782" s="39"/>
      <c r="F782" s="39"/>
      <c r="G782" s="40" t="str">
        <f>G755</f>
        <v>Yield reduction - Frost</v>
      </c>
      <c r="H782" s="39"/>
      <c r="I782" s="39"/>
      <c r="J782" s="39"/>
      <c r="K782" s="39"/>
      <c r="L782" s="39"/>
      <c r="M782" s="39"/>
      <c r="N782" s="39"/>
      <c r="O782" s="39"/>
      <c r="P782" s="39"/>
      <c r="Q782" s="39"/>
      <c r="R782" s="39"/>
      <c r="S782" s="39"/>
      <c r="T782" s="39"/>
      <c r="U782" s="39"/>
      <c r="V782" s="39"/>
      <c r="W782" s="41" t="s">
        <v>24</v>
      </c>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84" ht="12" customHeight="1" outlineLevel="1" x14ac:dyDescent="0.35">
      <c r="A783" s="6"/>
      <c r="B783" s="7"/>
      <c r="C783" s="7"/>
      <c r="D783" s="7"/>
      <c r="E783" s="7"/>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row>
    <row r="784" spans="1:84" ht="12" customHeight="1" outlineLevel="1" x14ac:dyDescent="0.35">
      <c r="A784" s="6"/>
      <c r="B784" s="7"/>
      <c r="C784" s="7"/>
      <c r="D784" s="7"/>
      <c r="E784" s="7"/>
      <c r="F784" s="7"/>
      <c r="G784" s="7"/>
      <c r="H784" s="8"/>
      <c r="I784" s="8"/>
      <c r="J784" s="8"/>
      <c r="K784" s="8"/>
      <c r="L784" s="8"/>
      <c r="M784" s="8"/>
      <c r="N784" s="8"/>
      <c r="O784" s="8"/>
      <c r="P784" s="8"/>
      <c r="Q784" s="8"/>
      <c r="R784" s="8"/>
      <c r="S784" s="8"/>
      <c r="T784" s="8"/>
      <c r="U784" s="8"/>
      <c r="V784" s="8"/>
      <c r="W784" s="8"/>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row>
    <row r="785" spans="1:68" ht="5.15" customHeight="1" outlineLevel="1" thickBot="1" x14ac:dyDescent="0.4">
      <c r="A785" s="6"/>
      <c r="B785" s="7"/>
      <c r="C785" s="7"/>
      <c r="D785" s="7"/>
      <c r="E785" s="7"/>
      <c r="F785" s="7"/>
      <c r="G785" s="7"/>
      <c r="H785" s="8"/>
      <c r="I785" s="8"/>
      <c r="J785" s="8"/>
      <c r="K785" s="8"/>
      <c r="L785" s="8"/>
      <c r="M785" s="8"/>
      <c r="N785" s="8"/>
      <c r="O785" s="8"/>
      <c r="P785" s="8"/>
      <c r="Q785" s="8"/>
      <c r="R785" s="8"/>
      <c r="S785" s="8"/>
      <c r="T785" s="8"/>
      <c r="U785" s="8"/>
      <c r="V785" s="8"/>
      <c r="W785" s="8"/>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row>
    <row r="786" spans="1:68" ht="5.15" customHeight="1" outlineLevel="1" x14ac:dyDescent="0.35">
      <c r="A786" s="6"/>
      <c r="B786" s="7"/>
      <c r="C786" s="9" t="s">
        <v>0</v>
      </c>
      <c r="D786" s="9"/>
      <c r="E786" s="9"/>
      <c r="F786" s="9"/>
      <c r="G786" s="9"/>
      <c r="H786" s="9"/>
      <c r="I786" s="9"/>
      <c r="J786" s="9"/>
      <c r="K786" s="190"/>
      <c r="L786" s="10"/>
      <c r="M786" s="10"/>
      <c r="N786" s="10"/>
      <c r="O786" s="10"/>
      <c r="P786" s="10"/>
      <c r="Q786" s="10"/>
      <c r="R786" s="10"/>
      <c r="S786" s="10"/>
      <c r="T786" s="10"/>
      <c r="U786" s="10"/>
      <c r="V786" s="10"/>
      <c r="W786" s="11"/>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2"/>
      <c r="D787" s="12"/>
      <c r="E787" s="12" t="s">
        <v>1</v>
      </c>
      <c r="F787" s="13"/>
      <c r="G787" s="14" t="s">
        <v>342</v>
      </c>
      <c r="H787" s="13"/>
      <c r="I787" s="13"/>
      <c r="J787" s="13"/>
      <c r="K787" s="13"/>
      <c r="L787" s="13"/>
      <c r="M787" s="13"/>
      <c r="N787" s="13"/>
      <c r="O787" s="13"/>
      <c r="P787" s="13"/>
      <c r="Q787" s="13"/>
      <c r="R787" s="13"/>
      <c r="S787" s="15"/>
      <c r="T787" s="13"/>
      <c r="U787" s="15"/>
      <c r="V787" s="15"/>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2"/>
      <c r="D788" s="12"/>
      <c r="E788" s="17"/>
      <c r="F788" s="13"/>
      <c r="G788" s="18"/>
      <c r="H788" s="13"/>
      <c r="I788" s="13"/>
      <c r="J788" s="13"/>
      <c r="K788" s="13"/>
      <c r="L788" s="13"/>
      <c r="M788" s="13"/>
      <c r="N788" s="13"/>
      <c r="O788" s="13"/>
      <c r="P788" s="13"/>
      <c r="Q788" s="13"/>
      <c r="R788" s="13"/>
      <c r="S788" s="15"/>
      <c r="T788" s="19"/>
      <c r="U788" s="15"/>
      <c r="V788" s="15"/>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2"/>
      <c r="E789" s="17"/>
      <c r="F789" s="13"/>
      <c r="G789" s="13"/>
      <c r="H789" s="13"/>
      <c r="I789" s="13" t="s">
        <v>362</v>
      </c>
      <c r="J789" s="13"/>
      <c r="K789" s="13"/>
      <c r="L789" s="13"/>
      <c r="M789" s="13"/>
      <c r="N789" s="13"/>
      <c r="O789" s="13"/>
      <c r="P789" s="13"/>
      <c r="Q789" s="13"/>
      <c r="R789" s="13"/>
      <c r="S789" s="15"/>
      <c r="T789" s="19"/>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17"/>
      <c r="G790" s="17"/>
      <c r="H790" s="17"/>
      <c r="I790" s="17"/>
      <c r="J790" s="17"/>
      <c r="K790" s="17"/>
      <c r="L790" s="17"/>
      <c r="M790" s="17"/>
      <c r="N790" s="17"/>
      <c r="O790" s="17"/>
      <c r="P790" s="17"/>
      <c r="Q790" s="22"/>
      <c r="R790" s="22"/>
      <c r="S790" s="22"/>
      <c r="T790" s="22"/>
      <c r="U790" s="22"/>
      <c r="V790" s="22"/>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17"/>
      <c r="G791" s="17"/>
      <c r="H791" s="17"/>
      <c r="I791" s="17"/>
      <c r="J791" s="17"/>
      <c r="K791" s="17"/>
      <c r="L791" s="17"/>
      <c r="M791" s="17"/>
      <c r="N791" s="17"/>
      <c r="O791" s="17"/>
      <c r="P791" s="17"/>
      <c r="Q791" s="24"/>
      <c r="R791" s="24"/>
      <c r="S791" s="22"/>
      <c r="T791" s="22"/>
      <c r="U791" s="22"/>
      <c r="V791" s="22"/>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17"/>
      <c r="G792" s="17" t="s">
        <v>1238</v>
      </c>
      <c r="H792" s="17" t="s">
        <v>111</v>
      </c>
      <c r="I792" s="17" t="s">
        <v>112</v>
      </c>
      <c r="J792" s="17" t="s">
        <v>113</v>
      </c>
      <c r="K792" s="17" t="s">
        <v>114</v>
      </c>
      <c r="L792" s="17" t="s">
        <v>115</v>
      </c>
      <c r="M792" s="17" t="s">
        <v>114</v>
      </c>
      <c r="N792" s="23"/>
      <c r="O792" s="23"/>
      <c r="P792" s="24"/>
      <c r="Q792" s="24"/>
      <c r="R792" s="24"/>
      <c r="S792" s="22"/>
      <c r="T792" s="22"/>
      <c r="U792" s="22"/>
      <c r="V792" s="22"/>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33"/>
      <c r="G793" s="155" t="s">
        <v>66</v>
      </c>
      <c r="H793" s="155" t="s">
        <v>66</v>
      </c>
      <c r="I793" s="229">
        <v>1</v>
      </c>
      <c r="J793" s="229">
        <v>1.3</v>
      </c>
      <c r="K793" s="771">
        <f>MIN(364,INT((M793 - DATE(YEAR(M793),1,1))))</f>
        <v>90</v>
      </c>
      <c r="L793" s="229">
        <v>5</v>
      </c>
      <c r="M793" s="794">
        <v>43556</v>
      </c>
      <c r="N793" s="64"/>
      <c r="O793" s="64"/>
      <c r="P793" s="64"/>
      <c r="Q793" s="60"/>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G794" s="196" t="s">
        <v>360</v>
      </c>
      <c r="H794" s="196" t="s">
        <v>1239</v>
      </c>
      <c r="I794" s="229">
        <v>0</v>
      </c>
      <c r="J794" s="229">
        <v>0.97</v>
      </c>
      <c r="K794" s="771">
        <f>MIN(364,INT((M794 - DATE(YEAR(M794),1,1))))</f>
        <v>134</v>
      </c>
      <c r="L794" s="229">
        <v>5</v>
      </c>
      <c r="M794" s="794">
        <v>43600</v>
      </c>
      <c r="N794" s="64"/>
      <c r="O794" s="64"/>
      <c r="P794" s="64"/>
      <c r="Q794" s="60"/>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G795" s="197" t="s">
        <v>1110</v>
      </c>
      <c r="H795" s="197" t="s">
        <v>1240</v>
      </c>
      <c r="I795" s="229">
        <v>1</v>
      </c>
      <c r="J795" s="229">
        <v>0.7</v>
      </c>
      <c r="K795" s="771">
        <f t="shared" ref="K795:K799" si="209">MIN(364,INT((M795 - DATE(YEAR(M795),1,1))))</f>
        <v>151</v>
      </c>
      <c r="L795" s="229">
        <v>5</v>
      </c>
      <c r="M795" s="794">
        <v>43617</v>
      </c>
      <c r="N795" s="64"/>
      <c r="O795" s="64"/>
      <c r="P795" s="64"/>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G796" s="197" t="s">
        <v>1109</v>
      </c>
      <c r="H796" s="197" t="s">
        <v>1241</v>
      </c>
      <c r="I796" s="229">
        <v>1</v>
      </c>
      <c r="J796" s="229">
        <v>1.3</v>
      </c>
      <c r="K796" s="771">
        <f t="shared" si="209"/>
        <v>187</v>
      </c>
      <c r="L796" s="229">
        <v>5</v>
      </c>
      <c r="M796" s="794">
        <v>43653</v>
      </c>
      <c r="N796" s="64"/>
      <c r="O796" s="64"/>
      <c r="P796" s="64"/>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33"/>
      <c r="G797" s="197" t="s">
        <v>361</v>
      </c>
      <c r="H797" s="197" t="s">
        <v>1242</v>
      </c>
      <c r="I797" s="229">
        <v>1</v>
      </c>
      <c r="J797" s="229">
        <v>0.87</v>
      </c>
      <c r="K797" s="771">
        <f t="shared" si="209"/>
        <v>187</v>
      </c>
      <c r="L797" s="229">
        <v>5</v>
      </c>
      <c r="M797" s="794">
        <v>43653</v>
      </c>
      <c r="N797" s="64"/>
      <c r="O797" s="64"/>
      <c r="P797" s="64"/>
      <c r="Q797" s="60"/>
      <c r="R797" s="60"/>
      <c r="S797" s="60"/>
      <c r="T797" s="60"/>
      <c r="U797" s="60"/>
      <c r="V797" s="59"/>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G798" s="155" t="s">
        <v>64</v>
      </c>
      <c r="H798" s="155" t="s">
        <v>1244</v>
      </c>
      <c r="I798" s="229">
        <v>1</v>
      </c>
      <c r="J798" s="229">
        <v>1.1499999999999999</v>
      </c>
      <c r="K798" s="771">
        <f>MIN(364,INT((M798 - DATE(YEAR(M798),1,1))))</f>
        <v>45</v>
      </c>
      <c r="L798" s="229">
        <v>90</v>
      </c>
      <c r="M798" s="794">
        <v>43511</v>
      </c>
      <c r="N798" s="63"/>
      <c r="O798" s="63"/>
      <c r="P798" s="63"/>
      <c r="Q798" s="58"/>
      <c r="R798" s="58"/>
      <c r="S798" s="58"/>
      <c r="T798" s="58"/>
      <c r="U798" s="58"/>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G799" s="155" t="s">
        <v>65</v>
      </c>
      <c r="H799" s="155" t="s">
        <v>1243</v>
      </c>
      <c r="I799" s="229">
        <v>1</v>
      </c>
      <c r="J799" s="229">
        <v>1.1000000000000001</v>
      </c>
      <c r="K799" s="771">
        <f t="shared" si="209"/>
        <v>181</v>
      </c>
      <c r="L799" s="229">
        <v>5</v>
      </c>
      <c r="M799" s="794">
        <v>43647</v>
      </c>
      <c r="N799" s="64"/>
      <c r="O799" s="64"/>
      <c r="P799" s="64"/>
      <c r="Q799" s="60"/>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O800" s="64"/>
      <c r="P800" s="64"/>
      <c r="Q800" s="60"/>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5.15" customHeight="1" outlineLevel="1" x14ac:dyDescent="0.35">
      <c r="A801" s="6"/>
      <c r="B801" s="7"/>
      <c r="C801" s="17"/>
      <c r="D801" s="17"/>
      <c r="E801" s="17"/>
      <c r="F801" s="36"/>
      <c r="G801" s="37"/>
      <c r="H801" s="37"/>
      <c r="I801" s="37"/>
      <c r="J801" s="38"/>
      <c r="K801" s="38"/>
      <c r="L801" s="38"/>
      <c r="M801" s="38"/>
      <c r="N801" s="38"/>
      <c r="O801" s="38"/>
      <c r="P801" s="38"/>
      <c r="Q801" s="38"/>
      <c r="R801" s="38"/>
      <c r="S801" s="38"/>
      <c r="T801" s="38"/>
      <c r="U801" s="38"/>
      <c r="V801" s="30"/>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25.25" customHeight="1" outlineLevel="1" x14ac:dyDescent="0.35">
      <c r="A802" s="6"/>
      <c r="B802" s="7"/>
      <c r="C802" s="39"/>
      <c r="D802" s="39"/>
      <c r="E802" s="39"/>
      <c r="F802" s="39"/>
      <c r="G802" s="40" t="str">
        <f>G787</f>
        <v>Fert info</v>
      </c>
      <c r="H802" s="39"/>
      <c r="I802" s="39"/>
      <c r="J802" s="39"/>
      <c r="K802" s="39"/>
      <c r="L802" s="39"/>
      <c r="M802" s="39"/>
      <c r="N802" s="39"/>
      <c r="O802" s="39"/>
      <c r="P802" s="39"/>
      <c r="Q802" s="39"/>
      <c r="R802" s="39"/>
      <c r="S802" s="39"/>
      <c r="T802" s="39"/>
      <c r="U802" s="39"/>
      <c r="V802" s="39"/>
      <c r="W802" s="41" t="s">
        <v>24</v>
      </c>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7"/>
      <c r="D803" s="7"/>
      <c r="E803" s="7"/>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7"/>
      <c r="G804" s="7"/>
      <c r="H804" s="8"/>
      <c r="I804" s="8"/>
      <c r="J804" s="8"/>
      <c r="K804" s="8"/>
      <c r="L804" s="8"/>
      <c r="M804" s="8"/>
      <c r="N804" s="8"/>
      <c r="O804" s="8"/>
      <c r="P804" s="8"/>
      <c r="Q804" s="8"/>
      <c r="R804" s="8"/>
      <c r="S804" s="8"/>
      <c r="T804" s="8"/>
      <c r="U804" s="8"/>
      <c r="V804" s="8"/>
      <c r="W804" s="8"/>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row>
    <row r="805" spans="1:68" ht="5.15" customHeight="1" outlineLevel="1" thickBot="1" x14ac:dyDescent="0.4">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x14ac:dyDescent="0.35">
      <c r="A806" s="6"/>
      <c r="B806" s="7"/>
      <c r="C806" s="9" t="s">
        <v>0</v>
      </c>
      <c r="D806" s="9"/>
      <c r="E806" s="9"/>
      <c r="F806" s="9"/>
      <c r="G806" s="9"/>
      <c r="H806" s="9"/>
      <c r="I806" s="9"/>
      <c r="J806" s="9"/>
      <c r="K806" s="10"/>
      <c r="L806" s="10"/>
      <c r="M806" s="10"/>
      <c r="N806" s="10"/>
      <c r="O806" s="10"/>
      <c r="P806" s="10"/>
      <c r="Q806" s="10"/>
      <c r="R806" s="10"/>
      <c r="S806" s="10"/>
      <c r="T806" s="10"/>
      <c r="U806" s="10"/>
      <c r="V806" s="10"/>
      <c r="W806" s="11"/>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2"/>
      <c r="D807" s="12"/>
      <c r="E807" s="12" t="s">
        <v>1</v>
      </c>
      <c r="F807" s="13"/>
      <c r="G807" s="14" t="s">
        <v>33</v>
      </c>
      <c r="H807" s="13"/>
      <c r="I807" s="13"/>
      <c r="J807" s="13"/>
      <c r="K807" s="13"/>
      <c r="L807" s="13"/>
      <c r="M807" s="13"/>
      <c r="N807" s="13"/>
      <c r="O807" s="13"/>
      <c r="P807" s="13"/>
      <c r="Q807" s="13"/>
      <c r="R807" s="13"/>
      <c r="S807" s="15"/>
      <c r="T807" s="13"/>
      <c r="U807" s="15"/>
      <c r="V807" s="15"/>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7"/>
      <c r="F808" s="13"/>
      <c r="G808" s="18"/>
      <c r="H808" s="13" t="s">
        <v>26</v>
      </c>
      <c r="I808" s="13"/>
      <c r="J808" s="13"/>
      <c r="K808" s="13"/>
      <c r="L808" s="13"/>
      <c r="M808" s="13"/>
      <c r="N808" s="13"/>
      <c r="O808" s="13"/>
      <c r="P808" s="13"/>
      <c r="Q808" s="13"/>
      <c r="R808" s="13"/>
      <c r="S808" s="15"/>
      <c r="T808" s="19"/>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2"/>
      <c r="E809" s="17"/>
      <c r="F809" s="13"/>
      <c r="G809" s="13" t="s">
        <v>2</v>
      </c>
      <c r="H809" s="43" t="s">
        <v>34</v>
      </c>
      <c r="I809" s="13"/>
      <c r="J809" s="13"/>
      <c r="K809" s="13"/>
      <c r="L809" s="13"/>
      <c r="M809" s="13"/>
      <c r="N809" s="13"/>
      <c r="O809" s="13"/>
      <c r="P809" s="13"/>
      <c r="Q809" s="13"/>
      <c r="R809" s="13"/>
      <c r="S809" s="15"/>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20">
        <v>0</v>
      </c>
      <c r="D810" s="12"/>
      <c r="E810" s="17"/>
      <c r="F810" s="13"/>
      <c r="G810" s="21"/>
      <c r="H810" s="13"/>
      <c r="I810" s="13"/>
      <c r="J810" s="13"/>
      <c r="K810" s="13"/>
      <c r="L810" s="13"/>
      <c r="M810" s="13"/>
      <c r="N810" s="13"/>
      <c r="O810" s="13"/>
      <c r="P810" s="13"/>
      <c r="Q810" s="13"/>
      <c r="R810" s="13"/>
      <c r="S810" s="15"/>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17"/>
      <c r="D811" s="17"/>
      <c r="E811" s="17"/>
      <c r="F811" s="17"/>
      <c r="G811" s="17"/>
      <c r="H811" s="17"/>
      <c r="I811" s="17"/>
      <c r="J811" s="22"/>
      <c r="K811" s="22"/>
      <c r="L811" s="22"/>
      <c r="M811" s="22"/>
      <c r="N811" s="22"/>
      <c r="O811" s="22"/>
      <c r="P811" s="22"/>
      <c r="Q811" s="22"/>
      <c r="R811" s="22"/>
      <c r="S811" s="22"/>
      <c r="T811" s="22"/>
      <c r="U811" s="22"/>
      <c r="V811" s="2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17"/>
      <c r="K812" s="17"/>
      <c r="L812" s="17"/>
      <c r="M812" s="17"/>
      <c r="N812" s="17"/>
      <c r="O812" s="17"/>
      <c r="P812" s="17"/>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17"/>
      <c r="I813" s="17"/>
      <c r="J813" s="17"/>
      <c r="K813" s="17"/>
      <c r="L813" s="17"/>
      <c r="M813" s="17"/>
      <c r="N813" s="17"/>
      <c r="O813" s="17"/>
      <c r="P813" s="17"/>
      <c r="Q813" s="24"/>
      <c r="R813" s="24"/>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17"/>
      <c r="I814" s="23" t="s">
        <v>396</v>
      </c>
      <c r="J814" s="23" t="s">
        <v>59</v>
      </c>
      <c r="K814" s="23" t="s">
        <v>60</v>
      </c>
      <c r="L814" s="23" t="s">
        <v>61</v>
      </c>
      <c r="M814" s="23" t="s">
        <v>62</v>
      </c>
      <c r="N814" s="23" t="s">
        <v>900</v>
      </c>
      <c r="O814" s="23" t="s">
        <v>901</v>
      </c>
      <c r="P814" s="23" t="s">
        <v>902</v>
      </c>
      <c r="Q814" s="23" t="s">
        <v>1186</v>
      </c>
      <c r="R814" s="24"/>
      <c r="S814" s="22"/>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33"/>
      <c r="H815" s="196" t="str">
        <f t="shared" ref="H815:H821" si="210">H793</f>
        <v>lime</v>
      </c>
      <c r="I815" s="230">
        <v>0.5</v>
      </c>
      <c r="J815" s="230">
        <v>1</v>
      </c>
      <c r="K815" s="230">
        <v>1</v>
      </c>
      <c r="L815" s="230">
        <v>1</v>
      </c>
      <c r="M815" s="230">
        <v>0.75</v>
      </c>
      <c r="N815" s="230">
        <v>0.75</v>
      </c>
      <c r="O815" s="230">
        <v>1</v>
      </c>
      <c r="P815" s="230">
        <v>0.75</v>
      </c>
      <c r="Q815" s="230">
        <v>0.75</v>
      </c>
      <c r="R815" s="60"/>
      <c r="S815" s="60"/>
      <c r="T815" s="60"/>
      <c r="U815" s="60"/>
      <c r="V815" s="59"/>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33"/>
      <c r="H816" s="196" t="str">
        <f t="shared" si="210"/>
        <v>at_seeding</v>
      </c>
      <c r="I816" s="230">
        <v>0.5</v>
      </c>
      <c r="J816" s="230">
        <v>1</v>
      </c>
      <c r="K816" s="230">
        <v>1</v>
      </c>
      <c r="L816" s="230">
        <v>1</v>
      </c>
      <c r="M816" s="230">
        <v>0.75</v>
      </c>
      <c r="N816" s="230">
        <v>0.75</v>
      </c>
      <c r="O816" s="230">
        <v>1</v>
      </c>
      <c r="P816" s="230">
        <v>0.75</v>
      </c>
      <c r="Q816" s="230">
        <v>0.75</v>
      </c>
      <c r="R816" s="60"/>
      <c r="S816" s="60"/>
      <c r="T816" s="60"/>
      <c r="U816" s="60"/>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33"/>
      <c r="H817" s="196" t="str">
        <f t="shared" si="210"/>
        <v>mid</v>
      </c>
      <c r="I817" s="230">
        <v>0.5</v>
      </c>
      <c r="J817" s="230">
        <v>1</v>
      </c>
      <c r="K817" s="230">
        <v>1</v>
      </c>
      <c r="L817" s="230">
        <v>1</v>
      </c>
      <c r="M817" s="230">
        <v>0.75</v>
      </c>
      <c r="N817" s="230">
        <v>0.75</v>
      </c>
      <c r="O817" s="230">
        <v>1</v>
      </c>
      <c r="P817" s="230">
        <v>0.75</v>
      </c>
      <c r="Q817" s="230">
        <v>0.75</v>
      </c>
      <c r="R817" s="60"/>
      <c r="S817" s="60"/>
      <c r="T817" s="60"/>
      <c r="U817" s="60"/>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33"/>
      <c r="H818" s="196" t="str">
        <f t="shared" si="210"/>
        <v>late_cereal</v>
      </c>
      <c r="I818" s="230">
        <v>0.5</v>
      </c>
      <c r="J818" s="230">
        <v>1</v>
      </c>
      <c r="K818" s="230">
        <v>1</v>
      </c>
      <c r="L818" s="230">
        <v>1</v>
      </c>
      <c r="M818" s="230">
        <v>0.75</v>
      </c>
      <c r="N818" s="230">
        <v>0.75</v>
      </c>
      <c r="O818" s="230">
        <v>1</v>
      </c>
      <c r="P818" s="230">
        <v>0.75</v>
      </c>
      <c r="Q818" s="230">
        <v>0.75</v>
      </c>
      <c r="R818" s="60"/>
      <c r="S818" s="60"/>
      <c r="T818" s="60"/>
      <c r="U818" s="60"/>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33"/>
      <c r="H819" s="196" t="str">
        <f t="shared" si="210"/>
        <v>late_oilseed</v>
      </c>
      <c r="I819" s="230">
        <v>0.5</v>
      </c>
      <c r="J819" s="230">
        <v>1</v>
      </c>
      <c r="K819" s="230">
        <v>1</v>
      </c>
      <c r="L819" s="230">
        <v>1</v>
      </c>
      <c r="M819" s="230">
        <v>0.75</v>
      </c>
      <c r="N819" s="230">
        <v>0.75</v>
      </c>
      <c r="O819" s="230">
        <v>1</v>
      </c>
      <c r="P819" s="230">
        <v>0.75</v>
      </c>
      <c r="Q819" s="230">
        <v>0.75</v>
      </c>
      <c r="R819" s="60"/>
      <c r="S819" s="60"/>
      <c r="T819" s="60"/>
      <c r="U819" s="60"/>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33"/>
      <c r="H820" s="196" t="str">
        <f t="shared" si="210"/>
        <v>early_pas</v>
      </c>
      <c r="I820" s="230">
        <v>0.5</v>
      </c>
      <c r="J820" s="230">
        <v>1</v>
      </c>
      <c r="K820" s="230">
        <v>1</v>
      </c>
      <c r="L820" s="230">
        <v>1</v>
      </c>
      <c r="M820" s="230">
        <v>0.75</v>
      </c>
      <c r="N820" s="230">
        <v>0.75</v>
      </c>
      <c r="O820" s="230">
        <v>1</v>
      </c>
      <c r="P820" s="230">
        <v>0.75</v>
      </c>
      <c r="Q820" s="230">
        <v>0.75</v>
      </c>
      <c r="R820" s="60"/>
      <c r="S820" s="60"/>
      <c r="T820" s="60"/>
      <c r="U820" s="60"/>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33"/>
      <c r="H821" s="196" t="str">
        <f t="shared" si="210"/>
        <v>mid_pas</v>
      </c>
      <c r="I821" s="230">
        <v>0.5</v>
      </c>
      <c r="J821" s="230">
        <v>1</v>
      </c>
      <c r="K821" s="230">
        <v>1</v>
      </c>
      <c r="L821" s="230">
        <v>1</v>
      </c>
      <c r="M821" s="230">
        <v>0.75</v>
      </c>
      <c r="N821" s="230">
        <v>0.75</v>
      </c>
      <c r="O821" s="230">
        <v>1</v>
      </c>
      <c r="P821" s="230">
        <v>0.75</v>
      </c>
      <c r="Q821" s="230">
        <v>0.75</v>
      </c>
      <c r="R821" s="60"/>
      <c r="S821" s="60"/>
      <c r="T821" s="60"/>
      <c r="U821" s="60"/>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33"/>
      <c r="Q822" s="60"/>
      <c r="R822" s="60"/>
      <c r="S822" s="60"/>
      <c r="T822" s="60"/>
      <c r="U822" s="60"/>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3"/>
      <c r="Q823" s="60"/>
      <c r="R823" s="60"/>
      <c r="S823" s="60"/>
      <c r="T823" s="60"/>
      <c r="U823" s="60"/>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15" customHeight="1" outlineLevel="1" x14ac:dyDescent="0.35">
      <c r="A824" s="6"/>
      <c r="B824" s="7"/>
      <c r="C824" s="17"/>
      <c r="D824" s="17"/>
      <c r="E824" s="17"/>
      <c r="F824" s="36"/>
      <c r="G824" s="37"/>
      <c r="H824" s="37"/>
      <c r="I824" s="37"/>
      <c r="J824" s="38"/>
      <c r="K824" s="38"/>
      <c r="L824" s="38"/>
      <c r="M824" s="38"/>
      <c r="N824" s="38"/>
      <c r="O824" s="38"/>
      <c r="P824" s="38"/>
      <c r="Q824" s="38"/>
      <c r="R824" s="38"/>
      <c r="S824" s="38"/>
      <c r="T824" s="38"/>
      <c r="U824" s="38"/>
      <c r="V824" s="30"/>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25.25" customHeight="1" outlineLevel="1" x14ac:dyDescent="0.35">
      <c r="A825" s="6"/>
      <c r="B825" s="7"/>
      <c r="C825" s="39"/>
      <c r="D825" s="39"/>
      <c r="E825" s="39"/>
      <c r="F825" s="39"/>
      <c r="G825" s="40" t="str">
        <f>G807</f>
        <v>Fert by Soil</v>
      </c>
      <c r="H825" s="39"/>
      <c r="I825" s="39"/>
      <c r="J825" s="39"/>
      <c r="K825" s="39"/>
      <c r="L825" s="39"/>
      <c r="M825" s="39"/>
      <c r="N825" s="39"/>
      <c r="O825" s="39"/>
      <c r="P825" s="39"/>
      <c r="Q825" s="39"/>
      <c r="R825" s="39"/>
      <c r="S825" s="39"/>
      <c r="T825" s="39"/>
      <c r="U825" s="39"/>
      <c r="V825" s="39"/>
      <c r="W825" s="41" t="s">
        <v>24</v>
      </c>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7"/>
      <c r="D826" s="7"/>
      <c r="E826" s="7"/>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15" customHeight="1" outlineLevel="1" thickBot="1" x14ac:dyDescent="0.4">
      <c r="A828" s="6"/>
      <c r="B828" s="7"/>
      <c r="C828" s="7"/>
      <c r="D828" s="7"/>
      <c r="E828" s="7"/>
      <c r="F828" s="7"/>
      <c r="G828" s="7"/>
      <c r="H828" s="8"/>
      <c r="I828" s="8"/>
      <c r="J828" s="8"/>
      <c r="K828" s="8"/>
      <c r="L828" s="8"/>
      <c r="M828" s="8"/>
      <c r="N828" s="8"/>
      <c r="O828" s="8"/>
      <c r="P828" s="8"/>
      <c r="Q828" s="8"/>
      <c r="R828" s="8"/>
      <c r="S828" s="8"/>
      <c r="T828" s="8"/>
      <c r="U828" s="8"/>
      <c r="V828" s="8"/>
      <c r="W828" s="8"/>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row>
    <row r="829" spans="1:68" ht="5.15" customHeight="1" outlineLevel="1" x14ac:dyDescent="0.35">
      <c r="A829" s="6"/>
      <c r="B829" s="7"/>
      <c r="C829" s="9" t="s">
        <v>0</v>
      </c>
      <c r="D829" s="9"/>
      <c r="E829" s="9"/>
      <c r="F829" s="9"/>
      <c r="G829" s="9"/>
      <c r="H829" s="9"/>
      <c r="I829" s="9"/>
      <c r="J829" s="9"/>
      <c r="K829" s="10"/>
      <c r="L829" s="10"/>
      <c r="M829" s="10"/>
      <c r="N829" s="10"/>
      <c r="O829" s="10"/>
      <c r="P829" s="10"/>
      <c r="Q829" s="10"/>
      <c r="R829" s="10"/>
      <c r="S829" s="10"/>
      <c r="T829" s="10"/>
      <c r="U829" s="10"/>
      <c r="V829" s="10"/>
      <c r="W829" s="11"/>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2"/>
      <c r="D830" s="12"/>
      <c r="E830" s="12" t="s">
        <v>1</v>
      </c>
      <c r="F830" s="13"/>
      <c r="G830" s="14" t="s">
        <v>35</v>
      </c>
      <c r="H830" s="13"/>
      <c r="I830" s="13"/>
      <c r="J830" s="13"/>
      <c r="K830" s="13"/>
      <c r="L830" s="13"/>
      <c r="M830" s="13"/>
      <c r="N830" s="13"/>
      <c r="O830" s="13"/>
      <c r="P830" s="13"/>
      <c r="Q830" s="13"/>
      <c r="R830" s="13"/>
      <c r="S830" s="15"/>
      <c r="T830" s="13"/>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2"/>
      <c r="D831" s="12"/>
      <c r="E831" s="17"/>
      <c r="F831" s="13"/>
      <c r="G831" s="18"/>
      <c r="H831" s="13" t="s">
        <v>26</v>
      </c>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2"/>
      <c r="E832" s="17"/>
      <c r="F832" s="13"/>
      <c r="G832" s="13" t="s">
        <v>2</v>
      </c>
      <c r="H832" s="43" t="s">
        <v>34</v>
      </c>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20">
        <v>0</v>
      </c>
      <c r="D833" s="12"/>
      <c r="E833" s="17"/>
      <c r="F833" s="13"/>
      <c r="G833" s="21"/>
      <c r="H833" s="13"/>
      <c r="I833" s="13"/>
      <c r="J833" s="13"/>
      <c r="K833" s="13"/>
      <c r="L833" s="13"/>
      <c r="M833" s="13"/>
      <c r="N833" s="13"/>
      <c r="O833" s="13"/>
      <c r="P833" s="13"/>
      <c r="Q833" s="13"/>
      <c r="R833" s="13"/>
      <c r="S833" s="15"/>
      <c r="T833" s="19"/>
      <c r="U833" s="15"/>
      <c r="V833" s="15"/>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17"/>
      <c r="G834" s="17"/>
      <c r="H834" s="17"/>
      <c r="I834" s="17"/>
      <c r="J834" s="22"/>
      <c r="K834" s="22"/>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17"/>
      <c r="G835" s="17"/>
      <c r="H835" s="17"/>
      <c r="I835" s="17"/>
      <c r="J835" s="17"/>
      <c r="K835" s="17"/>
      <c r="L835" s="22"/>
      <c r="M835" s="22"/>
      <c r="N835" s="22"/>
      <c r="O835" s="22"/>
      <c r="P835" s="22"/>
      <c r="Q835" s="22"/>
      <c r="R835" s="22"/>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17"/>
      <c r="G836" s="17"/>
      <c r="H836" s="17"/>
      <c r="I836" s="17"/>
      <c r="J836" s="23"/>
      <c r="K836" s="23"/>
      <c r="L836" s="23"/>
      <c r="M836" s="23"/>
      <c r="N836" s="23"/>
      <c r="O836" s="23"/>
      <c r="P836" s="23"/>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17"/>
      <c r="G837" s="17"/>
      <c r="H837" s="17"/>
      <c r="I837" s="23" t="s">
        <v>396</v>
      </c>
      <c r="J837" s="23" t="s">
        <v>59</v>
      </c>
      <c r="K837" s="23" t="s">
        <v>60</v>
      </c>
      <c r="L837" s="23" t="s">
        <v>61</v>
      </c>
      <c r="M837" s="23" t="s">
        <v>62</v>
      </c>
      <c r="N837" s="23" t="s">
        <v>900</v>
      </c>
      <c r="O837" s="23" t="s">
        <v>901</v>
      </c>
      <c r="P837" s="23" t="s">
        <v>902</v>
      </c>
      <c r="Q837" s="23" t="s">
        <v>1186</v>
      </c>
      <c r="R837" s="24"/>
      <c r="S837" s="22"/>
      <c r="T837" s="22"/>
      <c r="U837" s="22"/>
      <c r="V837" s="2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5" outlineLevel="1" x14ac:dyDescent="0.35">
      <c r="A838" s="6"/>
      <c r="B838" s="7"/>
      <c r="C838" s="17"/>
      <c r="D838" s="17"/>
      <c r="E838" s="17"/>
      <c r="F838" s="26"/>
      <c r="G838" s="27"/>
      <c r="H838" s="34" t="s">
        <v>1093</v>
      </c>
      <c r="I838" s="230">
        <v>1</v>
      </c>
      <c r="J838" s="230">
        <v>1</v>
      </c>
      <c r="K838" s="230">
        <v>1</v>
      </c>
      <c r="L838" s="230">
        <v>1</v>
      </c>
      <c r="M838" s="230">
        <v>1</v>
      </c>
      <c r="N838" s="230">
        <v>1</v>
      </c>
      <c r="O838" s="230">
        <v>1</v>
      </c>
      <c r="P838" s="230">
        <v>1</v>
      </c>
      <c r="Q838" s="230">
        <v>1</v>
      </c>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33"/>
      <c r="G839" s="34"/>
      <c r="H839" s="34"/>
      <c r="I839" s="34"/>
      <c r="J839" s="34"/>
      <c r="K839" s="34"/>
      <c r="L839" s="34"/>
      <c r="M839" s="34"/>
      <c r="N839" s="34"/>
      <c r="O839" s="34"/>
      <c r="P839" s="34"/>
      <c r="Q839" s="154"/>
      <c r="R839" s="154"/>
      <c r="S839" s="154"/>
      <c r="T839" s="154"/>
      <c r="U839" s="154"/>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5.15" customHeight="1" outlineLevel="1" x14ac:dyDescent="0.35">
      <c r="A840" s="6"/>
      <c r="B840" s="7"/>
      <c r="C840" s="17"/>
      <c r="D840" s="17"/>
      <c r="E840" s="17"/>
      <c r="F840" s="36"/>
      <c r="G840" s="37"/>
      <c r="H840" s="37"/>
      <c r="I840" s="37"/>
      <c r="J840" s="38"/>
      <c r="K840" s="38"/>
      <c r="L840" s="38"/>
      <c r="M840" s="38"/>
      <c r="N840" s="38"/>
      <c r="O840" s="38"/>
      <c r="P840" s="38"/>
      <c r="Q840" s="38"/>
      <c r="R840" s="38"/>
      <c r="S840" s="38"/>
      <c r="T840" s="38"/>
      <c r="U840" s="38"/>
      <c r="V840" s="30"/>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25.25" customHeight="1" outlineLevel="1" x14ac:dyDescent="0.35">
      <c r="A841" s="6"/>
      <c r="B841" s="7"/>
      <c r="C841" s="39"/>
      <c r="D841" s="39"/>
      <c r="E841" s="39"/>
      <c r="F841" s="39"/>
      <c r="G841" s="40" t="str">
        <f>G830</f>
        <v>Chemical by Soil</v>
      </c>
      <c r="H841" s="39"/>
      <c r="I841" s="39"/>
      <c r="J841" s="39"/>
      <c r="K841" s="39"/>
      <c r="L841" s="39"/>
      <c r="M841" s="39"/>
      <c r="N841" s="39"/>
      <c r="O841" s="39"/>
      <c r="P841" s="39"/>
      <c r="Q841" s="39"/>
      <c r="R841" s="39"/>
      <c r="S841" s="39"/>
      <c r="T841" s="39"/>
      <c r="U841" s="39"/>
      <c r="V841" s="39"/>
      <c r="W841" s="41" t="s">
        <v>24</v>
      </c>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7"/>
      <c r="D842" s="7"/>
      <c r="E842" s="7"/>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7"/>
      <c r="D843" s="7"/>
      <c r="E843" s="7"/>
      <c r="F843" s="7"/>
      <c r="G843" s="7"/>
      <c r="H843" s="8"/>
      <c r="I843" s="8"/>
      <c r="J843" s="8"/>
      <c r="K843" s="8"/>
      <c r="L843" s="8"/>
      <c r="M843" s="8"/>
      <c r="N843" s="8"/>
      <c r="O843" s="8"/>
      <c r="P843" s="8"/>
      <c r="Q843" s="8"/>
      <c r="R843" s="8"/>
      <c r="S843" s="8"/>
      <c r="T843" s="8"/>
      <c r="U843" s="8"/>
      <c r="V843" s="8"/>
      <c r="W843" s="8"/>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row>
    <row r="844" spans="1:68" ht="5.15" customHeight="1" outlineLevel="1" thickBot="1" x14ac:dyDescent="0.4">
      <c r="A844" s="6"/>
      <c r="B844" s="7"/>
      <c r="C844" s="7"/>
      <c r="D844" s="7"/>
      <c r="E844" s="7"/>
      <c r="F844" s="7"/>
      <c r="G844" s="7"/>
      <c r="H844" s="8"/>
      <c r="I844" s="8"/>
      <c r="J844" s="8"/>
      <c r="K844" s="8"/>
      <c r="L844" s="8"/>
      <c r="M844" s="8"/>
      <c r="N844" s="8"/>
      <c r="O844" s="8"/>
      <c r="P844" s="8"/>
      <c r="Q844" s="8"/>
      <c r="R844" s="8"/>
      <c r="S844" s="8"/>
      <c r="T844" s="8"/>
      <c r="U844" s="8"/>
      <c r="V844" s="8"/>
      <c r="W844" s="8"/>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row>
    <row r="845" spans="1:68" ht="5.15" customHeight="1" outlineLevel="1" x14ac:dyDescent="0.35">
      <c r="A845" s="6"/>
      <c r="B845" s="7"/>
      <c r="C845" s="9" t="s">
        <v>0</v>
      </c>
      <c r="D845" s="9"/>
      <c r="E845" s="9"/>
      <c r="F845" s="9"/>
      <c r="G845" s="9"/>
      <c r="H845" s="9"/>
      <c r="I845" s="9"/>
      <c r="J845" s="9"/>
      <c r="K845" s="10"/>
      <c r="L845" s="10"/>
      <c r="M845" s="10"/>
      <c r="N845" s="10"/>
      <c r="O845" s="10"/>
      <c r="P845" s="10"/>
      <c r="Q845" s="10"/>
      <c r="R845" s="10"/>
      <c r="S845" s="10"/>
      <c r="T845" s="10"/>
      <c r="U845" s="10"/>
      <c r="V845" s="10"/>
      <c r="W845" s="11"/>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2"/>
      <c r="D846" s="12"/>
      <c r="E846" s="12" t="s">
        <v>1</v>
      </c>
      <c r="F846" s="13"/>
      <c r="G846" s="14" t="s">
        <v>239</v>
      </c>
      <c r="H846" s="13"/>
      <c r="I846" s="13"/>
      <c r="J846" s="13"/>
      <c r="K846" s="13"/>
      <c r="L846" s="13"/>
      <c r="M846" s="13"/>
      <c r="N846" s="13"/>
      <c r="O846" s="13"/>
      <c r="P846" s="13"/>
      <c r="Q846" s="13"/>
      <c r="R846" s="13"/>
      <c r="S846" s="15"/>
      <c r="T846" s="13"/>
      <c r="U846" s="15"/>
      <c r="V846" s="15"/>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2"/>
      <c r="D847" s="12"/>
      <c r="E847" s="17"/>
      <c r="F847" s="13"/>
      <c r="G847" s="18"/>
      <c r="H847" s="13" t="s">
        <v>240</v>
      </c>
      <c r="I847" s="13"/>
      <c r="J847" s="13"/>
      <c r="K847" s="13"/>
      <c r="L847" s="13"/>
      <c r="M847" s="13"/>
      <c r="N847" s="13"/>
      <c r="O847" s="13"/>
      <c r="P847" s="13"/>
      <c r="Q847" s="13"/>
      <c r="R847" s="13"/>
      <c r="S847" s="15"/>
      <c r="T847" s="19"/>
      <c r="U847" s="15"/>
      <c r="V847" s="15"/>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2"/>
      <c r="E848" s="17"/>
      <c r="F848" s="13"/>
      <c r="G848" s="13"/>
      <c r="H848" s="13"/>
      <c r="I848" s="13"/>
      <c r="J848" s="13"/>
      <c r="K848" s="13"/>
      <c r="L848" s="13"/>
      <c r="M848" s="13"/>
      <c r="N848" s="13"/>
      <c r="O848" s="13"/>
      <c r="P848" s="13"/>
      <c r="Q848" s="13"/>
      <c r="R848" s="13"/>
      <c r="S848" s="15"/>
      <c r="T848" s="19"/>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20">
        <v>0</v>
      </c>
      <c r="D849" s="12"/>
      <c r="E849" s="17"/>
      <c r="F849" s="13"/>
      <c r="G849" s="21"/>
      <c r="H849" s="13"/>
      <c r="I849" s="13"/>
      <c r="J849" s="13"/>
      <c r="K849" s="13"/>
      <c r="L849" s="13"/>
      <c r="M849" s="13"/>
      <c r="N849" s="13"/>
      <c r="O849" s="13"/>
      <c r="P849" s="13"/>
      <c r="Q849" s="13"/>
      <c r="R849" s="13"/>
      <c r="S849" s="15"/>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17"/>
      <c r="G850" s="17"/>
      <c r="H850" s="17"/>
      <c r="I850" s="17"/>
      <c r="J850" s="22"/>
      <c r="K850" s="22"/>
      <c r="L850" s="22"/>
      <c r="M850" s="22"/>
      <c r="N850" s="22"/>
      <c r="O850" s="22"/>
      <c r="P850" s="22"/>
      <c r="Q850" s="22"/>
      <c r="R850" s="22"/>
      <c r="S850" s="22"/>
      <c r="T850" s="22"/>
      <c r="U850" s="22"/>
      <c r="V850" s="22"/>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17"/>
      <c r="G851" s="17"/>
      <c r="H851" s="17"/>
      <c r="I851" s="17"/>
      <c r="J851" s="17"/>
      <c r="K851" s="17"/>
      <c r="L851" s="22"/>
      <c r="M851" s="22"/>
      <c r="N851" s="22"/>
      <c r="O851" s="22"/>
      <c r="P851" s="22"/>
      <c r="Q851" s="22"/>
      <c r="R851" s="22"/>
      <c r="S851" s="22"/>
      <c r="T851" s="22"/>
      <c r="U851" s="22"/>
      <c r="V851" s="22"/>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17"/>
      <c r="G852" s="17"/>
      <c r="H852" s="17"/>
      <c r="I852" s="17"/>
      <c r="J852" s="23"/>
      <c r="K852" s="23"/>
      <c r="L852" s="23"/>
      <c r="M852" s="23"/>
      <c r="N852" s="23"/>
      <c r="O852" s="23"/>
      <c r="P852" s="23"/>
      <c r="Q852" s="24"/>
      <c r="R852" s="24"/>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17"/>
      <c r="G853" s="17"/>
      <c r="H853" s="17"/>
      <c r="I853" s="17"/>
      <c r="J853" s="23" t="s">
        <v>114</v>
      </c>
      <c r="K853" s="23" t="s">
        <v>115</v>
      </c>
      <c r="L853" s="23" t="s">
        <v>1092</v>
      </c>
      <c r="M853" s="23" t="s">
        <v>114</v>
      </c>
      <c r="N853" s="23"/>
      <c r="O853" s="23"/>
      <c r="P853" s="24"/>
      <c r="Q853" s="24"/>
      <c r="R853" s="24"/>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4.5" outlineLevel="1" x14ac:dyDescent="0.35">
      <c r="A854" s="6"/>
      <c r="B854" s="7"/>
      <c r="C854" s="17"/>
      <c r="D854" s="17"/>
      <c r="E854" s="17"/>
      <c r="F854" s="26"/>
      <c r="G854" s="27"/>
      <c r="H854" s="27"/>
      <c r="I854" s="27" t="str" cm="1">
        <f t="array" ref="I854:I857">TRANSPOSE(H451:K451)</f>
        <v>knock</v>
      </c>
      <c r="J854" s="771">
        <f>MIN(364,INT((M854 - DATE(YEAR(M854),1,1))))</f>
        <v>104</v>
      </c>
      <c r="K854" s="233">
        <v>35</v>
      </c>
      <c r="L854" s="230">
        <v>0.25</v>
      </c>
      <c r="M854" s="776">
        <v>43570</v>
      </c>
      <c r="N854" s="152"/>
      <c r="O854" s="152"/>
      <c r="P854" s="152"/>
      <c r="Q854" s="153"/>
      <c r="R854" s="153"/>
      <c r="S854" s="153"/>
      <c r="T854" s="153"/>
      <c r="U854" s="153"/>
      <c r="V854" s="4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4.5" outlineLevel="1" x14ac:dyDescent="0.35">
      <c r="A855" s="6"/>
      <c r="B855" s="7"/>
      <c r="C855" s="17"/>
      <c r="D855" s="17"/>
      <c r="E855" s="17"/>
      <c r="F855" s="26"/>
      <c r="G855" s="27"/>
      <c r="H855" s="27"/>
      <c r="I855" s="27" t="str">
        <v>pre-em</v>
      </c>
      <c r="J855" s="771">
        <f t="shared" ref="J855:J857" si="211">MIN(364,INT((M855 - DATE(YEAR(M855),1,1))))</f>
        <v>134</v>
      </c>
      <c r="K855" s="233">
        <v>15</v>
      </c>
      <c r="L855" s="230">
        <v>0.25</v>
      </c>
      <c r="M855" s="776">
        <v>43600</v>
      </c>
      <c r="N855" s="152"/>
      <c r="O855" s="152"/>
      <c r="P855" s="152"/>
      <c r="Q855" s="153"/>
      <c r="R855" s="153"/>
      <c r="S855" s="153"/>
      <c r="T855" s="153"/>
      <c r="U855" s="153"/>
      <c r="V855" s="4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4.5" outlineLevel="1" x14ac:dyDescent="0.35">
      <c r="A856" s="6"/>
      <c r="B856" s="7"/>
      <c r="C856" s="17"/>
      <c r="D856" s="17"/>
      <c r="E856" s="17"/>
      <c r="F856" s="26"/>
      <c r="G856" s="27"/>
      <c r="H856" s="27"/>
      <c r="I856" s="27" t="str">
        <v>selective_and_spraytop</v>
      </c>
      <c r="J856" s="771">
        <f t="shared" si="211"/>
        <v>151</v>
      </c>
      <c r="K856" s="233">
        <v>90</v>
      </c>
      <c r="L856" s="230">
        <v>0.25</v>
      </c>
      <c r="M856" s="776">
        <v>43617</v>
      </c>
      <c r="N856" s="152"/>
      <c r="O856" s="152"/>
      <c r="P856" s="152"/>
      <c r="Q856" s="153"/>
      <c r="R856" s="153"/>
      <c r="S856" s="153"/>
      <c r="T856" s="153"/>
      <c r="U856" s="153"/>
      <c r="V856" s="42"/>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4.5" outlineLevel="1" x14ac:dyDescent="0.35">
      <c r="A857" s="6"/>
      <c r="B857" s="7"/>
      <c r="C857" s="17"/>
      <c r="D857" s="17"/>
      <c r="E857" s="17"/>
      <c r="F857" s="26"/>
      <c r="G857" s="27"/>
      <c r="H857" s="27"/>
      <c r="I857" s="27" t="str">
        <v>fungicide</v>
      </c>
      <c r="J857" s="771">
        <f t="shared" si="211"/>
        <v>195</v>
      </c>
      <c r="K857" s="233">
        <v>35</v>
      </c>
      <c r="L857" s="230">
        <v>0.25</v>
      </c>
      <c r="M857" s="776">
        <v>43661</v>
      </c>
      <c r="N857" s="152"/>
      <c r="O857" s="152"/>
      <c r="P857" s="152"/>
      <c r="Q857" s="153"/>
      <c r="R857" s="153"/>
      <c r="S857" s="153"/>
      <c r="T857" s="153"/>
      <c r="U857" s="153"/>
      <c r="V857" s="4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3"/>
      <c r="G858" s="34"/>
      <c r="H858" s="34"/>
      <c r="I858" s="34"/>
      <c r="J858" s="34"/>
      <c r="K858" s="34"/>
      <c r="L858" s="34"/>
      <c r="M858" s="34"/>
      <c r="N858" s="34"/>
      <c r="O858" s="152"/>
      <c r="P858" s="152"/>
      <c r="Q858" s="154"/>
      <c r="R858" s="154"/>
      <c r="S858" s="154"/>
      <c r="T858" s="154"/>
      <c r="U858" s="154"/>
      <c r="V858" s="42"/>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15" customHeight="1" outlineLevel="1" x14ac:dyDescent="0.35">
      <c r="A859" s="6"/>
      <c r="B859" s="7"/>
      <c r="C859" s="17"/>
      <c r="D859" s="17"/>
      <c r="E859" s="17"/>
      <c r="F859" s="36"/>
      <c r="G859" s="37"/>
      <c r="H859" s="37"/>
      <c r="I859" s="37"/>
      <c r="J859" s="38"/>
      <c r="K859" s="38"/>
      <c r="L859" s="38"/>
      <c r="M859" s="38"/>
      <c r="N859" s="38"/>
      <c r="O859" s="38"/>
      <c r="P859" s="38"/>
      <c r="Q859" s="38"/>
      <c r="R859" s="38"/>
      <c r="S859" s="38"/>
      <c r="T859" s="38"/>
      <c r="U859" s="38"/>
      <c r="V859" s="30"/>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25.25" customHeight="1" outlineLevel="1" x14ac:dyDescent="0.35">
      <c r="A860" s="6"/>
      <c r="B860" s="7"/>
      <c r="C860" s="39"/>
      <c r="D860" s="39"/>
      <c r="E860" s="39"/>
      <c r="F860" s="39"/>
      <c r="G860" s="40" t="str">
        <f>G846</f>
        <v>Chemical info</v>
      </c>
      <c r="H860" s="39"/>
      <c r="I860" s="39"/>
      <c r="J860" s="39"/>
      <c r="K860" s="39"/>
      <c r="L860" s="39"/>
      <c r="M860" s="39"/>
      <c r="N860" s="39"/>
      <c r="O860" s="39"/>
      <c r="P860" s="39"/>
      <c r="Q860" s="39"/>
      <c r="R860" s="39"/>
      <c r="S860" s="39"/>
      <c r="T860" s="39"/>
      <c r="U860" s="39"/>
      <c r="V860" s="39"/>
      <c r="W860" s="41" t="s">
        <v>24</v>
      </c>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7"/>
      <c r="D861" s="7"/>
      <c r="E861" s="7"/>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7"/>
      <c r="D862" s="7"/>
      <c r="E862" s="7"/>
      <c r="F862" s="7"/>
      <c r="G862" s="7"/>
      <c r="H862" s="8"/>
      <c r="I862" s="8"/>
      <c r="J862" s="8"/>
      <c r="K862" s="8"/>
      <c r="L862" s="8"/>
      <c r="M862" s="8"/>
      <c r="N862" s="8"/>
      <c r="O862" s="8"/>
      <c r="P862" s="8"/>
      <c r="Q862" s="8"/>
      <c r="R862" s="8"/>
      <c r="S862" s="8"/>
      <c r="T862" s="8"/>
      <c r="U862" s="8"/>
      <c r="V862" s="8"/>
      <c r="W862" s="8"/>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row>
    <row r="863" spans="1:68" ht="5.15" customHeight="1" outlineLevel="1" thickBot="1" x14ac:dyDescent="0.4">
      <c r="A863" s="6"/>
      <c r="B863" s="7"/>
      <c r="C863" s="7"/>
      <c r="D863" s="7"/>
      <c r="E863" s="7"/>
      <c r="F863" s="7"/>
      <c r="G863" s="7"/>
      <c r="H863" s="8"/>
      <c r="I863" s="8"/>
      <c r="J863" s="8"/>
      <c r="K863" s="8"/>
      <c r="L863" s="8"/>
      <c r="M863" s="8"/>
      <c r="N863" s="8"/>
      <c r="O863" s="8"/>
      <c r="P863" s="8"/>
      <c r="Q863" s="8"/>
      <c r="R863" s="8"/>
      <c r="S863" s="8"/>
      <c r="T863" s="8"/>
      <c r="U863" s="8"/>
      <c r="V863" s="8"/>
      <c r="W863" s="8"/>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row>
    <row r="864" spans="1:68" ht="5.15" customHeight="1" outlineLevel="1" x14ac:dyDescent="0.35">
      <c r="A864" s="6"/>
      <c r="B864" s="7"/>
      <c r="C864" s="9" t="s">
        <v>0</v>
      </c>
      <c r="D864" s="9"/>
      <c r="E864" s="9"/>
      <c r="F864" s="9"/>
      <c r="G864" s="9"/>
      <c r="H864" s="9"/>
      <c r="I864" s="9"/>
      <c r="J864" s="9"/>
      <c r="K864" s="10"/>
      <c r="L864" s="10"/>
      <c r="M864" s="10"/>
      <c r="N864" s="10"/>
      <c r="O864" s="10"/>
      <c r="P864" s="10"/>
      <c r="Q864" s="10"/>
      <c r="R864" s="10"/>
      <c r="S864" s="10"/>
      <c r="T864" s="10"/>
      <c r="U864" s="10"/>
      <c r="V864" s="10"/>
      <c r="W864" s="11"/>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2"/>
      <c r="D865" s="12"/>
      <c r="E865" s="12" t="s">
        <v>1</v>
      </c>
      <c r="F865" s="13"/>
      <c r="G865" s="14" t="s">
        <v>36</v>
      </c>
      <c r="H865" s="13"/>
      <c r="I865" s="13"/>
      <c r="J865" s="13"/>
      <c r="K865" s="13"/>
      <c r="L865" s="13"/>
      <c r="M865" s="13"/>
      <c r="N865" s="13"/>
      <c r="O865" s="13"/>
      <c r="P865" s="13"/>
      <c r="Q865" s="13"/>
      <c r="R865" s="13"/>
      <c r="S865" s="13"/>
      <c r="T865" s="13"/>
      <c r="U865" s="15"/>
      <c r="V865" s="15"/>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2"/>
      <c r="D866" s="12"/>
      <c r="E866" s="17"/>
      <c r="F866" s="13"/>
      <c r="G866" s="13" t="s">
        <v>37</v>
      </c>
      <c r="H866" s="13"/>
      <c r="I866" s="13" t="s">
        <v>340</v>
      </c>
      <c r="J866" s="13"/>
      <c r="K866" s="13"/>
      <c r="L866" s="13"/>
      <c r="M866" s="13"/>
      <c r="N866" s="13"/>
      <c r="O866" s="13"/>
      <c r="P866" s="13"/>
      <c r="Q866" s="13"/>
      <c r="R866" s="13"/>
      <c r="S866" s="13"/>
      <c r="T866" s="19"/>
      <c r="U866" s="15"/>
      <c r="V866" s="15"/>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2"/>
      <c r="E867" s="17"/>
      <c r="F867" s="13"/>
      <c r="G867" s="45">
        <v>38576.728703703702</v>
      </c>
      <c r="H867" s="13"/>
      <c r="I867" s="13"/>
      <c r="J867" s="13"/>
      <c r="K867" s="13"/>
      <c r="L867" s="13"/>
      <c r="M867" s="13"/>
      <c r="N867" s="13"/>
      <c r="O867" s="13"/>
      <c r="P867" s="13"/>
      <c r="Q867" s="13"/>
      <c r="R867" s="13"/>
      <c r="S867" s="13"/>
      <c r="T867" s="19"/>
      <c r="U867" s="15"/>
      <c r="V867" s="15"/>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20">
        <v>0</v>
      </c>
      <c r="D868" s="12"/>
      <c r="E868" s="17"/>
      <c r="F868" s="13"/>
      <c r="G868" s="21"/>
      <c r="H868" s="13"/>
      <c r="I868" s="13"/>
      <c r="J868" s="13"/>
      <c r="K868" s="13"/>
      <c r="L868" s="13"/>
      <c r="M868" s="13"/>
      <c r="N868" s="13"/>
      <c r="O868" s="13"/>
      <c r="P868" s="13"/>
      <c r="Q868" s="13"/>
      <c r="R868" s="13"/>
      <c r="S868" s="13"/>
      <c r="T868" s="19"/>
      <c r="U868" s="15"/>
      <c r="V868" s="15"/>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17"/>
      <c r="G869" s="17"/>
      <c r="H869" s="17"/>
      <c r="I869" s="17"/>
      <c r="J869" s="22"/>
      <c r="K869" s="22"/>
      <c r="L869" s="22"/>
      <c r="M869" s="22"/>
      <c r="N869" s="22"/>
      <c r="O869" s="22"/>
      <c r="P869" s="22"/>
      <c r="Q869" s="22"/>
      <c r="R869" s="22"/>
      <c r="S869" s="22"/>
      <c r="T869" s="22"/>
      <c r="U869" s="22"/>
      <c r="V869" s="22"/>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17"/>
      <c r="G870" s="17"/>
      <c r="H870" s="941"/>
      <c r="I870" s="17"/>
      <c r="J870" s="17"/>
      <c r="K870" s="22"/>
      <c r="L870" s="22"/>
      <c r="M870" s="22"/>
      <c r="N870" s="22"/>
      <c r="O870" s="22"/>
      <c r="P870" s="22"/>
      <c r="Q870" s="22"/>
      <c r="R870" s="22"/>
      <c r="S870" s="22"/>
      <c r="T870" s="22"/>
      <c r="U870" s="22"/>
      <c r="V870" s="22"/>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17"/>
      <c r="G871" s="17"/>
      <c r="H871" s="941"/>
      <c r="I871" s="17"/>
      <c r="J871" s="942" t="s">
        <v>1071</v>
      </c>
      <c r="K871" s="940"/>
      <c r="L871" s="940"/>
      <c r="M871" s="940"/>
      <c r="N871" s="940"/>
      <c r="O871" s="940"/>
      <c r="P871" s="940"/>
      <c r="Q871" s="940"/>
      <c r="R871" s="24"/>
      <c r="S871" s="24"/>
      <c r="T871" s="22"/>
      <c r="U871" s="22"/>
      <c r="V871" s="22"/>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17"/>
      <c r="G872" s="17" t="s">
        <v>39</v>
      </c>
      <c r="H872" s="941"/>
      <c r="I872" s="17"/>
      <c r="J872" s="23" t="s">
        <v>396</v>
      </c>
      <c r="K872" s="23" t="s">
        <v>59</v>
      </c>
      <c r="L872" s="23" t="s">
        <v>60</v>
      </c>
      <c r="M872" s="23" t="s">
        <v>61</v>
      </c>
      <c r="N872" s="23" t="s">
        <v>62</v>
      </c>
      <c r="O872" s="23" t="s">
        <v>900</v>
      </c>
      <c r="P872" s="23" t="s">
        <v>901</v>
      </c>
      <c r="Q872" s="23" t="s">
        <v>902</v>
      </c>
      <c r="R872" s="23" t="s">
        <v>1186</v>
      </c>
      <c r="S872" s="23"/>
      <c r="T872" s="128" t="s">
        <v>1053</v>
      </c>
      <c r="U872" s="22"/>
      <c r="V872" s="22"/>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49"/>
      <c r="H873" s="31"/>
      <c r="I873" s="699" t="str">
        <f>General!O17</f>
        <v>a</v>
      </c>
      <c r="J873" s="234">
        <v>0</v>
      </c>
      <c r="K873" s="234">
        <v>0</v>
      </c>
      <c r="L873" s="234">
        <v>0</v>
      </c>
      <c r="M873" s="234">
        <v>0</v>
      </c>
      <c r="N873" s="234">
        <v>0</v>
      </c>
      <c r="O873" s="234">
        <v>0</v>
      </c>
      <c r="P873" s="234">
        <v>0</v>
      </c>
      <c r="Q873" s="234">
        <v>0</v>
      </c>
      <c r="R873" s="234">
        <v>0</v>
      </c>
      <c r="S873" s="27"/>
      <c r="T873" s="714">
        <v>0</v>
      </c>
      <c r="U873" s="58"/>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49"/>
      <c r="H874" s="31"/>
      <c r="I874" s="699" t="str">
        <f>General!O18</f>
        <v>ar</v>
      </c>
      <c r="J874" s="234">
        <v>10</v>
      </c>
      <c r="K874" s="234">
        <v>10</v>
      </c>
      <c r="L874" s="234">
        <v>10</v>
      </c>
      <c r="M874" s="234">
        <v>10</v>
      </c>
      <c r="N874" s="234">
        <v>10</v>
      </c>
      <c r="O874" s="234">
        <v>10</v>
      </c>
      <c r="P874" s="234">
        <v>10</v>
      </c>
      <c r="Q874" s="234">
        <v>10</v>
      </c>
      <c r="R874" s="234">
        <v>10</v>
      </c>
      <c r="S874" s="27"/>
      <c r="T874" s="714">
        <v>1</v>
      </c>
      <c r="U874" s="58"/>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49"/>
      <c r="H875" s="31"/>
      <c r="I875" s="699" t="str">
        <f>General!O19</f>
        <v>a2</v>
      </c>
      <c r="J875" s="234">
        <v>0</v>
      </c>
      <c r="K875" s="234">
        <v>0</v>
      </c>
      <c r="L875" s="234">
        <v>0</v>
      </c>
      <c r="M875" s="234">
        <v>0</v>
      </c>
      <c r="N875" s="234">
        <v>0</v>
      </c>
      <c r="O875" s="234">
        <v>0</v>
      </c>
      <c r="P875" s="234">
        <v>0</v>
      </c>
      <c r="Q875" s="234">
        <v>0</v>
      </c>
      <c r="R875" s="234">
        <v>0</v>
      </c>
      <c r="S875" s="27"/>
      <c r="T875" s="714">
        <v>0</v>
      </c>
      <c r="U875" s="58"/>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49"/>
      <c r="H876" s="31"/>
      <c r="I876" s="699" t="str">
        <f>General!O20</f>
        <v>b</v>
      </c>
      <c r="J876" s="234">
        <v>100</v>
      </c>
      <c r="K876" s="234">
        <v>100</v>
      </c>
      <c r="L876" s="234">
        <v>100</v>
      </c>
      <c r="M876" s="234">
        <v>100</v>
      </c>
      <c r="N876" s="234">
        <v>100</v>
      </c>
      <c r="O876" s="234">
        <v>100</v>
      </c>
      <c r="P876" s="234">
        <v>100</v>
      </c>
      <c r="Q876" s="234">
        <v>100</v>
      </c>
      <c r="R876" s="234">
        <v>100</v>
      </c>
      <c r="S876" s="27"/>
      <c r="T876" s="714">
        <v>1</v>
      </c>
      <c r="U876" s="58"/>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49"/>
      <c r="H877" s="31"/>
      <c r="I877" s="699" t="str">
        <f>General!O21</f>
        <v>bd</v>
      </c>
      <c r="J877" s="234">
        <v>100</v>
      </c>
      <c r="K877" s="234">
        <v>100</v>
      </c>
      <c r="L877" s="234">
        <v>100</v>
      </c>
      <c r="M877" s="234">
        <v>100</v>
      </c>
      <c r="N877" s="234">
        <v>100</v>
      </c>
      <c r="O877" s="234">
        <v>100</v>
      </c>
      <c r="P877" s="234">
        <v>100</v>
      </c>
      <c r="Q877" s="234">
        <v>100</v>
      </c>
      <c r="R877" s="234">
        <v>100</v>
      </c>
      <c r="S877" s="27"/>
      <c r="T877" s="714">
        <v>1</v>
      </c>
      <c r="U877" s="58"/>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49"/>
      <c r="H878" s="31"/>
      <c r="I878" s="699" t="str">
        <f>General!O22</f>
        <v>f</v>
      </c>
      <c r="J878" s="235">
        <v>120</v>
      </c>
      <c r="K878" s="235">
        <v>120</v>
      </c>
      <c r="L878" s="235">
        <v>120</v>
      </c>
      <c r="M878" s="235">
        <v>120</v>
      </c>
      <c r="N878" s="235">
        <v>120</v>
      </c>
      <c r="O878" s="235">
        <v>120</v>
      </c>
      <c r="P878" s="235">
        <v>120</v>
      </c>
      <c r="Q878" s="235">
        <v>120</v>
      </c>
      <c r="R878" s="235">
        <v>120</v>
      </c>
      <c r="S878" s="27"/>
      <c r="T878" s="714">
        <v>1</v>
      </c>
      <c r="U878" s="58"/>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49"/>
      <c r="H879" s="31"/>
      <c r="I879" s="699" t="str">
        <f>General!O23</f>
        <v>h</v>
      </c>
      <c r="J879" s="235">
        <v>140</v>
      </c>
      <c r="K879" s="235">
        <v>140</v>
      </c>
      <c r="L879" s="235">
        <v>140</v>
      </c>
      <c r="M879" s="235">
        <v>140</v>
      </c>
      <c r="N879" s="235">
        <v>140</v>
      </c>
      <c r="O879" s="235">
        <v>140</v>
      </c>
      <c r="P879" s="235">
        <v>140</v>
      </c>
      <c r="Q879" s="235">
        <v>140</v>
      </c>
      <c r="R879" s="235">
        <v>140</v>
      </c>
      <c r="S879" s="27"/>
      <c r="T879" s="714">
        <v>1</v>
      </c>
      <c r="U879" s="58"/>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49"/>
      <c r="H880" s="31"/>
      <c r="I880" s="699" t="str">
        <f>General!O24</f>
        <v>i</v>
      </c>
      <c r="J880" s="235">
        <v>90</v>
      </c>
      <c r="K880" s="235">
        <v>90</v>
      </c>
      <c r="L880" s="235">
        <v>90</v>
      </c>
      <c r="M880" s="235">
        <v>90</v>
      </c>
      <c r="N880" s="235">
        <v>90</v>
      </c>
      <c r="O880" s="235">
        <v>90</v>
      </c>
      <c r="P880" s="235">
        <v>90</v>
      </c>
      <c r="Q880" s="235">
        <v>90</v>
      </c>
      <c r="R880" s="235">
        <v>90</v>
      </c>
      <c r="S880" s="27"/>
      <c r="T880" s="714">
        <v>1</v>
      </c>
      <c r="U880" s="58"/>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36"/>
      <c r="G881" s="49"/>
      <c r="H881" s="31"/>
      <c r="I881" s="699" t="str">
        <f>General!O25</f>
        <v>j</v>
      </c>
      <c r="J881" s="235">
        <v>0</v>
      </c>
      <c r="K881" s="235">
        <v>0</v>
      </c>
      <c r="L881" s="235">
        <v>0</v>
      </c>
      <c r="M881" s="235">
        <v>0</v>
      </c>
      <c r="N881" s="235">
        <v>0</v>
      </c>
      <c r="O881" s="235">
        <v>0</v>
      </c>
      <c r="P881" s="235">
        <v>0</v>
      </c>
      <c r="Q881" s="235">
        <v>0</v>
      </c>
      <c r="R881" s="235">
        <v>0</v>
      </c>
      <c r="S881" s="27"/>
      <c r="T881" s="714">
        <v>1</v>
      </c>
      <c r="U881" s="58"/>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36"/>
      <c r="G882" s="49"/>
      <c r="H882" s="31"/>
      <c r="I882" s="699" t="str">
        <f>General!O26</f>
        <v>jc</v>
      </c>
      <c r="J882" s="717">
        <f>J883*$T$882+J881*(1-$T$882)</f>
        <v>1</v>
      </c>
      <c r="K882" s="717">
        <f t="shared" ref="K882:P882" si="212">K883*$T$882+K881*(1-$T$882)</f>
        <v>1</v>
      </c>
      <c r="L882" s="717">
        <f t="shared" si="212"/>
        <v>1</v>
      </c>
      <c r="M882" s="717">
        <f t="shared" si="212"/>
        <v>1</v>
      </c>
      <c r="N882" s="717">
        <f t="shared" si="212"/>
        <v>1</v>
      </c>
      <c r="O882" s="717">
        <f t="shared" si="212"/>
        <v>1</v>
      </c>
      <c r="P882" s="717">
        <f t="shared" si="212"/>
        <v>1</v>
      </c>
      <c r="Q882" s="717">
        <f>Q883*$T$882+Q881*(1-$T$882)</f>
        <v>1</v>
      </c>
      <c r="R882" s="717">
        <f>R883*$T$882+R881*(1-$T$882)</f>
        <v>1</v>
      </c>
      <c r="S882" s="27"/>
      <c r="T882" s="716">
        <v>0.1</v>
      </c>
      <c r="U882" s="58"/>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36"/>
      <c r="G883" s="49"/>
      <c r="H883" s="31"/>
      <c r="I883" s="699" t="str">
        <f>General!O27</f>
        <v>jr</v>
      </c>
      <c r="J883" s="235">
        <v>10</v>
      </c>
      <c r="K883" s="235">
        <v>10</v>
      </c>
      <c r="L883" s="235">
        <v>10</v>
      </c>
      <c r="M883" s="235">
        <v>10</v>
      </c>
      <c r="N883" s="235">
        <v>10</v>
      </c>
      <c r="O883" s="235">
        <v>10</v>
      </c>
      <c r="P883" s="235">
        <v>10</v>
      </c>
      <c r="Q883" s="235">
        <v>10</v>
      </c>
      <c r="R883" s="235">
        <v>10</v>
      </c>
      <c r="S883" s="27"/>
      <c r="T883" s="714">
        <v>1</v>
      </c>
      <c r="U883" s="58"/>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33"/>
      <c r="G884" s="34"/>
      <c r="H884" s="34"/>
      <c r="I884" s="699" t="str">
        <f>General!O28</f>
        <v>k</v>
      </c>
      <c r="J884" s="235">
        <v>90</v>
      </c>
      <c r="K884" s="235">
        <v>90</v>
      </c>
      <c r="L884" s="235">
        <v>90</v>
      </c>
      <c r="M884" s="235">
        <v>90</v>
      </c>
      <c r="N884" s="235">
        <v>90</v>
      </c>
      <c r="O884" s="235">
        <v>90</v>
      </c>
      <c r="P884" s="235">
        <v>90</v>
      </c>
      <c r="Q884" s="235">
        <v>90</v>
      </c>
      <c r="R884" s="235">
        <v>90</v>
      </c>
      <c r="S884" s="27"/>
      <c r="T884" s="714">
        <v>1</v>
      </c>
      <c r="U884" s="58"/>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33"/>
      <c r="G885" s="34"/>
      <c r="H885" s="34"/>
      <c r="I885" s="699" t="str">
        <f>General!O29</f>
        <v>l</v>
      </c>
      <c r="J885" s="235">
        <v>90</v>
      </c>
      <c r="K885" s="235">
        <v>90</v>
      </c>
      <c r="L885" s="235">
        <v>90</v>
      </c>
      <c r="M885" s="235">
        <v>90</v>
      </c>
      <c r="N885" s="235">
        <v>90</v>
      </c>
      <c r="O885" s="235">
        <v>90</v>
      </c>
      <c r="P885" s="235">
        <v>90</v>
      </c>
      <c r="Q885" s="235">
        <v>90</v>
      </c>
      <c r="R885" s="235">
        <v>90</v>
      </c>
      <c r="S885" s="27"/>
      <c r="T885" s="714">
        <v>1</v>
      </c>
      <c r="U885" s="58"/>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33"/>
      <c r="G886" s="34"/>
      <c r="H886" s="34"/>
      <c r="I886" s="699" t="str">
        <f>General!O30</f>
        <v>m</v>
      </c>
      <c r="J886" s="235">
        <v>0</v>
      </c>
      <c r="K886" s="235">
        <v>0</v>
      </c>
      <c r="L886" s="235">
        <v>0</v>
      </c>
      <c r="M886" s="235">
        <v>0</v>
      </c>
      <c r="N886" s="235">
        <v>0</v>
      </c>
      <c r="O886" s="235">
        <v>0</v>
      </c>
      <c r="P886" s="235">
        <v>0</v>
      </c>
      <c r="Q886" s="235">
        <v>0</v>
      </c>
      <c r="R886" s="235">
        <v>0</v>
      </c>
      <c r="S886" s="27"/>
      <c r="T886" s="714">
        <v>0</v>
      </c>
      <c r="U886" s="58"/>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49"/>
      <c r="H887" s="31"/>
      <c r="I887" s="699" t="str">
        <f>General!O31</f>
        <v>o</v>
      </c>
      <c r="J887" s="234">
        <v>120</v>
      </c>
      <c r="K887" s="234">
        <v>120</v>
      </c>
      <c r="L887" s="234">
        <v>120</v>
      </c>
      <c r="M887" s="234">
        <v>120</v>
      </c>
      <c r="N887" s="234">
        <v>120</v>
      </c>
      <c r="O887" s="234">
        <v>120</v>
      </c>
      <c r="P887" s="234">
        <v>120</v>
      </c>
      <c r="Q887" s="234">
        <v>120</v>
      </c>
      <c r="R887" s="234">
        <v>120</v>
      </c>
      <c r="S887" s="27"/>
      <c r="T887" s="714">
        <v>1</v>
      </c>
      <c r="U887" s="58"/>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49"/>
      <c r="H888" s="31"/>
      <c r="I888" s="699" t="str">
        <f>General!O32</f>
        <v>od</v>
      </c>
      <c r="J888" s="236">
        <v>120</v>
      </c>
      <c r="K888" s="236">
        <v>120</v>
      </c>
      <c r="L888" s="236">
        <v>120</v>
      </c>
      <c r="M888" s="236">
        <v>120</v>
      </c>
      <c r="N888" s="236">
        <v>120</v>
      </c>
      <c r="O888" s="236">
        <v>120</v>
      </c>
      <c r="P888" s="236">
        <v>120</v>
      </c>
      <c r="Q888" s="236">
        <v>120</v>
      </c>
      <c r="R888" s="236">
        <v>120</v>
      </c>
      <c r="S888" s="27"/>
      <c r="T888" s="714">
        <v>1</v>
      </c>
      <c r="U888" s="58"/>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99" t="str">
        <f>General!O33</f>
        <v>of</v>
      </c>
      <c r="J889" s="236">
        <v>100</v>
      </c>
      <c r="K889" s="236">
        <v>100</v>
      </c>
      <c r="L889" s="236">
        <v>100</v>
      </c>
      <c r="M889" s="236">
        <v>100</v>
      </c>
      <c r="N889" s="236">
        <v>100</v>
      </c>
      <c r="O889" s="236">
        <v>100</v>
      </c>
      <c r="P889" s="236">
        <v>100</v>
      </c>
      <c r="Q889" s="236">
        <v>100</v>
      </c>
      <c r="R889" s="236">
        <v>100</v>
      </c>
      <c r="S889" s="26"/>
      <c r="T889" s="715">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99" t="str">
        <f>General!O34</f>
        <v>r</v>
      </c>
      <c r="J890" s="236">
        <v>3</v>
      </c>
      <c r="K890" s="236">
        <v>3</v>
      </c>
      <c r="L890" s="236">
        <v>3</v>
      </c>
      <c r="M890" s="236">
        <v>3</v>
      </c>
      <c r="N890" s="236">
        <v>3</v>
      </c>
      <c r="O890" s="236">
        <v>3</v>
      </c>
      <c r="P890" s="236">
        <v>3</v>
      </c>
      <c r="Q890" s="236">
        <v>3</v>
      </c>
      <c r="R890" s="236">
        <v>3</v>
      </c>
      <c r="S890" s="26"/>
      <c r="T890" s="715">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99" t="str">
        <f>General!O35</f>
        <v>rd</v>
      </c>
      <c r="J891" s="236">
        <v>3</v>
      </c>
      <c r="K891" s="236">
        <v>3</v>
      </c>
      <c r="L891" s="236">
        <v>3</v>
      </c>
      <c r="M891" s="236">
        <v>3</v>
      </c>
      <c r="N891" s="236">
        <v>3</v>
      </c>
      <c r="O891" s="236">
        <v>3</v>
      </c>
      <c r="P891" s="236">
        <v>3</v>
      </c>
      <c r="Q891" s="236">
        <v>3</v>
      </c>
      <c r="R891" s="236">
        <v>3</v>
      </c>
      <c r="S891" s="26"/>
      <c r="T891" s="715">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699" t="str">
        <f>General!O36</f>
        <v>s</v>
      </c>
      <c r="J892" s="236">
        <v>0</v>
      </c>
      <c r="K892" s="236">
        <v>0</v>
      </c>
      <c r="L892" s="236">
        <v>0</v>
      </c>
      <c r="M892" s="236">
        <v>0</v>
      </c>
      <c r="N892" s="236">
        <v>0</v>
      </c>
      <c r="O892" s="236">
        <v>0</v>
      </c>
      <c r="P892" s="236">
        <v>0</v>
      </c>
      <c r="Q892" s="236">
        <v>0</v>
      </c>
      <c r="R892" s="236">
        <v>0</v>
      </c>
      <c r="S892" s="48"/>
      <c r="T892" s="715">
        <v>0</v>
      </c>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outlineLevel="1" x14ac:dyDescent="0.35">
      <c r="A893" s="6"/>
      <c r="B893" s="7"/>
      <c r="C893" s="17"/>
      <c r="D893" s="17"/>
      <c r="E893" s="17"/>
      <c r="F893" s="26"/>
      <c r="G893" s="50"/>
      <c r="H893" s="51"/>
      <c r="I893" s="699" t="str">
        <f>General!O37</f>
        <v>sp</v>
      </c>
      <c r="J893" s="236">
        <v>0</v>
      </c>
      <c r="K893" s="236">
        <v>0</v>
      </c>
      <c r="L893" s="236">
        <v>0</v>
      </c>
      <c r="M893" s="236">
        <v>0</v>
      </c>
      <c r="N893" s="236">
        <v>0</v>
      </c>
      <c r="O893" s="236">
        <v>0</v>
      </c>
      <c r="P893" s="236">
        <v>0</v>
      </c>
      <c r="Q893" s="236">
        <v>0</v>
      </c>
      <c r="R893" s="236">
        <v>0</v>
      </c>
      <c r="S893" s="48"/>
      <c r="T893" s="715">
        <v>0</v>
      </c>
      <c r="U893" s="60"/>
      <c r="V893" s="59"/>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outlineLevel="1" x14ac:dyDescent="0.35">
      <c r="A894" s="6"/>
      <c r="B894" s="7"/>
      <c r="C894" s="17"/>
      <c r="D894" s="17"/>
      <c r="E894" s="17"/>
      <c r="F894" s="26"/>
      <c r="G894" s="50"/>
      <c r="H894" s="51"/>
      <c r="I894" s="699" t="str">
        <f>General!O38</f>
        <v>sr</v>
      </c>
      <c r="J894" s="236">
        <v>10</v>
      </c>
      <c r="K894" s="236">
        <v>10</v>
      </c>
      <c r="L894" s="236">
        <v>10</v>
      </c>
      <c r="M894" s="236">
        <v>10</v>
      </c>
      <c r="N894" s="236">
        <v>10</v>
      </c>
      <c r="O894" s="236">
        <v>10</v>
      </c>
      <c r="P894" s="236">
        <v>10</v>
      </c>
      <c r="Q894" s="236">
        <v>10</v>
      </c>
      <c r="R894" s="236">
        <v>10</v>
      </c>
      <c r="S894" s="48"/>
      <c r="T894" s="715">
        <v>1</v>
      </c>
      <c r="U894" s="60"/>
      <c r="V894" s="59"/>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17"/>
      <c r="D895" s="17"/>
      <c r="E895" s="17"/>
      <c r="F895" s="26"/>
      <c r="G895" s="50"/>
      <c r="H895" s="51"/>
      <c r="I895" s="699" t="str">
        <f>General!O39</f>
        <v>t</v>
      </c>
      <c r="J895" s="236">
        <v>0</v>
      </c>
      <c r="K895" s="236">
        <v>0</v>
      </c>
      <c r="L895" s="236">
        <v>0</v>
      </c>
      <c r="M895" s="236">
        <v>0</v>
      </c>
      <c r="N895" s="236">
        <v>0</v>
      </c>
      <c r="O895" s="236">
        <v>0</v>
      </c>
      <c r="P895" s="236">
        <v>0</v>
      </c>
      <c r="Q895" s="236">
        <v>0</v>
      </c>
      <c r="R895" s="236">
        <v>0</v>
      </c>
      <c r="S895" s="48"/>
      <c r="T895" s="715">
        <v>0</v>
      </c>
      <c r="U895" s="60"/>
      <c r="V895" s="59"/>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outlineLevel="1" x14ac:dyDescent="0.35">
      <c r="A896" s="6"/>
      <c r="B896" s="7"/>
      <c r="C896" s="17"/>
      <c r="D896" s="17"/>
      <c r="E896" s="17"/>
      <c r="F896" s="26"/>
      <c r="G896" s="50"/>
      <c r="H896" s="51"/>
      <c r="I896" s="699" t="str">
        <f>General!O40</f>
        <v>tc</v>
      </c>
      <c r="J896" s="717">
        <f>J897*$T$896+J895*(1-$T$896)</f>
        <v>1</v>
      </c>
      <c r="K896" s="717">
        <f t="shared" ref="K896:P896" si="213">K897*$T$896+K895*(1-$T$896)</f>
        <v>1</v>
      </c>
      <c r="L896" s="717">
        <f t="shared" si="213"/>
        <v>1</v>
      </c>
      <c r="M896" s="717">
        <f t="shared" si="213"/>
        <v>1</v>
      </c>
      <c r="N896" s="717">
        <f t="shared" si="213"/>
        <v>1</v>
      </c>
      <c r="O896" s="717">
        <f t="shared" si="213"/>
        <v>1</v>
      </c>
      <c r="P896" s="717">
        <f t="shared" si="213"/>
        <v>1</v>
      </c>
      <c r="Q896" s="717">
        <f>Q897*$T$896+Q895*(1-$T$896)</f>
        <v>1</v>
      </c>
      <c r="R896" s="717">
        <f>R897*$T$896+R895*(1-$T$896)</f>
        <v>1</v>
      </c>
      <c r="S896" s="48"/>
      <c r="T896" s="716">
        <v>0.1</v>
      </c>
      <c r="U896" s="60"/>
      <c r="V896" s="59"/>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outlineLevel="1" x14ac:dyDescent="0.35">
      <c r="A897" s="6"/>
      <c r="B897" s="7"/>
      <c r="C897" s="17"/>
      <c r="D897" s="17"/>
      <c r="E897" s="17"/>
      <c r="F897" s="26"/>
      <c r="G897" s="50"/>
      <c r="H897" s="51"/>
      <c r="I897" s="699" t="str">
        <f>General!O41</f>
        <v>tr</v>
      </c>
      <c r="J897" s="236">
        <v>10</v>
      </c>
      <c r="K897" s="236">
        <v>10</v>
      </c>
      <c r="L897" s="236">
        <v>10</v>
      </c>
      <c r="M897" s="236">
        <v>10</v>
      </c>
      <c r="N897" s="236">
        <v>10</v>
      </c>
      <c r="O897" s="236">
        <v>10</v>
      </c>
      <c r="P897" s="236">
        <v>10</v>
      </c>
      <c r="Q897" s="236">
        <v>10</v>
      </c>
      <c r="R897" s="236">
        <v>10</v>
      </c>
      <c r="S897" s="48"/>
      <c r="T897" s="715">
        <v>1</v>
      </c>
      <c r="U897" s="60"/>
      <c r="V897" s="59"/>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7"/>
      <c r="D898" s="17"/>
      <c r="E898" s="17"/>
      <c r="F898" s="26"/>
      <c r="G898" s="50"/>
      <c r="H898" s="51"/>
      <c r="I898" s="699" t="str">
        <f>General!O42</f>
        <v>u</v>
      </c>
      <c r="J898" s="236">
        <v>0</v>
      </c>
      <c r="K898" s="236">
        <v>0</v>
      </c>
      <c r="L898" s="236">
        <v>0</v>
      </c>
      <c r="M898" s="236">
        <v>0</v>
      </c>
      <c r="N898" s="236">
        <v>0</v>
      </c>
      <c r="O898" s="236">
        <v>0</v>
      </c>
      <c r="P898" s="236">
        <v>0</v>
      </c>
      <c r="Q898" s="236">
        <v>0</v>
      </c>
      <c r="R898" s="236">
        <v>0</v>
      </c>
      <c r="S898" s="48"/>
      <c r="T898" s="715">
        <v>0</v>
      </c>
      <c r="U898" s="60"/>
      <c r="V898" s="59"/>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7"/>
      <c r="D899" s="17"/>
      <c r="E899" s="17"/>
      <c r="F899" s="26"/>
      <c r="G899" s="50"/>
      <c r="H899" s="51"/>
      <c r="I899" s="699" t="str">
        <f>General!O43</f>
        <v>uc</v>
      </c>
      <c r="J899" s="717">
        <f>J900*$T$899+J898*(1-$T$899)</f>
        <v>1</v>
      </c>
      <c r="K899" s="717">
        <f t="shared" ref="K899:P899" si="214">K900*$T$899+K898*(1-$T$899)</f>
        <v>1</v>
      </c>
      <c r="L899" s="717">
        <f t="shared" si="214"/>
        <v>1</v>
      </c>
      <c r="M899" s="717">
        <f t="shared" si="214"/>
        <v>1</v>
      </c>
      <c r="N899" s="717">
        <f t="shared" si="214"/>
        <v>1</v>
      </c>
      <c r="O899" s="717">
        <f t="shared" si="214"/>
        <v>1</v>
      </c>
      <c r="P899" s="717">
        <f t="shared" si="214"/>
        <v>1</v>
      </c>
      <c r="Q899" s="717">
        <f>Q900*$T$899+Q898*(1-$T$899)</f>
        <v>1</v>
      </c>
      <c r="R899" s="717">
        <f>R900*$T$899+R898*(1-$T$899)</f>
        <v>1</v>
      </c>
      <c r="S899" s="48"/>
      <c r="T899" s="716">
        <v>0.1</v>
      </c>
      <c r="U899" s="60"/>
      <c r="V899" s="59"/>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7"/>
      <c r="E900" s="17"/>
      <c r="F900" s="26"/>
      <c r="G900" s="50"/>
      <c r="H900" s="51"/>
      <c r="I900" s="699" t="str">
        <f>General!O44</f>
        <v>ur</v>
      </c>
      <c r="J900" s="236">
        <v>10</v>
      </c>
      <c r="K900" s="236">
        <v>10</v>
      </c>
      <c r="L900" s="236">
        <v>10</v>
      </c>
      <c r="M900" s="236">
        <v>10</v>
      </c>
      <c r="N900" s="236">
        <v>10</v>
      </c>
      <c r="O900" s="236">
        <v>10</v>
      </c>
      <c r="P900" s="236">
        <v>10</v>
      </c>
      <c r="Q900" s="236">
        <v>10</v>
      </c>
      <c r="R900" s="236">
        <v>10</v>
      </c>
      <c r="S900" s="48"/>
      <c r="T900" s="715">
        <v>1</v>
      </c>
      <c r="U900" s="60"/>
      <c r="V900" s="59"/>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17"/>
      <c r="D901" s="17"/>
      <c r="E901" s="17"/>
      <c r="F901" s="26"/>
      <c r="G901" s="50"/>
      <c r="H901" s="51"/>
      <c r="I901" s="699" t="str">
        <f>General!O45</f>
        <v>v</v>
      </c>
      <c r="J901" s="236">
        <v>90</v>
      </c>
      <c r="K901" s="236">
        <v>90</v>
      </c>
      <c r="L901" s="236">
        <v>90</v>
      </c>
      <c r="M901" s="236">
        <v>90</v>
      </c>
      <c r="N901" s="236">
        <v>90</v>
      </c>
      <c r="O901" s="236">
        <v>90</v>
      </c>
      <c r="P901" s="236">
        <v>90</v>
      </c>
      <c r="Q901" s="236">
        <v>90</v>
      </c>
      <c r="R901" s="236">
        <v>90</v>
      </c>
      <c r="S901" s="48"/>
      <c r="T901" s="715">
        <v>1</v>
      </c>
      <c r="U901" s="60"/>
      <c r="V901" s="59"/>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26"/>
      <c r="G902" s="50"/>
      <c r="H902" s="51"/>
      <c r="I902" s="699" t="str">
        <f>General!O46</f>
        <v>w</v>
      </c>
      <c r="J902" s="236">
        <v>120</v>
      </c>
      <c r="K902" s="236">
        <v>120</v>
      </c>
      <c r="L902" s="236">
        <v>120</v>
      </c>
      <c r="M902" s="236">
        <v>120</v>
      </c>
      <c r="N902" s="236">
        <v>120</v>
      </c>
      <c r="O902" s="236">
        <v>120</v>
      </c>
      <c r="P902" s="236">
        <v>120</v>
      </c>
      <c r="Q902" s="236">
        <v>120</v>
      </c>
      <c r="R902" s="236">
        <v>120</v>
      </c>
      <c r="S902" s="48"/>
      <c r="T902" s="715">
        <v>1</v>
      </c>
      <c r="U902" s="60"/>
      <c r="V902" s="59"/>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26"/>
      <c r="G903" s="50"/>
      <c r="H903" s="51"/>
      <c r="I903" s="699" t="str">
        <f>General!O47</f>
        <v>wd</v>
      </c>
      <c r="J903" s="236">
        <v>120</v>
      </c>
      <c r="K903" s="236">
        <v>120</v>
      </c>
      <c r="L903" s="236">
        <v>120</v>
      </c>
      <c r="M903" s="236">
        <v>120</v>
      </c>
      <c r="N903" s="236">
        <v>120</v>
      </c>
      <c r="O903" s="236">
        <v>120</v>
      </c>
      <c r="P903" s="236">
        <v>120</v>
      </c>
      <c r="Q903" s="236">
        <v>120</v>
      </c>
      <c r="R903" s="236">
        <v>120</v>
      </c>
      <c r="S903" s="48"/>
      <c r="T903" s="715">
        <v>1</v>
      </c>
      <c r="U903" s="60"/>
      <c r="V903" s="59"/>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26"/>
      <c r="G904" s="50"/>
      <c r="H904" s="51"/>
      <c r="I904" s="699" t="str">
        <f>General!O48</f>
        <v>x</v>
      </c>
      <c r="J904" s="236">
        <v>0</v>
      </c>
      <c r="K904" s="236">
        <v>0</v>
      </c>
      <c r="L904" s="236">
        <v>0</v>
      </c>
      <c r="M904" s="236">
        <v>0</v>
      </c>
      <c r="N904" s="236">
        <v>0</v>
      </c>
      <c r="O904" s="236">
        <v>0</v>
      </c>
      <c r="P904" s="236">
        <v>0</v>
      </c>
      <c r="Q904" s="236">
        <v>0</v>
      </c>
      <c r="R904" s="236">
        <v>0</v>
      </c>
      <c r="S904" s="48"/>
      <c r="T904" s="715">
        <v>0</v>
      </c>
      <c r="U904" s="60"/>
      <c r="V904" s="59"/>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26"/>
      <c r="G905" s="50"/>
      <c r="H905" s="51"/>
      <c r="I905" s="699" t="str">
        <f>General!O49</f>
        <v>xc</v>
      </c>
      <c r="J905" s="717">
        <f>J906*$T$905+J904*(1-$T$905)</f>
        <v>1</v>
      </c>
      <c r="K905" s="717">
        <f t="shared" ref="K905:P905" si="215">K906*$T$905+K904*(1-$T$905)</f>
        <v>1</v>
      </c>
      <c r="L905" s="717">
        <f t="shared" si="215"/>
        <v>1</v>
      </c>
      <c r="M905" s="717">
        <f t="shared" si="215"/>
        <v>1</v>
      </c>
      <c r="N905" s="717">
        <f t="shared" si="215"/>
        <v>1</v>
      </c>
      <c r="O905" s="717">
        <f t="shared" si="215"/>
        <v>1</v>
      </c>
      <c r="P905" s="717">
        <f t="shared" si="215"/>
        <v>1</v>
      </c>
      <c r="Q905" s="717">
        <f>Q906*$T$905+Q904*(1-$T$905)</f>
        <v>1</v>
      </c>
      <c r="R905" s="717">
        <f>R906*$T$905+R904*(1-$T$905)</f>
        <v>1</v>
      </c>
      <c r="S905" s="48"/>
      <c r="T905" s="716">
        <v>0.1</v>
      </c>
      <c r="U905" s="60"/>
      <c r="V905" s="59"/>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outlineLevel="1" x14ac:dyDescent="0.35">
      <c r="A906" s="6"/>
      <c r="B906" s="7"/>
      <c r="C906" s="17"/>
      <c r="D906" s="17"/>
      <c r="E906" s="17"/>
      <c r="F906" s="26"/>
      <c r="G906" s="50"/>
      <c r="H906" s="51"/>
      <c r="I906" s="699" t="str">
        <f>General!O50</f>
        <v>xr</v>
      </c>
      <c r="J906" s="236">
        <v>10</v>
      </c>
      <c r="K906" s="236">
        <v>10</v>
      </c>
      <c r="L906" s="236">
        <v>10</v>
      </c>
      <c r="M906" s="236">
        <v>10</v>
      </c>
      <c r="N906" s="236">
        <v>10</v>
      </c>
      <c r="O906" s="236">
        <v>10</v>
      </c>
      <c r="P906" s="236">
        <v>10</v>
      </c>
      <c r="Q906" s="236">
        <v>10</v>
      </c>
      <c r="R906" s="236">
        <v>10</v>
      </c>
      <c r="S906" s="48"/>
      <c r="T906" s="715">
        <v>1</v>
      </c>
      <c r="U906" s="60"/>
      <c r="V906" s="59"/>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outlineLevel="1" x14ac:dyDescent="0.35">
      <c r="A907" s="6"/>
      <c r="B907" s="7"/>
      <c r="C907" s="17"/>
      <c r="D907" s="17"/>
      <c r="E907" s="17"/>
      <c r="F907" s="26"/>
      <c r="G907" s="50"/>
      <c r="H907" s="51"/>
      <c r="I907" s="699" t="str">
        <f>General!O51</f>
        <v>z</v>
      </c>
      <c r="J907" s="236">
        <v>5</v>
      </c>
      <c r="K907" s="236">
        <v>5</v>
      </c>
      <c r="L907" s="236">
        <v>5</v>
      </c>
      <c r="M907" s="236">
        <v>5</v>
      </c>
      <c r="N907" s="236">
        <v>5</v>
      </c>
      <c r="O907" s="236">
        <v>5</v>
      </c>
      <c r="P907" s="236">
        <v>5</v>
      </c>
      <c r="Q907" s="236">
        <v>5</v>
      </c>
      <c r="R907" s="236">
        <v>5</v>
      </c>
      <c r="S907" s="48"/>
      <c r="T907" s="715">
        <v>1</v>
      </c>
      <c r="U907" s="60"/>
      <c r="V907" s="59"/>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outlineLevel="1" x14ac:dyDescent="0.35">
      <c r="A908" s="6"/>
      <c r="B908" s="7"/>
      <c r="C908" s="17"/>
      <c r="D908" s="17"/>
      <c r="E908" s="17"/>
      <c r="F908" s="26"/>
      <c r="G908" s="50"/>
      <c r="H908" s="51"/>
      <c r="I908" s="699" t="str">
        <f>General!O52</f>
        <v>zd</v>
      </c>
      <c r="J908" s="236">
        <v>5</v>
      </c>
      <c r="K908" s="236">
        <v>5</v>
      </c>
      <c r="L908" s="236">
        <v>5</v>
      </c>
      <c r="M908" s="236">
        <v>5</v>
      </c>
      <c r="N908" s="236">
        <v>5</v>
      </c>
      <c r="O908" s="236">
        <v>5</v>
      </c>
      <c r="P908" s="236">
        <v>5</v>
      </c>
      <c r="Q908" s="236">
        <v>5</v>
      </c>
      <c r="R908" s="236">
        <v>5</v>
      </c>
      <c r="S908" s="48"/>
      <c r="T908" s="715">
        <v>1</v>
      </c>
      <c r="U908" s="60"/>
      <c r="V908" s="59"/>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outlineLevel="1" x14ac:dyDescent="0.35">
      <c r="A909" s="6"/>
      <c r="B909" s="7"/>
      <c r="C909" s="17"/>
      <c r="D909" s="17"/>
      <c r="E909" s="17"/>
      <c r="F909" s="26"/>
      <c r="G909" s="50"/>
      <c r="H909" s="51"/>
      <c r="I909" s="51"/>
      <c r="J909" s="51"/>
      <c r="K909" s="51"/>
      <c r="L909" s="51"/>
      <c r="M909" s="51"/>
      <c r="N909" s="51"/>
      <c r="O909" s="51"/>
      <c r="P909" s="51"/>
      <c r="Q909" s="51"/>
      <c r="R909" s="51"/>
      <c r="S909" s="51"/>
      <c r="T909" s="51"/>
      <c r="U909" s="60"/>
      <c r="V909" s="59"/>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5.15" customHeight="1" outlineLevel="1" x14ac:dyDescent="0.35">
      <c r="A910" s="6"/>
      <c r="B910" s="7"/>
      <c r="C910" s="17"/>
      <c r="D910" s="17"/>
      <c r="E910" s="17"/>
      <c r="F910" s="36"/>
      <c r="G910" s="37"/>
      <c r="H910" s="37"/>
      <c r="I910" s="37"/>
      <c r="J910" s="38"/>
      <c r="K910" s="38"/>
      <c r="L910" s="38"/>
      <c r="M910" s="38"/>
      <c r="N910" s="38"/>
      <c r="O910" s="38"/>
      <c r="P910" s="38"/>
      <c r="Q910" s="38"/>
      <c r="R910" s="38"/>
      <c r="S910" s="38"/>
      <c r="T910" s="38"/>
      <c r="U910" s="38"/>
      <c r="V910" s="30"/>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25.25" customHeight="1" outlineLevel="1" x14ac:dyDescent="0.35">
      <c r="A911" s="6"/>
      <c r="B911" s="7"/>
      <c r="C911" s="39"/>
      <c r="D911" s="39"/>
      <c r="E911" s="39"/>
      <c r="F911" s="39"/>
      <c r="G911" s="40" t="str">
        <f>G865</f>
        <v>SEEDING RATES</v>
      </c>
      <c r="H911" s="39"/>
      <c r="I911" s="39"/>
      <c r="J911" s="39"/>
      <c r="K911" s="39"/>
      <c r="L911" s="39"/>
      <c r="M911" s="39"/>
      <c r="N911" s="39"/>
      <c r="O911" s="39"/>
      <c r="P911" s="39"/>
      <c r="Q911" s="39"/>
      <c r="R911" s="39"/>
      <c r="S911" s="39"/>
      <c r="T911" s="39"/>
      <c r="U911" s="39"/>
      <c r="V911" s="39"/>
      <c r="W911" s="41" t="s">
        <v>24</v>
      </c>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7"/>
      <c r="D912" s="7"/>
      <c r="E912" s="7"/>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row>
    <row r="914" spans="1:68" ht="5.15" customHeight="1" thickBot="1" x14ac:dyDescent="0.4">
      <c r="A914" s="6"/>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row>
    <row r="915" spans="1:68" ht="5.15" customHeight="1" x14ac:dyDescent="0.35">
      <c r="A915" s="6"/>
      <c r="B915" s="7"/>
      <c r="C915" s="9" t="s">
        <v>0</v>
      </c>
      <c r="D915" s="9"/>
      <c r="E915" s="9"/>
      <c r="F915" s="9"/>
      <c r="G915" s="9"/>
      <c r="H915" s="9"/>
      <c r="I915" s="9"/>
      <c r="J915" s="9"/>
      <c r="K915" s="9"/>
      <c r="L915" s="9"/>
      <c r="M915" s="9"/>
      <c r="N915" s="9"/>
      <c r="O915" s="9"/>
      <c r="P915" s="9"/>
      <c r="Q915" s="10"/>
      <c r="R915" s="9"/>
      <c r="S915" s="9"/>
      <c r="T915" s="9"/>
      <c r="U915" s="10"/>
      <c r="V915" s="10"/>
      <c r="W915" s="11"/>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2"/>
      <c r="D916" s="12"/>
      <c r="E916" s="12" t="s">
        <v>1</v>
      </c>
      <c r="F916" s="13"/>
      <c r="G916" s="14" t="s">
        <v>40</v>
      </c>
      <c r="H916" s="14"/>
      <c r="I916" s="13"/>
      <c r="J916" s="13"/>
      <c r="K916" s="13"/>
      <c r="L916" s="13"/>
      <c r="M916" s="13"/>
      <c r="N916" s="13"/>
      <c r="O916" s="13"/>
      <c r="P916" s="13"/>
      <c r="Q916" s="13"/>
      <c r="R916" s="13"/>
      <c r="S916" s="13"/>
      <c r="T916" s="13"/>
      <c r="U916" s="13"/>
      <c r="V916" s="13"/>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2"/>
      <c r="D917" s="12"/>
      <c r="E917" s="17"/>
      <c r="F917" s="13"/>
      <c r="G917" s="13" t="s">
        <v>41</v>
      </c>
      <c r="H917" s="13"/>
      <c r="J917" s="13"/>
      <c r="K917" s="13"/>
      <c r="L917" s="13"/>
      <c r="M917" s="13"/>
      <c r="N917" s="52" t="s">
        <v>42</v>
      </c>
      <c r="O917" s="13"/>
      <c r="P917" s="13"/>
      <c r="Q917" s="13"/>
      <c r="R917" s="13"/>
      <c r="S917" s="13"/>
      <c r="T917" s="13"/>
      <c r="U917" s="13"/>
      <c r="V917" s="13"/>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2"/>
      <c r="E918" s="17"/>
      <c r="F918" s="13"/>
      <c r="G918" s="704">
        <v>2019</v>
      </c>
      <c r="H918" s="45"/>
      <c r="J918" s="13"/>
      <c r="K918" s="13"/>
      <c r="L918" s="13"/>
      <c r="M918" s="13"/>
      <c r="N918" s="13" t="s">
        <v>43</v>
      </c>
      <c r="O918" s="13"/>
      <c r="P918" s="13"/>
      <c r="Q918" s="13"/>
      <c r="R918" s="13"/>
      <c r="S918" s="13"/>
      <c r="T918" s="13"/>
      <c r="U918" s="13"/>
      <c r="V918" s="13"/>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20">
        <v>0</v>
      </c>
      <c r="D919" s="12"/>
      <c r="E919" s="17"/>
      <c r="F919" s="13"/>
      <c r="G919" s="21"/>
      <c r="H919" s="21"/>
      <c r="J919" s="13"/>
      <c r="N919" s="13" t="s">
        <v>340</v>
      </c>
      <c r="Q919" s="13"/>
      <c r="U919" s="13"/>
      <c r="V919" s="13"/>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17"/>
      <c r="G920" s="17"/>
      <c r="H920" s="17"/>
      <c r="I920" s="17"/>
      <c r="J920" s="17"/>
      <c r="K920" s="22"/>
      <c r="L920" s="22"/>
      <c r="M920" s="22"/>
      <c r="N920" s="22"/>
      <c r="O920" s="22"/>
      <c r="P920" s="22"/>
      <c r="Q920" s="22"/>
      <c r="R920" s="22"/>
      <c r="S920" s="22"/>
      <c r="T920" s="22"/>
      <c r="U920" s="22"/>
      <c r="V920" s="22"/>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17"/>
      <c r="G921" s="53"/>
      <c r="H921" s="53"/>
      <c r="I921" s="53"/>
      <c r="J921" s="53"/>
      <c r="K921" s="53"/>
      <c r="L921" s="25"/>
      <c r="M921" s="25"/>
      <c r="N921" s="53"/>
      <c r="O921" s="25"/>
      <c r="P921" s="25"/>
      <c r="Q921" s="46"/>
      <c r="R921" s="53"/>
      <c r="S921" s="53"/>
      <c r="T921" s="53"/>
      <c r="U921" s="22"/>
      <c r="V921" s="46"/>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17"/>
      <c r="G922" s="53"/>
      <c r="H922" s="53" t="s">
        <v>47</v>
      </c>
      <c r="I922" s="53" t="s">
        <v>47</v>
      </c>
      <c r="J922" s="53"/>
      <c r="K922" s="53"/>
      <c r="L922" s="25" t="s">
        <v>48</v>
      </c>
      <c r="M922" s="25" t="s">
        <v>49</v>
      </c>
      <c r="N922" s="25"/>
      <c r="O922" s="25" t="s">
        <v>48</v>
      </c>
      <c r="P922" s="25" t="s">
        <v>49</v>
      </c>
      <c r="Q922" s="47"/>
      <c r="R922" s="53"/>
      <c r="S922" s="53"/>
      <c r="T922" s="53"/>
      <c r="U922" s="22"/>
      <c r="V922" s="22"/>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17"/>
      <c r="G923" s="46" t="s">
        <v>409</v>
      </c>
      <c r="H923" s="53" t="s">
        <v>243</v>
      </c>
      <c r="I923" s="53" t="s">
        <v>44</v>
      </c>
      <c r="J923" s="53" t="s">
        <v>244</v>
      </c>
      <c r="K923" s="25" t="s">
        <v>45</v>
      </c>
      <c r="L923" s="25" t="s">
        <v>245</v>
      </c>
      <c r="M923" s="25" t="s">
        <v>246</v>
      </c>
      <c r="N923" s="25" t="s">
        <v>46</v>
      </c>
      <c r="O923" s="25" t="s">
        <v>248</v>
      </c>
      <c r="P923" s="25" t="s">
        <v>249</v>
      </c>
      <c r="Q923" s="156" t="s">
        <v>247</v>
      </c>
      <c r="R923" s="53"/>
      <c r="S923" s="53"/>
      <c r="T923" s="53"/>
      <c r="U923" s="22"/>
      <c r="V923" s="22"/>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26"/>
      <c r="G924" s="705" t="str">
        <f>General!O17</f>
        <v>a</v>
      </c>
      <c r="H924" s="706">
        <v>0</v>
      </c>
      <c r="I924" s="706">
        <v>0</v>
      </c>
      <c r="J924" s="706">
        <v>0</v>
      </c>
      <c r="K924" s="707"/>
      <c r="L924" s="706">
        <v>0</v>
      </c>
      <c r="M924" s="706">
        <v>0</v>
      </c>
      <c r="N924" s="708"/>
      <c r="O924" s="706">
        <v>0</v>
      </c>
      <c r="P924" s="706">
        <v>0</v>
      </c>
      <c r="Q924" s="710">
        <v>0</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26"/>
      <c r="G925" s="705" t="str">
        <f>General!O18</f>
        <v>ar</v>
      </c>
      <c r="H925" s="706">
        <v>3000</v>
      </c>
      <c r="I925" s="706">
        <v>27.5</v>
      </c>
      <c r="J925" s="706">
        <v>1</v>
      </c>
      <c r="K925" s="707"/>
      <c r="L925" s="706">
        <v>0</v>
      </c>
      <c r="M925" s="706">
        <v>0</v>
      </c>
      <c r="N925" s="708"/>
      <c r="O925" s="706">
        <v>0</v>
      </c>
      <c r="P925" s="706">
        <v>0</v>
      </c>
      <c r="Q925" s="710">
        <v>1</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26"/>
      <c r="G926" s="705" t="str">
        <f>General!O19</f>
        <v>a2</v>
      </c>
      <c r="H926" s="706">
        <v>0</v>
      </c>
      <c r="I926" s="706">
        <v>0</v>
      </c>
      <c r="J926" s="706">
        <v>0</v>
      </c>
      <c r="K926" s="707"/>
      <c r="L926" s="706">
        <v>0</v>
      </c>
      <c r="M926" s="706">
        <v>0</v>
      </c>
      <c r="N926" s="708"/>
      <c r="O926" s="706">
        <v>0</v>
      </c>
      <c r="P926" s="706">
        <v>0</v>
      </c>
      <c r="Q926" s="710">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26"/>
      <c r="G927" s="705" t="str">
        <f>General!O20</f>
        <v>b</v>
      </c>
      <c r="H927" s="706">
        <v>295</v>
      </c>
      <c r="I927" s="706">
        <v>27.5</v>
      </c>
      <c r="J927" s="706">
        <v>1</v>
      </c>
      <c r="K927" s="707" t="s">
        <v>50</v>
      </c>
      <c r="L927" s="706">
        <v>40</v>
      </c>
      <c r="M927" s="706">
        <v>240</v>
      </c>
      <c r="N927" s="708"/>
      <c r="O927" s="706">
        <v>0</v>
      </c>
      <c r="P927" s="706">
        <v>0</v>
      </c>
      <c r="Q927" s="710">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26"/>
      <c r="G928" s="705" t="str">
        <f>General!O21</f>
        <v>bd</v>
      </c>
      <c r="H928" s="706">
        <v>295</v>
      </c>
      <c r="I928" s="706">
        <v>27.5</v>
      </c>
      <c r="J928" s="706">
        <v>1</v>
      </c>
      <c r="K928" s="707" t="s">
        <v>50</v>
      </c>
      <c r="L928" s="706">
        <v>40</v>
      </c>
      <c r="M928" s="706">
        <v>240</v>
      </c>
      <c r="N928" s="708"/>
      <c r="O928" s="706">
        <v>0</v>
      </c>
      <c r="P928" s="706">
        <v>0</v>
      </c>
      <c r="Q928" s="710">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26"/>
      <c r="G929" s="705" t="str">
        <f>General!O22</f>
        <v>f</v>
      </c>
      <c r="H929" s="706">
        <v>350</v>
      </c>
      <c r="I929" s="706">
        <v>27.5</v>
      </c>
      <c r="J929" s="706">
        <v>1</v>
      </c>
      <c r="K929" s="708" t="s">
        <v>53</v>
      </c>
      <c r="L929" s="706">
        <v>48</v>
      </c>
      <c r="M929" s="706">
        <v>200</v>
      </c>
      <c r="N929" s="708"/>
      <c r="O929" s="706">
        <v>0</v>
      </c>
      <c r="P929" s="706">
        <v>0</v>
      </c>
      <c r="Q929" s="710">
        <v>1</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26"/>
      <c r="G930" s="705" t="str">
        <f>General!O23</f>
        <v>h</v>
      </c>
      <c r="H930" s="706">
        <v>235</v>
      </c>
      <c r="I930" s="706">
        <v>27.5</v>
      </c>
      <c r="J930" s="706">
        <v>1</v>
      </c>
      <c r="K930" s="708" t="s">
        <v>51</v>
      </c>
      <c r="L930" s="706">
        <v>27.7</v>
      </c>
      <c r="M930" s="706">
        <v>100</v>
      </c>
      <c r="N930" s="708"/>
      <c r="O930" s="706">
        <v>0</v>
      </c>
      <c r="P930" s="706">
        <v>0</v>
      </c>
      <c r="Q930" s="710">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26"/>
      <c r="G931" s="705" t="str">
        <f>General!O24</f>
        <v>i</v>
      </c>
      <c r="H931" s="706">
        <v>350</v>
      </c>
      <c r="I931" s="706">
        <v>27.5</v>
      </c>
      <c r="J931" s="706">
        <v>1</v>
      </c>
      <c r="K931" s="708"/>
      <c r="L931" s="706">
        <v>0</v>
      </c>
      <c r="M931" s="706">
        <v>0</v>
      </c>
      <c r="N931" s="708"/>
      <c r="O931" s="706">
        <v>0</v>
      </c>
      <c r="P931" s="706">
        <v>0</v>
      </c>
      <c r="Q931" s="710">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6"/>
      <c r="G932" s="705" t="str">
        <f>General!O25</f>
        <v>j</v>
      </c>
      <c r="H932" s="706">
        <v>0</v>
      </c>
      <c r="I932" s="706">
        <v>0</v>
      </c>
      <c r="J932" s="706">
        <v>0</v>
      </c>
      <c r="K932" s="708"/>
      <c r="L932" s="706">
        <v>0</v>
      </c>
      <c r="M932" s="706">
        <v>0</v>
      </c>
      <c r="N932" s="708"/>
      <c r="O932" s="706">
        <v>0</v>
      </c>
      <c r="P932" s="706">
        <v>0</v>
      </c>
      <c r="Q932" s="710">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6"/>
      <c r="G933" s="705" t="str">
        <f>General!O26</f>
        <v>jc</v>
      </c>
      <c r="H933" s="717">
        <f>H934</f>
        <v>3000</v>
      </c>
      <c r="I933" s="717">
        <f t="shared" ref="I933:Q933" si="216">I934</f>
        <v>27.5</v>
      </c>
      <c r="J933" s="717">
        <f t="shared" si="216"/>
        <v>1</v>
      </c>
      <c r="K933" s="717">
        <f t="shared" si="216"/>
        <v>0</v>
      </c>
      <c r="L933" s="717">
        <f t="shared" si="216"/>
        <v>0</v>
      </c>
      <c r="M933" s="717">
        <f t="shared" si="216"/>
        <v>0</v>
      </c>
      <c r="N933" s="717">
        <f t="shared" si="216"/>
        <v>0</v>
      </c>
      <c r="O933" s="717">
        <f t="shared" si="216"/>
        <v>0</v>
      </c>
      <c r="P933" s="717">
        <f t="shared" si="216"/>
        <v>0</v>
      </c>
      <c r="Q933" s="718">
        <f t="shared" si="216"/>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6"/>
      <c r="G934" s="705" t="str">
        <f>General!O27</f>
        <v>jr</v>
      </c>
      <c r="H934" s="706">
        <v>3000</v>
      </c>
      <c r="I934" s="706">
        <v>27.5</v>
      </c>
      <c r="J934" s="706">
        <v>1</v>
      </c>
      <c r="K934" s="708"/>
      <c r="L934" s="706">
        <v>0</v>
      </c>
      <c r="M934" s="706">
        <v>0</v>
      </c>
      <c r="N934" s="708"/>
      <c r="O934" s="706">
        <v>0</v>
      </c>
      <c r="P934" s="706">
        <v>0</v>
      </c>
      <c r="Q934" s="710">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705" t="str">
        <f>General!O28</f>
        <v>k</v>
      </c>
      <c r="H935" s="706">
        <v>350</v>
      </c>
      <c r="I935" s="706">
        <v>27.5</v>
      </c>
      <c r="J935" s="706">
        <v>1</v>
      </c>
      <c r="K935" s="708"/>
      <c r="L935" s="706">
        <v>0</v>
      </c>
      <c r="M935" s="706">
        <v>0</v>
      </c>
      <c r="N935" s="708"/>
      <c r="O935" s="706">
        <v>0</v>
      </c>
      <c r="P935" s="706">
        <v>0</v>
      </c>
      <c r="Q935" s="710">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705" t="str">
        <f>General!O29</f>
        <v>l</v>
      </c>
      <c r="H936" s="706">
        <v>305</v>
      </c>
      <c r="I936" s="706">
        <v>27.5</v>
      </c>
      <c r="J936" s="706">
        <v>1</v>
      </c>
      <c r="K936" s="708" t="s">
        <v>52</v>
      </c>
      <c r="L936" s="706">
        <v>31.3</v>
      </c>
      <c r="M936" s="706">
        <v>100</v>
      </c>
      <c r="N936" s="708"/>
      <c r="O936" s="706">
        <v>0</v>
      </c>
      <c r="P936" s="706">
        <v>0</v>
      </c>
      <c r="Q936" s="710">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705" t="str">
        <f>General!O30</f>
        <v>m</v>
      </c>
      <c r="H937" s="706">
        <v>0</v>
      </c>
      <c r="I937" s="706">
        <v>0</v>
      </c>
      <c r="J937" s="706">
        <v>0</v>
      </c>
      <c r="K937" s="708"/>
      <c r="L937" s="706">
        <v>0</v>
      </c>
      <c r="M937" s="706">
        <v>0</v>
      </c>
      <c r="N937" s="708"/>
      <c r="O937" s="706">
        <v>0</v>
      </c>
      <c r="P937" s="706">
        <v>0</v>
      </c>
      <c r="Q937" s="710">
        <v>0</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705" t="str">
        <f>General!O31</f>
        <v>o</v>
      </c>
      <c r="H938" s="706">
        <v>235</v>
      </c>
      <c r="I938" s="706">
        <v>27.5</v>
      </c>
      <c r="J938" s="706">
        <v>1</v>
      </c>
      <c r="K938" s="708"/>
      <c r="L938" s="709">
        <v>0</v>
      </c>
      <c r="M938" s="709">
        <v>0</v>
      </c>
      <c r="N938" s="708"/>
      <c r="O938" s="706">
        <v>0</v>
      </c>
      <c r="P938" s="706">
        <v>0</v>
      </c>
      <c r="Q938" s="710">
        <v>1</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705" t="str">
        <f>General!O32</f>
        <v>od</v>
      </c>
      <c r="H939" s="706">
        <v>235</v>
      </c>
      <c r="I939" s="706">
        <v>27.5</v>
      </c>
      <c r="J939" s="706">
        <v>1</v>
      </c>
      <c r="K939" s="708"/>
      <c r="L939" s="709">
        <v>0</v>
      </c>
      <c r="M939" s="709">
        <v>0</v>
      </c>
      <c r="N939" s="708"/>
      <c r="O939" s="706">
        <v>0</v>
      </c>
      <c r="P939" s="706">
        <v>0</v>
      </c>
      <c r="Q939" s="71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705" t="str">
        <f>General!O33</f>
        <v>of</v>
      </c>
      <c r="H940" s="706">
        <v>1000</v>
      </c>
      <c r="I940" s="706">
        <v>27.5</v>
      </c>
      <c r="J940" s="706">
        <v>1</v>
      </c>
      <c r="K940" s="708" t="s">
        <v>51</v>
      </c>
      <c r="L940" s="706">
        <v>27.7</v>
      </c>
      <c r="M940" s="706">
        <v>100</v>
      </c>
      <c r="N940" s="708"/>
      <c r="O940" s="706">
        <v>0</v>
      </c>
      <c r="P940" s="706">
        <v>0</v>
      </c>
      <c r="Q940" s="710">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705" t="str">
        <f>General!O34</f>
        <v>r</v>
      </c>
      <c r="H941" s="706">
        <v>26250</v>
      </c>
      <c r="I941" s="706">
        <v>27.5</v>
      </c>
      <c r="J941" s="706">
        <v>1</v>
      </c>
      <c r="K941" s="708" t="s">
        <v>54</v>
      </c>
      <c r="L941" s="706">
        <v>431</v>
      </c>
      <c r="M941" s="706">
        <v>100</v>
      </c>
      <c r="N941" s="708" t="s">
        <v>55</v>
      </c>
      <c r="O941" s="706">
        <v>125</v>
      </c>
      <c r="P941" s="706">
        <v>1000</v>
      </c>
      <c r="Q941" s="710">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5">
      <c r="A942" s="6"/>
      <c r="B942" s="7"/>
      <c r="C942" s="17"/>
      <c r="D942" s="17"/>
      <c r="E942" s="17"/>
      <c r="F942" s="33"/>
      <c r="G942" s="705" t="str">
        <f>General!O35</f>
        <v>rd</v>
      </c>
      <c r="H942" s="706">
        <v>26250</v>
      </c>
      <c r="I942" s="706">
        <v>27.5</v>
      </c>
      <c r="J942" s="706">
        <v>1</v>
      </c>
      <c r="K942" s="708" t="s">
        <v>54</v>
      </c>
      <c r="L942" s="706">
        <v>431</v>
      </c>
      <c r="M942" s="706">
        <v>100</v>
      </c>
      <c r="N942" s="708" t="s">
        <v>55</v>
      </c>
      <c r="O942" s="706">
        <v>125</v>
      </c>
      <c r="P942" s="706">
        <v>1000</v>
      </c>
      <c r="Q942" s="710">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5">
      <c r="A943" s="6"/>
      <c r="B943" s="7"/>
      <c r="C943" s="17"/>
      <c r="D943" s="17"/>
      <c r="E943" s="17"/>
      <c r="F943" s="33"/>
      <c r="G943" s="705" t="str">
        <f>General!O36</f>
        <v>s</v>
      </c>
      <c r="H943" s="706">
        <v>0</v>
      </c>
      <c r="I943" s="706">
        <v>0</v>
      </c>
      <c r="J943" s="706">
        <v>0</v>
      </c>
      <c r="K943" s="708"/>
      <c r="L943" s="706">
        <v>0</v>
      </c>
      <c r="M943" s="706">
        <v>0</v>
      </c>
      <c r="N943" s="708"/>
      <c r="O943" s="706">
        <v>0</v>
      </c>
      <c r="P943" s="706">
        <v>0</v>
      </c>
      <c r="Q943" s="710">
        <v>0</v>
      </c>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x14ac:dyDescent="0.35">
      <c r="A944" s="6"/>
      <c r="B944" s="7"/>
      <c r="C944" s="17"/>
      <c r="D944" s="17"/>
      <c r="E944" s="17"/>
      <c r="F944" s="33"/>
      <c r="G944" s="705" t="str">
        <f>General!O37</f>
        <v>sp</v>
      </c>
      <c r="H944" s="706">
        <v>0</v>
      </c>
      <c r="I944" s="706">
        <v>0</v>
      </c>
      <c r="J944" s="706">
        <v>0</v>
      </c>
      <c r="K944" s="708"/>
      <c r="L944" s="706">
        <v>0</v>
      </c>
      <c r="M944" s="706">
        <v>0</v>
      </c>
      <c r="N944" s="708"/>
      <c r="O944" s="706">
        <v>0</v>
      </c>
      <c r="P944" s="706">
        <v>0</v>
      </c>
      <c r="Q944" s="710">
        <v>1</v>
      </c>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x14ac:dyDescent="0.35">
      <c r="A945" s="6"/>
      <c r="B945" s="7"/>
      <c r="C945" s="17"/>
      <c r="D945" s="17"/>
      <c r="E945" s="17"/>
      <c r="F945" s="33"/>
      <c r="G945" s="705" t="str">
        <f>General!O38</f>
        <v>sr</v>
      </c>
      <c r="H945" s="706">
        <v>3000</v>
      </c>
      <c r="I945" s="706">
        <v>27.5</v>
      </c>
      <c r="J945" s="706">
        <v>1</v>
      </c>
      <c r="K945" s="708"/>
      <c r="L945" s="706">
        <v>0</v>
      </c>
      <c r="M945" s="706">
        <v>0</v>
      </c>
      <c r="N945" s="708"/>
      <c r="O945" s="706">
        <v>0</v>
      </c>
      <c r="P945" s="706">
        <v>0</v>
      </c>
      <c r="Q945" s="710">
        <v>1</v>
      </c>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5">
      <c r="A946" s="6"/>
      <c r="B946" s="7"/>
      <c r="C946" s="17"/>
      <c r="D946" s="17"/>
      <c r="E946" s="17"/>
      <c r="F946" s="33"/>
      <c r="G946" s="705" t="str">
        <f>General!O39</f>
        <v>t</v>
      </c>
      <c r="H946" s="706">
        <v>0</v>
      </c>
      <c r="I946" s="706">
        <v>0</v>
      </c>
      <c r="J946" s="706">
        <v>0</v>
      </c>
      <c r="K946" s="708"/>
      <c r="L946" s="706">
        <v>0</v>
      </c>
      <c r="M946" s="706">
        <v>0</v>
      </c>
      <c r="N946" s="708"/>
      <c r="O946" s="706">
        <v>0</v>
      </c>
      <c r="P946" s="706">
        <v>0</v>
      </c>
      <c r="Q946" s="710">
        <v>0</v>
      </c>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x14ac:dyDescent="0.35">
      <c r="A947" s="6"/>
      <c r="B947" s="7"/>
      <c r="C947" s="17"/>
      <c r="D947" s="17"/>
      <c r="E947" s="17"/>
      <c r="F947" s="33"/>
      <c r="G947" s="705" t="str">
        <f>General!O40</f>
        <v>tc</v>
      </c>
      <c r="H947" s="717">
        <f>H948</f>
        <v>3000</v>
      </c>
      <c r="I947" s="717">
        <f t="shared" ref="I947:Q947" si="217">I948</f>
        <v>27.5</v>
      </c>
      <c r="J947" s="717">
        <f t="shared" si="217"/>
        <v>1</v>
      </c>
      <c r="K947" s="717">
        <f t="shared" si="217"/>
        <v>0</v>
      </c>
      <c r="L947" s="717">
        <f t="shared" si="217"/>
        <v>0</v>
      </c>
      <c r="M947" s="717">
        <f t="shared" si="217"/>
        <v>0</v>
      </c>
      <c r="N947" s="717">
        <f t="shared" si="217"/>
        <v>0</v>
      </c>
      <c r="O947" s="717">
        <f t="shared" si="217"/>
        <v>0</v>
      </c>
      <c r="P947" s="717">
        <f t="shared" si="217"/>
        <v>0</v>
      </c>
      <c r="Q947" s="718">
        <f t="shared" si="217"/>
        <v>1</v>
      </c>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x14ac:dyDescent="0.35">
      <c r="A948" s="6"/>
      <c r="B948" s="7"/>
      <c r="C948" s="17"/>
      <c r="D948" s="17"/>
      <c r="E948" s="17"/>
      <c r="F948" s="33"/>
      <c r="G948" s="705" t="str">
        <f>General!O41</f>
        <v>tr</v>
      </c>
      <c r="H948" s="706">
        <v>3000</v>
      </c>
      <c r="I948" s="706">
        <v>27.5</v>
      </c>
      <c r="J948" s="706">
        <v>1</v>
      </c>
      <c r="K948" s="708"/>
      <c r="L948" s="706">
        <v>0</v>
      </c>
      <c r="M948" s="706">
        <v>0</v>
      </c>
      <c r="N948" s="708"/>
      <c r="O948" s="706">
        <v>0</v>
      </c>
      <c r="P948" s="706">
        <v>0</v>
      </c>
      <c r="Q948" s="710">
        <v>1</v>
      </c>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x14ac:dyDescent="0.35">
      <c r="A949" s="6"/>
      <c r="B949" s="7"/>
      <c r="C949" s="17"/>
      <c r="D949" s="17"/>
      <c r="E949" s="17"/>
      <c r="F949" s="33"/>
      <c r="G949" s="705" t="str">
        <f>General!O42</f>
        <v>u</v>
      </c>
      <c r="H949" s="706">
        <v>0</v>
      </c>
      <c r="I949" s="706">
        <v>0</v>
      </c>
      <c r="J949" s="706">
        <v>0</v>
      </c>
      <c r="K949" s="708"/>
      <c r="L949" s="706">
        <v>0</v>
      </c>
      <c r="M949" s="706">
        <v>0</v>
      </c>
      <c r="N949" s="708"/>
      <c r="O949" s="706">
        <v>0</v>
      </c>
      <c r="P949" s="706">
        <v>0</v>
      </c>
      <c r="Q949" s="710">
        <v>0</v>
      </c>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x14ac:dyDescent="0.35">
      <c r="A950" s="6"/>
      <c r="B950" s="7"/>
      <c r="C950" s="17"/>
      <c r="D950" s="17"/>
      <c r="E950" s="17"/>
      <c r="F950" s="33"/>
      <c r="G950" s="705" t="str">
        <f>General!O43</f>
        <v>uc</v>
      </c>
      <c r="H950" s="717">
        <f>H951</f>
        <v>3000</v>
      </c>
      <c r="I950" s="717">
        <f t="shared" ref="I950:Q950" si="218">I951</f>
        <v>27.5</v>
      </c>
      <c r="J950" s="717">
        <f t="shared" si="218"/>
        <v>1</v>
      </c>
      <c r="K950" s="717">
        <f t="shared" si="218"/>
        <v>0</v>
      </c>
      <c r="L950" s="717">
        <f t="shared" si="218"/>
        <v>0</v>
      </c>
      <c r="M950" s="717">
        <f t="shared" si="218"/>
        <v>0</v>
      </c>
      <c r="N950" s="717">
        <f t="shared" si="218"/>
        <v>0</v>
      </c>
      <c r="O950" s="717">
        <f t="shared" si="218"/>
        <v>0</v>
      </c>
      <c r="P950" s="717">
        <f t="shared" si="218"/>
        <v>0</v>
      </c>
      <c r="Q950" s="718">
        <f t="shared" si="218"/>
        <v>1</v>
      </c>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x14ac:dyDescent="0.35">
      <c r="A951" s="6"/>
      <c r="B951" s="7"/>
      <c r="C951" s="17"/>
      <c r="D951" s="17"/>
      <c r="E951" s="17"/>
      <c r="F951" s="33"/>
      <c r="G951" s="705" t="str">
        <f>General!O44</f>
        <v>ur</v>
      </c>
      <c r="H951" s="706">
        <v>3000</v>
      </c>
      <c r="I951" s="706">
        <v>27.5</v>
      </c>
      <c r="J951" s="706">
        <v>1</v>
      </c>
      <c r="K951" s="708"/>
      <c r="L951" s="706">
        <v>0</v>
      </c>
      <c r="M951" s="706">
        <v>0</v>
      </c>
      <c r="N951" s="708"/>
      <c r="O951" s="706">
        <v>0</v>
      </c>
      <c r="P951" s="706">
        <v>0</v>
      </c>
      <c r="Q951" s="710">
        <v>1</v>
      </c>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x14ac:dyDescent="0.35">
      <c r="A952" s="6"/>
      <c r="B952" s="7"/>
      <c r="C952" s="17"/>
      <c r="D952" s="17"/>
      <c r="E952" s="17"/>
      <c r="F952" s="33"/>
      <c r="G952" s="705" t="str">
        <f>General!O45</f>
        <v>v</v>
      </c>
      <c r="H952" s="706">
        <v>350</v>
      </c>
      <c r="I952" s="706">
        <v>27.5</v>
      </c>
      <c r="J952" s="706">
        <v>1</v>
      </c>
      <c r="K952" s="708"/>
      <c r="L952" s="706">
        <v>0</v>
      </c>
      <c r="M952" s="706">
        <v>0</v>
      </c>
      <c r="N952" s="708"/>
      <c r="O952" s="706">
        <v>0</v>
      </c>
      <c r="P952" s="706">
        <v>0</v>
      </c>
      <c r="Q952" s="710">
        <v>1</v>
      </c>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x14ac:dyDescent="0.35">
      <c r="A953" s="6"/>
      <c r="B953" s="7"/>
      <c r="C953" s="17"/>
      <c r="D953" s="17"/>
      <c r="E953" s="17"/>
      <c r="F953" s="33"/>
      <c r="G953" s="705" t="str">
        <f>General!O46</f>
        <v>w</v>
      </c>
      <c r="H953" s="706">
        <v>295</v>
      </c>
      <c r="I953" s="706">
        <v>27.5</v>
      </c>
      <c r="J953" s="706">
        <v>1</v>
      </c>
      <c r="K953" s="708"/>
      <c r="L953" s="706">
        <v>0</v>
      </c>
      <c r="M953" s="706">
        <v>0</v>
      </c>
      <c r="N953" s="708"/>
      <c r="O953" s="706">
        <v>0</v>
      </c>
      <c r="P953" s="706">
        <v>0</v>
      </c>
      <c r="Q953" s="710">
        <v>1</v>
      </c>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x14ac:dyDescent="0.35">
      <c r="A954" s="6"/>
      <c r="B954" s="7"/>
      <c r="C954" s="17"/>
      <c r="D954" s="17"/>
      <c r="E954" s="17"/>
      <c r="F954" s="33"/>
      <c r="G954" s="705" t="str">
        <f>General!O47</f>
        <v>wd</v>
      </c>
      <c r="H954" s="706">
        <v>295</v>
      </c>
      <c r="I954" s="706">
        <v>27.5</v>
      </c>
      <c r="J954" s="706">
        <v>1</v>
      </c>
      <c r="K954" s="708"/>
      <c r="L954" s="706">
        <v>0</v>
      </c>
      <c r="M954" s="706">
        <v>0</v>
      </c>
      <c r="N954" s="708"/>
      <c r="O954" s="706">
        <v>0</v>
      </c>
      <c r="P954" s="706">
        <v>0</v>
      </c>
      <c r="Q954" s="710">
        <v>1</v>
      </c>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x14ac:dyDescent="0.35">
      <c r="A955" s="6"/>
      <c r="B955" s="7"/>
      <c r="C955" s="17"/>
      <c r="D955" s="17"/>
      <c r="E955" s="17"/>
      <c r="F955" s="33"/>
      <c r="G955" s="705" t="str">
        <f>General!O48</f>
        <v>x</v>
      </c>
      <c r="H955" s="706">
        <v>0</v>
      </c>
      <c r="I955" s="706">
        <v>0</v>
      </c>
      <c r="J955" s="706">
        <v>0</v>
      </c>
      <c r="K955" s="708"/>
      <c r="L955" s="706">
        <v>0</v>
      </c>
      <c r="M955" s="706">
        <v>0</v>
      </c>
      <c r="N955" s="708"/>
      <c r="O955" s="706">
        <v>0</v>
      </c>
      <c r="P955" s="706">
        <v>0</v>
      </c>
      <c r="Q955" s="710">
        <v>0</v>
      </c>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x14ac:dyDescent="0.35">
      <c r="A956" s="6"/>
      <c r="B956" s="7"/>
      <c r="C956" s="17"/>
      <c r="D956" s="17"/>
      <c r="E956" s="17"/>
      <c r="F956" s="33"/>
      <c r="G956" s="705" t="str">
        <f>General!O49</f>
        <v>xc</v>
      </c>
      <c r="H956" s="717">
        <f>H957</f>
        <v>3000</v>
      </c>
      <c r="I956" s="717">
        <f t="shared" ref="I956:Q956" si="219">I957</f>
        <v>27.5</v>
      </c>
      <c r="J956" s="717">
        <f t="shared" si="219"/>
        <v>1</v>
      </c>
      <c r="K956" s="717">
        <f t="shared" si="219"/>
        <v>0</v>
      </c>
      <c r="L956" s="717">
        <f t="shared" si="219"/>
        <v>0</v>
      </c>
      <c r="M956" s="717">
        <f t="shared" si="219"/>
        <v>0</v>
      </c>
      <c r="N956" s="717">
        <f t="shared" si="219"/>
        <v>0</v>
      </c>
      <c r="O956" s="717">
        <f t="shared" si="219"/>
        <v>0</v>
      </c>
      <c r="P956" s="717">
        <f t="shared" si="219"/>
        <v>0</v>
      </c>
      <c r="Q956" s="718">
        <f t="shared" si="219"/>
        <v>1</v>
      </c>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x14ac:dyDescent="0.35">
      <c r="A957" s="6"/>
      <c r="B957" s="7"/>
      <c r="C957" s="17"/>
      <c r="D957" s="17"/>
      <c r="E957" s="17"/>
      <c r="F957" s="33"/>
      <c r="G957" s="705" t="str">
        <f>General!O50</f>
        <v>xr</v>
      </c>
      <c r="H957" s="706">
        <v>3000</v>
      </c>
      <c r="I957" s="706">
        <v>27.5</v>
      </c>
      <c r="J957" s="706">
        <v>1</v>
      </c>
      <c r="K957" s="708"/>
      <c r="L957" s="706">
        <v>0</v>
      </c>
      <c r="M957" s="706">
        <v>0</v>
      </c>
      <c r="N957" s="708"/>
      <c r="O957" s="706">
        <v>0</v>
      </c>
      <c r="P957" s="706">
        <v>0</v>
      </c>
      <c r="Q957" s="710">
        <v>1</v>
      </c>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12" customHeight="1" x14ac:dyDescent="0.35">
      <c r="A958" s="6"/>
      <c r="B958" s="7"/>
      <c r="C958" s="17"/>
      <c r="D958" s="17"/>
      <c r="E958" s="17"/>
      <c r="F958" s="33"/>
      <c r="G958" s="705" t="str">
        <f>General!O51</f>
        <v>z</v>
      </c>
      <c r="H958" s="706">
        <v>4500</v>
      </c>
      <c r="I958" s="706">
        <v>27.5</v>
      </c>
      <c r="J958" s="706">
        <v>1</v>
      </c>
      <c r="K958" s="708" t="s">
        <v>54</v>
      </c>
      <c r="L958" s="706">
        <v>431</v>
      </c>
      <c r="M958" s="706">
        <v>100</v>
      </c>
      <c r="N958" s="708" t="s">
        <v>55</v>
      </c>
      <c r="O958" s="706">
        <v>125</v>
      </c>
      <c r="P958" s="706">
        <v>1000</v>
      </c>
      <c r="Q958" s="710">
        <v>0.5</v>
      </c>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12" customHeight="1" x14ac:dyDescent="0.35">
      <c r="A959" s="6"/>
      <c r="B959" s="7"/>
      <c r="C959" s="17"/>
      <c r="D959" s="17"/>
      <c r="E959" s="17"/>
      <c r="F959" s="33"/>
      <c r="G959" s="705" t="str">
        <f>General!O52</f>
        <v>zd</v>
      </c>
      <c r="H959" s="706">
        <v>4500</v>
      </c>
      <c r="I959" s="706">
        <v>27.5</v>
      </c>
      <c r="J959" s="706">
        <v>1</v>
      </c>
      <c r="K959" s="708" t="s">
        <v>54</v>
      </c>
      <c r="L959" s="706">
        <v>431</v>
      </c>
      <c r="M959" s="706">
        <v>100</v>
      </c>
      <c r="N959" s="708" t="s">
        <v>55</v>
      </c>
      <c r="O959" s="706">
        <v>125</v>
      </c>
      <c r="P959" s="706">
        <v>1000</v>
      </c>
      <c r="Q959" s="710">
        <v>0.5</v>
      </c>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2" customHeight="1" x14ac:dyDescent="0.35">
      <c r="A960" s="6"/>
      <c r="B960" s="7"/>
      <c r="C960" s="17"/>
      <c r="D960" s="17"/>
      <c r="E960" s="17"/>
      <c r="F960" s="33"/>
      <c r="G960" s="48"/>
      <c r="H960" s="48"/>
      <c r="I960" s="48"/>
      <c r="J960" s="48"/>
      <c r="K960" s="48"/>
      <c r="L960" s="48"/>
      <c r="M960" s="48"/>
      <c r="N960" s="48"/>
      <c r="O960" s="48"/>
      <c r="P960" s="48"/>
      <c r="Q960" s="48"/>
      <c r="R960" s="48"/>
      <c r="S960" s="48"/>
      <c r="T960" s="48"/>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5.15" customHeight="1" x14ac:dyDescent="0.35">
      <c r="A961" s="6"/>
      <c r="B961" s="7"/>
      <c r="C961" s="17"/>
      <c r="D961" s="17"/>
      <c r="E961" s="17"/>
      <c r="F961" s="36"/>
      <c r="G961" s="37"/>
      <c r="H961" s="37"/>
      <c r="I961" s="37"/>
      <c r="J961" s="37"/>
      <c r="K961" s="38"/>
      <c r="L961" s="38"/>
      <c r="M961" s="38"/>
      <c r="N961" s="38"/>
      <c r="O961" s="38"/>
      <c r="P961" s="38"/>
      <c r="Q961" s="38"/>
      <c r="R961" s="38"/>
      <c r="S961" s="38"/>
      <c r="T961" s="38"/>
      <c r="U961" s="38"/>
      <c r="V961" s="38"/>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25.25" customHeight="1" x14ac:dyDescent="0.35">
      <c r="A962" s="6"/>
      <c r="B962" s="7"/>
      <c r="C962" s="39"/>
      <c r="D962" s="39"/>
      <c r="E962" s="39"/>
      <c r="F962" s="39"/>
      <c r="G962" s="40" t="str">
        <f>G916</f>
        <v>MISC COSTS - SEED GRADING &amp; CLEANING</v>
      </c>
      <c r="H962" s="39"/>
      <c r="I962" s="39"/>
      <c r="J962" s="39"/>
      <c r="K962" s="39"/>
      <c r="L962" s="39"/>
      <c r="M962" s="39"/>
      <c r="N962" s="39"/>
      <c r="O962" s="39"/>
      <c r="P962" s="39"/>
      <c r="Q962" s="39"/>
      <c r="R962" s="39"/>
      <c r="S962" s="39"/>
      <c r="T962" s="39"/>
      <c r="U962" s="39"/>
      <c r="V962" s="39"/>
      <c r="W962" s="41" t="s">
        <v>24</v>
      </c>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x14ac:dyDescent="0.35">
      <c r="A963" s="6"/>
      <c r="B963" s="7"/>
      <c r="C963" s="7"/>
      <c r="D963" s="7"/>
      <c r="E963" s="7"/>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7"/>
      <c r="D964" s="7"/>
      <c r="E964" s="7"/>
      <c r="F964" s="7"/>
      <c r="G964" s="7"/>
      <c r="H964" s="8"/>
      <c r="I964" s="8"/>
      <c r="J964" s="8"/>
      <c r="K964" s="8"/>
      <c r="L964" s="8"/>
      <c r="M964" s="8"/>
      <c r="N964" s="8"/>
      <c r="O964" s="8"/>
      <c r="P964" s="8"/>
      <c r="Q964" s="8"/>
      <c r="R964" s="8"/>
      <c r="S964" s="8"/>
      <c r="T964" s="8"/>
      <c r="U964" s="8"/>
      <c r="V964" s="8"/>
      <c r="W964" s="8"/>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row>
    <row r="965" spans="1:68" ht="5.15" customHeight="1" outlineLevel="1" thickBot="1" x14ac:dyDescent="0.4">
      <c r="A965" s="6"/>
      <c r="B965" s="7"/>
      <c r="C965" s="7"/>
      <c r="D965" s="7"/>
      <c r="E965" s="7"/>
      <c r="F965" s="7"/>
      <c r="G965" s="7"/>
      <c r="H965" s="8"/>
      <c r="I965" s="8"/>
      <c r="J965" s="8"/>
      <c r="K965" s="8"/>
      <c r="L965" s="8"/>
      <c r="M965" s="8"/>
      <c r="N965" s="8"/>
      <c r="O965" s="8"/>
      <c r="P965" s="8"/>
      <c r="Q965" s="8"/>
      <c r="R965" s="8"/>
      <c r="S965" s="8"/>
      <c r="T965" s="8"/>
      <c r="U965" s="8"/>
      <c r="V965" s="8"/>
      <c r="W965" s="8"/>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row>
    <row r="966" spans="1:68" ht="5.15" customHeight="1" outlineLevel="1" x14ac:dyDescent="0.35">
      <c r="A966" s="6"/>
      <c r="B966" s="7"/>
      <c r="C966" s="9" t="s">
        <v>0</v>
      </c>
      <c r="D966" s="9"/>
      <c r="E966" s="9"/>
      <c r="F966" s="9"/>
      <c r="G966" s="9"/>
      <c r="H966" s="9"/>
      <c r="I966" s="9"/>
      <c r="J966" s="9"/>
      <c r="K966" s="10"/>
      <c r="L966" s="10"/>
      <c r="M966" s="10"/>
      <c r="N966" s="10"/>
      <c r="O966" s="10"/>
      <c r="P966" s="10"/>
      <c r="Q966" s="10"/>
      <c r="R966" s="10"/>
      <c r="S966" s="10"/>
      <c r="T966" s="10"/>
      <c r="U966" s="10"/>
      <c r="V966" s="10"/>
      <c r="W966" s="11"/>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2"/>
      <c r="D967" s="12"/>
      <c r="E967" s="12" t="s">
        <v>1</v>
      </c>
      <c r="F967" s="13"/>
      <c r="G967" s="14" t="s">
        <v>56</v>
      </c>
      <c r="H967" s="13"/>
      <c r="I967" s="13"/>
      <c r="J967" s="13"/>
      <c r="K967" s="13"/>
      <c r="L967" s="13"/>
      <c r="M967" s="13"/>
      <c r="N967" s="13"/>
      <c r="O967" s="13"/>
      <c r="P967" s="13"/>
      <c r="Q967" s="13"/>
      <c r="R967" s="13"/>
      <c r="S967" s="15"/>
      <c r="T967" s="13"/>
      <c r="U967" s="15"/>
      <c r="V967" s="15"/>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2"/>
      <c r="D968" s="12"/>
      <c r="E968" s="17"/>
      <c r="F968" s="13"/>
      <c r="G968" s="18"/>
      <c r="I968" s="13"/>
      <c r="J968" s="13"/>
      <c r="K968" s="13"/>
      <c r="L968" s="13"/>
      <c r="M968" s="13"/>
      <c r="N968" s="13"/>
      <c r="O968" s="13"/>
      <c r="P968" s="13"/>
      <c r="Q968" s="13"/>
      <c r="R968" s="13"/>
      <c r="S968" s="15"/>
      <c r="T968" s="19"/>
      <c r="U968" s="15"/>
      <c r="V968" s="15"/>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5">
      <c r="A969" s="6"/>
      <c r="B969" s="7"/>
      <c r="C969" s="17"/>
      <c r="D969" s="12"/>
      <c r="E969" s="17"/>
      <c r="F969" s="13"/>
      <c r="H969" s="13" t="s">
        <v>27</v>
      </c>
      <c r="I969" s="13"/>
      <c r="J969" s="13"/>
      <c r="K969" s="13"/>
      <c r="L969" s="13"/>
      <c r="M969" s="13"/>
      <c r="N969" s="13"/>
      <c r="O969" s="13"/>
      <c r="P969" s="13"/>
      <c r="Q969" s="13"/>
      <c r="R969" s="13"/>
      <c r="S969" s="15"/>
      <c r="T969" s="19"/>
      <c r="U969" s="15"/>
      <c r="V969" s="15"/>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5">
      <c r="A970" s="6"/>
      <c r="B970" s="7"/>
      <c r="C970" s="20">
        <v>0</v>
      </c>
      <c r="D970" s="12"/>
      <c r="E970" s="17"/>
      <c r="F970" s="13"/>
      <c r="G970" s="21"/>
      <c r="H970" s="13"/>
      <c r="I970" s="13"/>
      <c r="J970" s="13"/>
      <c r="K970" s="13"/>
      <c r="L970" s="13"/>
      <c r="M970" s="13"/>
      <c r="N970" s="13"/>
      <c r="O970" s="13"/>
      <c r="P970" s="13"/>
      <c r="Q970" s="13"/>
      <c r="R970" s="13"/>
      <c r="S970" s="15"/>
      <c r="T970" s="19"/>
      <c r="U970" s="15"/>
      <c r="V970" s="15"/>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12" customHeight="1" outlineLevel="1" x14ac:dyDescent="0.35">
      <c r="A971" s="6"/>
      <c r="B971" s="7"/>
      <c r="C971" s="17"/>
      <c r="D971" s="17"/>
      <c r="E971" s="17"/>
      <c r="F971" s="17"/>
      <c r="G971" s="17"/>
      <c r="H971" s="17"/>
      <c r="I971" s="17"/>
      <c r="J971" s="22"/>
      <c r="K971" s="22"/>
      <c r="L971" s="22"/>
      <c r="M971" s="22"/>
      <c r="N971" s="22"/>
      <c r="O971" s="22"/>
      <c r="P971" s="22"/>
      <c r="Q971" s="22"/>
      <c r="R971" s="22"/>
      <c r="S971" s="22"/>
      <c r="T971" s="22"/>
      <c r="U971" s="22"/>
      <c r="V971" s="22"/>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12" customHeight="1" outlineLevel="1" x14ac:dyDescent="0.35">
      <c r="A972" s="6"/>
      <c r="B972" s="7"/>
      <c r="C972" s="17"/>
      <c r="D972" s="17"/>
      <c r="E972" s="17"/>
      <c r="F972" s="17"/>
      <c r="G972" s="17"/>
      <c r="H972" s="17"/>
      <c r="I972" s="17"/>
      <c r="J972" s="17"/>
      <c r="K972" s="17"/>
      <c r="L972" s="22"/>
      <c r="M972" s="22"/>
      <c r="N972" s="22"/>
      <c r="O972" s="22"/>
      <c r="P972" s="22"/>
      <c r="Q972" s="22"/>
      <c r="R972" s="22"/>
      <c r="S972" s="22"/>
      <c r="T972" s="22"/>
      <c r="U972" s="22"/>
      <c r="V972" s="22"/>
      <c r="W972" s="16"/>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5">
      <c r="A973" s="6"/>
      <c r="B973" s="7"/>
      <c r="C973" s="17"/>
      <c r="D973" s="17"/>
      <c r="E973" s="17"/>
      <c r="F973" s="17"/>
      <c r="G973" s="13" t="s">
        <v>2</v>
      </c>
      <c r="H973" s="17"/>
      <c r="I973" s="23" t="s">
        <v>28</v>
      </c>
      <c r="J973" s="23" t="s">
        <v>29</v>
      </c>
      <c r="K973" s="23" t="s">
        <v>30</v>
      </c>
      <c r="L973" s="23" t="s">
        <v>31</v>
      </c>
      <c r="M973" s="23" t="s">
        <v>32</v>
      </c>
      <c r="N973" s="23"/>
      <c r="O973" s="23"/>
      <c r="P973" s="24"/>
      <c r="Q973" s="24"/>
      <c r="R973" s="24"/>
      <c r="S973" s="22"/>
      <c r="T973" s="22"/>
      <c r="U973" s="22"/>
      <c r="V973" s="22"/>
      <c r="W973" s="16"/>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row r="974" spans="1:68" ht="12" customHeight="1" outlineLevel="1" x14ac:dyDescent="0.35">
      <c r="A974" s="6"/>
      <c r="B974" s="7"/>
      <c r="C974" s="17"/>
      <c r="D974" s="17"/>
      <c r="E974" s="17"/>
      <c r="F974" s="17"/>
      <c r="G974" s="17"/>
      <c r="H974" s="17"/>
      <c r="I974" s="23"/>
      <c r="J974" s="23"/>
      <c r="K974" s="23"/>
      <c r="L974" s="23"/>
      <c r="M974" s="23"/>
      <c r="N974" s="23"/>
      <c r="O974" s="23"/>
      <c r="P974" s="24"/>
      <c r="Q974" s="24"/>
      <c r="R974" s="24"/>
      <c r="S974" s="22"/>
      <c r="T974" s="22"/>
      <c r="U974" s="22"/>
      <c r="V974" s="22"/>
      <c r="W974" s="16"/>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row>
    <row r="975" spans="1:68" ht="5.15" customHeight="1" outlineLevel="1" x14ac:dyDescent="0.35">
      <c r="A975" s="6"/>
      <c r="B975" s="7"/>
      <c r="C975" s="17"/>
      <c r="D975" s="17"/>
      <c r="E975" s="17"/>
      <c r="F975" s="17"/>
      <c r="G975" s="17"/>
      <c r="H975" s="17"/>
      <c r="I975" s="23"/>
      <c r="J975" s="23"/>
      <c r="K975" s="23"/>
      <c r="L975" s="23"/>
      <c r="M975" s="23"/>
      <c r="N975" s="23"/>
      <c r="O975" s="23"/>
      <c r="P975" s="24"/>
      <c r="Q975" s="24"/>
      <c r="R975" s="24"/>
      <c r="S975" s="22"/>
      <c r="T975" s="22"/>
      <c r="U975" s="22"/>
      <c r="V975" s="22"/>
      <c r="W975" s="16"/>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row>
    <row r="976" spans="1:68" ht="5.15" customHeight="1" outlineLevel="1" x14ac:dyDescent="0.35">
      <c r="A976" s="6"/>
      <c r="B976" s="7"/>
      <c r="C976" s="17"/>
      <c r="D976" s="17"/>
      <c r="E976" s="17"/>
      <c r="F976" s="26"/>
      <c r="G976" s="27"/>
      <c r="H976" s="27"/>
      <c r="I976" s="28"/>
      <c r="J976" s="28"/>
      <c r="K976" s="28"/>
      <c r="L976" s="28"/>
      <c r="M976" s="28"/>
      <c r="N976" s="28"/>
      <c r="O976" s="28"/>
      <c r="P976" s="29"/>
      <c r="Q976" s="29"/>
      <c r="R976" s="29"/>
      <c r="S976" s="29"/>
      <c r="T976" s="29"/>
      <c r="U976" s="29"/>
      <c r="V976" s="30"/>
      <c r="W976" s="16"/>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row>
    <row r="977" spans="1:68" ht="14.5" outlineLevel="1" x14ac:dyDescent="0.35">
      <c r="A977" s="6"/>
      <c r="B977" s="7"/>
      <c r="C977" s="17"/>
      <c r="D977" s="17"/>
      <c r="E977" s="17"/>
      <c r="F977" s="26"/>
      <c r="G977" s="27" t="s">
        <v>3</v>
      </c>
      <c r="H977" s="27" t="s">
        <v>4</v>
      </c>
      <c r="I977" s="237"/>
      <c r="J977" s="237"/>
      <c r="K977" s="237"/>
      <c r="L977" s="237"/>
      <c r="M977" s="237"/>
      <c r="N977" s="230"/>
      <c r="O977" s="230"/>
      <c r="P977" s="238"/>
      <c r="Q977" s="238"/>
      <c r="R977" s="238"/>
      <c r="S977" s="238"/>
      <c r="T977" s="238"/>
      <c r="U977" s="238"/>
      <c r="V977" s="42"/>
      <c r="W977" s="16"/>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row>
    <row r="978" spans="1:68" ht="14.5" outlineLevel="1" x14ac:dyDescent="0.35">
      <c r="A978" s="6"/>
      <c r="B978" s="7"/>
      <c r="C978" s="17"/>
      <c r="D978" s="17"/>
      <c r="E978" s="17"/>
      <c r="F978" s="26"/>
      <c r="G978" s="27" t="s">
        <v>5</v>
      </c>
      <c r="H978" s="27" t="s">
        <v>6</v>
      </c>
      <c r="I978" s="237"/>
      <c r="J978" s="237"/>
      <c r="K978" s="237"/>
      <c r="L978" s="237"/>
      <c r="M978" s="237"/>
      <c r="N978" s="230"/>
      <c r="O978" s="230"/>
      <c r="P978" s="238"/>
      <c r="Q978" s="238"/>
      <c r="R978" s="238"/>
      <c r="S978" s="238"/>
      <c r="T978" s="238"/>
      <c r="U978" s="238"/>
      <c r="V978" s="42"/>
      <c r="W978" s="16"/>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row>
    <row r="979" spans="1:68" ht="12" customHeight="1" outlineLevel="1" x14ac:dyDescent="0.35">
      <c r="A979" s="6"/>
      <c r="B979" s="7"/>
      <c r="C979" s="17"/>
      <c r="D979" s="17"/>
      <c r="E979" s="17"/>
      <c r="F979" s="26"/>
      <c r="G979" s="31" t="s">
        <v>7</v>
      </c>
      <c r="H979" s="31" t="s">
        <v>8</v>
      </c>
      <c r="I979" s="237"/>
      <c r="J979" s="237"/>
      <c r="K979" s="237"/>
      <c r="L979" s="237"/>
      <c r="M979" s="237"/>
      <c r="N979" s="230"/>
      <c r="O979" s="230"/>
      <c r="P979" s="202"/>
      <c r="Q979" s="202"/>
      <c r="R979" s="202"/>
      <c r="S979" s="202"/>
      <c r="T979" s="202"/>
      <c r="U979" s="202"/>
      <c r="V979" s="42"/>
      <c r="W979" s="16"/>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row>
    <row r="980" spans="1:68" ht="12" customHeight="1" outlineLevel="1" x14ac:dyDescent="0.35">
      <c r="A980" s="6"/>
      <c r="B980" s="7"/>
      <c r="C980" s="17"/>
      <c r="D980" s="17"/>
      <c r="E980" s="17"/>
      <c r="F980" s="33"/>
      <c r="G980" s="34" t="s">
        <v>9</v>
      </c>
      <c r="H980" s="34" t="s">
        <v>10</v>
      </c>
      <c r="I980" s="237"/>
      <c r="J980" s="237"/>
      <c r="K980" s="237"/>
      <c r="L980" s="237"/>
      <c r="M980" s="237"/>
      <c r="N980" s="230"/>
      <c r="O980" s="230"/>
      <c r="P980" s="202"/>
      <c r="Q980" s="202"/>
      <c r="R980" s="202"/>
      <c r="S980" s="202"/>
      <c r="T980" s="202"/>
      <c r="U980" s="202"/>
      <c r="V980" s="42"/>
      <c r="W980" s="16"/>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row>
    <row r="981" spans="1:68" ht="12" customHeight="1" outlineLevel="1" x14ac:dyDescent="0.35">
      <c r="A981" s="6"/>
      <c r="B981" s="7"/>
      <c r="C981" s="17"/>
      <c r="D981" s="17"/>
      <c r="E981" s="17"/>
      <c r="F981" s="33"/>
      <c r="G981" s="34" t="s">
        <v>11</v>
      </c>
      <c r="H981" s="34" t="s">
        <v>12</v>
      </c>
      <c r="I981" s="237"/>
      <c r="J981" s="237"/>
      <c r="K981" s="237"/>
      <c r="L981" s="237"/>
      <c r="M981" s="237"/>
      <c r="N981" s="230"/>
      <c r="O981" s="230"/>
      <c r="P981" s="202"/>
      <c r="Q981" s="202"/>
      <c r="R981" s="202"/>
      <c r="S981" s="202"/>
      <c r="T981" s="202"/>
      <c r="U981" s="202"/>
      <c r="V981" s="42"/>
      <c r="W981" s="16"/>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row>
    <row r="982" spans="1:68" ht="12" customHeight="1" outlineLevel="1" x14ac:dyDescent="0.35">
      <c r="A982" s="6"/>
      <c r="B982" s="7"/>
      <c r="C982" s="17"/>
      <c r="D982" s="17"/>
      <c r="E982" s="17"/>
      <c r="F982" s="33"/>
      <c r="G982" s="34" t="s">
        <v>13</v>
      </c>
      <c r="H982" s="34" t="s">
        <v>14</v>
      </c>
      <c r="I982" s="237"/>
      <c r="J982" s="237"/>
      <c r="K982" s="237"/>
      <c r="L982" s="237"/>
      <c r="M982" s="237"/>
      <c r="N982" s="230"/>
      <c r="O982" s="230"/>
      <c r="P982" s="202"/>
      <c r="Q982" s="202"/>
      <c r="R982" s="202"/>
      <c r="S982" s="202"/>
      <c r="T982" s="202"/>
      <c r="U982" s="202"/>
      <c r="V982" s="42"/>
      <c r="W982" s="16"/>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row>
    <row r="983" spans="1:68" ht="12" customHeight="1" outlineLevel="1" x14ac:dyDescent="0.35">
      <c r="A983" s="6"/>
      <c r="B983" s="7"/>
      <c r="C983" s="17"/>
      <c r="D983" s="17"/>
      <c r="E983" s="17"/>
      <c r="F983" s="33"/>
      <c r="G983" s="34" t="s">
        <v>15</v>
      </c>
      <c r="H983" s="34" t="s">
        <v>16</v>
      </c>
      <c r="I983" s="237"/>
      <c r="J983" s="237"/>
      <c r="K983" s="237"/>
      <c r="L983" s="237"/>
      <c r="M983" s="237"/>
      <c r="N983" s="230"/>
      <c r="O983" s="230"/>
      <c r="P983" s="202"/>
      <c r="Q983" s="202"/>
      <c r="R983" s="202"/>
      <c r="S983" s="202"/>
      <c r="T983" s="202"/>
      <c r="U983" s="202"/>
      <c r="V983" s="42"/>
      <c r="W983" s="16"/>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row>
    <row r="984" spans="1:68" ht="12" customHeight="1" outlineLevel="1" x14ac:dyDescent="0.35">
      <c r="A984" s="6"/>
      <c r="B984" s="7"/>
      <c r="C984" s="17"/>
      <c r="D984" s="17"/>
      <c r="E984" s="17"/>
      <c r="F984" s="33"/>
      <c r="G984" s="34" t="s">
        <v>19</v>
      </c>
      <c r="H984" s="34" t="s">
        <v>20</v>
      </c>
      <c r="I984" s="237"/>
      <c r="J984" s="237"/>
      <c r="K984" s="237"/>
      <c r="L984" s="237"/>
      <c r="M984" s="237"/>
      <c r="N984" s="230"/>
      <c r="O984" s="230"/>
      <c r="P984" s="202"/>
      <c r="Q984" s="202"/>
      <c r="R984" s="202"/>
      <c r="S984" s="202"/>
      <c r="T984" s="202"/>
      <c r="U984" s="202"/>
      <c r="V984" s="42"/>
      <c r="W984" s="16"/>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row>
    <row r="985" spans="1:68" ht="12" customHeight="1" outlineLevel="1" x14ac:dyDescent="0.35">
      <c r="A985" s="6"/>
      <c r="B985" s="7"/>
      <c r="C985" s="17"/>
      <c r="D985" s="17"/>
      <c r="E985" s="17"/>
      <c r="F985" s="33"/>
      <c r="G985" s="34" t="s">
        <v>17</v>
      </c>
      <c r="H985" s="34" t="s">
        <v>18</v>
      </c>
      <c r="I985" s="237"/>
      <c r="J985" s="237"/>
      <c r="K985" s="237"/>
      <c r="L985" s="237"/>
      <c r="M985" s="237"/>
      <c r="N985" s="230"/>
      <c r="O985" s="230"/>
      <c r="P985" s="202"/>
      <c r="Q985" s="202"/>
      <c r="R985" s="202"/>
      <c r="S985" s="202"/>
      <c r="T985" s="202"/>
      <c r="U985" s="202"/>
      <c r="V985" s="42"/>
      <c r="W985" s="16"/>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row>
    <row r="986" spans="1:68" ht="12" customHeight="1" outlineLevel="1" x14ac:dyDescent="0.35">
      <c r="A986" s="6"/>
      <c r="B986" s="7"/>
      <c r="C986" s="17"/>
      <c r="D986" s="17"/>
      <c r="E986" s="17"/>
      <c r="F986" s="33"/>
      <c r="G986" s="34" t="s">
        <v>22</v>
      </c>
      <c r="H986" s="34" t="s">
        <v>21</v>
      </c>
      <c r="I986" s="237"/>
      <c r="J986" s="237"/>
      <c r="K986" s="237"/>
      <c r="L986" s="237"/>
      <c r="M986" s="237"/>
      <c r="N986" s="230"/>
      <c r="O986" s="230"/>
      <c r="P986" s="202"/>
      <c r="Q986" s="202"/>
      <c r="R986" s="202"/>
      <c r="S986" s="202"/>
      <c r="T986" s="202"/>
      <c r="U986" s="202"/>
      <c r="V986" s="42"/>
      <c r="W986" s="16"/>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row>
    <row r="987" spans="1:68" ht="12" customHeight="1" outlineLevel="1" x14ac:dyDescent="0.35">
      <c r="A987" s="6"/>
      <c r="B987" s="7"/>
      <c r="C987" s="17"/>
      <c r="D987" s="17"/>
      <c r="E987" s="17"/>
      <c r="F987" s="33"/>
      <c r="G987" s="34" t="s">
        <v>22</v>
      </c>
      <c r="H987" s="34" t="s">
        <v>23</v>
      </c>
      <c r="I987" s="237"/>
      <c r="J987" s="237"/>
      <c r="K987" s="237"/>
      <c r="L987" s="237"/>
      <c r="M987" s="237"/>
      <c r="N987" s="230"/>
      <c r="O987" s="230"/>
      <c r="P987" s="202"/>
      <c r="Q987" s="202"/>
      <c r="R987" s="202"/>
      <c r="S987" s="202"/>
      <c r="T987" s="202"/>
      <c r="U987" s="202"/>
      <c r="V987" s="42"/>
      <c r="W987" s="16"/>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row>
    <row r="988" spans="1:68" ht="5.15" customHeight="1" outlineLevel="1" x14ac:dyDescent="0.35">
      <c r="A988" s="6"/>
      <c r="B988" s="7"/>
      <c r="C988" s="17"/>
      <c r="D988" s="17"/>
      <c r="E988" s="17"/>
      <c r="F988" s="36"/>
      <c r="G988" s="37"/>
      <c r="H988" s="37"/>
      <c r="I988" s="37"/>
      <c r="J988" s="38"/>
      <c r="K988" s="38"/>
      <c r="L988" s="38"/>
      <c r="M988" s="38"/>
      <c r="N988" s="38"/>
      <c r="O988" s="38"/>
      <c r="P988" s="38"/>
      <c r="Q988" s="38"/>
      <c r="R988" s="38"/>
      <c r="S988" s="38"/>
      <c r="T988" s="38"/>
      <c r="U988" s="38"/>
      <c r="V988" s="30"/>
      <c r="W988" s="16"/>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row>
    <row r="989" spans="1:68" ht="25.25" customHeight="1" outlineLevel="1" x14ac:dyDescent="0.35">
      <c r="A989" s="6"/>
      <c r="B989" s="7"/>
      <c r="C989" s="39"/>
      <c r="D989" s="39"/>
      <c r="E989" s="39"/>
      <c r="F989" s="39"/>
      <c r="G989" s="40" t="str">
        <f>G967</f>
        <v>Deepflow</v>
      </c>
      <c r="H989" s="39"/>
      <c r="I989" s="39"/>
      <c r="J989" s="39"/>
      <c r="K989" s="39"/>
      <c r="L989" s="39"/>
      <c r="M989" s="39"/>
      <c r="N989" s="39"/>
      <c r="O989" s="39"/>
      <c r="P989" s="39"/>
      <c r="Q989" s="39"/>
      <c r="R989" s="39"/>
      <c r="S989" s="39"/>
      <c r="T989" s="39"/>
      <c r="U989" s="39"/>
      <c r="V989" s="39"/>
      <c r="W989" s="41" t="s">
        <v>24</v>
      </c>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row>
    <row r="990" spans="1:68" ht="12" customHeight="1" outlineLevel="1" x14ac:dyDescent="0.35">
      <c r="A990" s="6"/>
      <c r="B990" s="7"/>
      <c r="C990" s="7"/>
      <c r="D990" s="7"/>
      <c r="E990" s="7"/>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row>
  </sheetData>
  <mergeCells count="5">
    <mergeCell ref="H870:H872"/>
    <mergeCell ref="J871:Q87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949</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960</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Crop!G923</f>
        <v>landuse</v>
      </c>
      <c r="H20" s="25" t="s">
        <v>396</v>
      </c>
      <c r="I20" s="25" t="s">
        <v>59</v>
      </c>
      <c r="J20" s="25" t="s">
        <v>60</v>
      </c>
      <c r="K20" s="25" t="s">
        <v>61</v>
      </c>
      <c r="L20" s="25" t="s">
        <v>62</v>
      </c>
      <c r="M20" s="25" t="s">
        <v>900</v>
      </c>
      <c r="N20" s="25" t="s">
        <v>901</v>
      </c>
      <c r="O20" s="25" t="s">
        <v>902</v>
      </c>
      <c r="P20" s="25" t="s">
        <v>1186</v>
      </c>
      <c r="Q20" s="24"/>
      <c r="R20" s="24"/>
      <c r="S20" s="22"/>
      <c r="T20" s="22"/>
      <c r="U20" s="22"/>
      <c r="V20" s="22"/>
      <c r="W20" s="16"/>
      <c r="X20" s="8"/>
    </row>
    <row r="21" spans="1:24" x14ac:dyDescent="0.35">
      <c r="A21" s="6"/>
      <c r="B21" s="7"/>
      <c r="C21" s="17"/>
      <c r="D21" s="17"/>
      <c r="E21" s="17"/>
      <c r="F21" s="26"/>
      <c r="G21" s="698" t="str">
        <f>General!G17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35">
      <c r="A22" s="6"/>
      <c r="B22" s="7"/>
      <c r="C22" s="17"/>
      <c r="D22" s="17"/>
      <c r="E22" s="17"/>
      <c r="F22" s="26"/>
      <c r="G22" s="698" t="str">
        <f>General!G18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35">
      <c r="A23" s="6"/>
      <c r="B23" s="7"/>
      <c r="C23" s="17"/>
      <c r="D23" s="17"/>
      <c r="E23" s="17"/>
      <c r="F23" s="26"/>
      <c r="G23" s="698" t="str">
        <f>General!G19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35">
      <c r="A24" s="6"/>
      <c r="B24" s="7"/>
      <c r="C24" s="17"/>
      <c r="D24" s="17"/>
      <c r="E24" s="17"/>
      <c r="F24" s="26"/>
      <c r="G24" s="698" t="str">
        <f>General!G20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35">
      <c r="A25" s="6"/>
      <c r="B25" s="7"/>
      <c r="C25" s="17"/>
      <c r="D25" s="17"/>
      <c r="E25" s="17"/>
      <c r="F25" s="26"/>
      <c r="G25" s="698" t="str">
        <f>General!G21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35">
      <c r="A26" s="6"/>
      <c r="B26" s="7"/>
      <c r="C26" s="17"/>
      <c r="D26" s="17"/>
      <c r="E26" s="17"/>
      <c r="F26" s="26"/>
      <c r="G26" s="698" t="str">
        <f>General!G22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35">
      <c r="A27" s="6"/>
      <c r="B27" s="7"/>
      <c r="C27" s="17"/>
      <c r="D27" s="17"/>
      <c r="E27" s="17"/>
      <c r="F27" s="33"/>
      <c r="G27" s="698" t="str">
        <f>General!G23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35">
      <c r="A28" s="6"/>
      <c r="B28" s="7"/>
      <c r="C28" s="17"/>
      <c r="D28" s="17"/>
      <c r="E28" s="17"/>
      <c r="F28" s="33"/>
      <c r="G28" s="698" t="str">
        <f>General!G24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35">
      <c r="A29" s="6"/>
      <c r="B29" s="7"/>
      <c r="C29" s="17"/>
      <c r="D29" s="17"/>
      <c r="E29" s="17"/>
      <c r="F29" s="33"/>
      <c r="G29" s="698" t="str">
        <f>General!G25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35">
      <c r="A30" s="6"/>
      <c r="B30" s="7"/>
      <c r="C30" s="17"/>
      <c r="D30" s="17"/>
      <c r="E30" s="17"/>
      <c r="F30" s="33"/>
      <c r="G30" s="698" t="str">
        <f>General!G26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35">
      <c r="A31" s="6"/>
      <c r="B31" s="7"/>
      <c r="C31" s="17"/>
      <c r="D31" s="17"/>
      <c r="E31" s="17"/>
      <c r="F31" s="33"/>
      <c r="G31" s="698" t="str">
        <f>General!G27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35">
      <c r="A32" s="6"/>
      <c r="B32" s="7"/>
      <c r="C32" s="17"/>
      <c r="D32" s="17"/>
      <c r="E32" s="17"/>
      <c r="F32" s="33"/>
      <c r="G32" s="698" t="str">
        <f>General!G28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35">
      <c r="A33" s="6"/>
      <c r="B33" s="7"/>
      <c r="C33" s="17"/>
      <c r="D33" s="17"/>
      <c r="E33" s="17"/>
      <c r="F33" s="33"/>
      <c r="G33" s="698" t="str">
        <f>General!G29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35">
      <c r="A34" s="6"/>
      <c r="B34" s="7"/>
      <c r="C34" s="17"/>
      <c r="D34" s="17"/>
      <c r="E34" s="17"/>
      <c r="F34" s="33"/>
      <c r="G34" s="698" t="str">
        <f>General!G30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35">
      <c r="A35" s="6"/>
      <c r="B35" s="7"/>
      <c r="C35" s="17"/>
      <c r="D35" s="17"/>
      <c r="E35" s="17"/>
      <c r="F35" s="33"/>
      <c r="G35" s="698" t="str">
        <f>General!G31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35">
      <c r="A36" s="6"/>
      <c r="B36" s="7"/>
      <c r="C36" s="17"/>
      <c r="D36" s="17"/>
      <c r="E36" s="17"/>
      <c r="F36" s="33"/>
      <c r="G36" s="698" t="str">
        <f>General!G32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35">
      <c r="A37" s="6"/>
      <c r="B37" s="7"/>
      <c r="C37" s="17"/>
      <c r="D37" s="17"/>
      <c r="E37" s="17"/>
      <c r="F37" s="33"/>
      <c r="G37" s="698" t="str">
        <f>General!G33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3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3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3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25"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959</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964</v>
      </c>
      <c r="J48" s="13"/>
      <c r="K48" s="247">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965</v>
      </c>
      <c r="J49" s="76"/>
      <c r="K49" s="247">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4" t="s">
        <v>957</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958</v>
      </c>
      <c r="K52" s="628">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4" t="s">
        <v>950</v>
      </c>
      <c r="H55" s="17"/>
      <c r="I55" s="17"/>
      <c r="J55" s="22"/>
      <c r="K55" s="23" t="s">
        <v>395</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35">
      <c r="A56" s="165"/>
      <c r="B56" s="7"/>
      <c r="C56" s="12"/>
      <c r="D56" s="12">
        <v>80</v>
      </c>
      <c r="E56" s="12" t="s">
        <v>1</v>
      </c>
      <c r="F56" s="13"/>
      <c r="G56" s="14"/>
      <c r="H56" s="13"/>
      <c r="I56" s="13"/>
      <c r="J56" s="13" t="s">
        <v>839</v>
      </c>
      <c r="K56" s="242">
        <v>0.25</v>
      </c>
      <c r="L56" s="242">
        <v>0.25</v>
      </c>
      <c r="M56" s="242">
        <v>0.25</v>
      </c>
      <c r="N56" s="242">
        <v>0</v>
      </c>
      <c r="O56" s="242">
        <v>0</v>
      </c>
      <c r="P56" s="242">
        <v>0</v>
      </c>
      <c r="Q56" s="242">
        <v>0</v>
      </c>
      <c r="R56" s="242">
        <v>0</v>
      </c>
      <c r="S56" s="242">
        <v>0</v>
      </c>
      <c r="T56" s="242">
        <v>0</v>
      </c>
      <c r="U56" s="108"/>
      <c r="V56" s="108"/>
      <c r="W56" s="16"/>
      <c r="X56" s="8"/>
    </row>
    <row r="57" spans="1:24" x14ac:dyDescent="0.35">
      <c r="A57" s="165"/>
      <c r="B57" s="7"/>
      <c r="C57" s="12"/>
      <c r="D57" s="12"/>
      <c r="E57" s="12"/>
      <c r="F57" s="13"/>
      <c r="G57" s="14"/>
      <c r="H57" s="13"/>
      <c r="I57" s="13"/>
      <c r="J57" s="13" t="s">
        <v>410</v>
      </c>
      <c r="K57" s="242">
        <v>0.25</v>
      </c>
      <c r="L57" s="242">
        <v>0.25</v>
      </c>
      <c r="M57" s="242">
        <v>0.25</v>
      </c>
      <c r="N57" s="242">
        <v>0</v>
      </c>
      <c r="O57" s="242">
        <v>0</v>
      </c>
      <c r="P57" s="242">
        <v>0</v>
      </c>
      <c r="Q57" s="242">
        <v>0</v>
      </c>
      <c r="R57" s="242">
        <v>0</v>
      </c>
      <c r="S57" s="242">
        <v>0</v>
      </c>
      <c r="T57" s="242">
        <v>0</v>
      </c>
      <c r="U57" s="108"/>
      <c r="V57" s="108"/>
      <c r="W57" s="16"/>
      <c r="X57" s="8"/>
    </row>
    <row r="58" spans="1:24" x14ac:dyDescent="0.35">
      <c r="A58" s="165"/>
      <c r="B58" s="7"/>
      <c r="C58" s="12"/>
      <c r="D58" s="12"/>
      <c r="E58" s="12"/>
      <c r="F58" s="13"/>
      <c r="G58" s="14"/>
      <c r="H58" s="13"/>
      <c r="I58" s="13"/>
      <c r="J58" s="13" t="s">
        <v>809</v>
      </c>
      <c r="K58" s="242">
        <v>0.25</v>
      </c>
      <c r="L58" s="242">
        <v>0.25</v>
      </c>
      <c r="M58" s="242">
        <v>0.25</v>
      </c>
      <c r="N58" s="242">
        <v>0</v>
      </c>
      <c r="O58" s="242">
        <v>0</v>
      </c>
      <c r="P58" s="242">
        <v>0</v>
      </c>
      <c r="Q58" s="242">
        <v>0</v>
      </c>
      <c r="R58" s="242">
        <v>0</v>
      </c>
      <c r="S58" s="242">
        <v>0</v>
      </c>
      <c r="T58" s="242">
        <v>0</v>
      </c>
      <c r="U58" s="108"/>
      <c r="V58" s="108"/>
      <c r="W58" s="16"/>
      <c r="X58" s="8"/>
    </row>
    <row r="59" spans="1:24" x14ac:dyDescent="0.35">
      <c r="A59" s="165"/>
      <c r="B59" s="7"/>
      <c r="C59" s="12"/>
      <c r="D59" s="12"/>
      <c r="E59" s="12"/>
      <c r="F59" s="13"/>
      <c r="G59" s="14"/>
      <c r="H59" s="13"/>
      <c r="I59" s="13"/>
      <c r="J59" s="13" t="s">
        <v>810</v>
      </c>
      <c r="K59" s="242">
        <v>0.25</v>
      </c>
      <c r="L59" s="242">
        <v>0.25</v>
      </c>
      <c r="M59" s="242">
        <v>0.25</v>
      </c>
      <c r="N59" s="242">
        <v>0</v>
      </c>
      <c r="O59" s="242">
        <v>0</v>
      </c>
      <c r="P59" s="242">
        <v>0</v>
      </c>
      <c r="Q59" s="242">
        <v>0</v>
      </c>
      <c r="R59" s="242">
        <v>0</v>
      </c>
      <c r="S59" s="242">
        <v>0</v>
      </c>
      <c r="T59" s="242">
        <v>0</v>
      </c>
      <c r="U59" s="108"/>
      <c r="V59" s="108"/>
      <c r="W59" s="16"/>
      <c r="X59" s="8"/>
    </row>
    <row r="60" spans="1:24" x14ac:dyDescent="0.35">
      <c r="A60" s="165"/>
      <c r="B60" s="7"/>
      <c r="C60" s="12"/>
      <c r="D60" s="12"/>
      <c r="E60" s="12"/>
      <c r="F60" s="13"/>
      <c r="G60" s="14"/>
      <c r="H60" s="13"/>
      <c r="I60" s="13"/>
      <c r="J60" s="13" t="s">
        <v>811</v>
      </c>
      <c r="K60" s="242">
        <v>0.25</v>
      </c>
      <c r="L60" s="242">
        <v>0.25</v>
      </c>
      <c r="M60" s="242">
        <v>0.25</v>
      </c>
      <c r="N60" s="242">
        <v>0</v>
      </c>
      <c r="O60" s="242">
        <v>0</v>
      </c>
      <c r="P60" s="242">
        <v>0</v>
      </c>
      <c r="Q60" s="242">
        <v>0</v>
      </c>
      <c r="R60" s="242">
        <v>0</v>
      </c>
      <c r="S60" s="242">
        <v>0</v>
      </c>
      <c r="T60" s="242">
        <v>0</v>
      </c>
      <c r="U60" s="108"/>
      <c r="V60" s="108"/>
      <c r="W60" s="16"/>
      <c r="X60" s="8"/>
    </row>
    <row r="61" spans="1:24" x14ac:dyDescent="0.35">
      <c r="A61" s="165"/>
      <c r="B61" s="7"/>
      <c r="C61" s="12"/>
      <c r="D61" s="12"/>
      <c r="E61" s="12"/>
      <c r="F61" s="13"/>
      <c r="G61" s="14"/>
      <c r="H61" s="13"/>
      <c r="I61" s="13"/>
      <c r="J61" s="13" t="s">
        <v>812</v>
      </c>
      <c r="K61" s="242">
        <v>0.25</v>
      </c>
      <c r="L61" s="242">
        <v>0.25</v>
      </c>
      <c r="M61" s="242">
        <v>0.25</v>
      </c>
      <c r="N61" s="242">
        <v>0</v>
      </c>
      <c r="O61" s="242">
        <v>0</v>
      </c>
      <c r="P61" s="242">
        <v>0</v>
      </c>
      <c r="Q61" s="242">
        <v>0</v>
      </c>
      <c r="R61" s="242">
        <v>0</v>
      </c>
      <c r="S61" s="242">
        <v>0</v>
      </c>
      <c r="T61" s="242">
        <v>0</v>
      </c>
      <c r="U61" s="108"/>
      <c r="V61" s="108"/>
      <c r="W61" s="16"/>
      <c r="X61" s="8"/>
    </row>
    <row r="62" spans="1:24" x14ac:dyDescent="0.35">
      <c r="A62" s="165"/>
      <c r="B62" s="7"/>
      <c r="C62" s="12"/>
      <c r="D62" s="12"/>
      <c r="E62" s="12"/>
      <c r="F62" s="13"/>
      <c r="G62" s="14"/>
      <c r="H62" s="13"/>
      <c r="I62" s="13"/>
      <c r="J62" s="13" t="s">
        <v>813</v>
      </c>
      <c r="K62" s="242">
        <v>0.25</v>
      </c>
      <c r="L62" s="242">
        <v>0.25</v>
      </c>
      <c r="M62" s="242">
        <v>0.25</v>
      </c>
      <c r="N62" s="242">
        <v>0</v>
      </c>
      <c r="O62" s="242">
        <v>0</v>
      </c>
      <c r="P62" s="242">
        <v>0</v>
      </c>
      <c r="Q62" s="242">
        <v>0</v>
      </c>
      <c r="R62" s="242">
        <v>0</v>
      </c>
      <c r="S62" s="242">
        <v>0</v>
      </c>
      <c r="T62" s="242">
        <v>0</v>
      </c>
      <c r="U62" s="108"/>
      <c r="V62" s="108"/>
      <c r="W62" s="16"/>
      <c r="X62" s="8"/>
    </row>
    <row r="63" spans="1:24" x14ac:dyDescent="0.35">
      <c r="A63" s="165"/>
      <c r="B63" s="7"/>
      <c r="C63" s="12"/>
      <c r="D63" s="12"/>
      <c r="E63" s="12"/>
      <c r="F63" s="13"/>
      <c r="G63" s="14"/>
      <c r="H63" s="13"/>
      <c r="I63" s="13"/>
      <c r="J63" s="13" t="s">
        <v>814</v>
      </c>
      <c r="K63" s="242">
        <v>0.25</v>
      </c>
      <c r="L63" s="242">
        <v>0.25</v>
      </c>
      <c r="M63" s="242">
        <v>0.25</v>
      </c>
      <c r="N63" s="242">
        <v>0</v>
      </c>
      <c r="O63" s="242">
        <v>0</v>
      </c>
      <c r="P63" s="242">
        <v>0</v>
      </c>
      <c r="Q63" s="242">
        <v>0</v>
      </c>
      <c r="R63" s="242">
        <v>0</v>
      </c>
      <c r="S63" s="242">
        <v>0</v>
      </c>
      <c r="T63" s="242">
        <v>0</v>
      </c>
      <c r="U63" s="108"/>
      <c r="V63" s="108"/>
      <c r="W63" s="16"/>
      <c r="X63" s="8"/>
    </row>
    <row r="64" spans="1:24" x14ac:dyDescent="0.35">
      <c r="A64" s="165"/>
      <c r="B64" s="7"/>
      <c r="C64" s="12"/>
      <c r="D64" s="12"/>
      <c r="E64" s="12"/>
      <c r="F64" s="13"/>
      <c r="G64" s="14"/>
      <c r="H64" s="13"/>
      <c r="I64" s="13"/>
      <c r="J64" s="13" t="s">
        <v>815</v>
      </c>
      <c r="K64" s="242">
        <v>0.25</v>
      </c>
      <c r="L64" s="242">
        <v>0.25</v>
      </c>
      <c r="M64" s="242">
        <v>0.25</v>
      </c>
      <c r="N64" s="242">
        <v>0</v>
      </c>
      <c r="O64" s="242">
        <v>0</v>
      </c>
      <c r="P64" s="242">
        <v>0</v>
      </c>
      <c r="Q64" s="242">
        <v>0</v>
      </c>
      <c r="R64" s="242">
        <v>0</v>
      </c>
      <c r="S64" s="242">
        <v>0</v>
      </c>
      <c r="T64" s="242">
        <v>0</v>
      </c>
      <c r="U64" s="108"/>
      <c r="V64" s="108"/>
      <c r="W64" s="16"/>
      <c r="X64" s="8"/>
    </row>
    <row r="65" spans="1:24" x14ac:dyDescent="0.35">
      <c r="A65" s="165"/>
      <c r="B65" s="7"/>
      <c r="C65" s="12"/>
      <c r="D65" s="12"/>
      <c r="E65" s="12"/>
      <c r="F65" s="13"/>
      <c r="G65" s="14"/>
      <c r="H65" s="13"/>
      <c r="I65" s="13"/>
      <c r="J65" s="13" t="s">
        <v>816</v>
      </c>
      <c r="K65" s="242">
        <v>0.25</v>
      </c>
      <c r="L65" s="242">
        <v>0.25</v>
      </c>
      <c r="M65" s="242">
        <v>0.25</v>
      </c>
      <c r="N65" s="242">
        <v>0</v>
      </c>
      <c r="O65" s="242">
        <v>0</v>
      </c>
      <c r="P65" s="242">
        <v>0</v>
      </c>
      <c r="Q65" s="242">
        <v>0</v>
      </c>
      <c r="R65" s="242">
        <v>0</v>
      </c>
      <c r="S65" s="242">
        <v>0</v>
      </c>
      <c r="T65" s="242">
        <v>0</v>
      </c>
      <c r="U65" s="108"/>
      <c r="V65" s="108"/>
      <c r="W65" s="16"/>
      <c r="X65" s="8"/>
    </row>
    <row r="66" spans="1:24" x14ac:dyDescent="0.35">
      <c r="A66" s="165"/>
      <c r="B66" s="7"/>
      <c r="C66" s="12"/>
      <c r="D66" s="12" t="b">
        <f>OR(ISNA(VLOOKUP(G56,Index_Table_Names,1,FALSE)),G56="")</f>
        <v>1</v>
      </c>
      <c r="E66" s="17"/>
      <c r="F66" s="13"/>
      <c r="G66" s="13"/>
      <c r="H66" s="76"/>
      <c r="I66" s="13"/>
      <c r="J66" s="13"/>
      <c r="K66" s="13" t="s">
        <v>954</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951</v>
      </c>
      <c r="H69" s="17"/>
      <c r="I69" s="17"/>
      <c r="J69" s="23" t="s">
        <v>770</v>
      </c>
      <c r="K69" s="23" t="s">
        <v>395</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35">
      <c r="A70" s="165"/>
      <c r="B70" s="7"/>
      <c r="C70" s="17"/>
      <c r="D70" s="17"/>
      <c r="E70" s="17"/>
      <c r="F70" s="17"/>
      <c r="G70" s="22"/>
      <c r="H70" s="17"/>
      <c r="I70" s="17"/>
      <c r="J70" s="23"/>
      <c r="K70" s="23" t="s">
        <v>953</v>
      </c>
      <c r="L70" s="23" t="s">
        <v>953</v>
      </c>
      <c r="M70" s="23" t="s">
        <v>953</v>
      </c>
      <c r="N70" s="23" t="s">
        <v>953</v>
      </c>
      <c r="O70" s="23" t="s">
        <v>953</v>
      </c>
      <c r="P70" s="23" t="s">
        <v>953</v>
      </c>
      <c r="Q70" s="23" t="s">
        <v>953</v>
      </c>
      <c r="R70" s="23" t="s">
        <v>953</v>
      </c>
      <c r="S70" s="23" t="s">
        <v>953</v>
      </c>
      <c r="T70" s="23" t="s">
        <v>953</v>
      </c>
      <c r="U70" s="23"/>
      <c r="V70" s="22"/>
      <c r="W70" s="16"/>
      <c r="X70" s="8"/>
    </row>
    <row r="71" spans="1:24" x14ac:dyDescent="0.35">
      <c r="A71" s="165"/>
      <c r="B71" s="7"/>
      <c r="C71" s="17"/>
      <c r="D71" s="17"/>
      <c r="E71" s="17"/>
      <c r="F71" s="26"/>
      <c r="G71" s="26"/>
      <c r="H71" s="26"/>
      <c r="I71" t="s">
        <v>839</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35">
      <c r="A72" s="165"/>
      <c r="B72" s="7"/>
      <c r="C72" s="17"/>
      <c r="D72" s="17"/>
      <c r="E72" s="17"/>
      <c r="F72" s="26"/>
      <c r="G72" s="26"/>
      <c r="H72" s="26"/>
      <c r="I72" t="s">
        <v>839</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35">
      <c r="A73" s="165"/>
      <c r="B73" s="7"/>
      <c r="C73" s="17"/>
      <c r="D73" s="17"/>
      <c r="E73" s="17"/>
      <c r="F73" s="26"/>
      <c r="G73" s="92"/>
      <c r="H73" s="92"/>
      <c r="I73" t="s">
        <v>839</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35">
      <c r="A74" s="165"/>
      <c r="B74" s="7"/>
      <c r="C74" s="17"/>
      <c r="D74" s="17"/>
      <c r="E74" s="17"/>
      <c r="F74" s="26"/>
      <c r="G74" s="92"/>
      <c r="H74" s="92"/>
      <c r="I74" t="s">
        <v>839</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35">
      <c r="A75" s="165"/>
      <c r="B75" s="7"/>
      <c r="C75" s="17"/>
      <c r="D75" s="17"/>
      <c r="E75" s="17"/>
      <c r="F75" s="26"/>
      <c r="G75" s="92"/>
      <c r="H75" s="92"/>
      <c r="I75" t="s">
        <v>839</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35">
      <c r="A76" s="165"/>
      <c r="B76" s="7"/>
      <c r="C76" s="17"/>
      <c r="D76" s="17"/>
      <c r="E76" s="17"/>
      <c r="F76" s="26"/>
      <c r="G76" s="92"/>
      <c r="H76" s="92"/>
      <c r="I76" t="s">
        <v>839</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35">
      <c r="A77" s="165"/>
      <c r="B77" s="7"/>
      <c r="C77" s="17"/>
      <c r="D77" s="17"/>
      <c r="E77" s="17"/>
      <c r="F77" s="26"/>
      <c r="G77" s="92"/>
      <c r="H77" s="92"/>
      <c r="I77" t="s">
        <v>839</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35">
      <c r="A78" s="165"/>
      <c r="B78" s="7"/>
      <c r="C78" s="17"/>
      <c r="D78" s="17"/>
      <c r="E78" s="17"/>
      <c r="F78" s="26"/>
      <c r="G78" s="92"/>
      <c r="H78" s="92"/>
      <c r="I78" t="s">
        <v>839</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35">
      <c r="A79" s="165"/>
      <c r="B79" s="7"/>
      <c r="C79" s="17"/>
      <c r="D79" s="17"/>
      <c r="E79" s="17"/>
      <c r="F79" s="26"/>
      <c r="G79" s="92"/>
      <c r="H79" s="92"/>
      <c r="I79" t="s">
        <v>839</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35">
      <c r="A80" s="165"/>
      <c r="B80" s="7"/>
      <c r="C80" s="17"/>
      <c r="D80" s="17"/>
      <c r="E80" s="17"/>
      <c r="F80" s="26"/>
      <c r="G80" s="92"/>
      <c r="H80" s="92"/>
      <c r="I80" t="s">
        <v>839</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35">
      <c r="A81" s="165"/>
      <c r="B81" s="7"/>
      <c r="C81" s="17"/>
      <c r="D81" s="17"/>
      <c r="E81" s="17"/>
      <c r="F81" s="26"/>
      <c r="G81" s="92"/>
      <c r="H81" s="92"/>
      <c r="I81" t="s">
        <v>839</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35">
      <c r="A82" s="165"/>
      <c r="B82" s="7"/>
      <c r="C82" s="17"/>
      <c r="D82" s="17"/>
      <c r="E82" s="17"/>
      <c r="F82" s="26"/>
      <c r="G82" s="92"/>
      <c r="H82" s="92"/>
      <c r="I82" t="s">
        <v>839</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35">
      <c r="A83" s="165"/>
      <c r="B83" s="7"/>
      <c r="C83" s="17"/>
      <c r="D83" s="17"/>
      <c r="E83" s="17"/>
      <c r="F83" s="26"/>
      <c r="G83" s="92"/>
      <c r="H83" s="92"/>
      <c r="I83" t="s">
        <v>839</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35">
      <c r="A84" s="165"/>
      <c r="B84" s="7"/>
      <c r="C84" s="17"/>
      <c r="D84" s="17"/>
      <c r="E84" s="17"/>
      <c r="F84" s="26"/>
      <c r="G84" s="92"/>
      <c r="H84" s="92"/>
      <c r="I84" t="s">
        <v>839</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35">
      <c r="A85" s="165"/>
      <c r="B85" s="7"/>
      <c r="C85" s="17"/>
      <c r="D85" s="17"/>
      <c r="E85" s="17"/>
      <c r="F85" s="26"/>
      <c r="G85" s="92"/>
      <c r="H85" s="92"/>
      <c r="I85" t="s">
        <v>839</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35">
      <c r="A86" s="165"/>
      <c r="B86" s="7"/>
      <c r="C86" s="17"/>
      <c r="D86" s="17"/>
      <c r="E86" s="17"/>
      <c r="F86" s="26"/>
      <c r="G86" s="92"/>
      <c r="H86" s="92"/>
      <c r="I86" t="s">
        <v>839</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35">
      <c r="A87" s="165"/>
      <c r="B87" s="7"/>
      <c r="C87" s="17"/>
      <c r="D87" s="17"/>
      <c r="E87" s="17"/>
      <c r="F87" s="26"/>
      <c r="G87" s="92"/>
      <c r="H87" s="92"/>
      <c r="I87" t="s">
        <v>839</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35">
      <c r="A88" s="165"/>
      <c r="B88" s="7"/>
      <c r="C88" s="17"/>
      <c r="D88" s="17"/>
      <c r="E88" s="17"/>
      <c r="F88" s="26"/>
      <c r="G88" s="26"/>
      <c r="H88" s="26"/>
      <c r="I88" t="s">
        <v>410</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35">
      <c r="A89" s="165"/>
      <c r="B89" s="7"/>
      <c r="C89" s="17"/>
      <c r="D89" s="17"/>
      <c r="E89" s="17"/>
      <c r="F89" s="26"/>
      <c r="G89" s="92"/>
      <c r="H89" s="92"/>
      <c r="I89" t="s">
        <v>410</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35">
      <c r="A90" s="165"/>
      <c r="B90" s="7"/>
      <c r="C90" s="17"/>
      <c r="D90" s="17"/>
      <c r="E90" s="17"/>
      <c r="F90" s="26"/>
      <c r="G90" s="92"/>
      <c r="H90" s="92"/>
      <c r="I90" t="s">
        <v>410</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35">
      <c r="A91" s="165"/>
      <c r="B91" s="7"/>
      <c r="C91" s="17"/>
      <c r="D91" s="17"/>
      <c r="E91" s="17"/>
      <c r="F91" s="26"/>
      <c r="G91" s="92"/>
      <c r="H91" s="92"/>
      <c r="I91" t="s">
        <v>410</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35">
      <c r="A92" s="165"/>
      <c r="B92" s="7"/>
      <c r="C92" s="17"/>
      <c r="D92" s="17"/>
      <c r="E92" s="17"/>
      <c r="F92" s="26"/>
      <c r="G92" s="92"/>
      <c r="H92" s="92"/>
      <c r="I92" t="s">
        <v>410</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35">
      <c r="A93" s="165"/>
      <c r="B93" s="7"/>
      <c r="C93" s="17"/>
      <c r="D93" s="17"/>
      <c r="E93" s="17"/>
      <c r="F93" s="26"/>
      <c r="G93" s="92"/>
      <c r="H93" s="92"/>
      <c r="I93" t="s">
        <v>410</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35">
      <c r="A94" s="165"/>
      <c r="B94" s="7"/>
      <c r="C94" s="17"/>
      <c r="D94" s="17"/>
      <c r="E94" s="17"/>
      <c r="F94" s="26"/>
      <c r="G94" s="92"/>
      <c r="H94" s="92"/>
      <c r="I94" t="s">
        <v>410</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35">
      <c r="A95" s="165"/>
      <c r="B95" s="7"/>
      <c r="C95" s="17"/>
      <c r="D95" s="17"/>
      <c r="E95" s="17"/>
      <c r="F95" s="26"/>
      <c r="G95" s="92"/>
      <c r="H95" s="92"/>
      <c r="I95" t="s">
        <v>410</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35">
      <c r="A96" s="165"/>
      <c r="B96" s="7"/>
      <c r="C96" s="17"/>
      <c r="D96" s="17"/>
      <c r="E96" s="17"/>
      <c r="F96" s="26"/>
      <c r="G96" s="92"/>
      <c r="H96" s="92"/>
      <c r="I96" t="s">
        <v>410</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35">
      <c r="A97" s="165"/>
      <c r="B97" s="7"/>
      <c r="C97" s="17"/>
      <c r="D97" s="17"/>
      <c r="E97" s="17"/>
      <c r="F97" s="26"/>
      <c r="G97" s="92"/>
      <c r="H97" s="92"/>
      <c r="I97" t="s">
        <v>410</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35">
      <c r="A98" s="165"/>
      <c r="B98" s="7"/>
      <c r="C98" s="17"/>
      <c r="D98" s="17"/>
      <c r="E98" s="17"/>
      <c r="F98" s="26"/>
      <c r="G98" s="92"/>
      <c r="H98" s="92"/>
      <c r="I98" t="s">
        <v>410</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35">
      <c r="A99" s="165"/>
      <c r="B99" s="7"/>
      <c r="C99" s="17"/>
      <c r="D99" s="17"/>
      <c r="E99" s="17"/>
      <c r="F99" s="26"/>
      <c r="G99" s="92"/>
      <c r="H99" s="92"/>
      <c r="I99" t="s">
        <v>410</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35">
      <c r="A100" s="165"/>
      <c r="B100" s="7"/>
      <c r="C100" s="17"/>
      <c r="D100" s="17"/>
      <c r="E100" s="17"/>
      <c r="F100" s="26"/>
      <c r="G100" s="92"/>
      <c r="H100" s="92"/>
      <c r="I100" t="s">
        <v>410</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35">
      <c r="A101" s="165"/>
      <c r="B101" s="7"/>
      <c r="C101" s="17"/>
      <c r="D101" s="17"/>
      <c r="E101" s="17"/>
      <c r="F101" s="26"/>
      <c r="G101" s="92"/>
      <c r="H101" s="92"/>
      <c r="I101" t="s">
        <v>410</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35">
      <c r="A102" s="165"/>
      <c r="B102" s="7"/>
      <c r="C102" s="17"/>
      <c r="D102" s="17"/>
      <c r="E102" s="17"/>
      <c r="F102" s="26"/>
      <c r="G102" s="92"/>
      <c r="H102" s="92"/>
      <c r="I102" t="s">
        <v>410</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35">
      <c r="A103" s="165"/>
      <c r="B103" s="7"/>
      <c r="C103" s="17"/>
      <c r="D103" s="17"/>
      <c r="E103" s="17"/>
      <c r="F103" s="26"/>
      <c r="G103" s="92"/>
      <c r="H103" s="92"/>
      <c r="I103" t="s">
        <v>410</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35">
      <c r="A104" s="165"/>
      <c r="B104" s="7"/>
      <c r="C104" s="17"/>
      <c r="D104" s="17"/>
      <c r="E104" s="17"/>
      <c r="F104" s="26"/>
      <c r="G104" s="92"/>
      <c r="H104" s="92"/>
      <c r="I104" t="s">
        <v>410</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35">
      <c r="A105" s="165"/>
      <c r="B105" s="7"/>
      <c r="C105" s="17"/>
      <c r="D105" s="17"/>
      <c r="E105" s="17"/>
      <c r="F105" s="26"/>
      <c r="G105" s="26"/>
      <c r="H105" s="26"/>
      <c r="I105" t="s">
        <v>809</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35">
      <c r="A106" s="165"/>
      <c r="B106" s="7"/>
      <c r="C106" s="17"/>
      <c r="D106" s="17"/>
      <c r="E106" s="17"/>
      <c r="F106" s="26"/>
      <c r="G106" s="92"/>
      <c r="H106" s="92"/>
      <c r="I106" t="s">
        <v>809</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35">
      <c r="A107" s="165"/>
      <c r="B107" s="7"/>
      <c r="C107" s="17"/>
      <c r="D107" s="17"/>
      <c r="E107" s="17"/>
      <c r="F107" s="26"/>
      <c r="G107" s="92"/>
      <c r="H107" s="92"/>
      <c r="I107" t="s">
        <v>809</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35">
      <c r="A108" s="165"/>
      <c r="B108" s="7"/>
      <c r="C108" s="17"/>
      <c r="D108" s="17"/>
      <c r="E108" s="17"/>
      <c r="F108" s="26"/>
      <c r="G108" s="92"/>
      <c r="H108" s="92"/>
      <c r="I108" t="s">
        <v>809</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35">
      <c r="A109" s="165"/>
      <c r="B109" s="7"/>
      <c r="C109" s="17"/>
      <c r="D109" s="17"/>
      <c r="E109" s="17"/>
      <c r="F109" s="26"/>
      <c r="G109" s="92"/>
      <c r="H109" s="92"/>
      <c r="I109" t="s">
        <v>809</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35">
      <c r="A110" s="165"/>
      <c r="B110" s="7"/>
      <c r="C110" s="17"/>
      <c r="D110" s="17"/>
      <c r="E110" s="17"/>
      <c r="F110" s="26"/>
      <c r="G110" s="92"/>
      <c r="H110" s="92"/>
      <c r="I110" t="s">
        <v>809</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35">
      <c r="A111" s="165"/>
      <c r="B111" s="7"/>
      <c r="C111" s="17"/>
      <c r="D111" s="17"/>
      <c r="E111" s="17"/>
      <c r="F111" s="26"/>
      <c r="G111" s="92"/>
      <c r="H111" s="92"/>
      <c r="I111" t="s">
        <v>809</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35">
      <c r="A112" s="165"/>
      <c r="B112" s="7"/>
      <c r="C112" s="17"/>
      <c r="D112" s="17"/>
      <c r="E112" s="17"/>
      <c r="F112" s="26"/>
      <c r="G112" s="92"/>
      <c r="H112" s="92"/>
      <c r="I112" t="s">
        <v>809</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35">
      <c r="A113" s="165"/>
      <c r="B113" s="7"/>
      <c r="C113" s="17"/>
      <c r="D113" s="17"/>
      <c r="E113" s="17"/>
      <c r="F113" s="26"/>
      <c r="G113" s="92"/>
      <c r="H113" s="92"/>
      <c r="I113" t="s">
        <v>809</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35">
      <c r="A114" s="165"/>
      <c r="B114" s="7"/>
      <c r="C114" s="17"/>
      <c r="D114" s="17"/>
      <c r="E114" s="17"/>
      <c r="F114" s="26"/>
      <c r="G114" s="92"/>
      <c r="H114" s="92"/>
      <c r="I114" t="s">
        <v>809</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35">
      <c r="A115" s="165"/>
      <c r="B115" s="7"/>
      <c r="C115" s="17"/>
      <c r="D115" s="17"/>
      <c r="E115" s="17"/>
      <c r="F115" s="26"/>
      <c r="G115" s="92"/>
      <c r="H115" s="92"/>
      <c r="I115" t="s">
        <v>809</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35">
      <c r="A116" s="165"/>
      <c r="B116" s="7"/>
      <c r="C116" s="17"/>
      <c r="D116" s="17"/>
      <c r="E116" s="17"/>
      <c r="F116" s="26"/>
      <c r="G116" s="92"/>
      <c r="H116" s="92"/>
      <c r="I116" t="s">
        <v>809</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35">
      <c r="A117" s="165"/>
      <c r="B117" s="7"/>
      <c r="C117" s="17"/>
      <c r="D117" s="17"/>
      <c r="E117" s="17"/>
      <c r="F117" s="26"/>
      <c r="G117" s="92"/>
      <c r="H117" s="92"/>
      <c r="I117" t="s">
        <v>809</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35">
      <c r="A118" s="165"/>
      <c r="B118" s="7"/>
      <c r="C118" s="17"/>
      <c r="D118" s="17"/>
      <c r="E118" s="17"/>
      <c r="F118" s="26"/>
      <c r="G118" s="92"/>
      <c r="H118" s="92"/>
      <c r="I118" t="s">
        <v>809</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35">
      <c r="A119" s="165"/>
      <c r="B119" s="7"/>
      <c r="C119" s="17"/>
      <c r="D119" s="17"/>
      <c r="E119" s="17"/>
      <c r="F119" s="26"/>
      <c r="G119" s="92"/>
      <c r="H119" s="92"/>
      <c r="I119" t="s">
        <v>809</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35">
      <c r="A120" s="165"/>
      <c r="B120" s="7"/>
      <c r="C120" s="17"/>
      <c r="D120" s="17"/>
      <c r="E120" s="17"/>
      <c r="F120" s="26"/>
      <c r="G120" s="92"/>
      <c r="H120" s="92"/>
      <c r="I120" t="s">
        <v>809</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35">
      <c r="A121" s="165"/>
      <c r="B121" s="7"/>
      <c r="C121" s="17"/>
      <c r="D121" s="17"/>
      <c r="E121" s="17"/>
      <c r="F121" s="26"/>
      <c r="G121" s="92"/>
      <c r="H121" s="92"/>
      <c r="I121" t="s">
        <v>809</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35">
      <c r="A122" s="165"/>
      <c r="B122" s="7"/>
      <c r="C122" s="17"/>
      <c r="D122" s="17"/>
      <c r="E122" s="17"/>
      <c r="F122" s="26"/>
      <c r="G122" s="26"/>
      <c r="H122" s="26"/>
      <c r="I122" t="s">
        <v>810</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35">
      <c r="A123" s="165"/>
      <c r="B123" s="7"/>
      <c r="C123" s="17"/>
      <c r="D123" s="17"/>
      <c r="E123" s="17"/>
      <c r="F123" s="26"/>
      <c r="G123" s="92"/>
      <c r="H123" s="92"/>
      <c r="I123" t="s">
        <v>810</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35">
      <c r="A124" s="165"/>
      <c r="B124" s="7"/>
      <c r="C124" s="17"/>
      <c r="D124" s="17"/>
      <c r="E124" s="17"/>
      <c r="F124" s="26"/>
      <c r="G124" s="92"/>
      <c r="H124" s="92"/>
      <c r="I124" t="s">
        <v>810</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35">
      <c r="A125" s="165"/>
      <c r="B125" s="7"/>
      <c r="C125" s="17"/>
      <c r="D125" s="17"/>
      <c r="E125" s="17"/>
      <c r="F125" s="26"/>
      <c r="G125" s="92"/>
      <c r="H125" s="92"/>
      <c r="I125" t="s">
        <v>810</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35">
      <c r="A126" s="165"/>
      <c r="B126" s="7"/>
      <c r="C126" s="17"/>
      <c r="D126" s="17"/>
      <c r="E126" s="17"/>
      <c r="F126" s="26"/>
      <c r="G126" s="92"/>
      <c r="H126" s="92"/>
      <c r="I126" t="s">
        <v>810</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35">
      <c r="A127" s="165"/>
      <c r="B127" s="7"/>
      <c r="C127" s="17"/>
      <c r="D127" s="17"/>
      <c r="E127" s="17"/>
      <c r="F127" s="26"/>
      <c r="G127" s="92"/>
      <c r="H127" s="92"/>
      <c r="I127" t="s">
        <v>810</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35">
      <c r="A128" s="165"/>
      <c r="B128" s="7"/>
      <c r="C128" s="17"/>
      <c r="D128" s="17"/>
      <c r="E128" s="17"/>
      <c r="F128" s="26"/>
      <c r="G128" s="92"/>
      <c r="H128" s="92"/>
      <c r="I128" t="s">
        <v>810</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35">
      <c r="A129" s="165"/>
      <c r="B129" s="7"/>
      <c r="C129" s="17"/>
      <c r="D129" s="17"/>
      <c r="E129" s="17"/>
      <c r="F129" s="26"/>
      <c r="G129" s="92"/>
      <c r="H129" s="92"/>
      <c r="I129" t="s">
        <v>810</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35">
      <c r="A130" s="165"/>
      <c r="B130" s="7"/>
      <c r="C130" s="17"/>
      <c r="D130" s="17"/>
      <c r="E130" s="17"/>
      <c r="F130" s="26"/>
      <c r="G130" s="92"/>
      <c r="H130" s="92"/>
      <c r="I130" t="s">
        <v>810</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35">
      <c r="A131" s="165"/>
      <c r="B131" s="7"/>
      <c r="C131" s="17"/>
      <c r="D131" s="17"/>
      <c r="E131" s="17"/>
      <c r="F131" s="26"/>
      <c r="G131" s="92"/>
      <c r="H131" s="92"/>
      <c r="I131" t="s">
        <v>810</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35">
      <c r="A132" s="165"/>
      <c r="B132" s="7"/>
      <c r="C132" s="17"/>
      <c r="D132" s="17"/>
      <c r="E132" s="17"/>
      <c r="F132" s="26"/>
      <c r="G132" s="92"/>
      <c r="H132" s="92"/>
      <c r="I132" t="s">
        <v>810</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35">
      <c r="A133" s="165"/>
      <c r="B133" s="7"/>
      <c r="C133" s="17"/>
      <c r="D133" s="17"/>
      <c r="E133" s="17"/>
      <c r="F133" s="26"/>
      <c r="G133" s="92"/>
      <c r="H133" s="92"/>
      <c r="I133" t="s">
        <v>810</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35">
      <c r="A134" s="165"/>
      <c r="B134" s="7"/>
      <c r="C134" s="17"/>
      <c r="D134" s="17"/>
      <c r="E134" s="17"/>
      <c r="F134" s="26"/>
      <c r="G134" s="92"/>
      <c r="H134" s="92"/>
      <c r="I134" t="s">
        <v>810</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35">
      <c r="A135" s="165"/>
      <c r="B135" s="7"/>
      <c r="C135" s="17"/>
      <c r="D135" s="17"/>
      <c r="E135" s="17"/>
      <c r="F135" s="26"/>
      <c r="G135" s="92"/>
      <c r="H135" s="92"/>
      <c r="I135" t="s">
        <v>810</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35">
      <c r="A136" s="165"/>
      <c r="B136" s="7"/>
      <c r="C136" s="17"/>
      <c r="D136" s="17"/>
      <c r="E136" s="17"/>
      <c r="F136" s="26"/>
      <c r="G136" s="92"/>
      <c r="H136" s="92"/>
      <c r="I136" t="s">
        <v>810</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35">
      <c r="A137" s="165"/>
      <c r="B137" s="7"/>
      <c r="C137" s="17"/>
      <c r="D137" s="17"/>
      <c r="E137" s="17"/>
      <c r="F137" s="26"/>
      <c r="G137" s="92"/>
      <c r="H137" s="92"/>
      <c r="I137" t="s">
        <v>810</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35">
      <c r="A138" s="165"/>
      <c r="B138" s="7"/>
      <c r="C138" s="17"/>
      <c r="D138" s="17"/>
      <c r="E138" s="17"/>
      <c r="F138" s="26"/>
      <c r="G138" s="92"/>
      <c r="H138" s="92"/>
      <c r="I138" t="s">
        <v>810</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35">
      <c r="A139" s="165"/>
      <c r="B139" s="7"/>
      <c r="C139" s="17"/>
      <c r="D139" s="17"/>
      <c r="E139" s="17"/>
      <c r="F139" s="26"/>
      <c r="G139" s="26"/>
      <c r="H139" s="26"/>
      <c r="I139" t="s">
        <v>811</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35">
      <c r="A140" s="165"/>
      <c r="B140" s="7"/>
      <c r="C140" s="17"/>
      <c r="D140" s="17"/>
      <c r="E140" s="17"/>
      <c r="F140" s="26"/>
      <c r="G140" s="92"/>
      <c r="H140" s="92"/>
      <c r="I140" t="s">
        <v>811</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35">
      <c r="A141" s="165"/>
      <c r="B141" s="7"/>
      <c r="C141" s="17"/>
      <c r="D141" s="17"/>
      <c r="E141" s="17"/>
      <c r="F141" s="26"/>
      <c r="G141" s="92"/>
      <c r="H141" s="92"/>
      <c r="I141" t="s">
        <v>811</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35">
      <c r="A142" s="165"/>
      <c r="B142" s="7"/>
      <c r="C142" s="17"/>
      <c r="D142" s="17"/>
      <c r="E142" s="17"/>
      <c r="F142" s="26"/>
      <c r="G142" s="92"/>
      <c r="H142" s="92"/>
      <c r="I142" t="s">
        <v>811</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35">
      <c r="A143" s="165"/>
      <c r="B143" s="7"/>
      <c r="C143" s="17"/>
      <c r="D143" s="17"/>
      <c r="E143" s="17"/>
      <c r="F143" s="26"/>
      <c r="G143" s="92"/>
      <c r="H143" s="92"/>
      <c r="I143" t="s">
        <v>811</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35">
      <c r="A144" s="165"/>
      <c r="B144" s="7"/>
      <c r="C144" s="17"/>
      <c r="D144" s="17"/>
      <c r="E144" s="17"/>
      <c r="F144" s="26"/>
      <c r="G144" s="92"/>
      <c r="H144" s="92"/>
      <c r="I144" t="s">
        <v>811</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35">
      <c r="A145" s="165"/>
      <c r="B145" s="7"/>
      <c r="C145" s="17"/>
      <c r="D145" s="17"/>
      <c r="E145" s="17"/>
      <c r="F145" s="26"/>
      <c r="G145" s="92"/>
      <c r="H145" s="92"/>
      <c r="I145" t="s">
        <v>811</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35">
      <c r="A146" s="165"/>
      <c r="B146" s="7"/>
      <c r="C146" s="17"/>
      <c r="D146" s="17"/>
      <c r="E146" s="17"/>
      <c r="F146" s="26"/>
      <c r="G146" s="92"/>
      <c r="H146" s="92"/>
      <c r="I146" t="s">
        <v>811</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35">
      <c r="A147" s="165"/>
      <c r="B147" s="7"/>
      <c r="C147" s="17"/>
      <c r="D147" s="17"/>
      <c r="E147" s="17"/>
      <c r="F147" s="26"/>
      <c r="G147" s="92"/>
      <c r="H147" s="92"/>
      <c r="I147" t="s">
        <v>811</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35">
      <c r="A148" s="165"/>
      <c r="B148" s="7"/>
      <c r="C148" s="17"/>
      <c r="D148" s="17"/>
      <c r="E148" s="17"/>
      <c r="F148" s="26"/>
      <c r="G148" s="92"/>
      <c r="H148" s="92"/>
      <c r="I148" t="s">
        <v>811</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35">
      <c r="A149" s="165"/>
      <c r="B149" s="7"/>
      <c r="C149" s="17"/>
      <c r="D149" s="17"/>
      <c r="E149" s="17"/>
      <c r="F149" s="26"/>
      <c r="G149" s="92"/>
      <c r="H149" s="92"/>
      <c r="I149" t="s">
        <v>811</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35">
      <c r="A150" s="165"/>
      <c r="B150" s="7"/>
      <c r="C150" s="17"/>
      <c r="D150" s="17"/>
      <c r="E150" s="17"/>
      <c r="F150" s="26"/>
      <c r="G150" s="92"/>
      <c r="H150" s="92"/>
      <c r="I150" t="s">
        <v>811</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35">
      <c r="A151" s="165"/>
      <c r="B151" s="7"/>
      <c r="C151" s="17"/>
      <c r="D151" s="17"/>
      <c r="E151" s="17"/>
      <c r="F151" s="26"/>
      <c r="G151" s="92"/>
      <c r="H151" s="92"/>
      <c r="I151" t="s">
        <v>811</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35">
      <c r="A152" s="165"/>
      <c r="B152" s="7"/>
      <c r="C152" s="17"/>
      <c r="D152" s="17"/>
      <c r="E152" s="17"/>
      <c r="F152" s="26"/>
      <c r="G152" s="92"/>
      <c r="H152" s="92"/>
      <c r="I152" t="s">
        <v>811</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35">
      <c r="A153" s="165"/>
      <c r="B153" s="7"/>
      <c r="C153" s="17"/>
      <c r="D153" s="17"/>
      <c r="E153" s="17"/>
      <c r="F153" s="26"/>
      <c r="G153" s="92"/>
      <c r="H153" s="92"/>
      <c r="I153" t="s">
        <v>811</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35">
      <c r="A154" s="165"/>
      <c r="B154" s="7"/>
      <c r="C154" s="17"/>
      <c r="D154" s="17"/>
      <c r="E154" s="17"/>
      <c r="F154" s="26"/>
      <c r="G154" s="92"/>
      <c r="H154" s="92"/>
      <c r="I154" t="s">
        <v>811</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35">
      <c r="A155" s="165"/>
      <c r="B155" s="7"/>
      <c r="C155" s="17"/>
      <c r="D155" s="17"/>
      <c r="E155" s="17"/>
      <c r="F155" s="26"/>
      <c r="G155" s="92"/>
      <c r="H155" s="92"/>
      <c r="I155" t="s">
        <v>811</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35">
      <c r="A156" s="165"/>
      <c r="B156" s="7"/>
      <c r="C156" s="17"/>
      <c r="D156" s="17"/>
      <c r="E156" s="17"/>
      <c r="F156" s="26"/>
      <c r="G156" s="26"/>
      <c r="H156" s="26"/>
      <c r="I156" t="s">
        <v>812</v>
      </c>
      <c r="J156" s="699" t="str">
        <f t="shared" si="6"/>
        <v>b</v>
      </c>
      <c r="K156" s="911">
        <v>0</v>
      </c>
      <c r="L156" s="911">
        <v>8</v>
      </c>
      <c r="M156" s="911">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35">
      <c r="A157" s="165"/>
      <c r="B157" s="7"/>
      <c r="C157" s="17"/>
      <c r="D157" s="17"/>
      <c r="E157" s="17"/>
      <c r="F157" s="26"/>
      <c r="G157" s="92"/>
      <c r="H157" s="92"/>
      <c r="I157" t="s">
        <v>812</v>
      </c>
      <c r="J157" s="699" t="str">
        <f t="shared" si="6"/>
        <v>bd</v>
      </c>
      <c r="K157" s="911">
        <v>0</v>
      </c>
      <c r="L157" s="911">
        <v>8</v>
      </c>
      <c r="M157" s="911">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35">
      <c r="A158" s="165"/>
      <c r="B158" s="7"/>
      <c r="C158" s="17"/>
      <c r="D158" s="17"/>
      <c r="E158" s="17"/>
      <c r="F158" s="26"/>
      <c r="G158" s="92"/>
      <c r="H158" s="92"/>
      <c r="I158" t="s">
        <v>812</v>
      </c>
      <c r="J158" s="699" t="str">
        <f t="shared" si="6"/>
        <v>f</v>
      </c>
      <c r="K158" s="911">
        <v>0</v>
      </c>
      <c r="L158" s="911">
        <v>8</v>
      </c>
      <c r="M158" s="911">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35">
      <c r="A159" s="165"/>
      <c r="B159" s="7"/>
      <c r="C159" s="17"/>
      <c r="D159" s="17"/>
      <c r="E159" s="17"/>
      <c r="F159" s="26"/>
      <c r="G159" s="92"/>
      <c r="H159" s="92"/>
      <c r="I159" t="s">
        <v>812</v>
      </c>
      <c r="J159" s="699" t="str">
        <f t="shared" si="6"/>
        <v>h</v>
      </c>
      <c r="K159" s="911">
        <v>0</v>
      </c>
      <c r="L159" s="911">
        <v>8</v>
      </c>
      <c r="M159" s="911">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35">
      <c r="A160" s="165"/>
      <c r="B160" s="7"/>
      <c r="C160" s="17"/>
      <c r="D160" s="17"/>
      <c r="E160" s="17"/>
      <c r="F160" s="26"/>
      <c r="G160" s="92"/>
      <c r="H160" s="92"/>
      <c r="I160" t="s">
        <v>812</v>
      </c>
      <c r="J160" s="699" t="str">
        <f t="shared" si="6"/>
        <v>i</v>
      </c>
      <c r="K160" s="911">
        <v>0</v>
      </c>
      <c r="L160" s="911">
        <v>8</v>
      </c>
      <c r="M160" s="911">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35">
      <c r="A161" s="165"/>
      <c r="B161" s="7"/>
      <c r="C161" s="17"/>
      <c r="D161" s="17"/>
      <c r="E161" s="17"/>
      <c r="F161" s="26"/>
      <c r="G161" s="92"/>
      <c r="H161" s="92"/>
      <c r="I161" t="s">
        <v>812</v>
      </c>
      <c r="J161" s="699" t="str">
        <f t="shared" si="6"/>
        <v>k</v>
      </c>
      <c r="K161" s="911">
        <v>0</v>
      </c>
      <c r="L161" s="911">
        <v>8</v>
      </c>
      <c r="M161" s="911">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35">
      <c r="A162" s="165"/>
      <c r="B162" s="7"/>
      <c r="C162" s="17"/>
      <c r="D162" s="17"/>
      <c r="E162" s="17"/>
      <c r="F162" s="26"/>
      <c r="G162" s="92"/>
      <c r="H162" s="92"/>
      <c r="I162" t="s">
        <v>812</v>
      </c>
      <c r="J162" s="699" t="str">
        <f t="shared" si="6"/>
        <v>l</v>
      </c>
      <c r="K162" s="911">
        <v>0</v>
      </c>
      <c r="L162" s="911">
        <v>8</v>
      </c>
      <c r="M162" s="911">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35">
      <c r="A163" s="165"/>
      <c r="B163" s="7"/>
      <c r="C163" s="17"/>
      <c r="D163" s="17"/>
      <c r="E163" s="17"/>
      <c r="F163" s="26"/>
      <c r="G163" s="92"/>
      <c r="H163" s="92"/>
      <c r="I163" t="s">
        <v>812</v>
      </c>
      <c r="J163" s="699" t="str">
        <f t="shared" si="6"/>
        <v>o</v>
      </c>
      <c r="K163" s="911">
        <v>0</v>
      </c>
      <c r="L163" s="911">
        <v>8</v>
      </c>
      <c r="M163" s="911">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35">
      <c r="A164" s="165"/>
      <c r="B164" s="7"/>
      <c r="C164" s="17"/>
      <c r="D164" s="17"/>
      <c r="E164" s="17"/>
      <c r="F164" s="26"/>
      <c r="G164" s="92"/>
      <c r="H164" s="92"/>
      <c r="I164" t="s">
        <v>812</v>
      </c>
      <c r="J164" s="699" t="str">
        <f t="shared" si="6"/>
        <v>od</v>
      </c>
      <c r="K164" s="911">
        <v>0</v>
      </c>
      <c r="L164" s="911">
        <v>8</v>
      </c>
      <c r="M164" s="911">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35">
      <c r="A165" s="165"/>
      <c r="B165" s="7"/>
      <c r="C165" s="17"/>
      <c r="D165" s="17"/>
      <c r="E165" s="17"/>
      <c r="F165" s="26"/>
      <c r="G165" s="92"/>
      <c r="H165" s="92"/>
      <c r="I165" t="s">
        <v>812</v>
      </c>
      <c r="J165" s="699" t="str">
        <f t="shared" si="6"/>
        <v>of</v>
      </c>
      <c r="K165" s="911">
        <v>0</v>
      </c>
      <c r="L165" s="911">
        <v>8</v>
      </c>
      <c r="M165" s="911">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35">
      <c r="A166" s="165"/>
      <c r="B166" s="7"/>
      <c r="C166" s="17"/>
      <c r="D166" s="17"/>
      <c r="E166" s="17"/>
      <c r="F166" s="26"/>
      <c r="G166" s="92"/>
      <c r="H166" s="92"/>
      <c r="I166" t="s">
        <v>812</v>
      </c>
      <c r="J166" s="699" t="str">
        <f t="shared" si="6"/>
        <v>r</v>
      </c>
      <c r="K166" s="911">
        <v>0</v>
      </c>
      <c r="L166" s="911">
        <v>8</v>
      </c>
      <c r="M166" s="911">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35">
      <c r="A167" s="165"/>
      <c r="B167" s="7"/>
      <c r="C167" s="17"/>
      <c r="D167" s="17"/>
      <c r="E167" s="17"/>
      <c r="F167" s="26"/>
      <c r="G167" s="92"/>
      <c r="H167" s="92"/>
      <c r="I167" t="s">
        <v>812</v>
      </c>
      <c r="J167" s="699" t="str">
        <f t="shared" si="6"/>
        <v>rd</v>
      </c>
      <c r="K167" s="911">
        <v>0</v>
      </c>
      <c r="L167" s="911">
        <v>8</v>
      </c>
      <c r="M167" s="911">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35">
      <c r="A168" s="165"/>
      <c r="B168" s="7"/>
      <c r="C168" s="17"/>
      <c r="D168" s="17"/>
      <c r="E168" s="17"/>
      <c r="F168" s="26"/>
      <c r="G168" s="92"/>
      <c r="H168" s="92"/>
      <c r="I168" t="s">
        <v>812</v>
      </c>
      <c r="J168" s="699" t="str">
        <f t="shared" si="6"/>
        <v>v</v>
      </c>
      <c r="K168" s="911">
        <v>0</v>
      </c>
      <c r="L168" s="911">
        <v>8</v>
      </c>
      <c r="M168" s="911">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35">
      <c r="A169" s="165"/>
      <c r="B169" s="7"/>
      <c r="C169" s="17"/>
      <c r="D169" s="17"/>
      <c r="E169" s="17"/>
      <c r="F169" s="26"/>
      <c r="G169" s="92"/>
      <c r="H169" s="92"/>
      <c r="I169" t="s">
        <v>812</v>
      </c>
      <c r="J169" s="699" t="str">
        <f t="shared" si="6"/>
        <v>w</v>
      </c>
      <c r="K169" s="911">
        <v>0</v>
      </c>
      <c r="L169" s="911">
        <v>8</v>
      </c>
      <c r="M169" s="911">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35">
      <c r="A170" s="165"/>
      <c r="B170" s="7"/>
      <c r="C170" s="17"/>
      <c r="D170" s="17"/>
      <c r="E170" s="17"/>
      <c r="F170" s="26"/>
      <c r="G170" s="92"/>
      <c r="H170" s="92"/>
      <c r="I170" t="s">
        <v>812</v>
      </c>
      <c r="J170" s="699" t="str">
        <f t="shared" si="6"/>
        <v>wd</v>
      </c>
      <c r="K170" s="911">
        <v>0</v>
      </c>
      <c r="L170" s="911">
        <v>8</v>
      </c>
      <c r="M170" s="911">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35">
      <c r="A171" s="165"/>
      <c r="B171" s="7"/>
      <c r="C171" s="17"/>
      <c r="D171" s="17"/>
      <c r="E171" s="17"/>
      <c r="F171" s="26"/>
      <c r="G171" s="92"/>
      <c r="H171" s="92"/>
      <c r="I171" t="s">
        <v>812</v>
      </c>
      <c r="J171" s="699" t="str">
        <f t="shared" si="6"/>
        <v>z</v>
      </c>
      <c r="K171" s="911">
        <v>0</v>
      </c>
      <c r="L171" s="911">
        <v>8</v>
      </c>
      <c r="M171" s="911">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35">
      <c r="A172" s="165"/>
      <c r="B172" s="7"/>
      <c r="C172" s="17"/>
      <c r="D172" s="17"/>
      <c r="E172" s="17"/>
      <c r="F172" s="26"/>
      <c r="G172" s="92"/>
      <c r="H172" s="92"/>
      <c r="I172" t="s">
        <v>812</v>
      </c>
      <c r="J172" s="699" t="str">
        <f t="shared" si="6"/>
        <v>zd</v>
      </c>
      <c r="K172" s="911">
        <v>0</v>
      </c>
      <c r="L172" s="911">
        <v>8</v>
      </c>
      <c r="M172" s="911">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35">
      <c r="A173" s="165"/>
      <c r="B173" s="7"/>
      <c r="C173" s="17"/>
      <c r="D173" s="17"/>
      <c r="E173" s="17"/>
      <c r="F173" s="26"/>
      <c r="G173" s="26"/>
      <c r="H173" s="26"/>
      <c r="I173" t="s">
        <v>813</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35">
      <c r="A174" s="165"/>
      <c r="B174" s="7"/>
      <c r="C174" s="17"/>
      <c r="D174" s="17"/>
      <c r="E174" s="17"/>
      <c r="F174" s="26"/>
      <c r="G174" s="92"/>
      <c r="H174" s="92"/>
      <c r="I174" t="s">
        <v>813</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35">
      <c r="A175" s="165"/>
      <c r="B175" s="7"/>
      <c r="C175" s="17"/>
      <c r="D175" s="17"/>
      <c r="E175" s="17"/>
      <c r="F175" s="26"/>
      <c r="G175" s="92"/>
      <c r="H175" s="92"/>
      <c r="I175" t="s">
        <v>813</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35">
      <c r="A176" s="165"/>
      <c r="B176" s="7"/>
      <c r="C176" s="17"/>
      <c r="D176" s="17"/>
      <c r="E176" s="17"/>
      <c r="F176" s="26"/>
      <c r="G176" s="92"/>
      <c r="H176" s="92"/>
      <c r="I176" t="s">
        <v>813</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35">
      <c r="A177" s="165"/>
      <c r="B177" s="7"/>
      <c r="C177" s="17"/>
      <c r="D177" s="17"/>
      <c r="E177" s="17"/>
      <c r="F177" s="26"/>
      <c r="G177" s="92"/>
      <c r="H177" s="92"/>
      <c r="I177" t="s">
        <v>813</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35">
      <c r="A178" s="165"/>
      <c r="B178" s="7"/>
      <c r="C178" s="17"/>
      <c r="D178" s="17"/>
      <c r="E178" s="17"/>
      <c r="F178" s="26"/>
      <c r="G178" s="92"/>
      <c r="H178" s="92"/>
      <c r="I178" t="s">
        <v>813</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35">
      <c r="A179" s="165"/>
      <c r="B179" s="7"/>
      <c r="C179" s="17"/>
      <c r="D179" s="17"/>
      <c r="E179" s="17"/>
      <c r="F179" s="26"/>
      <c r="G179" s="92"/>
      <c r="H179" s="92"/>
      <c r="I179" t="s">
        <v>813</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35">
      <c r="A180" s="165"/>
      <c r="B180" s="7"/>
      <c r="C180" s="17"/>
      <c r="D180" s="17"/>
      <c r="E180" s="17"/>
      <c r="F180" s="26"/>
      <c r="G180" s="92"/>
      <c r="H180" s="92"/>
      <c r="I180" t="s">
        <v>813</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35">
      <c r="A181" s="165"/>
      <c r="B181" s="7"/>
      <c r="C181" s="17"/>
      <c r="D181" s="17"/>
      <c r="E181" s="17"/>
      <c r="F181" s="26"/>
      <c r="G181" s="92"/>
      <c r="H181" s="92"/>
      <c r="I181" t="s">
        <v>813</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35">
      <c r="A182" s="165"/>
      <c r="B182" s="7"/>
      <c r="C182" s="17"/>
      <c r="D182" s="17"/>
      <c r="E182" s="17"/>
      <c r="F182" s="26"/>
      <c r="G182" s="92"/>
      <c r="H182" s="92"/>
      <c r="I182" t="s">
        <v>813</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35">
      <c r="A183" s="165"/>
      <c r="B183" s="7"/>
      <c r="C183" s="17"/>
      <c r="D183" s="17"/>
      <c r="E183" s="17"/>
      <c r="F183" s="26"/>
      <c r="G183" s="92"/>
      <c r="H183" s="92"/>
      <c r="I183" t="s">
        <v>813</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35">
      <c r="A184" s="165"/>
      <c r="B184" s="7"/>
      <c r="C184" s="17"/>
      <c r="D184" s="17"/>
      <c r="E184" s="17"/>
      <c r="F184" s="26"/>
      <c r="G184" s="92"/>
      <c r="H184" s="92"/>
      <c r="I184" t="s">
        <v>813</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35">
      <c r="A185" s="165"/>
      <c r="B185" s="7"/>
      <c r="C185" s="17"/>
      <c r="D185" s="17"/>
      <c r="E185" s="17"/>
      <c r="F185" s="26"/>
      <c r="G185" s="92"/>
      <c r="H185" s="92"/>
      <c r="I185" t="s">
        <v>813</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35">
      <c r="A186" s="165"/>
      <c r="B186" s="7"/>
      <c r="C186" s="17"/>
      <c r="D186" s="17"/>
      <c r="E186" s="17"/>
      <c r="F186" s="26"/>
      <c r="G186" s="92"/>
      <c r="H186" s="92"/>
      <c r="I186" t="s">
        <v>813</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35">
      <c r="A187" s="165"/>
      <c r="B187" s="7"/>
      <c r="C187" s="17"/>
      <c r="D187" s="17"/>
      <c r="E187" s="17"/>
      <c r="F187" s="26"/>
      <c r="G187" s="92"/>
      <c r="H187" s="92"/>
      <c r="I187" t="s">
        <v>813</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35">
      <c r="A188" s="165"/>
      <c r="B188" s="7"/>
      <c r="C188" s="17"/>
      <c r="D188" s="17"/>
      <c r="E188" s="17"/>
      <c r="F188" s="26"/>
      <c r="G188" s="92"/>
      <c r="H188" s="92"/>
      <c r="I188" t="s">
        <v>813</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35">
      <c r="A189" s="165"/>
      <c r="B189" s="7"/>
      <c r="C189" s="17"/>
      <c r="D189" s="17"/>
      <c r="E189" s="17"/>
      <c r="F189" s="26"/>
      <c r="G189" s="92"/>
      <c r="H189" s="92"/>
      <c r="I189" t="s">
        <v>813</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35">
      <c r="A190" s="165"/>
      <c r="B190" s="7"/>
      <c r="C190" s="17"/>
      <c r="D190" s="17"/>
      <c r="E190" s="17"/>
      <c r="F190" s="26"/>
      <c r="G190" s="26"/>
      <c r="H190" s="26"/>
      <c r="I190" t="s">
        <v>814</v>
      </c>
      <c r="J190" s="699" t="str">
        <f t="shared" si="6"/>
        <v>b</v>
      </c>
      <c r="K190" s="911">
        <v>0</v>
      </c>
      <c r="L190" s="911">
        <v>0</v>
      </c>
      <c r="M190" s="911">
        <v>8</v>
      </c>
      <c r="N190" s="911">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35">
      <c r="A191" s="165"/>
      <c r="B191" s="7"/>
      <c r="C191" s="17"/>
      <c r="D191" s="17"/>
      <c r="E191" s="17"/>
      <c r="F191" s="26"/>
      <c r="G191" s="92"/>
      <c r="H191" s="92"/>
      <c r="I191" t="s">
        <v>814</v>
      </c>
      <c r="J191" s="699" t="str">
        <f t="shared" si="6"/>
        <v>bd</v>
      </c>
      <c r="K191" s="911">
        <v>0</v>
      </c>
      <c r="L191" s="911">
        <v>0</v>
      </c>
      <c r="M191" s="911">
        <v>8</v>
      </c>
      <c r="N191" s="911">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35">
      <c r="A192" s="165"/>
      <c r="B192" s="7"/>
      <c r="C192" s="17"/>
      <c r="D192" s="17"/>
      <c r="E192" s="17"/>
      <c r="F192" s="26"/>
      <c r="G192" s="92"/>
      <c r="H192" s="92"/>
      <c r="I192" t="s">
        <v>814</v>
      </c>
      <c r="J192" s="699" t="str">
        <f t="shared" si="6"/>
        <v>f</v>
      </c>
      <c r="K192" s="911">
        <v>0</v>
      </c>
      <c r="L192" s="911">
        <v>0</v>
      </c>
      <c r="M192" s="911">
        <v>8</v>
      </c>
      <c r="N192" s="911">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35">
      <c r="A193" s="165"/>
      <c r="B193" s="7"/>
      <c r="C193" s="17"/>
      <c r="D193" s="17"/>
      <c r="E193" s="17"/>
      <c r="F193" s="26"/>
      <c r="G193" s="92"/>
      <c r="H193" s="92"/>
      <c r="I193" t="s">
        <v>814</v>
      </c>
      <c r="J193" s="699" t="str">
        <f t="shared" si="6"/>
        <v>h</v>
      </c>
      <c r="K193" s="911">
        <v>0</v>
      </c>
      <c r="L193" s="911">
        <v>0</v>
      </c>
      <c r="M193" s="911">
        <v>8</v>
      </c>
      <c r="N193" s="911">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35">
      <c r="A194" s="165"/>
      <c r="B194" s="7"/>
      <c r="C194" s="17"/>
      <c r="D194" s="17"/>
      <c r="E194" s="17"/>
      <c r="F194" s="26"/>
      <c r="G194" s="92"/>
      <c r="H194" s="92"/>
      <c r="I194" t="s">
        <v>814</v>
      </c>
      <c r="J194" s="699" t="str">
        <f t="shared" si="6"/>
        <v>i</v>
      </c>
      <c r="K194" s="911">
        <v>0</v>
      </c>
      <c r="L194" s="911">
        <v>0</v>
      </c>
      <c r="M194" s="911">
        <v>8</v>
      </c>
      <c r="N194" s="911">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35">
      <c r="A195" s="165"/>
      <c r="B195" s="7"/>
      <c r="C195" s="17"/>
      <c r="D195" s="17"/>
      <c r="E195" s="17"/>
      <c r="F195" s="26"/>
      <c r="G195" s="92"/>
      <c r="H195" s="92"/>
      <c r="I195" t="s">
        <v>814</v>
      </c>
      <c r="J195" s="699" t="str">
        <f t="shared" si="6"/>
        <v>k</v>
      </c>
      <c r="K195" s="911">
        <v>0</v>
      </c>
      <c r="L195" s="911">
        <v>0</v>
      </c>
      <c r="M195" s="911">
        <v>8</v>
      </c>
      <c r="N195" s="911">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35">
      <c r="A196" s="165"/>
      <c r="B196" s="7"/>
      <c r="C196" s="17"/>
      <c r="D196" s="17"/>
      <c r="E196" s="17"/>
      <c r="F196" s="26"/>
      <c r="G196" s="92"/>
      <c r="H196" s="92"/>
      <c r="I196" t="s">
        <v>814</v>
      </c>
      <c r="J196" s="699" t="str">
        <f t="shared" si="6"/>
        <v>l</v>
      </c>
      <c r="K196" s="911">
        <v>0</v>
      </c>
      <c r="L196" s="911">
        <v>0</v>
      </c>
      <c r="M196" s="911">
        <v>8</v>
      </c>
      <c r="N196" s="911">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35">
      <c r="A197" s="165"/>
      <c r="B197" s="7"/>
      <c r="C197" s="17"/>
      <c r="D197" s="17"/>
      <c r="E197" s="17"/>
      <c r="F197" s="26"/>
      <c r="G197" s="92"/>
      <c r="H197" s="92"/>
      <c r="I197" t="s">
        <v>814</v>
      </c>
      <c r="J197" s="699" t="str">
        <f t="shared" si="6"/>
        <v>o</v>
      </c>
      <c r="K197" s="911">
        <v>0</v>
      </c>
      <c r="L197" s="911">
        <v>0</v>
      </c>
      <c r="M197" s="911">
        <v>8</v>
      </c>
      <c r="N197" s="911">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35">
      <c r="A198" s="165"/>
      <c r="B198" s="7"/>
      <c r="C198" s="17"/>
      <c r="D198" s="17"/>
      <c r="E198" s="17"/>
      <c r="F198" s="26"/>
      <c r="G198" s="92"/>
      <c r="H198" s="92"/>
      <c r="I198" t="s">
        <v>814</v>
      </c>
      <c r="J198" s="699" t="str">
        <f t="shared" si="6"/>
        <v>od</v>
      </c>
      <c r="K198" s="911">
        <v>0</v>
      </c>
      <c r="L198" s="911">
        <v>0</v>
      </c>
      <c r="M198" s="911">
        <v>8</v>
      </c>
      <c r="N198" s="911">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35">
      <c r="A199" s="165"/>
      <c r="B199" s="7"/>
      <c r="C199" s="17"/>
      <c r="D199" s="17"/>
      <c r="E199" s="17"/>
      <c r="F199" s="26"/>
      <c r="G199" s="92"/>
      <c r="H199" s="92"/>
      <c r="I199" t="s">
        <v>814</v>
      </c>
      <c r="J199" s="699" t="str">
        <f t="shared" si="6"/>
        <v>of</v>
      </c>
      <c r="K199" s="911">
        <v>0</v>
      </c>
      <c r="L199" s="911">
        <v>0</v>
      </c>
      <c r="M199" s="911">
        <v>8</v>
      </c>
      <c r="N199" s="911">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35">
      <c r="A200" s="165"/>
      <c r="B200" s="7"/>
      <c r="C200" s="17"/>
      <c r="D200" s="17"/>
      <c r="E200" s="17"/>
      <c r="F200" s="26"/>
      <c r="G200" s="92"/>
      <c r="H200" s="92"/>
      <c r="I200" t="s">
        <v>814</v>
      </c>
      <c r="J200" s="699" t="str">
        <f t="shared" si="6"/>
        <v>r</v>
      </c>
      <c r="K200" s="911">
        <v>0</v>
      </c>
      <c r="L200" s="911">
        <v>0</v>
      </c>
      <c r="M200" s="911">
        <v>8</v>
      </c>
      <c r="N200" s="911">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35">
      <c r="A201" s="165"/>
      <c r="B201" s="7"/>
      <c r="C201" s="17"/>
      <c r="D201" s="17"/>
      <c r="E201" s="17"/>
      <c r="F201" s="26"/>
      <c r="G201" s="92"/>
      <c r="H201" s="92"/>
      <c r="I201" t="s">
        <v>814</v>
      </c>
      <c r="J201" s="699" t="str">
        <f t="shared" si="6"/>
        <v>rd</v>
      </c>
      <c r="K201" s="911">
        <v>0</v>
      </c>
      <c r="L201" s="911">
        <v>0</v>
      </c>
      <c r="M201" s="911">
        <v>8</v>
      </c>
      <c r="N201" s="911">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35">
      <c r="A202" s="165"/>
      <c r="B202" s="7"/>
      <c r="C202" s="17"/>
      <c r="D202" s="17"/>
      <c r="E202" s="17"/>
      <c r="F202" s="26"/>
      <c r="G202" s="92"/>
      <c r="H202" s="92"/>
      <c r="I202" t="s">
        <v>814</v>
      </c>
      <c r="J202" s="699" t="str">
        <f t="shared" si="6"/>
        <v>v</v>
      </c>
      <c r="K202" s="911">
        <v>0</v>
      </c>
      <c r="L202" s="911">
        <v>0</v>
      </c>
      <c r="M202" s="911">
        <v>8</v>
      </c>
      <c r="N202" s="911">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35">
      <c r="A203" s="165"/>
      <c r="B203" s="7"/>
      <c r="C203" s="17"/>
      <c r="D203" s="17"/>
      <c r="E203" s="17"/>
      <c r="F203" s="26"/>
      <c r="G203" s="92"/>
      <c r="H203" s="92"/>
      <c r="I203" t="s">
        <v>814</v>
      </c>
      <c r="J203" s="699" t="str">
        <f t="shared" si="6"/>
        <v>w</v>
      </c>
      <c r="K203" s="911">
        <v>0</v>
      </c>
      <c r="L203" s="911">
        <v>0</v>
      </c>
      <c r="M203" s="911">
        <v>8</v>
      </c>
      <c r="N203" s="911">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35">
      <c r="A204" s="165"/>
      <c r="B204" s="7"/>
      <c r="C204" s="17"/>
      <c r="D204" s="17"/>
      <c r="E204" s="17"/>
      <c r="F204" s="26"/>
      <c r="G204" s="92"/>
      <c r="H204" s="92"/>
      <c r="I204" t="s">
        <v>814</v>
      </c>
      <c r="J204" s="699" t="str">
        <f t="shared" si="6"/>
        <v>wd</v>
      </c>
      <c r="K204" s="911">
        <v>0</v>
      </c>
      <c r="L204" s="911">
        <v>0</v>
      </c>
      <c r="M204" s="911">
        <v>8</v>
      </c>
      <c r="N204" s="911">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35">
      <c r="A205" s="165"/>
      <c r="B205" s="7"/>
      <c r="C205" s="17"/>
      <c r="D205" s="17"/>
      <c r="E205" s="17"/>
      <c r="F205" s="26"/>
      <c r="G205" s="92"/>
      <c r="H205" s="92"/>
      <c r="I205" t="s">
        <v>814</v>
      </c>
      <c r="J205" s="699" t="str">
        <f t="shared" si="6"/>
        <v>z</v>
      </c>
      <c r="K205" s="911">
        <v>0</v>
      </c>
      <c r="L205" s="911">
        <v>0</v>
      </c>
      <c r="M205" s="911">
        <v>8</v>
      </c>
      <c r="N205" s="911">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35">
      <c r="A206" s="165"/>
      <c r="B206" s="7"/>
      <c r="C206" s="17"/>
      <c r="D206" s="17"/>
      <c r="E206" s="17"/>
      <c r="F206" s="26"/>
      <c r="G206" s="92"/>
      <c r="H206" s="92"/>
      <c r="I206" t="s">
        <v>814</v>
      </c>
      <c r="J206" s="699" t="str">
        <f t="shared" si="6"/>
        <v>zd</v>
      </c>
      <c r="K206" s="911">
        <v>0</v>
      </c>
      <c r="L206" s="911">
        <v>0</v>
      </c>
      <c r="M206" s="911">
        <v>8</v>
      </c>
      <c r="N206" s="911">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35">
      <c r="A207" s="165"/>
      <c r="B207" s="7"/>
      <c r="C207" s="17"/>
      <c r="D207" s="17"/>
      <c r="E207" s="17"/>
      <c r="F207" s="26"/>
      <c r="G207" s="26"/>
      <c r="H207" s="26"/>
      <c r="I207" t="s">
        <v>815</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35">
      <c r="A208" s="165"/>
      <c r="B208" s="7"/>
      <c r="C208" s="17"/>
      <c r="D208" s="17"/>
      <c r="E208" s="17"/>
      <c r="F208" s="26"/>
      <c r="G208" s="92"/>
      <c r="H208" s="92"/>
      <c r="I208" t="s">
        <v>815</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35">
      <c r="A209" s="165"/>
      <c r="B209" s="7"/>
      <c r="C209" s="17"/>
      <c r="D209" s="17"/>
      <c r="E209" s="17"/>
      <c r="F209" s="26"/>
      <c r="G209" s="92"/>
      <c r="H209" s="92"/>
      <c r="I209" t="s">
        <v>815</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35">
      <c r="A210" s="165"/>
      <c r="B210" s="7"/>
      <c r="C210" s="17"/>
      <c r="D210" s="17"/>
      <c r="E210" s="17"/>
      <c r="F210" s="26"/>
      <c r="G210" s="92"/>
      <c r="H210" s="92"/>
      <c r="I210" t="s">
        <v>815</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35">
      <c r="A211" s="165"/>
      <c r="B211" s="7"/>
      <c r="C211" s="17"/>
      <c r="D211" s="17"/>
      <c r="E211" s="17"/>
      <c r="F211" s="26"/>
      <c r="G211" s="92"/>
      <c r="H211" s="92"/>
      <c r="I211" t="s">
        <v>815</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35">
      <c r="A212" s="165"/>
      <c r="B212" s="7"/>
      <c r="C212" s="17"/>
      <c r="D212" s="17"/>
      <c r="E212" s="17"/>
      <c r="F212" s="26"/>
      <c r="G212" s="92"/>
      <c r="H212" s="92"/>
      <c r="I212" t="s">
        <v>815</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35">
      <c r="A213" s="165"/>
      <c r="B213" s="7"/>
      <c r="C213" s="17"/>
      <c r="D213" s="17"/>
      <c r="E213" s="17"/>
      <c r="F213" s="26"/>
      <c r="G213" s="92"/>
      <c r="H213" s="92"/>
      <c r="I213" t="s">
        <v>815</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35">
      <c r="A214" s="165"/>
      <c r="B214" s="7"/>
      <c r="C214" s="17"/>
      <c r="D214" s="17"/>
      <c r="E214" s="17"/>
      <c r="F214" s="26"/>
      <c r="G214" s="92"/>
      <c r="H214" s="92"/>
      <c r="I214" t="s">
        <v>815</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35">
      <c r="A215" s="165"/>
      <c r="B215" s="7"/>
      <c r="C215" s="17"/>
      <c r="D215" s="17"/>
      <c r="E215" s="17"/>
      <c r="F215" s="26"/>
      <c r="G215" s="92"/>
      <c r="H215" s="92"/>
      <c r="I215" t="s">
        <v>815</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35">
      <c r="A216" s="165"/>
      <c r="B216" s="7"/>
      <c r="C216" s="17"/>
      <c r="D216" s="17"/>
      <c r="E216" s="17"/>
      <c r="F216" s="26"/>
      <c r="G216" s="92"/>
      <c r="H216" s="92"/>
      <c r="I216" t="s">
        <v>815</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35">
      <c r="A217" s="165"/>
      <c r="B217" s="7"/>
      <c r="C217" s="17"/>
      <c r="D217" s="17"/>
      <c r="E217" s="17"/>
      <c r="F217" s="26"/>
      <c r="G217" s="92"/>
      <c r="H217" s="92"/>
      <c r="I217" t="s">
        <v>815</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35">
      <c r="A218" s="165"/>
      <c r="B218" s="7"/>
      <c r="C218" s="17"/>
      <c r="D218" s="17"/>
      <c r="E218" s="17"/>
      <c r="F218" s="26"/>
      <c r="G218" s="92"/>
      <c r="H218" s="92"/>
      <c r="I218" t="s">
        <v>815</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35">
      <c r="A219" s="165"/>
      <c r="B219" s="7"/>
      <c r="C219" s="17"/>
      <c r="D219" s="17"/>
      <c r="E219" s="17"/>
      <c r="F219" s="26"/>
      <c r="G219" s="92"/>
      <c r="H219" s="92"/>
      <c r="I219" t="s">
        <v>815</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35">
      <c r="A220" s="165"/>
      <c r="B220" s="7"/>
      <c r="C220" s="17"/>
      <c r="D220" s="17"/>
      <c r="E220" s="17"/>
      <c r="F220" s="26"/>
      <c r="G220" s="92"/>
      <c r="H220" s="92"/>
      <c r="I220" t="s">
        <v>815</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35">
      <c r="A221" s="165"/>
      <c r="B221" s="7"/>
      <c r="C221" s="17"/>
      <c r="D221" s="17"/>
      <c r="E221" s="17"/>
      <c r="F221" s="26"/>
      <c r="G221" s="92"/>
      <c r="H221" s="92"/>
      <c r="I221" t="s">
        <v>815</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35">
      <c r="A222" s="165"/>
      <c r="B222" s="7"/>
      <c r="C222" s="17"/>
      <c r="D222" s="17"/>
      <c r="E222" s="17"/>
      <c r="F222" s="26"/>
      <c r="G222" s="92"/>
      <c r="H222" s="92"/>
      <c r="I222" t="s">
        <v>815</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35">
      <c r="A223" s="165"/>
      <c r="B223" s="7"/>
      <c r="C223" s="17"/>
      <c r="D223" s="17"/>
      <c r="E223" s="17"/>
      <c r="F223" s="26"/>
      <c r="G223" s="92"/>
      <c r="H223" s="92"/>
      <c r="I223" t="s">
        <v>815</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35">
      <c r="A224" s="165"/>
      <c r="B224" s="7"/>
      <c r="C224" s="17"/>
      <c r="D224" s="17"/>
      <c r="E224" s="17"/>
      <c r="F224" s="26"/>
      <c r="G224" s="26"/>
      <c r="H224" s="26"/>
      <c r="I224" t="s">
        <v>816</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35">
      <c r="A225" s="165"/>
      <c r="B225" s="7"/>
      <c r="C225" s="17"/>
      <c r="D225" s="17"/>
      <c r="E225" s="17"/>
      <c r="F225" s="26"/>
      <c r="G225" s="92"/>
      <c r="H225" s="92"/>
      <c r="I225" t="s">
        <v>816</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35">
      <c r="A226" s="165"/>
      <c r="B226" s="7"/>
      <c r="C226" s="17"/>
      <c r="D226" s="17"/>
      <c r="E226" s="17"/>
      <c r="F226" s="26"/>
      <c r="G226" s="92"/>
      <c r="H226" s="92"/>
      <c r="I226" t="s">
        <v>816</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35">
      <c r="A227" s="165"/>
      <c r="B227" s="7"/>
      <c r="C227" s="17"/>
      <c r="D227" s="17"/>
      <c r="E227" s="17"/>
      <c r="F227" s="26"/>
      <c r="G227" s="92"/>
      <c r="H227" s="92"/>
      <c r="I227" t="s">
        <v>816</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35">
      <c r="A228" s="165"/>
      <c r="B228" s="7"/>
      <c r="C228" s="17"/>
      <c r="D228" s="17"/>
      <c r="E228" s="17"/>
      <c r="F228" s="26"/>
      <c r="G228" s="92"/>
      <c r="H228" s="92"/>
      <c r="I228" t="s">
        <v>816</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35">
      <c r="A229" s="165"/>
      <c r="B229" s="7"/>
      <c r="C229" s="17"/>
      <c r="D229" s="17"/>
      <c r="E229" s="17"/>
      <c r="F229" s="26"/>
      <c r="G229" s="92"/>
      <c r="H229" s="92"/>
      <c r="I229" t="s">
        <v>816</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35">
      <c r="A230" s="165"/>
      <c r="B230" s="7"/>
      <c r="C230" s="17"/>
      <c r="D230" s="17"/>
      <c r="E230" s="17"/>
      <c r="F230" s="26"/>
      <c r="G230" s="92"/>
      <c r="H230" s="92"/>
      <c r="I230" t="s">
        <v>816</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35">
      <c r="A231" s="165"/>
      <c r="B231" s="7"/>
      <c r="C231" s="17"/>
      <c r="D231" s="17"/>
      <c r="E231" s="17"/>
      <c r="F231" s="26"/>
      <c r="G231" s="92"/>
      <c r="H231" s="92"/>
      <c r="I231" t="s">
        <v>816</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35">
      <c r="A232" s="165"/>
      <c r="B232" s="7"/>
      <c r="C232" s="17"/>
      <c r="D232" s="17"/>
      <c r="E232" s="17"/>
      <c r="F232" s="26"/>
      <c r="G232" s="92"/>
      <c r="H232" s="92"/>
      <c r="I232" t="s">
        <v>816</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35">
      <c r="A233" s="165"/>
      <c r="B233" s="7"/>
      <c r="C233" s="17"/>
      <c r="D233" s="17"/>
      <c r="E233" s="17"/>
      <c r="F233" s="26"/>
      <c r="G233" s="92"/>
      <c r="H233" s="92"/>
      <c r="I233" t="s">
        <v>816</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35">
      <c r="A234" s="165"/>
      <c r="B234" s="7"/>
      <c r="C234" s="17"/>
      <c r="D234" s="17"/>
      <c r="E234" s="17"/>
      <c r="F234" s="26"/>
      <c r="G234" s="92"/>
      <c r="H234" s="92"/>
      <c r="I234" t="s">
        <v>816</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35">
      <c r="A235" s="165"/>
      <c r="B235" s="7"/>
      <c r="C235" s="17"/>
      <c r="D235" s="17"/>
      <c r="E235" s="17"/>
      <c r="F235" s="26"/>
      <c r="G235" s="92"/>
      <c r="H235" s="92"/>
      <c r="I235" t="s">
        <v>816</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35">
      <c r="A236" s="165"/>
      <c r="B236" s="7"/>
      <c r="C236" s="17"/>
      <c r="D236" s="17"/>
      <c r="E236" s="17"/>
      <c r="F236" s="26"/>
      <c r="G236" s="92"/>
      <c r="H236" s="92"/>
      <c r="I236" t="s">
        <v>816</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35">
      <c r="A237" s="165"/>
      <c r="B237" s="7"/>
      <c r="C237" s="17"/>
      <c r="D237" s="17"/>
      <c r="E237" s="17"/>
      <c r="F237" s="26"/>
      <c r="G237" s="92"/>
      <c r="H237" s="92"/>
      <c r="I237" t="s">
        <v>816</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35">
      <c r="A238" s="165"/>
      <c r="B238" s="7"/>
      <c r="C238" s="17"/>
      <c r="D238" s="17"/>
      <c r="E238" s="17"/>
      <c r="F238" s="26"/>
      <c r="G238" s="92"/>
      <c r="H238" s="92"/>
      <c r="I238" t="s">
        <v>816</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35">
      <c r="A239" s="165"/>
      <c r="B239" s="7"/>
      <c r="C239" s="17"/>
      <c r="D239" s="17"/>
      <c r="E239" s="17"/>
      <c r="F239" s="26"/>
      <c r="G239" s="92"/>
      <c r="H239" s="92"/>
      <c r="I239" t="s">
        <v>816</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35">
      <c r="A240" s="165"/>
      <c r="B240" s="7"/>
      <c r="C240" s="17"/>
      <c r="D240" s="17"/>
      <c r="E240" s="17"/>
      <c r="F240" s="26"/>
      <c r="G240" s="92"/>
      <c r="H240" s="92"/>
      <c r="I240" t="s">
        <v>816</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3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35">
      <c r="A242" s="165"/>
      <c r="B242" s="7"/>
      <c r="C242" s="17"/>
      <c r="D242" s="17"/>
      <c r="E242" s="17"/>
      <c r="F242" s="17"/>
      <c r="G242" s="138" t="s">
        <v>952</v>
      </c>
      <c r="H242" s="17"/>
      <c r="I242" s="17"/>
      <c r="J242" s="23"/>
      <c r="K242" s="23" t="s">
        <v>387</v>
      </c>
      <c r="L242" s="23" t="s">
        <v>388</v>
      </c>
      <c r="M242" s="23" t="s">
        <v>390</v>
      </c>
      <c r="N242" s="23" t="s">
        <v>391</v>
      </c>
      <c r="O242" s="23" t="s">
        <v>392</v>
      </c>
      <c r="P242" s="23" t="s">
        <v>394</v>
      </c>
      <c r="Q242" s="23" t="s">
        <v>903</v>
      </c>
      <c r="R242" s="23" t="s">
        <v>904</v>
      </c>
      <c r="S242" s="23" t="s">
        <v>1187</v>
      </c>
      <c r="T242" s="23"/>
      <c r="U242" s="23"/>
      <c r="V242" s="22"/>
      <c r="W242" s="16"/>
      <c r="X242" s="8"/>
    </row>
    <row r="243" spans="1:24" x14ac:dyDescent="0.3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3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3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3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3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3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3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3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3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3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3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3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3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3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3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3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3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947</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770</v>
      </c>
      <c r="K269" s="23" t="s">
        <v>395</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35">
      <c r="A270" s="165"/>
      <c r="B270" s="7"/>
      <c r="C270" s="17"/>
      <c r="D270" s="17"/>
      <c r="E270" s="17"/>
      <c r="F270" s="17"/>
      <c r="G270" s="46" t="s">
        <v>466</v>
      </c>
      <c r="H270" s="17"/>
      <c r="I270" s="17"/>
      <c r="J270" s="23"/>
      <c r="K270" s="23" t="s">
        <v>466</v>
      </c>
      <c r="L270" s="23" t="s">
        <v>466</v>
      </c>
      <c r="M270" s="23" t="s">
        <v>466</v>
      </c>
      <c r="N270" s="23" t="s">
        <v>466</v>
      </c>
      <c r="O270" s="23" t="s">
        <v>466</v>
      </c>
      <c r="P270" s="23" t="s">
        <v>466</v>
      </c>
      <c r="Q270" s="23" t="s">
        <v>466</v>
      </c>
      <c r="R270" s="23" t="s">
        <v>466</v>
      </c>
      <c r="S270" s="23" t="s">
        <v>466</v>
      </c>
      <c r="T270" s="23" t="s">
        <v>466</v>
      </c>
      <c r="U270" s="23"/>
      <c r="V270" s="22"/>
      <c r="W270" s="16"/>
      <c r="X270" s="8"/>
    </row>
    <row r="271" spans="1:24" x14ac:dyDescent="0.3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3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3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3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3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3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3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3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3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3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3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3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3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3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3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3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3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25" customHeight="1" x14ac:dyDescent="0.35">
      <c r="A289" s="104"/>
      <c r="B289" s="97"/>
      <c r="C289" s="17"/>
      <c r="D289" s="17"/>
      <c r="E289" s="17"/>
      <c r="F289" s="17"/>
      <c r="G289" s="627" t="s">
        <v>956</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25" customHeight="1" x14ac:dyDescent="0.35">
      <c r="A290" s="104"/>
      <c r="B290" s="97"/>
      <c r="C290" s="17"/>
      <c r="D290" s="17"/>
      <c r="E290" s="17"/>
      <c r="F290" s="13"/>
      <c r="G290" s="146"/>
      <c r="H290" s="147"/>
      <c r="J290" s="120" t="s">
        <v>955</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25" customHeight="1" x14ac:dyDescent="0.3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25" customHeight="1" x14ac:dyDescent="0.35">
      <c r="A292" s="104"/>
      <c r="B292" s="97"/>
      <c r="C292" s="17"/>
      <c r="D292" s="17"/>
      <c r="E292" s="17"/>
      <c r="F292" s="13"/>
      <c r="G292" s="82" t="s">
        <v>766</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961</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948</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946</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35">
      <c r="A323" s="165"/>
      <c r="B323" s="7"/>
      <c r="C323" s="17"/>
      <c r="D323" s="17"/>
      <c r="E323" s="17"/>
      <c r="F323" s="17"/>
      <c r="G323" s="53" t="s">
        <v>966</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395</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3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3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3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3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3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3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3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3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3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3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3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3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3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3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3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3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3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3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topLeftCell="A28" zoomScale="80" zoomScaleNormal="80" workbookViewId="0">
      <selection activeCell="T56" sqref="T56:T155"/>
    </sheetView>
  </sheetViews>
  <sheetFormatPr defaultColWidth="13.36328125" defaultRowHeight="12" customHeight="1" outlineLevelRow="1" x14ac:dyDescent="0.25"/>
  <cols>
    <col min="1" max="1" width="5.36328125" style="795" customWidth="1"/>
    <col min="2" max="2" width="1.90625" style="795" customWidth="1"/>
    <col min="3" max="4" width="0.6328125" style="795" customWidth="1"/>
    <col min="5" max="5" width="2.90625" style="795" customWidth="1"/>
    <col min="6" max="6" width="1.90625" style="795" customWidth="1"/>
    <col min="7" max="7" width="13.08984375" style="795" customWidth="1"/>
    <col min="8" max="8" width="12.90625" style="795" customWidth="1"/>
    <col min="9" max="9" width="11.08984375" style="795" customWidth="1"/>
    <col min="10" max="10" width="13.08984375" style="795" customWidth="1"/>
    <col min="11" max="11" width="12.6328125" style="795" customWidth="1"/>
    <col min="12" max="15" width="13.08984375" style="795" customWidth="1"/>
    <col min="16" max="16" width="13.36328125" style="795" customWidth="1"/>
    <col min="17" max="18" width="13.08984375" style="795" customWidth="1"/>
    <col min="19" max="19" width="13.36328125" style="795" customWidth="1"/>
    <col min="20" max="20" width="13.08984375" style="795" customWidth="1"/>
    <col min="21" max="21" width="12.90625" style="795" customWidth="1"/>
    <col min="22" max="22" width="15.54296875" style="795" bestFit="1" customWidth="1"/>
    <col min="23" max="16384" width="13.36328125" style="795"/>
  </cols>
  <sheetData>
    <row r="1" spans="1:25" ht="12" customHeight="1" x14ac:dyDescent="0.3">
      <c r="A1" s="800"/>
      <c r="B1" s="850"/>
      <c r="C1" s="850"/>
      <c r="D1" s="850"/>
      <c r="E1" s="850"/>
      <c r="F1" s="849"/>
      <c r="G1" s="849"/>
      <c r="H1" s="849"/>
      <c r="I1" s="849"/>
      <c r="J1" s="849"/>
      <c r="K1" s="849"/>
      <c r="L1" s="849"/>
      <c r="M1" s="849"/>
      <c r="N1" s="849"/>
      <c r="O1" s="849"/>
      <c r="P1" s="849"/>
      <c r="Q1" s="849"/>
      <c r="R1" s="849"/>
      <c r="S1" s="849"/>
      <c r="T1" s="849"/>
      <c r="U1" s="849"/>
      <c r="V1" s="849"/>
      <c r="W1" s="849"/>
      <c r="X1" s="849"/>
      <c r="Y1" s="849"/>
    </row>
    <row r="2" spans="1:25" ht="12" customHeight="1" x14ac:dyDescent="0.3">
      <c r="A2" s="800"/>
      <c r="B2" s="799"/>
      <c r="C2" s="799"/>
      <c r="D2" s="799"/>
      <c r="E2" s="799"/>
      <c r="F2" s="799"/>
      <c r="G2" s="799"/>
      <c r="H2" s="799"/>
      <c r="I2" s="799"/>
      <c r="J2" s="799"/>
      <c r="K2" s="799"/>
      <c r="L2" s="799"/>
      <c r="M2" s="799"/>
      <c r="N2" s="799"/>
      <c r="O2" s="799"/>
      <c r="P2" s="799"/>
      <c r="Q2" s="799"/>
      <c r="R2" s="799"/>
      <c r="S2" s="799"/>
      <c r="T2" s="799"/>
      <c r="U2" s="799"/>
      <c r="V2" s="799"/>
      <c r="W2" s="799"/>
      <c r="X2" s="799"/>
      <c r="Y2" s="799"/>
    </row>
    <row r="3" spans="1:25" ht="5.15" customHeight="1" thickBot="1" x14ac:dyDescent="0.35">
      <c r="A3" s="800"/>
      <c r="B3" s="799"/>
      <c r="C3" s="799"/>
      <c r="D3" s="799"/>
      <c r="E3" s="799"/>
      <c r="F3" s="799"/>
      <c r="G3" s="799"/>
      <c r="H3" s="799"/>
      <c r="I3" s="799"/>
      <c r="J3" s="799"/>
      <c r="K3" s="799"/>
      <c r="L3" s="799"/>
      <c r="M3" s="799"/>
      <c r="N3" s="799"/>
      <c r="O3" s="799"/>
      <c r="P3" s="799"/>
      <c r="Q3" s="799"/>
      <c r="R3" s="799"/>
      <c r="S3" s="799"/>
      <c r="T3" s="799"/>
      <c r="U3" s="799"/>
      <c r="V3" s="799"/>
      <c r="W3" s="799"/>
      <c r="X3" s="799"/>
      <c r="Y3" s="799"/>
    </row>
    <row r="4" spans="1:25" ht="5.15" customHeight="1" x14ac:dyDescent="0.3">
      <c r="A4" s="800"/>
      <c r="B4" s="806"/>
      <c r="C4" s="848" t="s">
        <v>0</v>
      </c>
      <c r="D4" s="848">
        <v>661.25</v>
      </c>
      <c r="E4" s="848"/>
      <c r="F4" s="848"/>
      <c r="G4" s="848"/>
      <c r="H4" s="848"/>
      <c r="I4" s="848"/>
      <c r="J4" s="848"/>
      <c r="K4" s="847"/>
      <c r="L4" s="847"/>
      <c r="M4" s="847"/>
      <c r="N4" s="847"/>
      <c r="O4" s="847"/>
      <c r="P4" s="847"/>
      <c r="Q4" s="847"/>
      <c r="R4" s="847"/>
      <c r="S4" s="847"/>
      <c r="T4" s="847"/>
      <c r="U4" s="847"/>
      <c r="V4" s="847"/>
      <c r="W4" s="847"/>
      <c r="X4" s="846"/>
      <c r="Y4" s="798"/>
    </row>
    <row r="5" spans="1:25" ht="12.9" customHeight="1" x14ac:dyDescent="0.3">
      <c r="A5" s="800"/>
      <c r="B5" s="806"/>
      <c r="C5" s="837"/>
      <c r="D5" s="837">
        <v>661.25</v>
      </c>
      <c r="E5" s="837" t="s">
        <v>1</v>
      </c>
      <c r="F5" s="845"/>
      <c r="G5" s="844" t="s">
        <v>1163</v>
      </c>
      <c r="H5" s="843"/>
      <c r="I5" s="843"/>
      <c r="J5" s="843"/>
      <c r="K5" s="843"/>
      <c r="L5" s="843"/>
      <c r="M5" s="843"/>
      <c r="N5" s="843"/>
      <c r="O5" s="843"/>
      <c r="P5" s="843"/>
      <c r="Q5" s="843"/>
      <c r="R5" s="843"/>
      <c r="S5" s="843"/>
      <c r="T5" s="842"/>
      <c r="U5" s="841"/>
      <c r="V5" s="840"/>
      <c r="W5" s="839"/>
      <c r="X5" s="807"/>
      <c r="Y5" s="798"/>
    </row>
    <row r="6" spans="1:25" ht="12.9" customHeight="1" x14ac:dyDescent="0.3">
      <c r="A6" s="800"/>
      <c r="B6" s="806"/>
      <c r="C6" s="837"/>
      <c r="D6" s="829"/>
      <c r="E6" s="820"/>
      <c r="F6" s="836"/>
      <c r="G6" s="834"/>
      <c r="H6" s="838"/>
      <c r="I6" s="834"/>
      <c r="J6" s="834"/>
      <c r="K6" s="834"/>
      <c r="L6" s="834"/>
      <c r="M6" s="834"/>
      <c r="N6" s="834"/>
      <c r="O6" s="834"/>
      <c r="P6" s="834"/>
      <c r="Q6" s="834"/>
      <c r="R6" s="834"/>
      <c r="S6" s="834"/>
      <c r="T6" s="833"/>
      <c r="U6" s="832"/>
      <c r="V6" s="831"/>
      <c r="W6" s="830"/>
      <c r="X6" s="807"/>
      <c r="Y6" s="798"/>
    </row>
    <row r="7" spans="1:25" ht="12.9" customHeight="1" x14ac:dyDescent="0.3">
      <c r="A7" s="800"/>
      <c r="B7" s="806"/>
      <c r="C7" s="820"/>
      <c r="D7" s="837"/>
      <c r="E7" s="820"/>
      <c r="F7" s="836"/>
      <c r="G7" s="886">
        <v>39336.602280092593</v>
      </c>
      <c r="H7" s="835"/>
      <c r="I7" s="834"/>
      <c r="J7" s="834"/>
      <c r="K7" s="834"/>
      <c r="L7" s="834"/>
      <c r="M7" s="834"/>
      <c r="N7" s="834"/>
      <c r="O7" s="834"/>
      <c r="P7" s="834"/>
      <c r="Q7" s="834"/>
      <c r="R7" s="834"/>
      <c r="S7" s="834"/>
      <c r="T7" s="833"/>
      <c r="U7" s="832"/>
      <c r="V7" s="831"/>
      <c r="W7" s="830"/>
      <c r="X7" s="807"/>
      <c r="Y7" s="798"/>
    </row>
    <row r="8" spans="1:25" ht="12.9" customHeight="1" x14ac:dyDescent="0.3">
      <c r="A8" s="800"/>
      <c r="B8" s="806"/>
      <c r="C8" s="820">
        <v>0</v>
      </c>
      <c r="D8" s="829"/>
      <c r="E8" s="820"/>
      <c r="F8" s="828"/>
      <c r="G8" s="827"/>
      <c r="H8" s="826"/>
      <c r="I8" s="825"/>
      <c r="J8" s="826"/>
      <c r="K8" s="825"/>
      <c r="L8" s="825"/>
      <c r="M8" s="825"/>
      <c r="N8" s="825"/>
      <c r="O8" s="825"/>
      <c r="P8" s="825"/>
      <c r="Q8" s="825"/>
      <c r="R8" s="825"/>
      <c r="S8" s="825"/>
      <c r="T8" s="824"/>
      <c r="U8" s="823"/>
      <c r="V8" s="822"/>
      <c r="W8" s="821"/>
      <c r="X8" s="807"/>
      <c r="Y8" s="798"/>
    </row>
    <row r="9" spans="1:25" ht="12.9" customHeight="1" x14ac:dyDescent="0.3">
      <c r="A9" s="800"/>
      <c r="B9" s="806"/>
      <c r="C9" s="820"/>
      <c r="D9" s="820"/>
      <c r="E9" s="820"/>
      <c r="F9" s="820"/>
      <c r="G9" s="820"/>
      <c r="H9" s="820"/>
      <c r="I9" s="820"/>
      <c r="J9" s="818"/>
      <c r="K9" s="818"/>
      <c r="L9" s="818"/>
      <c r="M9" s="818"/>
      <c r="N9" s="818"/>
      <c r="O9" s="818"/>
      <c r="P9" s="818"/>
      <c r="Q9" s="818"/>
      <c r="R9" s="818"/>
      <c r="S9" s="818"/>
      <c r="T9" s="818"/>
      <c r="U9" s="818"/>
      <c r="V9" s="818"/>
      <c r="W9" s="818"/>
      <c r="X9" s="807"/>
      <c r="Y9" s="798"/>
    </row>
    <row r="10" spans="1:25" ht="12.9" customHeight="1" x14ac:dyDescent="0.3">
      <c r="A10" s="800"/>
      <c r="B10" s="806"/>
      <c r="C10" s="820"/>
      <c r="D10" s="820"/>
      <c r="E10" s="820"/>
      <c r="F10" s="820"/>
      <c r="G10" s="820"/>
      <c r="H10" s="820"/>
      <c r="I10" s="820"/>
      <c r="J10" s="820"/>
      <c r="K10" s="820"/>
      <c r="L10" s="818"/>
      <c r="M10" s="818"/>
      <c r="N10" s="818"/>
      <c r="O10" s="818"/>
      <c r="P10" s="818"/>
      <c r="Q10" s="818"/>
      <c r="R10" s="818"/>
      <c r="S10" s="818"/>
      <c r="T10" s="818"/>
      <c r="U10" s="818"/>
      <c r="V10" s="818"/>
      <c r="W10" s="818"/>
      <c r="X10" s="807"/>
      <c r="Y10" s="798"/>
    </row>
    <row r="11" spans="1:25" ht="12.9" customHeight="1" x14ac:dyDescent="0.3">
      <c r="A11" s="800"/>
      <c r="B11" s="806"/>
      <c r="C11" s="820"/>
      <c r="D11" s="820"/>
      <c r="E11" s="820"/>
      <c r="F11" s="820"/>
      <c r="G11" s="820"/>
      <c r="H11" s="820"/>
      <c r="I11" s="820"/>
      <c r="J11" s="885"/>
      <c r="K11" s="885"/>
      <c r="L11" s="819"/>
      <c r="M11" s="819"/>
      <c r="N11" s="819"/>
      <c r="O11" s="819"/>
      <c r="P11" s="819"/>
      <c r="Q11" s="819"/>
      <c r="R11" s="819"/>
      <c r="S11" s="819"/>
      <c r="T11" s="818"/>
      <c r="U11" s="818"/>
      <c r="V11" s="818"/>
      <c r="W11" s="818"/>
      <c r="X11" s="807"/>
      <c r="Y11" s="798"/>
    </row>
    <row r="12" spans="1:25" ht="12.9" customHeight="1" x14ac:dyDescent="0.3">
      <c r="A12" s="800"/>
      <c r="B12" s="806"/>
      <c r="C12" s="812"/>
      <c r="D12" s="812"/>
      <c r="E12" s="812"/>
      <c r="F12" s="820"/>
      <c r="G12" s="820"/>
      <c r="H12" s="820"/>
      <c r="I12" s="820"/>
      <c r="J12" s="885"/>
      <c r="K12" s="885"/>
      <c r="L12" s="819"/>
      <c r="M12" s="819"/>
      <c r="N12" s="819"/>
      <c r="O12" s="819"/>
      <c r="P12" s="819"/>
      <c r="Q12" s="819"/>
      <c r="R12" s="819"/>
      <c r="S12" s="819"/>
      <c r="T12" s="818"/>
      <c r="U12" s="818"/>
      <c r="V12" s="818"/>
      <c r="W12" s="818"/>
      <c r="X12" s="807"/>
      <c r="Y12" s="798"/>
    </row>
    <row r="13" spans="1:25" ht="5.15" customHeight="1" x14ac:dyDescent="0.3">
      <c r="A13" s="800"/>
      <c r="B13" s="806"/>
      <c r="C13" s="812"/>
      <c r="D13" s="812"/>
      <c r="E13" s="812"/>
      <c r="F13" s="820"/>
      <c r="G13" s="820"/>
      <c r="H13" s="820"/>
      <c r="I13" s="820"/>
      <c r="J13" s="885"/>
      <c r="K13" s="885"/>
      <c r="L13" s="819"/>
      <c r="M13" s="819"/>
      <c r="N13" s="819"/>
      <c r="O13" s="819"/>
      <c r="P13" s="819"/>
      <c r="Q13" s="819"/>
      <c r="R13" s="819"/>
      <c r="S13" s="819"/>
      <c r="T13" s="818"/>
      <c r="U13" s="818"/>
      <c r="V13" s="818"/>
      <c r="W13" s="818"/>
      <c r="X13" s="807"/>
      <c r="Y13" s="798"/>
    </row>
    <row r="14" spans="1:25" ht="5.15" customHeight="1" x14ac:dyDescent="0.3">
      <c r="A14" s="800"/>
      <c r="B14" s="806"/>
      <c r="C14" s="812"/>
      <c r="D14" s="812"/>
      <c r="E14" s="812"/>
      <c r="F14" s="816"/>
      <c r="G14" s="898"/>
      <c r="H14" s="898"/>
      <c r="I14" s="898"/>
      <c r="J14" s="884"/>
      <c r="K14" s="884"/>
      <c r="L14" s="817"/>
      <c r="M14" s="817"/>
      <c r="N14" s="817"/>
      <c r="O14" s="817"/>
      <c r="P14" s="817"/>
      <c r="Q14" s="817"/>
      <c r="R14" s="817"/>
      <c r="S14" s="817"/>
      <c r="T14" s="808"/>
      <c r="U14" s="808"/>
      <c r="V14" s="808"/>
      <c r="W14" s="808"/>
      <c r="X14" s="807"/>
      <c r="Y14" s="798"/>
    </row>
    <row r="15" spans="1:25" ht="12.9" customHeight="1" x14ac:dyDescent="0.3">
      <c r="A15" s="800"/>
      <c r="B15" s="806"/>
      <c r="C15" s="812"/>
      <c r="D15" s="812"/>
      <c r="E15" s="812"/>
      <c r="F15" s="815"/>
      <c r="G15" s="810" t="s">
        <v>1162</v>
      </c>
      <c r="H15" s="810"/>
      <c r="I15" s="810"/>
      <c r="J15" s="98">
        <v>0.9</v>
      </c>
      <c r="K15" s="814"/>
      <c r="L15" s="809"/>
      <c r="M15" s="809"/>
      <c r="N15" s="809"/>
      <c r="O15" s="809"/>
      <c r="P15" s="809"/>
      <c r="Q15" s="809"/>
      <c r="R15" s="809"/>
      <c r="S15" s="809"/>
      <c r="T15" s="809"/>
      <c r="U15" s="809"/>
      <c r="V15" s="809"/>
      <c r="W15" s="813"/>
      <c r="X15" s="807"/>
      <c r="Y15" s="798"/>
    </row>
    <row r="16" spans="1:25" ht="12.9" customHeight="1" x14ac:dyDescent="0.3">
      <c r="A16" s="800"/>
      <c r="B16" s="806"/>
      <c r="C16" s="812"/>
      <c r="D16" s="812"/>
      <c r="E16" s="812"/>
      <c r="F16" s="815"/>
      <c r="G16" s="810" t="s">
        <v>1161</v>
      </c>
      <c r="H16" s="810"/>
      <c r="I16" s="810"/>
      <c r="J16" s="899">
        <v>660</v>
      </c>
      <c r="K16" s="809"/>
      <c r="L16" s="809"/>
      <c r="M16" s="809"/>
      <c r="N16" s="809"/>
      <c r="O16" s="809"/>
      <c r="P16" s="809"/>
      <c r="Q16" s="809"/>
      <c r="R16" s="809"/>
      <c r="S16" s="809"/>
      <c r="T16" s="809"/>
      <c r="U16" s="809"/>
      <c r="V16" s="809"/>
      <c r="W16" s="813"/>
      <c r="X16" s="807"/>
      <c r="Y16" s="798"/>
    </row>
    <row r="17" spans="1:25" ht="12.9" customHeight="1" x14ac:dyDescent="0.3">
      <c r="A17" s="800"/>
      <c r="B17" s="806"/>
      <c r="C17" s="812"/>
      <c r="D17" s="812"/>
      <c r="E17" s="812"/>
      <c r="F17" s="815"/>
      <c r="G17" s="810" t="s">
        <v>347</v>
      </c>
      <c r="H17" s="810"/>
      <c r="I17" s="810"/>
      <c r="J17" s="899" t="s">
        <v>1182</v>
      </c>
      <c r="K17" s="809"/>
      <c r="L17" s="809"/>
      <c r="M17" s="809"/>
      <c r="N17" s="809"/>
      <c r="O17" s="809"/>
      <c r="P17" s="809"/>
      <c r="Q17" s="809"/>
      <c r="R17" s="809"/>
      <c r="S17" s="809"/>
      <c r="T17" s="809"/>
      <c r="U17" s="809"/>
      <c r="V17" s="809"/>
      <c r="W17" s="813"/>
      <c r="X17" s="807"/>
      <c r="Y17" s="798"/>
    </row>
    <row r="18" spans="1:25" ht="5.15" customHeight="1" x14ac:dyDescent="0.3">
      <c r="A18" s="800"/>
      <c r="B18" s="806"/>
      <c r="C18" s="812"/>
      <c r="D18" s="812"/>
      <c r="E18" s="812"/>
      <c r="F18" s="811"/>
      <c r="G18" s="810"/>
      <c r="H18" s="810"/>
      <c r="I18" s="810"/>
      <c r="J18" s="809"/>
      <c r="K18" s="809"/>
      <c r="L18" s="809"/>
      <c r="M18" s="809"/>
      <c r="N18" s="809"/>
      <c r="O18" s="809"/>
      <c r="P18" s="809"/>
      <c r="Q18" s="809"/>
      <c r="R18" s="809"/>
      <c r="S18" s="809"/>
      <c r="T18" s="809"/>
      <c r="U18" s="809"/>
      <c r="V18" s="809"/>
      <c r="W18" s="808"/>
      <c r="X18" s="807"/>
      <c r="Y18" s="798"/>
    </row>
    <row r="19" spans="1:25" ht="24" customHeight="1" x14ac:dyDescent="0.3">
      <c r="A19" s="800"/>
      <c r="B19" s="806"/>
      <c r="C19" s="805"/>
      <c r="D19" s="805"/>
      <c r="E19" s="805"/>
      <c r="F19" s="805"/>
      <c r="G19" s="804" t="str">
        <f>G5</f>
        <v>AREA OF SALTBUSH</v>
      </c>
      <c r="H19" s="803"/>
      <c r="I19" s="803"/>
      <c r="J19" s="803"/>
      <c r="K19" s="803"/>
      <c r="L19" s="803"/>
      <c r="M19" s="803"/>
      <c r="N19" s="803"/>
      <c r="O19" s="803"/>
      <c r="P19" s="803"/>
      <c r="Q19" s="803"/>
      <c r="R19" s="803"/>
      <c r="S19" s="803"/>
      <c r="T19" s="803"/>
      <c r="U19" s="802"/>
      <c r="V19" s="802"/>
      <c r="W19" s="802"/>
      <c r="X19" s="801" t="s">
        <v>24</v>
      </c>
      <c r="Y19" s="798"/>
    </row>
    <row r="20" spans="1:25" ht="12" customHeight="1" x14ac:dyDescent="0.3">
      <c r="A20" s="800"/>
      <c r="B20" s="799"/>
      <c r="C20" s="799"/>
      <c r="D20" s="799"/>
      <c r="E20" s="799"/>
      <c r="F20" s="798"/>
      <c r="G20" s="798"/>
      <c r="H20" s="798"/>
      <c r="I20" s="798"/>
      <c r="J20" s="798"/>
      <c r="K20" s="798"/>
      <c r="L20" s="798"/>
      <c r="M20" s="798"/>
      <c r="N20" s="798"/>
      <c r="O20" s="798"/>
      <c r="P20" s="798"/>
      <c r="Q20" s="798"/>
      <c r="R20" s="798"/>
      <c r="S20" s="798"/>
      <c r="T20" s="798"/>
      <c r="U20" s="798"/>
      <c r="V20" s="798"/>
      <c r="W20" s="798"/>
      <c r="X20" s="798"/>
      <c r="Y20" s="798"/>
    </row>
    <row r="21" spans="1:25" ht="12" customHeight="1" x14ac:dyDescent="0.3">
      <c r="A21" s="800"/>
      <c r="B21" s="799"/>
      <c r="C21" s="799"/>
      <c r="D21" s="799"/>
      <c r="E21" s="799"/>
      <c r="F21" s="799"/>
      <c r="G21" s="799"/>
      <c r="H21" s="799"/>
      <c r="I21" s="799"/>
      <c r="J21" s="799"/>
      <c r="K21" s="799"/>
      <c r="L21" s="799"/>
      <c r="M21" s="799"/>
      <c r="N21" s="799"/>
      <c r="O21" s="799"/>
      <c r="P21" s="799"/>
      <c r="Q21" s="799"/>
      <c r="R21" s="799"/>
      <c r="S21" s="799"/>
      <c r="T21" s="799"/>
      <c r="U21" s="799"/>
      <c r="V21" s="799"/>
      <c r="W21" s="799"/>
      <c r="X21" s="799"/>
      <c r="Y21" s="799"/>
    </row>
    <row r="22" spans="1:25" ht="5.15" customHeight="1" thickBot="1" x14ac:dyDescent="0.35">
      <c r="A22" s="800"/>
      <c r="B22" s="799"/>
      <c r="C22" s="799"/>
      <c r="D22" s="799"/>
      <c r="E22" s="799"/>
      <c r="F22" s="799"/>
      <c r="G22" s="799"/>
      <c r="H22" s="799"/>
      <c r="I22" s="799"/>
      <c r="J22" s="799"/>
      <c r="K22" s="799"/>
      <c r="L22" s="799"/>
      <c r="M22" s="799"/>
      <c r="N22" s="799"/>
      <c r="O22" s="799"/>
      <c r="P22" s="799"/>
      <c r="Q22" s="799"/>
      <c r="R22" s="799"/>
      <c r="S22" s="799"/>
      <c r="T22" s="799"/>
      <c r="U22" s="799"/>
      <c r="V22" s="799"/>
      <c r="W22" s="799"/>
      <c r="X22" s="799"/>
      <c r="Y22" s="799"/>
    </row>
    <row r="23" spans="1:25" ht="5.15" customHeight="1" x14ac:dyDescent="0.3">
      <c r="A23" s="800"/>
      <c r="B23" s="806"/>
      <c r="C23" s="848" t="s">
        <v>0</v>
      </c>
      <c r="D23" s="848">
        <v>417.58461259214789</v>
      </c>
      <c r="E23" s="848"/>
      <c r="F23" s="848"/>
      <c r="G23" s="848"/>
      <c r="H23" s="848"/>
      <c r="I23" s="848"/>
      <c r="J23" s="848"/>
      <c r="K23" s="847"/>
      <c r="L23" s="847"/>
      <c r="M23" s="847"/>
      <c r="N23" s="847"/>
      <c r="O23" s="847"/>
      <c r="P23" s="847"/>
      <c r="Q23" s="847"/>
      <c r="R23" s="847"/>
      <c r="S23" s="847"/>
      <c r="T23" s="847"/>
      <c r="U23" s="847"/>
      <c r="V23" s="847"/>
      <c r="W23" s="847"/>
      <c r="X23" s="846"/>
      <c r="Y23" s="798"/>
    </row>
    <row r="24" spans="1:25" ht="12.9" customHeight="1" x14ac:dyDescent="0.3">
      <c r="A24" s="800"/>
      <c r="B24" s="806"/>
      <c r="C24" s="837"/>
      <c r="D24" s="837">
        <v>417.58461259214789</v>
      </c>
      <c r="E24" s="837" t="s">
        <v>1</v>
      </c>
      <c r="F24" s="845"/>
      <c r="G24" s="844" t="s">
        <v>1160</v>
      </c>
      <c r="H24" s="843"/>
      <c r="I24" s="843"/>
      <c r="J24" s="843"/>
      <c r="K24" s="843"/>
      <c r="L24" s="843"/>
      <c r="M24" s="843"/>
      <c r="N24" s="843"/>
      <c r="O24" s="843"/>
      <c r="P24" s="843"/>
      <c r="Q24" s="843"/>
      <c r="R24" s="843"/>
      <c r="S24" s="843"/>
      <c r="T24" s="842"/>
      <c r="U24" s="841"/>
      <c r="V24" s="840"/>
      <c r="W24" s="839"/>
      <c r="X24" s="807"/>
      <c r="Y24" s="798"/>
    </row>
    <row r="25" spans="1:25" ht="12.9" customHeight="1" x14ac:dyDescent="0.3">
      <c r="A25" s="800"/>
      <c r="B25" s="806"/>
      <c r="C25" s="837"/>
      <c r="D25" s="829"/>
      <c r="E25" s="820"/>
      <c r="F25" s="836"/>
      <c r="G25" s="834"/>
      <c r="H25" s="838"/>
      <c r="I25" s="834"/>
      <c r="J25" s="834"/>
      <c r="K25" s="834"/>
      <c r="L25" s="834"/>
      <c r="M25" s="834"/>
      <c r="N25" s="834"/>
      <c r="O25" s="834"/>
      <c r="P25" s="834"/>
      <c r="Q25" s="834"/>
      <c r="R25" s="834"/>
      <c r="S25" s="834"/>
      <c r="T25" s="833"/>
      <c r="U25" s="832"/>
      <c r="V25" s="831"/>
      <c r="W25" s="830"/>
      <c r="X25" s="807"/>
      <c r="Y25" s="798"/>
    </row>
    <row r="26" spans="1:25" ht="12.9" customHeight="1" x14ac:dyDescent="0.3">
      <c r="A26" s="800"/>
      <c r="B26" s="806"/>
      <c r="C26" s="820"/>
      <c r="D26" s="837"/>
      <c r="E26" s="820"/>
      <c r="F26" s="836"/>
      <c r="G26" s="886">
        <v>44719.60229166667</v>
      </c>
      <c r="H26" s="835"/>
      <c r="I26" s="834"/>
      <c r="J26" s="834"/>
      <c r="K26" s="834"/>
      <c r="L26" s="834"/>
      <c r="M26" s="834"/>
      <c r="N26" s="834"/>
      <c r="O26" s="834"/>
      <c r="P26" s="834"/>
      <c r="Q26" s="834"/>
      <c r="R26" s="834"/>
      <c r="S26" s="834"/>
      <c r="T26" s="833"/>
      <c r="U26" s="832"/>
      <c r="V26" s="831"/>
      <c r="W26" s="830"/>
      <c r="X26" s="807"/>
      <c r="Y26" s="798"/>
    </row>
    <row r="27" spans="1:25" ht="12.9" customHeight="1" x14ac:dyDescent="0.3">
      <c r="A27" s="800"/>
      <c r="B27" s="806"/>
      <c r="C27" s="820">
        <v>0</v>
      </c>
      <c r="D27" s="829"/>
      <c r="E27" s="820"/>
      <c r="F27" s="828"/>
      <c r="G27" s="827"/>
      <c r="H27" s="826"/>
      <c r="I27" s="825"/>
      <c r="J27" s="826"/>
      <c r="K27" s="825"/>
      <c r="L27" s="825"/>
      <c r="M27" s="825"/>
      <c r="N27" s="825"/>
      <c r="O27" s="825"/>
      <c r="P27" s="825"/>
      <c r="Q27" s="825"/>
      <c r="R27" s="825"/>
      <c r="S27" s="825"/>
      <c r="T27" s="824"/>
      <c r="U27" s="823"/>
      <c r="V27" s="822"/>
      <c r="W27" s="821"/>
      <c r="X27" s="807"/>
      <c r="Y27" s="798"/>
    </row>
    <row r="28" spans="1:25" ht="12.9" customHeight="1" x14ac:dyDescent="0.3">
      <c r="A28" s="800"/>
      <c r="B28" s="806"/>
      <c r="C28" s="820"/>
      <c r="D28" s="820"/>
      <c r="E28" s="820"/>
      <c r="F28" s="820"/>
      <c r="G28" s="820"/>
      <c r="H28" s="820"/>
      <c r="I28" s="820"/>
      <c r="J28" s="818"/>
      <c r="K28" s="818"/>
      <c r="L28" s="818"/>
      <c r="M28" s="818"/>
      <c r="N28" s="818"/>
      <c r="O28" s="818"/>
      <c r="P28" s="818"/>
      <c r="Q28" s="818"/>
      <c r="R28" s="818"/>
      <c r="S28" s="818"/>
      <c r="T28" s="818"/>
      <c r="U28" s="818"/>
      <c r="V28" s="818"/>
      <c r="W28" s="818"/>
      <c r="X28" s="807"/>
      <c r="Y28" s="798"/>
    </row>
    <row r="29" spans="1:25" ht="12.9" customHeight="1" x14ac:dyDescent="0.3">
      <c r="A29" s="800"/>
      <c r="B29" s="806"/>
      <c r="C29" s="820"/>
      <c r="D29" s="820"/>
      <c r="E29" s="820"/>
      <c r="F29" s="820"/>
      <c r="G29" s="820"/>
      <c r="H29" s="820"/>
      <c r="I29" s="820"/>
      <c r="J29" s="820"/>
      <c r="K29" s="820"/>
      <c r="L29" s="818"/>
      <c r="M29" s="818"/>
      <c r="N29" s="818"/>
      <c r="O29" s="818"/>
      <c r="P29" s="818"/>
      <c r="Q29" s="818"/>
      <c r="R29" s="818"/>
      <c r="S29" s="818"/>
      <c r="T29" s="818"/>
      <c r="U29" s="818"/>
      <c r="V29" s="818"/>
      <c r="W29" s="818"/>
      <c r="X29" s="807"/>
      <c r="Y29" s="798"/>
    </row>
    <row r="30" spans="1:25" ht="12.9" customHeight="1" x14ac:dyDescent="0.3">
      <c r="A30" s="800"/>
      <c r="B30" s="806"/>
      <c r="C30" s="820"/>
      <c r="D30" s="820"/>
      <c r="E30" s="820"/>
      <c r="F30" s="820"/>
      <c r="G30" s="820"/>
      <c r="H30" s="820"/>
      <c r="I30" s="820"/>
      <c r="J30" s="885"/>
      <c r="K30" s="885"/>
      <c r="L30" s="819"/>
      <c r="M30" s="819"/>
      <c r="N30" s="819"/>
      <c r="O30" s="819"/>
      <c r="P30" s="819"/>
      <c r="Q30" s="819"/>
      <c r="R30" s="819"/>
      <c r="S30" s="819"/>
      <c r="T30" s="818"/>
      <c r="U30" s="818"/>
      <c r="V30" s="818"/>
      <c r="W30" s="818"/>
      <c r="X30" s="807"/>
      <c r="Y30" s="798"/>
    </row>
    <row r="31" spans="1:25" ht="12.9" customHeight="1" x14ac:dyDescent="0.3">
      <c r="A31" s="800"/>
      <c r="B31" s="806"/>
      <c r="C31" s="812"/>
      <c r="D31" s="812"/>
      <c r="E31" s="812"/>
      <c r="F31" s="820"/>
      <c r="G31" s="820"/>
      <c r="H31" s="820"/>
      <c r="I31" s="820"/>
      <c r="J31" s="885" t="s">
        <v>1159</v>
      </c>
      <c r="K31" s="885" t="s">
        <v>1158</v>
      </c>
      <c r="L31" s="819"/>
      <c r="M31" s="819"/>
      <c r="N31" s="819"/>
      <c r="O31" s="819"/>
      <c r="P31" s="819"/>
      <c r="Q31" s="819"/>
      <c r="R31" s="819"/>
      <c r="S31" s="819"/>
      <c r="T31" s="818"/>
      <c r="U31" s="818"/>
      <c r="V31" s="818"/>
      <c r="W31" s="818"/>
      <c r="X31" s="807"/>
      <c r="Y31" s="798"/>
    </row>
    <row r="32" spans="1:25" ht="5.15" customHeight="1" x14ac:dyDescent="0.3">
      <c r="A32" s="800"/>
      <c r="B32" s="806"/>
      <c r="C32" s="812"/>
      <c r="D32" s="812"/>
      <c r="E32" s="812"/>
      <c r="F32" s="820"/>
      <c r="G32" s="820"/>
      <c r="H32" s="820"/>
      <c r="I32" s="820"/>
      <c r="J32" s="885"/>
      <c r="K32" s="885"/>
      <c r="L32" s="819"/>
      <c r="M32" s="819"/>
      <c r="N32" s="819"/>
      <c r="O32" s="819"/>
      <c r="P32" s="819"/>
      <c r="Q32" s="819"/>
      <c r="R32" s="819"/>
      <c r="S32" s="819"/>
      <c r="T32" s="818"/>
      <c r="U32" s="818"/>
      <c r="V32" s="818"/>
      <c r="W32" s="818"/>
      <c r="X32" s="807"/>
      <c r="Y32" s="798"/>
    </row>
    <row r="33" spans="1:25" ht="5.15" customHeight="1" x14ac:dyDescent="0.3">
      <c r="A33" s="800"/>
      <c r="B33" s="806"/>
      <c r="C33" s="812"/>
      <c r="D33" s="812"/>
      <c r="E33" s="812"/>
      <c r="F33" s="816"/>
      <c r="G33" s="898"/>
      <c r="H33" s="898"/>
      <c r="I33" s="898"/>
      <c r="J33" s="884"/>
      <c r="K33" s="884"/>
      <c r="L33" s="817"/>
      <c r="M33" s="817"/>
      <c r="N33" s="817"/>
      <c r="O33" s="817"/>
      <c r="P33" s="817"/>
      <c r="Q33" s="817"/>
      <c r="R33" s="817"/>
      <c r="S33" s="817"/>
      <c r="T33" s="808"/>
      <c r="U33" s="808"/>
      <c r="V33" s="808"/>
      <c r="W33" s="808"/>
      <c r="X33" s="807"/>
      <c r="Y33" s="798"/>
    </row>
    <row r="34" spans="1:25" ht="12.9" customHeight="1" x14ac:dyDescent="0.3">
      <c r="A34" s="800"/>
      <c r="B34" s="806"/>
      <c r="C34" s="812"/>
      <c r="D34" s="812"/>
      <c r="E34" s="812"/>
      <c r="F34" s="816"/>
      <c r="G34" s="810" t="s">
        <v>1157</v>
      </c>
      <c r="H34" s="810"/>
      <c r="I34" s="897" t="s">
        <v>1156</v>
      </c>
      <c r="J34" s="130">
        <v>453.5</v>
      </c>
      <c r="K34" s="130">
        <v>80</v>
      </c>
      <c r="L34" s="809"/>
      <c r="M34" s="809"/>
      <c r="N34" s="809"/>
      <c r="O34" s="809"/>
      <c r="P34" s="809"/>
      <c r="Q34" s="809"/>
      <c r="R34" s="809"/>
      <c r="S34" s="809"/>
      <c r="T34" s="809"/>
      <c r="U34" s="809"/>
      <c r="V34" s="809"/>
      <c r="W34" s="813"/>
      <c r="X34" s="807"/>
      <c r="Y34" s="798"/>
    </row>
    <row r="35" spans="1:25" ht="12.9" customHeight="1" x14ac:dyDescent="0.3">
      <c r="A35" s="800"/>
      <c r="B35" s="806"/>
      <c r="C35" s="812"/>
      <c r="D35" s="812"/>
      <c r="E35" s="812"/>
      <c r="F35" s="816"/>
      <c r="G35" s="810" t="s">
        <v>1155</v>
      </c>
      <c r="H35" s="810"/>
      <c r="I35" s="897"/>
      <c r="J35" s="98">
        <v>0.8</v>
      </c>
      <c r="K35" s="98">
        <v>0.8</v>
      </c>
      <c r="L35" s="809"/>
      <c r="M35" s="809"/>
      <c r="N35" s="809"/>
      <c r="O35" s="809"/>
      <c r="P35" s="809"/>
      <c r="Q35" s="809"/>
      <c r="R35" s="809"/>
      <c r="S35" s="809"/>
      <c r="T35" s="809"/>
      <c r="U35" s="809"/>
      <c r="V35" s="809"/>
      <c r="W35" s="813"/>
      <c r="X35" s="807"/>
      <c r="Y35" s="798"/>
    </row>
    <row r="36" spans="1:25" ht="12.9" customHeight="1" x14ac:dyDescent="0.3">
      <c r="A36" s="800"/>
      <c r="B36" s="806"/>
      <c r="C36" s="812"/>
      <c r="D36" s="812"/>
      <c r="E36" s="812"/>
      <c r="F36" s="816"/>
      <c r="G36" s="810" t="s">
        <v>1154</v>
      </c>
      <c r="H36" s="810"/>
      <c r="I36" s="897" t="s">
        <v>1153</v>
      </c>
      <c r="J36" s="130">
        <v>20</v>
      </c>
      <c r="K36" s="130">
        <v>10</v>
      </c>
      <c r="L36" s="809"/>
      <c r="M36" s="809"/>
      <c r="N36" s="809"/>
      <c r="O36" s="809"/>
      <c r="P36" s="809"/>
      <c r="Q36" s="809"/>
      <c r="R36" s="809"/>
      <c r="S36" s="809"/>
      <c r="T36" s="809"/>
      <c r="U36" s="809"/>
      <c r="V36" s="809"/>
      <c r="W36" s="813"/>
      <c r="X36" s="807"/>
      <c r="Y36" s="798"/>
    </row>
    <row r="37" spans="1:25" ht="12.9" customHeight="1" x14ac:dyDescent="0.35">
      <c r="A37" s="800"/>
      <c r="B37" s="806"/>
      <c r="C37" s="812"/>
      <c r="D37" s="812"/>
      <c r="E37" s="812"/>
      <c r="F37" s="815"/>
      <c r="G37" s="810" t="s">
        <v>1178</v>
      </c>
      <c r="H37" s="810"/>
      <c r="I37" s="810"/>
      <c r="J37" s="907">
        <v>43466</v>
      </c>
      <c r="K37" s="906">
        <f>MIN(364,INT((J37 - DATE(YEAR(J37),1,1))))</f>
        <v>0</v>
      </c>
      <c r="L37" s="809"/>
      <c r="M37" s="809"/>
      <c r="N37" s="809"/>
      <c r="O37" s="809"/>
      <c r="P37" s="809"/>
      <c r="Q37" s="809"/>
      <c r="R37" s="809"/>
      <c r="S37" s="809"/>
      <c r="T37" s="809"/>
      <c r="U37" s="809"/>
      <c r="V37" s="809"/>
      <c r="W37" s="813"/>
      <c r="X37" s="807"/>
      <c r="Y37" s="798"/>
    </row>
    <row r="38" spans="1:25" ht="12.9" customHeight="1" x14ac:dyDescent="0.3">
      <c r="A38" s="800"/>
      <c r="B38" s="806"/>
      <c r="C38" s="812"/>
      <c r="D38" s="812"/>
      <c r="E38" s="812"/>
      <c r="F38" s="815"/>
      <c r="G38" s="810"/>
      <c r="H38" s="810"/>
      <c r="I38" s="810"/>
      <c r="J38" s="810"/>
      <c r="K38" s="810"/>
      <c r="L38" s="809"/>
      <c r="M38" s="809"/>
      <c r="N38" s="809"/>
      <c r="O38" s="809"/>
      <c r="P38" s="809"/>
      <c r="Q38" s="809"/>
      <c r="R38" s="809"/>
      <c r="S38" s="809"/>
      <c r="T38" s="809"/>
      <c r="U38" s="809"/>
      <c r="V38" s="809"/>
      <c r="W38" s="813"/>
      <c r="X38" s="807"/>
      <c r="Y38" s="798"/>
    </row>
    <row r="39" spans="1:25" ht="12.9" customHeight="1" x14ac:dyDescent="0.3">
      <c r="A39" s="800"/>
      <c r="B39" s="806"/>
      <c r="C39" s="812"/>
      <c r="D39" s="812"/>
      <c r="E39" s="812"/>
      <c r="F39" s="815"/>
      <c r="G39" s="810"/>
      <c r="H39" s="810"/>
      <c r="I39" s="810" t="s">
        <v>1185</v>
      </c>
      <c r="J39" s="810">
        <f>PMT(5%,i_saltbush_life,-i_saltbush_estab_cost/i_saltbush_success)</f>
        <v>45.487516613723137</v>
      </c>
      <c r="K39" s="810">
        <f>PMT(5%,i_understory_life,-i_understory_estab_cost/i_understory_success)</f>
        <v>12.950457496545667</v>
      </c>
      <c r="L39" s="809"/>
      <c r="M39" s="809"/>
      <c r="N39" s="809"/>
      <c r="O39" s="809"/>
      <c r="P39" s="809"/>
      <c r="Q39" s="809"/>
      <c r="R39" s="809"/>
      <c r="S39" s="809"/>
      <c r="T39" s="809"/>
      <c r="U39" s="809"/>
      <c r="V39" s="809"/>
      <c r="W39" s="813"/>
      <c r="X39" s="807"/>
      <c r="Y39" s="798"/>
    </row>
    <row r="40" spans="1:25" ht="5.15" customHeight="1" x14ac:dyDescent="0.3">
      <c r="A40" s="800"/>
      <c r="B40" s="806"/>
      <c r="C40" s="812"/>
      <c r="D40" s="812"/>
      <c r="E40" s="812"/>
      <c r="F40" s="811"/>
      <c r="G40" s="810"/>
      <c r="H40" s="810"/>
      <c r="I40" s="810"/>
      <c r="J40" s="809"/>
      <c r="K40" s="809"/>
      <c r="L40" s="809"/>
      <c r="M40" s="809"/>
      <c r="N40" s="809"/>
      <c r="O40" s="809"/>
      <c r="P40" s="809"/>
      <c r="Q40" s="809"/>
      <c r="R40" s="809"/>
      <c r="S40" s="809"/>
      <c r="T40" s="809"/>
      <c r="U40" s="809"/>
      <c r="V40" s="809"/>
      <c r="W40" s="808"/>
      <c r="X40" s="807"/>
      <c r="Y40" s="798"/>
    </row>
    <row r="41" spans="1:25" ht="24" customHeight="1" x14ac:dyDescent="0.3">
      <c r="A41" s="800"/>
      <c r="B41" s="806"/>
      <c r="C41" s="805"/>
      <c r="D41" s="805"/>
      <c r="E41" s="805"/>
      <c r="F41" s="805"/>
      <c r="G41" s="804" t="str">
        <f>G24</f>
        <v>COST OF ESTABLISHING SALTBUSH</v>
      </c>
      <c r="H41" s="803"/>
      <c r="I41" s="803"/>
      <c r="J41" s="803"/>
      <c r="K41" s="803"/>
      <c r="L41" s="803"/>
      <c r="M41" s="803"/>
      <c r="N41" s="803"/>
      <c r="O41" s="803"/>
      <c r="P41" s="803"/>
      <c r="Q41" s="803"/>
      <c r="R41" s="803"/>
      <c r="S41" s="803"/>
      <c r="T41" s="803"/>
      <c r="U41" s="802"/>
      <c r="V41" s="802"/>
      <c r="W41" s="802"/>
      <c r="X41" s="801" t="s">
        <v>24</v>
      </c>
      <c r="Y41" s="798"/>
    </row>
    <row r="42" spans="1:25" ht="12" customHeight="1" x14ac:dyDescent="0.3">
      <c r="A42" s="800"/>
      <c r="B42" s="799"/>
      <c r="C42" s="799"/>
      <c r="D42" s="799"/>
      <c r="E42" s="799"/>
      <c r="F42" s="798"/>
      <c r="G42" s="798"/>
      <c r="H42" s="798"/>
      <c r="I42" s="798"/>
      <c r="J42" s="798"/>
      <c r="K42" s="798"/>
      <c r="L42" s="798"/>
      <c r="M42" s="798"/>
      <c r="N42" s="798"/>
      <c r="O42" s="798"/>
      <c r="P42" s="798"/>
      <c r="Q42" s="798"/>
      <c r="R42" s="798"/>
      <c r="S42" s="798"/>
      <c r="T42" s="798"/>
      <c r="U42" s="798"/>
      <c r="V42" s="798"/>
      <c r="W42" s="798"/>
      <c r="X42" s="798"/>
      <c r="Y42" s="798"/>
    </row>
    <row r="43" spans="1:25" ht="12" customHeight="1" x14ac:dyDescent="0.25">
      <c r="A43" s="800"/>
      <c r="B43" s="850"/>
      <c r="C43" s="850"/>
      <c r="D43" s="850"/>
      <c r="E43" s="850"/>
      <c r="F43" s="850"/>
      <c r="G43" s="850"/>
      <c r="H43" s="850"/>
      <c r="I43" s="850"/>
      <c r="J43" s="850"/>
      <c r="K43" s="850"/>
      <c r="L43" s="850"/>
      <c r="M43" s="850"/>
      <c r="N43" s="850"/>
      <c r="O43" s="850"/>
      <c r="P43" s="850"/>
      <c r="Q43" s="850"/>
      <c r="R43" s="850"/>
      <c r="S43" s="850"/>
      <c r="T43" s="850"/>
      <c r="U43" s="850"/>
      <c r="V43" s="850"/>
      <c r="W43" s="850"/>
      <c r="X43" s="850"/>
    </row>
    <row r="44" spans="1:25" ht="5.15" customHeight="1" thickBot="1" x14ac:dyDescent="0.3">
      <c r="A44" s="800"/>
      <c r="B44" s="850"/>
      <c r="C44" s="850"/>
      <c r="D44" s="850"/>
      <c r="E44" s="890"/>
      <c r="F44" s="850"/>
      <c r="G44" s="850"/>
      <c r="H44" s="850"/>
      <c r="I44" s="850"/>
      <c r="J44" s="850"/>
      <c r="K44" s="850"/>
      <c r="L44" s="850"/>
      <c r="M44" s="850"/>
      <c r="N44" s="850"/>
      <c r="O44" s="850"/>
      <c r="P44" s="850"/>
      <c r="Q44" s="850"/>
      <c r="R44" s="850"/>
      <c r="S44" s="850"/>
      <c r="T44" s="850"/>
      <c r="U44" s="850"/>
      <c r="V44" s="850"/>
      <c r="W44" s="850"/>
      <c r="X44" s="850"/>
    </row>
    <row r="45" spans="1:25" ht="5.15" customHeight="1" x14ac:dyDescent="0.3">
      <c r="A45" s="800"/>
      <c r="B45" s="850"/>
      <c r="C45" s="876" t="s">
        <v>0</v>
      </c>
      <c r="D45" s="876">
        <v>4408.9250000000002</v>
      </c>
      <c r="E45" s="876"/>
      <c r="F45" s="876"/>
      <c r="G45" s="876"/>
      <c r="H45" s="876"/>
      <c r="I45" s="876"/>
      <c r="J45" s="875"/>
      <c r="K45" s="875"/>
      <c r="L45" s="875"/>
      <c r="M45" s="875"/>
      <c r="N45" s="875"/>
      <c r="O45" s="875"/>
      <c r="P45" s="875"/>
      <c r="Q45" s="875"/>
      <c r="R45" s="875"/>
      <c r="S45" s="875"/>
      <c r="T45" s="875"/>
      <c r="U45" s="875"/>
      <c r="V45" s="875"/>
      <c r="W45" s="874"/>
      <c r="X45" s="849"/>
    </row>
    <row r="46" spans="1:25" ht="12.9" customHeight="1" x14ac:dyDescent="0.3">
      <c r="A46" s="800"/>
      <c r="B46" s="850"/>
      <c r="C46" s="873"/>
      <c r="D46" s="873">
        <v>4408.9250000000002</v>
      </c>
      <c r="E46" s="873" t="s">
        <v>1</v>
      </c>
      <c r="F46" s="871"/>
      <c r="G46" s="878" t="s">
        <v>1174</v>
      </c>
      <c r="H46" s="871"/>
      <c r="I46" s="871"/>
      <c r="J46" s="871"/>
      <c r="K46" s="871"/>
      <c r="L46" s="868"/>
      <c r="M46" s="871"/>
      <c r="N46" s="871"/>
      <c r="O46" s="871"/>
      <c r="P46" s="871"/>
      <c r="Q46" s="871"/>
      <c r="R46" s="871"/>
      <c r="S46" s="871"/>
      <c r="T46" s="870"/>
      <c r="U46" s="872"/>
      <c r="V46" s="868"/>
      <c r="W46" s="855"/>
      <c r="X46" s="849"/>
    </row>
    <row r="47" spans="1:25" ht="12.9" customHeight="1" x14ac:dyDescent="0.3">
      <c r="A47" s="800"/>
      <c r="B47" s="850"/>
      <c r="C47" s="873"/>
      <c r="D47" s="873"/>
      <c r="E47" s="860"/>
      <c r="F47" s="871"/>
      <c r="G47" s="871"/>
      <c r="H47" s="872"/>
      <c r="I47" s="871"/>
      <c r="J47" s="871"/>
      <c r="K47" s="871"/>
      <c r="L47" s="868"/>
      <c r="M47" s="871"/>
      <c r="N47" s="871"/>
      <c r="O47" s="871"/>
      <c r="P47" s="871"/>
      <c r="Q47" s="871"/>
      <c r="R47" s="871"/>
      <c r="S47" s="871"/>
      <c r="T47" s="870"/>
      <c r="U47" s="869"/>
      <c r="V47" s="868"/>
      <c r="W47" s="855"/>
      <c r="X47" s="849"/>
    </row>
    <row r="48" spans="1:25" ht="12.9" customHeight="1" x14ac:dyDescent="0.3">
      <c r="A48" s="800"/>
      <c r="B48" s="850"/>
      <c r="C48" s="860"/>
      <c r="D48" s="873"/>
      <c r="E48" s="860"/>
      <c r="F48" s="871"/>
      <c r="G48" s="889">
        <v>38530.672997685186</v>
      </c>
      <c r="H48" s="872"/>
      <c r="I48" s="871"/>
      <c r="J48" s="871" t="s">
        <v>1175</v>
      </c>
      <c r="K48" s="871"/>
      <c r="L48" s="868"/>
      <c r="M48" s="871"/>
      <c r="N48" s="871"/>
      <c r="O48" s="871"/>
      <c r="P48" s="871"/>
      <c r="Q48" s="871"/>
      <c r="R48" s="871"/>
      <c r="S48" s="871"/>
      <c r="T48" s="870"/>
      <c r="U48" s="869"/>
      <c r="V48" s="868"/>
      <c r="W48" s="855"/>
      <c r="X48" s="849"/>
    </row>
    <row r="49" spans="1:24" ht="12.9" customHeight="1" x14ac:dyDescent="0.3">
      <c r="A49" s="800"/>
      <c r="B49" s="850"/>
      <c r="C49" s="860">
        <v>0</v>
      </c>
      <c r="D49" s="873"/>
      <c r="E49" s="860"/>
      <c r="F49" s="871"/>
      <c r="G49" s="879"/>
      <c r="H49" s="872"/>
      <c r="I49" s="872"/>
      <c r="J49" s="871"/>
      <c r="K49" s="871"/>
      <c r="L49" s="868"/>
      <c r="M49" s="871"/>
      <c r="N49" s="871"/>
      <c r="O49" s="871"/>
      <c r="P49" s="871"/>
      <c r="Q49" s="871"/>
      <c r="R49" s="871"/>
      <c r="S49" s="871"/>
      <c r="T49" s="870"/>
      <c r="U49" s="869"/>
      <c r="V49" s="868"/>
      <c r="W49" s="855"/>
      <c r="X49" s="849"/>
    </row>
    <row r="50" spans="1:24" ht="12.9" customHeight="1" x14ac:dyDescent="0.3">
      <c r="A50" s="800"/>
      <c r="B50" s="850"/>
      <c r="C50" s="860"/>
      <c r="D50" s="860"/>
      <c r="E50" s="860"/>
      <c r="F50" s="860"/>
      <c r="G50" s="860"/>
      <c r="H50" s="860"/>
      <c r="I50" s="866"/>
      <c r="J50" s="866" t="s">
        <v>1126</v>
      </c>
      <c r="K50" s="866"/>
      <c r="L50" s="866"/>
      <c r="M50" s="866"/>
      <c r="N50" s="866"/>
      <c r="O50" s="866"/>
      <c r="P50" s="866"/>
      <c r="Q50" s="866"/>
      <c r="R50" s="866"/>
      <c r="S50" s="866"/>
      <c r="T50" s="866"/>
      <c r="U50" s="866"/>
      <c r="V50" s="866"/>
      <c r="W50" s="855"/>
      <c r="X50" s="849"/>
    </row>
    <row r="51" spans="1:24" ht="12.9" customHeight="1" x14ac:dyDescent="0.3">
      <c r="A51" s="800"/>
      <c r="B51" s="850"/>
      <c r="C51" s="860"/>
      <c r="D51" s="860"/>
      <c r="E51" s="860"/>
      <c r="F51" s="860"/>
      <c r="G51" s="860"/>
      <c r="H51" s="860"/>
      <c r="I51" s="866"/>
      <c r="J51" s="866"/>
      <c r="K51" s="891" t="s">
        <v>1152</v>
      </c>
      <c r="L51" s="860"/>
      <c r="M51" s="860"/>
      <c r="N51" s="860"/>
      <c r="O51" s="860"/>
      <c r="P51" s="860"/>
      <c r="Q51" s="860"/>
      <c r="R51" s="860"/>
      <c r="S51" s="860"/>
      <c r="T51" s="860"/>
      <c r="U51" s="891"/>
      <c r="V51" s="866"/>
      <c r="W51" s="855"/>
      <c r="X51" s="849"/>
    </row>
    <row r="52" spans="1:24" ht="12.9" customHeight="1" x14ac:dyDescent="0.3">
      <c r="A52" s="800"/>
      <c r="B52" s="850"/>
      <c r="C52" s="860"/>
      <c r="D52" s="860"/>
      <c r="E52" s="860"/>
      <c r="F52" s="860"/>
      <c r="G52" s="860"/>
      <c r="H52" s="860"/>
      <c r="I52" s="893" t="s">
        <v>1151</v>
      </c>
      <c r="J52" s="893" t="s">
        <v>1150</v>
      </c>
      <c r="K52" s="894" t="s">
        <v>1149</v>
      </c>
      <c r="L52" s="885"/>
      <c r="M52" s="860" t="s">
        <v>1138</v>
      </c>
      <c r="N52" s="860"/>
      <c r="O52" s="885"/>
      <c r="P52" s="866" t="s">
        <v>1136</v>
      </c>
      <c r="Q52" s="885"/>
      <c r="R52" s="860" t="s">
        <v>1134</v>
      </c>
      <c r="S52" s="885"/>
      <c r="T52" s="885" t="s">
        <v>1269</v>
      </c>
      <c r="U52" s="866"/>
      <c r="V52" s="866"/>
      <c r="W52" s="855"/>
      <c r="X52" s="849"/>
    </row>
    <row r="53" spans="1:24" ht="12.9" customHeight="1" x14ac:dyDescent="0.3">
      <c r="A53" s="800"/>
      <c r="B53" s="850"/>
      <c r="C53" s="860"/>
      <c r="D53" s="860"/>
      <c r="E53" s="860"/>
      <c r="F53" s="860"/>
      <c r="G53" s="860"/>
      <c r="H53" s="860"/>
      <c r="I53" s="885" t="s">
        <v>1148</v>
      </c>
      <c r="J53" s="885" t="s">
        <v>1147</v>
      </c>
      <c r="K53" s="885" t="s">
        <v>1146</v>
      </c>
      <c r="L53" s="885"/>
      <c r="M53" s="860" t="s">
        <v>1127</v>
      </c>
      <c r="N53" s="860" t="s">
        <v>1137</v>
      </c>
      <c r="O53" s="885"/>
      <c r="P53" s="866" t="s">
        <v>1135</v>
      </c>
      <c r="Q53" s="885"/>
      <c r="R53" s="860" t="s">
        <v>1133</v>
      </c>
      <c r="S53" s="885"/>
      <c r="T53" s="885" t="s">
        <v>1270</v>
      </c>
      <c r="U53" s="866"/>
      <c r="V53" s="866"/>
      <c r="W53" s="855"/>
      <c r="X53" s="849"/>
    </row>
    <row r="54" spans="1:24" ht="5.15" customHeight="1" x14ac:dyDescent="0.3">
      <c r="A54" s="800"/>
      <c r="B54" s="850"/>
      <c r="C54" s="860"/>
      <c r="D54" s="860"/>
      <c r="E54" s="860"/>
      <c r="F54" s="860"/>
      <c r="G54" s="860"/>
      <c r="H54" s="860"/>
      <c r="I54" s="885"/>
      <c r="J54" s="885"/>
      <c r="K54" s="885"/>
      <c r="L54" s="885"/>
      <c r="M54" s="860"/>
      <c r="N54" s="860"/>
      <c r="O54" s="885"/>
      <c r="P54" s="866"/>
      <c r="Q54" s="885"/>
      <c r="R54" s="860"/>
      <c r="S54" s="885"/>
      <c r="T54" s="885"/>
      <c r="U54" s="866"/>
      <c r="V54" s="866"/>
      <c r="W54" s="855"/>
      <c r="X54" s="849"/>
    </row>
    <row r="55" spans="1:24" ht="5.15" customHeight="1" x14ac:dyDescent="0.3">
      <c r="A55" s="800"/>
      <c r="B55" s="850"/>
      <c r="C55" s="860"/>
      <c r="D55" s="860"/>
      <c r="E55" s="860"/>
      <c r="F55" s="862"/>
      <c r="G55" s="862"/>
      <c r="H55" s="862"/>
      <c r="I55" s="865"/>
      <c r="J55" s="865"/>
      <c r="K55" s="887"/>
      <c r="L55" s="865"/>
      <c r="M55" s="862"/>
      <c r="N55" s="862"/>
      <c r="O55" s="865"/>
      <c r="P55" s="856"/>
      <c r="Q55" s="865"/>
      <c r="R55" s="862"/>
      <c r="S55" s="865"/>
      <c r="T55" s="865"/>
      <c r="U55" s="856"/>
      <c r="V55" s="856"/>
      <c r="W55" s="855"/>
      <c r="X55" s="849"/>
    </row>
    <row r="56" spans="1:24" ht="12.9" customHeight="1" x14ac:dyDescent="0.3">
      <c r="A56" s="800"/>
      <c r="B56" s="850"/>
      <c r="C56" s="860"/>
      <c r="D56" s="860"/>
      <c r="E56" s="860"/>
      <c r="F56" s="862"/>
      <c r="G56" s="863" t="s">
        <v>1164</v>
      </c>
      <c r="H56" s="896" t="s">
        <v>395</v>
      </c>
      <c r="I56" s="130">
        <v>50</v>
      </c>
      <c r="J56" s="900">
        <v>4.5</v>
      </c>
      <c r="K56" s="741">
        <v>0.01</v>
      </c>
      <c r="L56" s="861"/>
      <c r="M56" s="98">
        <v>0.23699999999999999</v>
      </c>
      <c r="N56" s="98">
        <v>0.64</v>
      </c>
      <c r="O56" s="861"/>
      <c r="P56" s="98">
        <v>0.42</v>
      </c>
      <c r="Q56" s="880"/>
      <c r="R56" s="98">
        <v>1</v>
      </c>
      <c r="S56" s="861"/>
      <c r="T56" s="937">
        <f t="shared" ref="T56:T119" si="0">MAX(12%,MIN(20%,20%-(P56-30%)*0.8))</f>
        <v>0.12</v>
      </c>
      <c r="U56" s="856"/>
      <c r="V56" s="856"/>
      <c r="W56" s="895"/>
      <c r="X56" s="849"/>
    </row>
    <row r="57" spans="1:24" ht="12.9" customHeight="1" x14ac:dyDescent="0.3">
      <c r="A57" s="800"/>
      <c r="B57" s="850"/>
      <c r="C57" s="860"/>
      <c r="D57" s="860"/>
      <c r="E57" s="860"/>
      <c r="F57" s="862"/>
      <c r="G57" s="863"/>
      <c r="H57" s="896" t="s">
        <v>141</v>
      </c>
      <c r="I57" s="130">
        <v>100</v>
      </c>
      <c r="J57" s="900">
        <v>2.2000000000000002</v>
      </c>
      <c r="K57" s="741">
        <v>0.01</v>
      </c>
      <c r="L57" s="861"/>
      <c r="M57" s="98">
        <v>0.23699999999999999</v>
      </c>
      <c r="N57" s="863"/>
      <c r="O57" s="861"/>
      <c r="P57" s="98">
        <v>0.42</v>
      </c>
      <c r="Q57" s="880"/>
      <c r="R57" s="98">
        <v>1</v>
      </c>
      <c r="S57" s="861"/>
      <c r="T57" s="937">
        <f t="shared" si="0"/>
        <v>0.12</v>
      </c>
      <c r="U57" s="856"/>
      <c r="V57" s="856"/>
      <c r="W57" s="895"/>
      <c r="X57" s="849"/>
    </row>
    <row r="58" spans="1:24" ht="12.9" customHeight="1" x14ac:dyDescent="0.3">
      <c r="A58" s="800"/>
      <c r="B58" s="850"/>
      <c r="C58" s="860"/>
      <c r="D58" s="860"/>
      <c r="E58" s="860"/>
      <c r="F58" s="862"/>
      <c r="G58" s="863"/>
      <c r="H58" s="896" t="s">
        <v>142</v>
      </c>
      <c r="I58" s="130">
        <v>100</v>
      </c>
      <c r="J58" s="900">
        <v>2.2000000000000002</v>
      </c>
      <c r="K58" s="741">
        <v>0.01</v>
      </c>
      <c r="L58" s="861"/>
      <c r="M58" s="98">
        <v>0.23699999999999999</v>
      </c>
      <c r="N58" s="863"/>
      <c r="O58" s="861"/>
      <c r="P58" s="98">
        <v>0.32</v>
      </c>
      <c r="Q58" s="880"/>
      <c r="R58" s="98">
        <v>1</v>
      </c>
      <c r="S58" s="861"/>
      <c r="T58" s="937">
        <f t="shared" si="0"/>
        <v>0.184</v>
      </c>
      <c r="U58" s="856"/>
      <c r="V58" s="856"/>
      <c r="W58" s="895"/>
      <c r="X58" s="849"/>
    </row>
    <row r="59" spans="1:24" ht="12.9" customHeight="1" x14ac:dyDescent="0.3">
      <c r="A59" s="800"/>
      <c r="B59" s="850"/>
      <c r="C59" s="860"/>
      <c r="D59" s="860"/>
      <c r="E59" s="860"/>
      <c r="F59" s="862"/>
      <c r="G59" s="863"/>
      <c r="H59" s="896" t="s">
        <v>143</v>
      </c>
      <c r="I59" s="130">
        <v>150</v>
      </c>
      <c r="J59" s="900">
        <v>1.8</v>
      </c>
      <c r="K59" s="741">
        <v>0.01</v>
      </c>
      <c r="L59" s="861"/>
      <c r="M59" s="98">
        <v>0.23699999999999999</v>
      </c>
      <c r="N59" s="863"/>
      <c r="O59" s="861"/>
      <c r="P59" s="98">
        <v>0.14000000000000001</v>
      </c>
      <c r="Q59" s="880"/>
      <c r="R59" s="98">
        <v>1</v>
      </c>
      <c r="S59" s="861"/>
      <c r="T59" s="937">
        <f t="shared" si="0"/>
        <v>0.2</v>
      </c>
      <c r="U59" s="856"/>
      <c r="V59" s="856"/>
      <c r="W59" s="895"/>
      <c r="X59" s="849"/>
    </row>
    <row r="60" spans="1:24" ht="12.9" customHeight="1" x14ac:dyDescent="0.3">
      <c r="A60" s="800"/>
      <c r="B60" s="850"/>
      <c r="C60" s="860"/>
      <c r="D60" s="860"/>
      <c r="E60" s="860"/>
      <c r="F60" s="859"/>
      <c r="G60" s="863"/>
      <c r="H60" s="896" t="s">
        <v>144</v>
      </c>
      <c r="I60" s="130">
        <v>300</v>
      </c>
      <c r="J60" s="900">
        <v>0.75</v>
      </c>
      <c r="K60" s="741">
        <v>0.01</v>
      </c>
      <c r="L60" s="861"/>
      <c r="M60" s="98">
        <v>0.23699999999999999</v>
      </c>
      <c r="N60" s="863"/>
      <c r="O60" s="861"/>
      <c r="P60" s="98">
        <v>0.12</v>
      </c>
      <c r="Q60" s="880"/>
      <c r="R60" s="98">
        <v>1</v>
      </c>
      <c r="S60" s="861"/>
      <c r="T60" s="937">
        <f t="shared" si="0"/>
        <v>0.2</v>
      </c>
      <c r="U60" s="856"/>
      <c r="V60" s="856"/>
      <c r="W60" s="895"/>
      <c r="X60" s="849"/>
    </row>
    <row r="61" spans="1:24" ht="12.9" customHeight="1" x14ac:dyDescent="0.3">
      <c r="A61" s="800"/>
      <c r="B61" s="850"/>
      <c r="C61" s="860"/>
      <c r="D61" s="860"/>
      <c r="E61" s="860"/>
      <c r="F61" s="881"/>
      <c r="G61" s="863"/>
      <c r="H61" s="896" t="s">
        <v>145</v>
      </c>
      <c r="I61" s="130">
        <v>300</v>
      </c>
      <c r="J61" s="900">
        <v>0.75</v>
      </c>
      <c r="K61" s="741">
        <v>0.01</v>
      </c>
      <c r="L61" s="861"/>
      <c r="M61" s="98">
        <v>0.23699999999999999</v>
      </c>
      <c r="N61" s="863"/>
      <c r="O61" s="861"/>
      <c r="P61" s="98">
        <v>0.23</v>
      </c>
      <c r="Q61" s="880"/>
      <c r="R61" s="98">
        <v>1</v>
      </c>
      <c r="S61" s="861"/>
      <c r="T61" s="937">
        <f>MAX(12%,MIN(20%,20%-(P61-30%)*0.8))</f>
        <v>0.2</v>
      </c>
      <c r="U61" s="856"/>
      <c r="V61" s="856"/>
      <c r="W61" s="895"/>
      <c r="X61" s="849"/>
    </row>
    <row r="62" spans="1:24" ht="12.9" customHeight="1" x14ac:dyDescent="0.3">
      <c r="A62" s="800"/>
      <c r="B62" s="850"/>
      <c r="C62" s="860"/>
      <c r="D62" s="860"/>
      <c r="E62" s="860"/>
      <c r="F62" s="881"/>
      <c r="G62" s="863"/>
      <c r="H62" s="896" t="s">
        <v>146</v>
      </c>
      <c r="I62" s="130">
        <v>325</v>
      </c>
      <c r="J62" s="900">
        <v>1</v>
      </c>
      <c r="K62" s="741">
        <v>0.01</v>
      </c>
      <c r="L62" s="861"/>
      <c r="M62" s="98">
        <v>0.23699999999999999</v>
      </c>
      <c r="N62" s="863"/>
      <c r="O62" s="861"/>
      <c r="P62" s="98">
        <v>0.32</v>
      </c>
      <c r="Q62" s="880"/>
      <c r="R62" s="98">
        <v>1</v>
      </c>
      <c r="S62" s="861"/>
      <c r="T62" s="937">
        <f t="shared" si="0"/>
        <v>0.184</v>
      </c>
      <c r="U62" s="856"/>
      <c r="V62" s="856"/>
      <c r="W62" s="895"/>
      <c r="X62" s="849"/>
    </row>
    <row r="63" spans="1:24" ht="12.9" customHeight="1" x14ac:dyDescent="0.3">
      <c r="A63" s="800"/>
      <c r="B63" s="850"/>
      <c r="C63" s="860"/>
      <c r="D63" s="860"/>
      <c r="E63" s="860"/>
      <c r="F63" s="881"/>
      <c r="G63" s="863"/>
      <c r="H63" s="896" t="s">
        <v>147</v>
      </c>
      <c r="I63" s="130">
        <v>350</v>
      </c>
      <c r="J63" s="900">
        <v>1.5</v>
      </c>
      <c r="K63" s="741">
        <v>0.01</v>
      </c>
      <c r="L63" s="861"/>
      <c r="M63" s="98">
        <v>0.23699999999999999</v>
      </c>
      <c r="N63" s="863"/>
      <c r="O63" s="861"/>
      <c r="P63" s="98">
        <v>0.42</v>
      </c>
      <c r="Q63" s="880"/>
      <c r="R63" s="98">
        <v>1</v>
      </c>
      <c r="S63" s="861"/>
      <c r="T63" s="937">
        <f t="shared" si="0"/>
        <v>0.12</v>
      </c>
      <c r="U63" s="856"/>
      <c r="V63" s="856"/>
      <c r="W63" s="895"/>
      <c r="X63" s="849"/>
    </row>
    <row r="64" spans="1:24" ht="12.9" customHeight="1" x14ac:dyDescent="0.3">
      <c r="A64" s="800"/>
      <c r="B64" s="850"/>
      <c r="C64" s="860"/>
      <c r="D64" s="860"/>
      <c r="E64" s="860"/>
      <c r="F64" s="881"/>
      <c r="G64" s="863"/>
      <c r="H64" s="896" t="s">
        <v>148</v>
      </c>
      <c r="I64" s="130">
        <v>50</v>
      </c>
      <c r="J64" s="900">
        <v>4.5</v>
      </c>
      <c r="K64" s="741">
        <v>0.01</v>
      </c>
      <c r="L64" s="861"/>
      <c r="M64" s="98">
        <v>0.23699999999999999</v>
      </c>
      <c r="N64" s="863"/>
      <c r="O64" s="861"/>
      <c r="P64" s="98">
        <v>0.51</v>
      </c>
      <c r="Q64" s="880"/>
      <c r="R64" s="98">
        <v>1</v>
      </c>
      <c r="S64" s="861"/>
      <c r="T64" s="937">
        <f t="shared" si="0"/>
        <v>0.12</v>
      </c>
      <c r="U64" s="856"/>
      <c r="V64" s="856"/>
      <c r="W64" s="895"/>
      <c r="X64" s="849"/>
    </row>
    <row r="65" spans="1:24" ht="12.9" customHeight="1" x14ac:dyDescent="0.3">
      <c r="A65" s="800"/>
      <c r="B65" s="850"/>
      <c r="C65" s="860"/>
      <c r="D65" s="860"/>
      <c r="E65" s="860"/>
      <c r="F65" s="881"/>
      <c r="G65" s="863"/>
      <c r="H65" s="896" t="s">
        <v>149</v>
      </c>
      <c r="I65" s="130">
        <v>50</v>
      </c>
      <c r="J65" s="900">
        <v>4.5</v>
      </c>
      <c r="K65" s="741">
        <v>0.01</v>
      </c>
      <c r="L65" s="861"/>
      <c r="M65" s="98">
        <v>0.23699999999999999</v>
      </c>
      <c r="N65" s="863"/>
      <c r="O65" s="861"/>
      <c r="P65" s="98">
        <v>0.6</v>
      </c>
      <c r="Q65" s="880"/>
      <c r="R65" s="98">
        <v>1</v>
      </c>
      <c r="S65" s="861"/>
      <c r="T65" s="937">
        <f>MAX(12%,MIN(20%,20%-(P65-30%)*0.8))</f>
        <v>0.12</v>
      </c>
      <c r="U65" s="856"/>
      <c r="V65" s="856"/>
      <c r="W65" s="895"/>
      <c r="X65" s="849"/>
    </row>
    <row r="66" spans="1:24" ht="12.9" customHeight="1" x14ac:dyDescent="0.3">
      <c r="A66" s="800"/>
      <c r="B66" s="850"/>
      <c r="C66" s="860"/>
      <c r="D66" s="860"/>
      <c r="E66" s="860"/>
      <c r="F66" s="862"/>
      <c r="G66" s="863" t="s">
        <v>1165</v>
      </c>
      <c r="H66" s="896" t="s">
        <v>395</v>
      </c>
      <c r="I66" s="130">
        <v>50</v>
      </c>
      <c r="J66" s="900">
        <v>4.5</v>
      </c>
      <c r="K66" s="741">
        <v>0.01</v>
      </c>
      <c r="L66" s="861"/>
      <c r="M66" s="901">
        <f>M65</f>
        <v>0.23699999999999999</v>
      </c>
      <c r="N66" s="863"/>
      <c r="O66" s="861"/>
      <c r="P66" s="98">
        <v>0.42</v>
      </c>
      <c r="Q66" s="880"/>
      <c r="R66" s="98">
        <v>1</v>
      </c>
      <c r="S66" s="861"/>
      <c r="T66" s="937">
        <f t="shared" si="0"/>
        <v>0.12</v>
      </c>
      <c r="U66" s="856"/>
      <c r="V66" s="856"/>
      <c r="W66" s="895"/>
      <c r="X66" s="849"/>
    </row>
    <row r="67" spans="1:24" ht="12.9" customHeight="1" outlineLevel="1" x14ac:dyDescent="0.3">
      <c r="A67" s="800"/>
      <c r="B67" s="850"/>
      <c r="C67" s="860"/>
      <c r="D67" s="860"/>
      <c r="E67" s="860"/>
      <c r="F67" s="862"/>
      <c r="G67" s="863"/>
      <c r="H67" s="896" t="s">
        <v>141</v>
      </c>
      <c r="I67" s="130">
        <v>100</v>
      </c>
      <c r="J67" s="900">
        <v>2.2000000000000002</v>
      </c>
      <c r="K67" s="741">
        <v>0.01</v>
      </c>
      <c r="L67" s="861"/>
      <c r="M67" s="901">
        <f t="shared" ref="M67:M130" si="1">M66</f>
        <v>0.23699999999999999</v>
      </c>
      <c r="N67" s="863"/>
      <c r="O67" s="861"/>
      <c r="P67" s="98">
        <v>0.42</v>
      </c>
      <c r="Q67" s="880"/>
      <c r="R67" s="98">
        <v>1</v>
      </c>
      <c r="S67" s="861"/>
      <c r="T67" s="937">
        <f t="shared" si="0"/>
        <v>0.12</v>
      </c>
      <c r="U67" s="856"/>
      <c r="V67" s="856"/>
      <c r="W67" s="895"/>
      <c r="X67" s="849"/>
    </row>
    <row r="68" spans="1:24" ht="12.9" customHeight="1" outlineLevel="1" x14ac:dyDescent="0.3">
      <c r="A68" s="800"/>
      <c r="B68" s="850"/>
      <c r="C68" s="860"/>
      <c r="D68" s="860"/>
      <c r="E68" s="860"/>
      <c r="F68" s="862"/>
      <c r="G68" s="863"/>
      <c r="H68" s="896" t="s">
        <v>142</v>
      </c>
      <c r="I68" s="130">
        <v>100</v>
      </c>
      <c r="J68" s="900">
        <v>2.2000000000000002</v>
      </c>
      <c r="K68" s="741">
        <v>0.01</v>
      </c>
      <c r="L68" s="861"/>
      <c r="M68" s="901">
        <f t="shared" si="1"/>
        <v>0.23699999999999999</v>
      </c>
      <c r="N68" s="863"/>
      <c r="O68" s="861"/>
      <c r="P68" s="98">
        <v>0.32</v>
      </c>
      <c r="Q68" s="880"/>
      <c r="R68" s="98">
        <v>1</v>
      </c>
      <c r="S68" s="861"/>
      <c r="T68" s="937">
        <f t="shared" si="0"/>
        <v>0.184</v>
      </c>
      <c r="U68" s="856"/>
      <c r="V68" s="856"/>
      <c r="W68" s="895"/>
      <c r="X68" s="849"/>
    </row>
    <row r="69" spans="1:24" ht="12.9" customHeight="1" outlineLevel="1" x14ac:dyDescent="0.3">
      <c r="A69" s="800"/>
      <c r="B69" s="850"/>
      <c r="C69" s="860"/>
      <c r="D69" s="860"/>
      <c r="E69" s="860"/>
      <c r="F69" s="862"/>
      <c r="G69" s="863"/>
      <c r="H69" s="896" t="s">
        <v>143</v>
      </c>
      <c r="I69" s="130">
        <v>150</v>
      </c>
      <c r="J69" s="900">
        <v>1.8</v>
      </c>
      <c r="K69" s="741">
        <v>0.01</v>
      </c>
      <c r="L69" s="861"/>
      <c r="M69" s="901">
        <f t="shared" si="1"/>
        <v>0.23699999999999999</v>
      </c>
      <c r="N69" s="863"/>
      <c r="O69" s="861"/>
      <c r="P69" s="98">
        <v>0.14000000000000001</v>
      </c>
      <c r="Q69" s="880"/>
      <c r="R69" s="98">
        <v>1</v>
      </c>
      <c r="S69" s="861"/>
      <c r="T69" s="937">
        <f t="shared" si="0"/>
        <v>0.2</v>
      </c>
      <c r="U69" s="856"/>
      <c r="V69" s="856"/>
      <c r="W69" s="895"/>
      <c r="X69" s="849"/>
    </row>
    <row r="70" spans="1:24" ht="12.9" customHeight="1" outlineLevel="1" x14ac:dyDescent="0.3">
      <c r="A70" s="800"/>
      <c r="B70" s="850"/>
      <c r="C70" s="860"/>
      <c r="D70" s="860"/>
      <c r="E70" s="860"/>
      <c r="F70" s="859"/>
      <c r="G70" s="863"/>
      <c r="H70" s="896" t="s">
        <v>144</v>
      </c>
      <c r="I70" s="130">
        <v>300</v>
      </c>
      <c r="J70" s="900">
        <v>0.75</v>
      </c>
      <c r="K70" s="741">
        <v>0.01</v>
      </c>
      <c r="L70" s="861"/>
      <c r="M70" s="901">
        <f t="shared" si="1"/>
        <v>0.23699999999999999</v>
      </c>
      <c r="N70" s="863"/>
      <c r="O70" s="861"/>
      <c r="P70" s="98">
        <v>0.12</v>
      </c>
      <c r="Q70" s="880"/>
      <c r="R70" s="98">
        <v>1</v>
      </c>
      <c r="S70" s="861"/>
      <c r="T70" s="937">
        <f t="shared" si="0"/>
        <v>0.2</v>
      </c>
      <c r="U70" s="856"/>
      <c r="V70" s="856"/>
      <c r="W70" s="895"/>
      <c r="X70" s="849"/>
    </row>
    <row r="71" spans="1:24" ht="12.9" customHeight="1" outlineLevel="1" x14ac:dyDescent="0.3">
      <c r="A71" s="800"/>
      <c r="B71" s="850"/>
      <c r="C71" s="860"/>
      <c r="D71" s="860"/>
      <c r="E71" s="860"/>
      <c r="F71" s="881"/>
      <c r="G71" s="863"/>
      <c r="H71" s="896" t="s">
        <v>145</v>
      </c>
      <c r="I71" s="130">
        <v>300</v>
      </c>
      <c r="J71" s="900">
        <v>0.75</v>
      </c>
      <c r="K71" s="741">
        <v>0.01</v>
      </c>
      <c r="L71" s="861"/>
      <c r="M71" s="901">
        <f t="shared" si="1"/>
        <v>0.23699999999999999</v>
      </c>
      <c r="N71" s="863"/>
      <c r="O71" s="861"/>
      <c r="P71" s="98">
        <v>0.23</v>
      </c>
      <c r="Q71" s="880"/>
      <c r="R71" s="98">
        <v>1</v>
      </c>
      <c r="S71" s="861"/>
      <c r="T71" s="937">
        <f t="shared" si="0"/>
        <v>0.2</v>
      </c>
      <c r="U71" s="856"/>
      <c r="V71" s="856"/>
      <c r="W71" s="895"/>
      <c r="X71" s="849"/>
    </row>
    <row r="72" spans="1:24" ht="12.9" customHeight="1" outlineLevel="1" x14ac:dyDescent="0.3">
      <c r="A72" s="800"/>
      <c r="B72" s="850"/>
      <c r="C72" s="860"/>
      <c r="D72" s="860"/>
      <c r="E72" s="860"/>
      <c r="F72" s="881"/>
      <c r="G72" s="863"/>
      <c r="H72" s="896" t="s">
        <v>146</v>
      </c>
      <c r="I72" s="130">
        <v>325</v>
      </c>
      <c r="J72" s="900">
        <v>1</v>
      </c>
      <c r="K72" s="741">
        <v>0.01</v>
      </c>
      <c r="L72" s="861"/>
      <c r="M72" s="901">
        <f t="shared" si="1"/>
        <v>0.23699999999999999</v>
      </c>
      <c r="N72" s="863"/>
      <c r="O72" s="861"/>
      <c r="P72" s="98">
        <v>0.32</v>
      </c>
      <c r="Q72" s="880"/>
      <c r="R72" s="98">
        <v>1</v>
      </c>
      <c r="S72" s="861"/>
      <c r="T72" s="937">
        <f t="shared" si="0"/>
        <v>0.184</v>
      </c>
      <c r="U72" s="856"/>
      <c r="V72" s="856"/>
      <c r="W72" s="895"/>
      <c r="X72" s="849"/>
    </row>
    <row r="73" spans="1:24" ht="12.9" customHeight="1" outlineLevel="1" x14ac:dyDescent="0.3">
      <c r="A73" s="800"/>
      <c r="B73" s="850"/>
      <c r="C73" s="860"/>
      <c r="D73" s="860"/>
      <c r="E73" s="860"/>
      <c r="F73" s="881"/>
      <c r="G73" s="863"/>
      <c r="H73" s="896" t="s">
        <v>147</v>
      </c>
      <c r="I73" s="130">
        <v>350</v>
      </c>
      <c r="J73" s="900">
        <v>1.5</v>
      </c>
      <c r="K73" s="741">
        <v>0.01</v>
      </c>
      <c r="L73" s="861"/>
      <c r="M73" s="901">
        <f t="shared" si="1"/>
        <v>0.23699999999999999</v>
      </c>
      <c r="N73" s="863"/>
      <c r="O73" s="861"/>
      <c r="P73" s="98">
        <v>0.42</v>
      </c>
      <c r="Q73" s="880"/>
      <c r="R73" s="98">
        <v>1</v>
      </c>
      <c r="S73" s="861"/>
      <c r="T73" s="937">
        <f t="shared" si="0"/>
        <v>0.12</v>
      </c>
      <c r="U73" s="856"/>
      <c r="V73" s="856"/>
      <c r="W73" s="895"/>
      <c r="X73" s="849"/>
    </row>
    <row r="74" spans="1:24" ht="12.9" customHeight="1" outlineLevel="1" x14ac:dyDescent="0.3">
      <c r="A74" s="800"/>
      <c r="B74" s="850"/>
      <c r="C74" s="860"/>
      <c r="D74" s="860"/>
      <c r="E74" s="860"/>
      <c r="F74" s="881"/>
      <c r="G74" s="863"/>
      <c r="H74" s="896" t="s">
        <v>148</v>
      </c>
      <c r="I74" s="130">
        <v>50</v>
      </c>
      <c r="J74" s="900">
        <v>4.5</v>
      </c>
      <c r="K74" s="741">
        <v>0.01</v>
      </c>
      <c r="L74" s="861"/>
      <c r="M74" s="901">
        <f t="shared" si="1"/>
        <v>0.23699999999999999</v>
      </c>
      <c r="N74" s="863"/>
      <c r="O74" s="861"/>
      <c r="P74" s="98">
        <v>0.51</v>
      </c>
      <c r="Q74" s="880"/>
      <c r="R74" s="98">
        <v>1</v>
      </c>
      <c r="S74" s="861"/>
      <c r="T74" s="937">
        <f t="shared" si="0"/>
        <v>0.12</v>
      </c>
      <c r="U74" s="856"/>
      <c r="V74" s="856"/>
      <c r="W74" s="895"/>
      <c r="X74" s="849"/>
    </row>
    <row r="75" spans="1:24" ht="12.9" customHeight="1" outlineLevel="1" x14ac:dyDescent="0.3">
      <c r="A75" s="800"/>
      <c r="B75" s="850"/>
      <c r="C75" s="860"/>
      <c r="D75" s="860"/>
      <c r="E75" s="860"/>
      <c r="F75" s="881"/>
      <c r="G75" s="863"/>
      <c r="H75" s="896" t="s">
        <v>149</v>
      </c>
      <c r="I75" s="130">
        <v>50</v>
      </c>
      <c r="J75" s="900">
        <v>4.5</v>
      </c>
      <c r="K75" s="741">
        <v>0.01</v>
      </c>
      <c r="L75" s="861"/>
      <c r="M75" s="901">
        <f t="shared" si="1"/>
        <v>0.23699999999999999</v>
      </c>
      <c r="N75" s="863"/>
      <c r="O75" s="861"/>
      <c r="P75" s="98">
        <v>0.6</v>
      </c>
      <c r="Q75" s="880"/>
      <c r="R75" s="98">
        <v>1</v>
      </c>
      <c r="S75" s="861"/>
      <c r="T75" s="937">
        <f t="shared" si="0"/>
        <v>0.12</v>
      </c>
      <c r="U75" s="856"/>
      <c r="V75" s="856"/>
      <c r="W75" s="895"/>
      <c r="X75" s="849"/>
    </row>
    <row r="76" spans="1:24" ht="12.9" customHeight="1" outlineLevel="1" x14ac:dyDescent="0.3">
      <c r="A76" s="800"/>
      <c r="B76" s="850"/>
      <c r="C76" s="860"/>
      <c r="D76" s="860"/>
      <c r="E76" s="860"/>
      <c r="F76" s="862"/>
      <c r="G76" s="863" t="s">
        <v>1166</v>
      </c>
      <c r="H76" s="896" t="s">
        <v>395</v>
      </c>
      <c r="I76" s="130">
        <v>50</v>
      </c>
      <c r="J76" s="900">
        <v>4.5</v>
      </c>
      <c r="K76" s="741">
        <v>0.01</v>
      </c>
      <c r="L76" s="861"/>
      <c r="M76" s="901">
        <f t="shared" si="1"/>
        <v>0.23699999999999999</v>
      </c>
      <c r="N76" s="863"/>
      <c r="O76" s="861"/>
      <c r="P76" s="98">
        <v>0.42</v>
      </c>
      <c r="Q76" s="880"/>
      <c r="R76" s="98">
        <v>1</v>
      </c>
      <c r="S76" s="861"/>
      <c r="T76" s="937">
        <f t="shared" si="0"/>
        <v>0.12</v>
      </c>
      <c r="U76" s="856"/>
      <c r="V76" s="856"/>
      <c r="W76" s="895"/>
      <c r="X76" s="849"/>
    </row>
    <row r="77" spans="1:24" ht="12.9" customHeight="1" outlineLevel="1" x14ac:dyDescent="0.3">
      <c r="A77" s="800"/>
      <c r="B77" s="850"/>
      <c r="C77" s="860"/>
      <c r="D77" s="860"/>
      <c r="E77" s="860"/>
      <c r="F77" s="862"/>
      <c r="G77" s="863"/>
      <c r="H77" s="896" t="s">
        <v>141</v>
      </c>
      <c r="I77" s="130">
        <v>100</v>
      </c>
      <c r="J77" s="900">
        <v>2.2000000000000002</v>
      </c>
      <c r="K77" s="741">
        <v>0.01</v>
      </c>
      <c r="L77" s="861"/>
      <c r="M77" s="901">
        <f t="shared" si="1"/>
        <v>0.23699999999999999</v>
      </c>
      <c r="N77" s="863"/>
      <c r="O77" s="861"/>
      <c r="P77" s="98">
        <v>0.42</v>
      </c>
      <c r="Q77" s="880"/>
      <c r="R77" s="98">
        <v>1</v>
      </c>
      <c r="S77" s="861"/>
      <c r="T77" s="937">
        <f t="shared" si="0"/>
        <v>0.12</v>
      </c>
      <c r="U77" s="856"/>
      <c r="V77" s="856"/>
      <c r="W77" s="895"/>
      <c r="X77" s="849"/>
    </row>
    <row r="78" spans="1:24" ht="12.9" customHeight="1" outlineLevel="1" x14ac:dyDescent="0.3">
      <c r="A78" s="800"/>
      <c r="B78" s="850"/>
      <c r="C78" s="860"/>
      <c r="D78" s="860"/>
      <c r="E78" s="860"/>
      <c r="F78" s="862"/>
      <c r="G78" s="863"/>
      <c r="H78" s="896" t="s">
        <v>142</v>
      </c>
      <c r="I78" s="130">
        <v>100</v>
      </c>
      <c r="J78" s="900">
        <v>2.2000000000000002</v>
      </c>
      <c r="K78" s="741">
        <v>0.01</v>
      </c>
      <c r="L78" s="861"/>
      <c r="M78" s="901">
        <f t="shared" si="1"/>
        <v>0.23699999999999999</v>
      </c>
      <c r="N78" s="863"/>
      <c r="O78" s="861"/>
      <c r="P78" s="98">
        <v>0.32</v>
      </c>
      <c r="Q78" s="880"/>
      <c r="R78" s="98">
        <v>1</v>
      </c>
      <c r="S78" s="861"/>
      <c r="T78" s="937">
        <f t="shared" si="0"/>
        <v>0.184</v>
      </c>
      <c r="U78" s="856"/>
      <c r="V78" s="856"/>
      <c r="W78" s="895"/>
      <c r="X78" s="849"/>
    </row>
    <row r="79" spans="1:24" ht="12.9" customHeight="1" outlineLevel="1" x14ac:dyDescent="0.3">
      <c r="A79" s="800"/>
      <c r="B79" s="850"/>
      <c r="C79" s="860"/>
      <c r="D79" s="860"/>
      <c r="E79" s="860"/>
      <c r="F79" s="862"/>
      <c r="G79" s="863"/>
      <c r="H79" s="896" t="s">
        <v>143</v>
      </c>
      <c r="I79" s="130">
        <v>150</v>
      </c>
      <c r="J79" s="900">
        <v>1.8</v>
      </c>
      <c r="K79" s="741">
        <v>0.01</v>
      </c>
      <c r="L79" s="861"/>
      <c r="M79" s="901">
        <f t="shared" si="1"/>
        <v>0.23699999999999999</v>
      </c>
      <c r="N79" s="863"/>
      <c r="O79" s="861"/>
      <c r="P79" s="98">
        <v>0.14000000000000001</v>
      </c>
      <c r="Q79" s="880"/>
      <c r="R79" s="98">
        <v>1</v>
      </c>
      <c r="S79" s="861"/>
      <c r="T79" s="937">
        <f t="shared" si="0"/>
        <v>0.2</v>
      </c>
      <c r="U79" s="856"/>
      <c r="V79" s="856"/>
      <c r="W79" s="895"/>
      <c r="X79" s="849"/>
    </row>
    <row r="80" spans="1:24" ht="12.9" customHeight="1" outlineLevel="1" x14ac:dyDescent="0.3">
      <c r="A80" s="800"/>
      <c r="B80" s="850"/>
      <c r="C80" s="860"/>
      <c r="D80" s="860"/>
      <c r="E80" s="860"/>
      <c r="F80" s="859"/>
      <c r="G80" s="863"/>
      <c r="H80" s="896" t="s">
        <v>144</v>
      </c>
      <c r="I80" s="130">
        <v>300</v>
      </c>
      <c r="J80" s="900">
        <v>0.75</v>
      </c>
      <c r="K80" s="741">
        <v>0.01</v>
      </c>
      <c r="L80" s="861"/>
      <c r="M80" s="901">
        <f t="shared" si="1"/>
        <v>0.23699999999999999</v>
      </c>
      <c r="N80" s="863"/>
      <c r="O80" s="861"/>
      <c r="P80" s="98">
        <v>0.12</v>
      </c>
      <c r="Q80" s="880"/>
      <c r="R80" s="98">
        <v>1</v>
      </c>
      <c r="S80" s="861"/>
      <c r="T80" s="937">
        <f t="shared" si="0"/>
        <v>0.2</v>
      </c>
      <c r="U80" s="856"/>
      <c r="V80" s="856"/>
      <c r="W80" s="895"/>
      <c r="X80" s="849"/>
    </row>
    <row r="81" spans="1:24" ht="12.9" customHeight="1" outlineLevel="1" x14ac:dyDescent="0.3">
      <c r="A81" s="800"/>
      <c r="B81" s="850"/>
      <c r="C81" s="860"/>
      <c r="D81" s="860"/>
      <c r="E81" s="860"/>
      <c r="F81" s="881"/>
      <c r="G81" s="863"/>
      <c r="H81" s="896" t="s">
        <v>145</v>
      </c>
      <c r="I81" s="130">
        <v>300</v>
      </c>
      <c r="J81" s="900">
        <v>0.75</v>
      </c>
      <c r="K81" s="741">
        <v>0.01</v>
      </c>
      <c r="L81" s="861"/>
      <c r="M81" s="901">
        <f t="shared" si="1"/>
        <v>0.23699999999999999</v>
      </c>
      <c r="N81" s="863"/>
      <c r="O81" s="861"/>
      <c r="P81" s="98">
        <v>0.23</v>
      </c>
      <c r="Q81" s="880"/>
      <c r="R81" s="98">
        <v>1</v>
      </c>
      <c r="S81" s="861"/>
      <c r="T81" s="937">
        <f t="shared" si="0"/>
        <v>0.2</v>
      </c>
      <c r="U81" s="856"/>
      <c r="V81" s="856"/>
      <c r="W81" s="895"/>
      <c r="X81" s="849"/>
    </row>
    <row r="82" spans="1:24" ht="12.9" customHeight="1" outlineLevel="1" x14ac:dyDescent="0.3">
      <c r="A82" s="800"/>
      <c r="B82" s="850"/>
      <c r="C82" s="860"/>
      <c r="D82" s="860"/>
      <c r="E82" s="860"/>
      <c r="F82" s="881"/>
      <c r="G82" s="863"/>
      <c r="H82" s="896" t="s">
        <v>146</v>
      </c>
      <c r="I82" s="130">
        <v>325</v>
      </c>
      <c r="J82" s="900">
        <v>1</v>
      </c>
      <c r="K82" s="741">
        <v>0.01</v>
      </c>
      <c r="L82" s="861"/>
      <c r="M82" s="901">
        <f t="shared" si="1"/>
        <v>0.23699999999999999</v>
      </c>
      <c r="N82" s="863"/>
      <c r="O82" s="861"/>
      <c r="P82" s="98">
        <v>0.32</v>
      </c>
      <c r="Q82" s="880"/>
      <c r="R82" s="98">
        <v>1</v>
      </c>
      <c r="S82" s="861"/>
      <c r="T82" s="937">
        <f t="shared" si="0"/>
        <v>0.184</v>
      </c>
      <c r="U82" s="856"/>
      <c r="V82" s="856"/>
      <c r="W82" s="895"/>
      <c r="X82" s="849"/>
    </row>
    <row r="83" spans="1:24" ht="12.9" customHeight="1" outlineLevel="1" x14ac:dyDescent="0.3">
      <c r="A83" s="800"/>
      <c r="B83" s="850"/>
      <c r="C83" s="860"/>
      <c r="D83" s="860"/>
      <c r="E83" s="860"/>
      <c r="F83" s="881"/>
      <c r="G83" s="863"/>
      <c r="H83" s="896" t="s">
        <v>147</v>
      </c>
      <c r="I83" s="130">
        <v>350</v>
      </c>
      <c r="J83" s="900">
        <v>1.5</v>
      </c>
      <c r="K83" s="741">
        <v>0.01</v>
      </c>
      <c r="L83" s="861"/>
      <c r="M83" s="901">
        <f t="shared" si="1"/>
        <v>0.23699999999999999</v>
      </c>
      <c r="N83" s="863"/>
      <c r="O83" s="861"/>
      <c r="P83" s="98">
        <v>0.42</v>
      </c>
      <c r="Q83" s="880"/>
      <c r="R83" s="98">
        <v>1</v>
      </c>
      <c r="S83" s="861"/>
      <c r="T83" s="937">
        <f t="shared" si="0"/>
        <v>0.12</v>
      </c>
      <c r="U83" s="856"/>
      <c r="V83" s="856"/>
      <c r="W83" s="895"/>
      <c r="X83" s="849"/>
    </row>
    <row r="84" spans="1:24" ht="12.9" customHeight="1" outlineLevel="1" x14ac:dyDescent="0.3">
      <c r="A84" s="800"/>
      <c r="B84" s="850"/>
      <c r="C84" s="860"/>
      <c r="D84" s="860"/>
      <c r="E84" s="860"/>
      <c r="F84" s="881"/>
      <c r="G84" s="863"/>
      <c r="H84" s="896" t="s">
        <v>148</v>
      </c>
      <c r="I84" s="130">
        <v>50</v>
      </c>
      <c r="J84" s="900">
        <v>4.5</v>
      </c>
      <c r="K84" s="741">
        <v>0.01</v>
      </c>
      <c r="L84" s="861"/>
      <c r="M84" s="901">
        <f t="shared" si="1"/>
        <v>0.23699999999999999</v>
      </c>
      <c r="N84" s="863"/>
      <c r="O84" s="861"/>
      <c r="P84" s="98">
        <v>0.51</v>
      </c>
      <c r="Q84" s="880"/>
      <c r="R84" s="98">
        <v>1</v>
      </c>
      <c r="S84" s="861"/>
      <c r="T84" s="937">
        <f t="shared" si="0"/>
        <v>0.12</v>
      </c>
      <c r="U84" s="856"/>
      <c r="V84" s="856"/>
      <c r="W84" s="895"/>
      <c r="X84" s="849"/>
    </row>
    <row r="85" spans="1:24" ht="12.9" customHeight="1" outlineLevel="1" x14ac:dyDescent="0.3">
      <c r="A85" s="800"/>
      <c r="B85" s="850"/>
      <c r="C85" s="860"/>
      <c r="D85" s="860"/>
      <c r="E85" s="860"/>
      <c r="F85" s="881"/>
      <c r="G85" s="863"/>
      <c r="H85" s="896" t="s">
        <v>149</v>
      </c>
      <c r="I85" s="130">
        <v>50</v>
      </c>
      <c r="J85" s="900">
        <v>4.5</v>
      </c>
      <c r="K85" s="741">
        <v>0.01</v>
      </c>
      <c r="L85" s="861"/>
      <c r="M85" s="901">
        <f t="shared" si="1"/>
        <v>0.23699999999999999</v>
      </c>
      <c r="N85" s="863"/>
      <c r="O85" s="861"/>
      <c r="P85" s="98">
        <v>0.6</v>
      </c>
      <c r="Q85" s="880"/>
      <c r="R85" s="98">
        <v>1</v>
      </c>
      <c r="S85" s="861"/>
      <c r="T85" s="937">
        <f t="shared" si="0"/>
        <v>0.12</v>
      </c>
      <c r="U85" s="856"/>
      <c r="V85" s="856"/>
      <c r="W85" s="895"/>
      <c r="X85" s="849"/>
    </row>
    <row r="86" spans="1:24" ht="12.9" customHeight="1" outlineLevel="1" x14ac:dyDescent="0.3">
      <c r="A86" s="800"/>
      <c r="B86" s="850"/>
      <c r="C86" s="860"/>
      <c r="D86" s="860"/>
      <c r="E86" s="860"/>
      <c r="F86" s="862"/>
      <c r="G86" s="863" t="s">
        <v>1167</v>
      </c>
      <c r="H86" s="896" t="s">
        <v>395</v>
      </c>
      <c r="I86" s="130">
        <v>50</v>
      </c>
      <c r="J86" s="900">
        <v>4.5</v>
      </c>
      <c r="K86" s="741">
        <v>0.01</v>
      </c>
      <c r="L86" s="861"/>
      <c r="M86" s="901">
        <f t="shared" si="1"/>
        <v>0.23699999999999999</v>
      </c>
      <c r="N86" s="863"/>
      <c r="O86" s="861"/>
      <c r="P86" s="98">
        <v>0.42</v>
      </c>
      <c r="Q86" s="880"/>
      <c r="R86" s="98">
        <v>1</v>
      </c>
      <c r="S86" s="861"/>
      <c r="T86" s="937">
        <f t="shared" si="0"/>
        <v>0.12</v>
      </c>
      <c r="U86" s="856"/>
      <c r="V86" s="856"/>
      <c r="W86" s="895"/>
      <c r="X86" s="849"/>
    </row>
    <row r="87" spans="1:24" ht="12.9" customHeight="1" outlineLevel="1" x14ac:dyDescent="0.3">
      <c r="A87" s="800"/>
      <c r="B87" s="850"/>
      <c r="C87" s="860"/>
      <c r="D87" s="860"/>
      <c r="E87" s="860"/>
      <c r="F87" s="862"/>
      <c r="G87" s="863"/>
      <c r="H87" s="896" t="s">
        <v>141</v>
      </c>
      <c r="I87" s="130">
        <v>100</v>
      </c>
      <c r="J87" s="900">
        <v>2.2000000000000002</v>
      </c>
      <c r="K87" s="741">
        <v>0.01</v>
      </c>
      <c r="L87" s="861"/>
      <c r="M87" s="901">
        <f t="shared" si="1"/>
        <v>0.23699999999999999</v>
      </c>
      <c r="N87" s="863"/>
      <c r="O87" s="861"/>
      <c r="P87" s="98">
        <v>0.42</v>
      </c>
      <c r="Q87" s="880"/>
      <c r="R87" s="98">
        <v>1</v>
      </c>
      <c r="S87" s="861"/>
      <c r="T87" s="937">
        <f t="shared" si="0"/>
        <v>0.12</v>
      </c>
      <c r="U87" s="856"/>
      <c r="V87" s="856"/>
      <c r="W87" s="895"/>
      <c r="X87" s="849"/>
    </row>
    <row r="88" spans="1:24" ht="12.9" customHeight="1" outlineLevel="1" x14ac:dyDescent="0.3">
      <c r="A88" s="800"/>
      <c r="B88" s="850"/>
      <c r="C88" s="860"/>
      <c r="D88" s="860"/>
      <c r="E88" s="860"/>
      <c r="F88" s="862"/>
      <c r="G88" s="863"/>
      <c r="H88" s="896" t="s">
        <v>142</v>
      </c>
      <c r="I88" s="130">
        <v>100</v>
      </c>
      <c r="J88" s="900">
        <v>2.2000000000000002</v>
      </c>
      <c r="K88" s="741">
        <v>0.01</v>
      </c>
      <c r="L88" s="861"/>
      <c r="M88" s="901">
        <f t="shared" si="1"/>
        <v>0.23699999999999999</v>
      </c>
      <c r="N88" s="863"/>
      <c r="O88" s="861"/>
      <c r="P88" s="98">
        <v>0.32</v>
      </c>
      <c r="Q88" s="880"/>
      <c r="R88" s="98">
        <v>1</v>
      </c>
      <c r="S88" s="861"/>
      <c r="T88" s="937">
        <f t="shared" si="0"/>
        <v>0.184</v>
      </c>
      <c r="U88" s="856"/>
      <c r="V88" s="856"/>
      <c r="W88" s="895"/>
      <c r="X88" s="849"/>
    </row>
    <row r="89" spans="1:24" ht="12.9" customHeight="1" outlineLevel="1" x14ac:dyDescent="0.3">
      <c r="A89" s="800"/>
      <c r="B89" s="850"/>
      <c r="C89" s="860"/>
      <c r="D89" s="860"/>
      <c r="E89" s="860"/>
      <c r="F89" s="862"/>
      <c r="G89" s="863"/>
      <c r="H89" s="896" t="s">
        <v>143</v>
      </c>
      <c r="I89" s="130">
        <v>150</v>
      </c>
      <c r="J89" s="900">
        <v>1.8</v>
      </c>
      <c r="K89" s="741">
        <v>0.01</v>
      </c>
      <c r="L89" s="861"/>
      <c r="M89" s="901">
        <f t="shared" si="1"/>
        <v>0.23699999999999999</v>
      </c>
      <c r="N89" s="863"/>
      <c r="O89" s="861"/>
      <c r="P89" s="98">
        <v>0.14000000000000001</v>
      </c>
      <c r="Q89" s="880"/>
      <c r="R89" s="98">
        <v>1</v>
      </c>
      <c r="S89" s="861"/>
      <c r="T89" s="937">
        <f t="shared" si="0"/>
        <v>0.2</v>
      </c>
      <c r="U89" s="856"/>
      <c r="V89" s="856"/>
      <c r="W89" s="895"/>
      <c r="X89" s="849"/>
    </row>
    <row r="90" spans="1:24" ht="12.9" customHeight="1" outlineLevel="1" x14ac:dyDescent="0.3">
      <c r="A90" s="800"/>
      <c r="B90" s="850"/>
      <c r="C90" s="860"/>
      <c r="D90" s="860"/>
      <c r="E90" s="860"/>
      <c r="F90" s="859"/>
      <c r="G90" s="863"/>
      <c r="H90" s="896" t="s">
        <v>144</v>
      </c>
      <c r="I90" s="130">
        <v>300</v>
      </c>
      <c r="J90" s="900">
        <v>0.75</v>
      </c>
      <c r="K90" s="741">
        <v>0.01</v>
      </c>
      <c r="L90" s="861"/>
      <c r="M90" s="901">
        <f t="shared" si="1"/>
        <v>0.23699999999999999</v>
      </c>
      <c r="N90" s="863"/>
      <c r="O90" s="861"/>
      <c r="P90" s="98">
        <v>0.12</v>
      </c>
      <c r="Q90" s="880"/>
      <c r="R90" s="98">
        <v>1</v>
      </c>
      <c r="S90" s="861"/>
      <c r="T90" s="937">
        <f t="shared" si="0"/>
        <v>0.2</v>
      </c>
      <c r="U90" s="856"/>
      <c r="V90" s="856"/>
      <c r="W90" s="895"/>
      <c r="X90" s="849"/>
    </row>
    <row r="91" spans="1:24" ht="12.9" customHeight="1" outlineLevel="1" x14ac:dyDescent="0.3">
      <c r="A91" s="800"/>
      <c r="B91" s="850"/>
      <c r="C91" s="860"/>
      <c r="D91" s="860"/>
      <c r="E91" s="860"/>
      <c r="F91" s="881"/>
      <c r="G91" s="863"/>
      <c r="H91" s="896" t="s">
        <v>145</v>
      </c>
      <c r="I91" s="130">
        <v>300</v>
      </c>
      <c r="J91" s="900">
        <v>0.75</v>
      </c>
      <c r="K91" s="741">
        <v>0.01</v>
      </c>
      <c r="L91" s="861"/>
      <c r="M91" s="901">
        <f t="shared" si="1"/>
        <v>0.23699999999999999</v>
      </c>
      <c r="N91" s="863"/>
      <c r="O91" s="861"/>
      <c r="P91" s="98">
        <v>0.23</v>
      </c>
      <c r="Q91" s="880"/>
      <c r="R91" s="98">
        <v>1</v>
      </c>
      <c r="S91" s="861"/>
      <c r="T91" s="937">
        <f t="shared" si="0"/>
        <v>0.2</v>
      </c>
      <c r="U91" s="856"/>
      <c r="V91" s="856"/>
      <c r="W91" s="895"/>
      <c r="X91" s="849"/>
    </row>
    <row r="92" spans="1:24" ht="12.9" customHeight="1" outlineLevel="1" x14ac:dyDescent="0.3">
      <c r="A92" s="800"/>
      <c r="B92" s="850"/>
      <c r="C92" s="860"/>
      <c r="D92" s="860"/>
      <c r="E92" s="860"/>
      <c r="F92" s="881"/>
      <c r="G92" s="863"/>
      <c r="H92" s="896" t="s">
        <v>146</v>
      </c>
      <c r="I92" s="130">
        <v>325</v>
      </c>
      <c r="J92" s="900">
        <v>1</v>
      </c>
      <c r="K92" s="741">
        <v>0.01</v>
      </c>
      <c r="L92" s="861"/>
      <c r="M92" s="901">
        <f t="shared" si="1"/>
        <v>0.23699999999999999</v>
      </c>
      <c r="N92" s="863"/>
      <c r="O92" s="861"/>
      <c r="P92" s="98">
        <v>0.32</v>
      </c>
      <c r="Q92" s="880"/>
      <c r="R92" s="98">
        <v>1</v>
      </c>
      <c r="S92" s="861"/>
      <c r="T92" s="937">
        <f t="shared" si="0"/>
        <v>0.184</v>
      </c>
      <c r="U92" s="856"/>
      <c r="V92" s="856"/>
      <c r="W92" s="895"/>
      <c r="X92" s="849"/>
    </row>
    <row r="93" spans="1:24" ht="12.9" customHeight="1" outlineLevel="1" x14ac:dyDescent="0.3">
      <c r="A93" s="800"/>
      <c r="B93" s="850"/>
      <c r="C93" s="860"/>
      <c r="D93" s="860"/>
      <c r="E93" s="860"/>
      <c r="F93" s="881"/>
      <c r="G93" s="863"/>
      <c r="H93" s="896" t="s">
        <v>147</v>
      </c>
      <c r="I93" s="130">
        <v>350</v>
      </c>
      <c r="J93" s="900">
        <v>1.5</v>
      </c>
      <c r="K93" s="741">
        <v>0.01</v>
      </c>
      <c r="L93" s="861"/>
      <c r="M93" s="901">
        <f t="shared" si="1"/>
        <v>0.23699999999999999</v>
      </c>
      <c r="N93" s="863"/>
      <c r="O93" s="861"/>
      <c r="P93" s="98">
        <v>0.42</v>
      </c>
      <c r="Q93" s="880"/>
      <c r="R93" s="98">
        <v>1</v>
      </c>
      <c r="S93" s="861"/>
      <c r="T93" s="937">
        <f t="shared" si="0"/>
        <v>0.12</v>
      </c>
      <c r="U93" s="856"/>
      <c r="V93" s="856"/>
      <c r="W93" s="895"/>
      <c r="X93" s="849"/>
    </row>
    <row r="94" spans="1:24" ht="12.9" customHeight="1" outlineLevel="1" x14ac:dyDescent="0.3">
      <c r="A94" s="800"/>
      <c r="B94" s="850"/>
      <c r="C94" s="860"/>
      <c r="D94" s="860"/>
      <c r="E94" s="860"/>
      <c r="F94" s="881"/>
      <c r="G94" s="863"/>
      <c r="H94" s="896" t="s">
        <v>148</v>
      </c>
      <c r="I94" s="130">
        <v>50</v>
      </c>
      <c r="J94" s="900">
        <v>4.5</v>
      </c>
      <c r="K94" s="741">
        <v>0.01</v>
      </c>
      <c r="L94" s="861"/>
      <c r="M94" s="901">
        <f t="shared" si="1"/>
        <v>0.23699999999999999</v>
      </c>
      <c r="N94" s="863"/>
      <c r="O94" s="861"/>
      <c r="P94" s="98">
        <v>0.51</v>
      </c>
      <c r="Q94" s="880"/>
      <c r="R94" s="98">
        <v>1</v>
      </c>
      <c r="S94" s="861"/>
      <c r="T94" s="937">
        <f t="shared" si="0"/>
        <v>0.12</v>
      </c>
      <c r="U94" s="856"/>
      <c r="V94" s="856"/>
      <c r="W94" s="895"/>
      <c r="X94" s="849"/>
    </row>
    <row r="95" spans="1:24" ht="12.9" customHeight="1" outlineLevel="1" x14ac:dyDescent="0.3">
      <c r="A95" s="800"/>
      <c r="B95" s="850"/>
      <c r="C95" s="860"/>
      <c r="D95" s="860"/>
      <c r="E95" s="860"/>
      <c r="F95" s="881"/>
      <c r="G95" s="863"/>
      <c r="H95" s="896" t="s">
        <v>149</v>
      </c>
      <c r="I95" s="130">
        <v>50</v>
      </c>
      <c r="J95" s="900">
        <v>4.5</v>
      </c>
      <c r="K95" s="741">
        <v>0.01</v>
      </c>
      <c r="L95" s="861"/>
      <c r="M95" s="901">
        <f t="shared" si="1"/>
        <v>0.23699999999999999</v>
      </c>
      <c r="N95" s="863"/>
      <c r="O95" s="861"/>
      <c r="P95" s="98">
        <v>0.6</v>
      </c>
      <c r="Q95" s="880"/>
      <c r="R95" s="98">
        <v>1</v>
      </c>
      <c r="S95" s="861"/>
      <c r="T95" s="937">
        <f t="shared" si="0"/>
        <v>0.12</v>
      </c>
      <c r="U95" s="856"/>
      <c r="V95" s="856"/>
      <c r="W95" s="895"/>
      <c r="X95" s="849"/>
    </row>
    <row r="96" spans="1:24" ht="12.9" customHeight="1" outlineLevel="1" x14ac:dyDescent="0.3">
      <c r="A96" s="800"/>
      <c r="B96" s="850"/>
      <c r="C96" s="860"/>
      <c r="D96" s="860"/>
      <c r="E96" s="860"/>
      <c r="F96" s="862"/>
      <c r="G96" s="863" t="s">
        <v>1168</v>
      </c>
      <c r="H96" s="896" t="s">
        <v>395</v>
      </c>
      <c r="I96" s="130">
        <v>50</v>
      </c>
      <c r="J96" s="900">
        <v>4.5</v>
      </c>
      <c r="K96" s="741">
        <v>0.01</v>
      </c>
      <c r="L96" s="861"/>
      <c r="M96" s="901">
        <f t="shared" si="1"/>
        <v>0.23699999999999999</v>
      </c>
      <c r="N96" s="863"/>
      <c r="O96" s="861"/>
      <c r="P96" s="98">
        <v>0.42</v>
      </c>
      <c r="Q96" s="880"/>
      <c r="R96" s="98">
        <v>1</v>
      </c>
      <c r="S96" s="861"/>
      <c r="T96" s="937">
        <f t="shared" si="0"/>
        <v>0.12</v>
      </c>
      <c r="U96" s="856"/>
      <c r="V96" s="856"/>
      <c r="W96" s="895"/>
      <c r="X96" s="849"/>
    </row>
    <row r="97" spans="1:24" ht="12.9" customHeight="1" outlineLevel="1" x14ac:dyDescent="0.3">
      <c r="A97" s="800"/>
      <c r="B97" s="850"/>
      <c r="C97" s="860"/>
      <c r="D97" s="860"/>
      <c r="E97" s="860"/>
      <c r="F97" s="862"/>
      <c r="G97" s="863"/>
      <c r="H97" s="896" t="s">
        <v>141</v>
      </c>
      <c r="I97" s="130">
        <v>100</v>
      </c>
      <c r="J97" s="900">
        <v>2.2000000000000002</v>
      </c>
      <c r="K97" s="741">
        <v>0.01</v>
      </c>
      <c r="L97" s="861"/>
      <c r="M97" s="901">
        <f t="shared" si="1"/>
        <v>0.23699999999999999</v>
      </c>
      <c r="N97" s="863"/>
      <c r="O97" s="861"/>
      <c r="P97" s="98">
        <v>0.42</v>
      </c>
      <c r="Q97" s="880"/>
      <c r="R97" s="98">
        <v>1</v>
      </c>
      <c r="S97" s="861"/>
      <c r="T97" s="937">
        <f t="shared" si="0"/>
        <v>0.12</v>
      </c>
      <c r="U97" s="856"/>
      <c r="V97" s="856"/>
      <c r="W97" s="895"/>
      <c r="X97" s="849"/>
    </row>
    <row r="98" spans="1:24" ht="12.9" customHeight="1" outlineLevel="1" x14ac:dyDescent="0.3">
      <c r="A98" s="800"/>
      <c r="B98" s="850"/>
      <c r="C98" s="860"/>
      <c r="D98" s="860"/>
      <c r="E98" s="860"/>
      <c r="F98" s="862"/>
      <c r="G98" s="863"/>
      <c r="H98" s="896" t="s">
        <v>142</v>
      </c>
      <c r="I98" s="130">
        <v>100</v>
      </c>
      <c r="J98" s="900">
        <v>2.2000000000000002</v>
      </c>
      <c r="K98" s="741">
        <v>0.01</v>
      </c>
      <c r="L98" s="861"/>
      <c r="M98" s="901">
        <f t="shared" si="1"/>
        <v>0.23699999999999999</v>
      </c>
      <c r="N98" s="863"/>
      <c r="O98" s="861"/>
      <c r="P98" s="98">
        <v>0.32</v>
      </c>
      <c r="Q98" s="880"/>
      <c r="R98" s="98">
        <v>1</v>
      </c>
      <c r="S98" s="861"/>
      <c r="T98" s="937">
        <f t="shared" si="0"/>
        <v>0.184</v>
      </c>
      <c r="U98" s="856"/>
      <c r="V98" s="856"/>
      <c r="W98" s="895"/>
      <c r="X98" s="849"/>
    </row>
    <row r="99" spans="1:24" ht="12.9" customHeight="1" outlineLevel="1" x14ac:dyDescent="0.3">
      <c r="A99" s="800"/>
      <c r="B99" s="850"/>
      <c r="C99" s="860"/>
      <c r="D99" s="860"/>
      <c r="E99" s="860"/>
      <c r="F99" s="862"/>
      <c r="G99" s="863"/>
      <c r="H99" s="896" t="s">
        <v>143</v>
      </c>
      <c r="I99" s="130">
        <v>150</v>
      </c>
      <c r="J99" s="900">
        <v>1.8</v>
      </c>
      <c r="K99" s="741">
        <v>0.01</v>
      </c>
      <c r="L99" s="861"/>
      <c r="M99" s="901">
        <f t="shared" si="1"/>
        <v>0.23699999999999999</v>
      </c>
      <c r="N99" s="863"/>
      <c r="O99" s="861"/>
      <c r="P99" s="98">
        <v>0.14000000000000001</v>
      </c>
      <c r="Q99" s="880"/>
      <c r="R99" s="98">
        <v>1</v>
      </c>
      <c r="S99" s="861"/>
      <c r="T99" s="937">
        <f t="shared" si="0"/>
        <v>0.2</v>
      </c>
      <c r="U99" s="856"/>
      <c r="V99" s="856"/>
      <c r="W99" s="895"/>
      <c r="X99" s="849"/>
    </row>
    <row r="100" spans="1:24" ht="12.9" customHeight="1" outlineLevel="1" x14ac:dyDescent="0.3">
      <c r="A100" s="800"/>
      <c r="B100" s="850"/>
      <c r="C100" s="860"/>
      <c r="D100" s="860"/>
      <c r="E100" s="860"/>
      <c r="F100" s="859"/>
      <c r="G100" s="863"/>
      <c r="H100" s="896" t="s">
        <v>144</v>
      </c>
      <c r="I100" s="130">
        <v>300</v>
      </c>
      <c r="J100" s="900">
        <v>0.75</v>
      </c>
      <c r="K100" s="741">
        <v>0.01</v>
      </c>
      <c r="L100" s="861"/>
      <c r="M100" s="901">
        <f t="shared" si="1"/>
        <v>0.23699999999999999</v>
      </c>
      <c r="N100" s="863"/>
      <c r="O100" s="861"/>
      <c r="P100" s="98">
        <v>0.12</v>
      </c>
      <c r="Q100" s="880"/>
      <c r="R100" s="98">
        <v>1</v>
      </c>
      <c r="S100" s="861"/>
      <c r="T100" s="937">
        <f t="shared" si="0"/>
        <v>0.2</v>
      </c>
      <c r="U100" s="856"/>
      <c r="V100" s="856"/>
      <c r="W100" s="895"/>
      <c r="X100" s="849"/>
    </row>
    <row r="101" spans="1:24" ht="12.9" customHeight="1" outlineLevel="1" x14ac:dyDescent="0.3">
      <c r="A101" s="800"/>
      <c r="B101" s="850"/>
      <c r="C101" s="860"/>
      <c r="D101" s="860"/>
      <c r="E101" s="860"/>
      <c r="F101" s="881"/>
      <c r="G101" s="863"/>
      <c r="H101" s="896" t="s">
        <v>145</v>
      </c>
      <c r="I101" s="130">
        <v>300</v>
      </c>
      <c r="J101" s="900">
        <v>0.75</v>
      </c>
      <c r="K101" s="741">
        <v>0.01</v>
      </c>
      <c r="L101" s="861"/>
      <c r="M101" s="901">
        <f t="shared" si="1"/>
        <v>0.23699999999999999</v>
      </c>
      <c r="N101" s="863"/>
      <c r="O101" s="861"/>
      <c r="P101" s="98">
        <v>0.23</v>
      </c>
      <c r="Q101" s="880"/>
      <c r="R101" s="98">
        <v>1</v>
      </c>
      <c r="S101" s="861"/>
      <c r="T101" s="937">
        <f t="shared" si="0"/>
        <v>0.2</v>
      </c>
      <c r="U101" s="856"/>
      <c r="V101" s="856"/>
      <c r="W101" s="895"/>
      <c r="X101" s="849"/>
    </row>
    <row r="102" spans="1:24" ht="12.9" customHeight="1" outlineLevel="1" x14ac:dyDescent="0.3">
      <c r="A102" s="800"/>
      <c r="B102" s="850"/>
      <c r="C102" s="860"/>
      <c r="D102" s="860"/>
      <c r="E102" s="860"/>
      <c r="F102" s="881"/>
      <c r="G102" s="863"/>
      <c r="H102" s="896" t="s">
        <v>146</v>
      </c>
      <c r="I102" s="130">
        <v>325</v>
      </c>
      <c r="J102" s="900">
        <v>1</v>
      </c>
      <c r="K102" s="741">
        <v>0.01</v>
      </c>
      <c r="L102" s="861"/>
      <c r="M102" s="901">
        <f t="shared" si="1"/>
        <v>0.23699999999999999</v>
      </c>
      <c r="N102" s="863"/>
      <c r="O102" s="861"/>
      <c r="P102" s="98">
        <v>0.32</v>
      </c>
      <c r="Q102" s="880"/>
      <c r="R102" s="98">
        <v>1</v>
      </c>
      <c r="S102" s="861"/>
      <c r="T102" s="937">
        <f t="shared" si="0"/>
        <v>0.184</v>
      </c>
      <c r="U102" s="856"/>
      <c r="V102" s="856"/>
      <c r="W102" s="895"/>
      <c r="X102" s="849"/>
    </row>
    <row r="103" spans="1:24" ht="12.9" customHeight="1" outlineLevel="1" x14ac:dyDescent="0.3">
      <c r="A103" s="800"/>
      <c r="B103" s="850"/>
      <c r="C103" s="860"/>
      <c r="D103" s="860"/>
      <c r="E103" s="860"/>
      <c r="F103" s="881"/>
      <c r="G103" s="863"/>
      <c r="H103" s="896" t="s">
        <v>147</v>
      </c>
      <c r="I103" s="130">
        <v>350</v>
      </c>
      <c r="J103" s="900">
        <v>1.5</v>
      </c>
      <c r="K103" s="741">
        <v>0.01</v>
      </c>
      <c r="L103" s="861"/>
      <c r="M103" s="901">
        <f t="shared" si="1"/>
        <v>0.23699999999999999</v>
      </c>
      <c r="N103" s="863"/>
      <c r="O103" s="861"/>
      <c r="P103" s="98">
        <v>0.42</v>
      </c>
      <c r="Q103" s="880"/>
      <c r="R103" s="98">
        <v>1</v>
      </c>
      <c r="S103" s="861"/>
      <c r="T103" s="937">
        <f t="shared" si="0"/>
        <v>0.12</v>
      </c>
      <c r="U103" s="856"/>
      <c r="V103" s="856"/>
      <c r="W103" s="895"/>
      <c r="X103" s="849"/>
    </row>
    <row r="104" spans="1:24" ht="12.9" customHeight="1" outlineLevel="1" x14ac:dyDescent="0.3">
      <c r="A104" s="800"/>
      <c r="B104" s="850"/>
      <c r="C104" s="860"/>
      <c r="D104" s="860"/>
      <c r="E104" s="860"/>
      <c r="F104" s="881"/>
      <c r="G104" s="863"/>
      <c r="H104" s="896" t="s">
        <v>148</v>
      </c>
      <c r="I104" s="130">
        <v>50</v>
      </c>
      <c r="J104" s="900">
        <v>4.5</v>
      </c>
      <c r="K104" s="741">
        <v>0.01</v>
      </c>
      <c r="L104" s="861"/>
      <c r="M104" s="901">
        <f t="shared" si="1"/>
        <v>0.23699999999999999</v>
      </c>
      <c r="N104" s="863"/>
      <c r="O104" s="861"/>
      <c r="P104" s="98">
        <v>0.51</v>
      </c>
      <c r="Q104" s="880"/>
      <c r="R104" s="98">
        <v>1</v>
      </c>
      <c r="S104" s="861"/>
      <c r="T104" s="937">
        <f t="shared" si="0"/>
        <v>0.12</v>
      </c>
      <c r="U104" s="856"/>
      <c r="V104" s="856"/>
      <c r="W104" s="895"/>
      <c r="X104" s="849"/>
    </row>
    <row r="105" spans="1:24" ht="12.9" customHeight="1" outlineLevel="1" x14ac:dyDescent="0.3">
      <c r="A105" s="800"/>
      <c r="B105" s="850"/>
      <c r="C105" s="860"/>
      <c r="D105" s="860"/>
      <c r="E105" s="860"/>
      <c r="F105" s="881"/>
      <c r="G105" s="863"/>
      <c r="H105" s="896" t="s">
        <v>149</v>
      </c>
      <c r="I105" s="130">
        <v>50</v>
      </c>
      <c r="J105" s="900">
        <v>4.5</v>
      </c>
      <c r="K105" s="741">
        <v>0.01</v>
      </c>
      <c r="L105" s="861"/>
      <c r="M105" s="901">
        <f t="shared" si="1"/>
        <v>0.23699999999999999</v>
      </c>
      <c r="N105" s="863"/>
      <c r="O105" s="861"/>
      <c r="P105" s="98">
        <v>0.6</v>
      </c>
      <c r="Q105" s="880"/>
      <c r="R105" s="98">
        <v>1</v>
      </c>
      <c r="S105" s="861"/>
      <c r="T105" s="937">
        <f t="shared" si="0"/>
        <v>0.12</v>
      </c>
      <c r="U105" s="856"/>
      <c r="V105" s="856"/>
      <c r="W105" s="895"/>
      <c r="X105" s="849"/>
    </row>
    <row r="106" spans="1:24" ht="12.9" customHeight="1" outlineLevel="1" x14ac:dyDescent="0.3">
      <c r="A106" s="800"/>
      <c r="B106" s="850"/>
      <c r="C106" s="860"/>
      <c r="D106" s="860"/>
      <c r="E106" s="860"/>
      <c r="F106" s="862"/>
      <c r="G106" s="863" t="s">
        <v>1169</v>
      </c>
      <c r="H106" s="896" t="s">
        <v>395</v>
      </c>
      <c r="I106" s="130">
        <v>50</v>
      </c>
      <c r="J106" s="900">
        <v>4.5</v>
      </c>
      <c r="K106" s="741">
        <v>0.01</v>
      </c>
      <c r="L106" s="861"/>
      <c r="M106" s="901">
        <f t="shared" si="1"/>
        <v>0.23699999999999999</v>
      </c>
      <c r="N106" s="863"/>
      <c r="O106" s="861"/>
      <c r="P106" s="98">
        <v>0.42</v>
      </c>
      <c r="Q106" s="880"/>
      <c r="R106" s="98">
        <v>1</v>
      </c>
      <c r="S106" s="861"/>
      <c r="T106" s="937">
        <f t="shared" si="0"/>
        <v>0.12</v>
      </c>
      <c r="U106" s="856"/>
      <c r="V106" s="856"/>
      <c r="W106" s="895"/>
      <c r="X106" s="849"/>
    </row>
    <row r="107" spans="1:24" ht="12.9" customHeight="1" outlineLevel="1" x14ac:dyDescent="0.3">
      <c r="A107" s="800"/>
      <c r="B107" s="850"/>
      <c r="C107" s="860"/>
      <c r="D107" s="860"/>
      <c r="E107" s="860"/>
      <c r="F107" s="862"/>
      <c r="G107" s="863"/>
      <c r="H107" s="896" t="s">
        <v>141</v>
      </c>
      <c r="I107" s="130">
        <v>100</v>
      </c>
      <c r="J107" s="900">
        <v>2.2000000000000002</v>
      </c>
      <c r="K107" s="741">
        <v>0.01</v>
      </c>
      <c r="L107" s="861"/>
      <c r="M107" s="901">
        <f t="shared" si="1"/>
        <v>0.23699999999999999</v>
      </c>
      <c r="N107" s="863"/>
      <c r="O107" s="861"/>
      <c r="P107" s="98">
        <v>0.42</v>
      </c>
      <c r="Q107" s="880"/>
      <c r="R107" s="98">
        <v>1</v>
      </c>
      <c r="S107" s="861"/>
      <c r="T107" s="937">
        <f t="shared" si="0"/>
        <v>0.12</v>
      </c>
      <c r="U107" s="856"/>
      <c r="V107" s="856"/>
      <c r="W107" s="895"/>
      <c r="X107" s="849"/>
    </row>
    <row r="108" spans="1:24" ht="12.9" customHeight="1" outlineLevel="1" x14ac:dyDescent="0.3">
      <c r="A108" s="800"/>
      <c r="B108" s="850"/>
      <c r="C108" s="860"/>
      <c r="D108" s="860"/>
      <c r="E108" s="860"/>
      <c r="F108" s="862"/>
      <c r="G108" s="863"/>
      <c r="H108" s="896" t="s">
        <v>142</v>
      </c>
      <c r="I108" s="130">
        <v>100</v>
      </c>
      <c r="J108" s="900">
        <v>2.2000000000000002</v>
      </c>
      <c r="K108" s="741">
        <v>0.01</v>
      </c>
      <c r="L108" s="861"/>
      <c r="M108" s="901">
        <f t="shared" si="1"/>
        <v>0.23699999999999999</v>
      </c>
      <c r="N108" s="863"/>
      <c r="O108" s="861"/>
      <c r="P108" s="98">
        <v>0.32</v>
      </c>
      <c r="Q108" s="880"/>
      <c r="R108" s="98">
        <v>1</v>
      </c>
      <c r="S108" s="861"/>
      <c r="T108" s="937">
        <f t="shared" si="0"/>
        <v>0.184</v>
      </c>
      <c r="U108" s="856"/>
      <c r="V108" s="856"/>
      <c r="W108" s="895"/>
      <c r="X108" s="849"/>
    </row>
    <row r="109" spans="1:24" ht="12.9" customHeight="1" outlineLevel="1" x14ac:dyDescent="0.3">
      <c r="A109" s="800"/>
      <c r="B109" s="850"/>
      <c r="C109" s="860"/>
      <c r="D109" s="860"/>
      <c r="E109" s="860"/>
      <c r="F109" s="862"/>
      <c r="G109" s="863"/>
      <c r="H109" s="896" t="s">
        <v>143</v>
      </c>
      <c r="I109" s="130">
        <v>150</v>
      </c>
      <c r="J109" s="900">
        <v>1.8</v>
      </c>
      <c r="K109" s="741">
        <v>0.01</v>
      </c>
      <c r="L109" s="861"/>
      <c r="M109" s="901">
        <f t="shared" si="1"/>
        <v>0.23699999999999999</v>
      </c>
      <c r="N109" s="863"/>
      <c r="O109" s="861"/>
      <c r="P109" s="98">
        <v>0.14000000000000001</v>
      </c>
      <c r="Q109" s="880"/>
      <c r="R109" s="98">
        <v>1</v>
      </c>
      <c r="S109" s="861"/>
      <c r="T109" s="937">
        <f t="shared" si="0"/>
        <v>0.2</v>
      </c>
      <c r="U109" s="856"/>
      <c r="V109" s="856"/>
      <c r="W109" s="895"/>
      <c r="X109" s="849"/>
    </row>
    <row r="110" spans="1:24" ht="12.9" customHeight="1" outlineLevel="1" x14ac:dyDescent="0.3">
      <c r="A110" s="800"/>
      <c r="B110" s="850"/>
      <c r="C110" s="860"/>
      <c r="D110" s="860"/>
      <c r="E110" s="860"/>
      <c r="F110" s="859"/>
      <c r="G110" s="863"/>
      <c r="H110" s="896" t="s">
        <v>144</v>
      </c>
      <c r="I110" s="130">
        <v>300</v>
      </c>
      <c r="J110" s="900">
        <v>0.75</v>
      </c>
      <c r="K110" s="741">
        <v>0.01</v>
      </c>
      <c r="L110" s="861"/>
      <c r="M110" s="901">
        <f t="shared" si="1"/>
        <v>0.23699999999999999</v>
      </c>
      <c r="N110" s="863"/>
      <c r="O110" s="861"/>
      <c r="P110" s="98">
        <v>0.12</v>
      </c>
      <c r="Q110" s="880"/>
      <c r="R110" s="98">
        <v>1</v>
      </c>
      <c r="S110" s="861"/>
      <c r="T110" s="937">
        <f t="shared" si="0"/>
        <v>0.2</v>
      </c>
      <c r="U110" s="856"/>
      <c r="V110" s="856"/>
      <c r="W110" s="895"/>
      <c r="X110" s="849"/>
    </row>
    <row r="111" spans="1:24" ht="12.9" customHeight="1" outlineLevel="1" x14ac:dyDescent="0.3">
      <c r="A111" s="800"/>
      <c r="B111" s="850"/>
      <c r="C111" s="860"/>
      <c r="D111" s="860"/>
      <c r="E111" s="860"/>
      <c r="F111" s="881"/>
      <c r="G111" s="863"/>
      <c r="H111" s="896" t="s">
        <v>145</v>
      </c>
      <c r="I111" s="130">
        <v>300</v>
      </c>
      <c r="J111" s="900">
        <v>0.75</v>
      </c>
      <c r="K111" s="741">
        <v>0.01</v>
      </c>
      <c r="L111" s="861"/>
      <c r="M111" s="901">
        <f t="shared" si="1"/>
        <v>0.23699999999999999</v>
      </c>
      <c r="N111" s="863"/>
      <c r="O111" s="861"/>
      <c r="P111" s="98">
        <v>0.23</v>
      </c>
      <c r="Q111" s="880"/>
      <c r="R111" s="98">
        <v>1</v>
      </c>
      <c r="S111" s="861"/>
      <c r="T111" s="937">
        <f t="shared" si="0"/>
        <v>0.2</v>
      </c>
      <c r="U111" s="856"/>
      <c r="V111" s="856"/>
      <c r="W111" s="895"/>
      <c r="X111" s="849"/>
    </row>
    <row r="112" spans="1:24" ht="12.9" customHeight="1" outlineLevel="1" x14ac:dyDescent="0.3">
      <c r="A112" s="800"/>
      <c r="B112" s="850"/>
      <c r="C112" s="860"/>
      <c r="D112" s="860"/>
      <c r="E112" s="860"/>
      <c r="F112" s="881"/>
      <c r="G112" s="863"/>
      <c r="H112" s="896" t="s">
        <v>146</v>
      </c>
      <c r="I112" s="130">
        <v>325</v>
      </c>
      <c r="J112" s="900">
        <v>1</v>
      </c>
      <c r="K112" s="741">
        <v>0.01</v>
      </c>
      <c r="L112" s="861"/>
      <c r="M112" s="901">
        <f t="shared" si="1"/>
        <v>0.23699999999999999</v>
      </c>
      <c r="N112" s="863"/>
      <c r="O112" s="861"/>
      <c r="P112" s="98">
        <v>0.32</v>
      </c>
      <c r="Q112" s="880"/>
      <c r="R112" s="98">
        <v>1</v>
      </c>
      <c r="S112" s="861"/>
      <c r="T112" s="937">
        <f t="shared" si="0"/>
        <v>0.184</v>
      </c>
      <c r="U112" s="856"/>
      <c r="V112" s="856"/>
      <c r="W112" s="895"/>
      <c r="X112" s="849"/>
    </row>
    <row r="113" spans="1:24" ht="12.9" customHeight="1" outlineLevel="1" x14ac:dyDescent="0.3">
      <c r="A113" s="800"/>
      <c r="B113" s="850"/>
      <c r="C113" s="860"/>
      <c r="D113" s="860"/>
      <c r="E113" s="860"/>
      <c r="F113" s="881"/>
      <c r="G113" s="863"/>
      <c r="H113" s="896" t="s">
        <v>147</v>
      </c>
      <c r="I113" s="130">
        <v>350</v>
      </c>
      <c r="J113" s="900">
        <v>1.5</v>
      </c>
      <c r="K113" s="741">
        <v>0.01</v>
      </c>
      <c r="L113" s="861"/>
      <c r="M113" s="901">
        <f t="shared" si="1"/>
        <v>0.23699999999999999</v>
      </c>
      <c r="N113" s="863"/>
      <c r="O113" s="861"/>
      <c r="P113" s="98">
        <v>0.42</v>
      </c>
      <c r="Q113" s="880"/>
      <c r="R113" s="98">
        <v>1</v>
      </c>
      <c r="S113" s="861"/>
      <c r="T113" s="937">
        <f t="shared" si="0"/>
        <v>0.12</v>
      </c>
      <c r="U113" s="856"/>
      <c r="V113" s="856"/>
      <c r="W113" s="895"/>
      <c r="X113" s="849"/>
    </row>
    <row r="114" spans="1:24" ht="12.9" customHeight="1" outlineLevel="1" x14ac:dyDescent="0.3">
      <c r="A114" s="800"/>
      <c r="B114" s="850"/>
      <c r="C114" s="860"/>
      <c r="D114" s="860"/>
      <c r="E114" s="860"/>
      <c r="F114" s="881"/>
      <c r="G114" s="863"/>
      <c r="H114" s="896" t="s">
        <v>148</v>
      </c>
      <c r="I114" s="130">
        <v>50</v>
      </c>
      <c r="J114" s="900">
        <v>4.5</v>
      </c>
      <c r="K114" s="741">
        <v>0.01</v>
      </c>
      <c r="L114" s="861"/>
      <c r="M114" s="901">
        <f t="shared" si="1"/>
        <v>0.23699999999999999</v>
      </c>
      <c r="N114" s="863"/>
      <c r="O114" s="861"/>
      <c r="P114" s="98">
        <v>0.51</v>
      </c>
      <c r="Q114" s="880"/>
      <c r="R114" s="98">
        <v>1</v>
      </c>
      <c r="S114" s="861"/>
      <c r="T114" s="937">
        <f t="shared" si="0"/>
        <v>0.12</v>
      </c>
      <c r="U114" s="856"/>
      <c r="V114" s="856"/>
      <c r="W114" s="895"/>
      <c r="X114" s="849"/>
    </row>
    <row r="115" spans="1:24" ht="12.9" customHeight="1" outlineLevel="1" x14ac:dyDescent="0.3">
      <c r="A115" s="800"/>
      <c r="B115" s="850"/>
      <c r="C115" s="860"/>
      <c r="D115" s="860"/>
      <c r="E115" s="860"/>
      <c r="F115" s="881"/>
      <c r="G115" s="863"/>
      <c r="H115" s="896" t="s">
        <v>149</v>
      </c>
      <c r="I115" s="130">
        <v>50</v>
      </c>
      <c r="J115" s="900">
        <v>4.5</v>
      </c>
      <c r="K115" s="741">
        <v>0.01</v>
      </c>
      <c r="L115" s="861"/>
      <c r="M115" s="901">
        <f t="shared" si="1"/>
        <v>0.23699999999999999</v>
      </c>
      <c r="N115" s="863"/>
      <c r="O115" s="861"/>
      <c r="P115" s="98">
        <v>0.6</v>
      </c>
      <c r="Q115" s="880"/>
      <c r="R115" s="98">
        <v>1</v>
      </c>
      <c r="S115" s="861"/>
      <c r="T115" s="937">
        <f t="shared" si="0"/>
        <v>0.12</v>
      </c>
      <c r="U115" s="856"/>
      <c r="V115" s="856"/>
      <c r="W115" s="895"/>
      <c r="X115" s="849"/>
    </row>
    <row r="116" spans="1:24" ht="12.9" customHeight="1" outlineLevel="1" x14ac:dyDescent="0.3">
      <c r="A116" s="800"/>
      <c r="B116" s="850"/>
      <c r="C116" s="860"/>
      <c r="D116" s="860"/>
      <c r="E116" s="860"/>
      <c r="F116" s="862"/>
      <c r="G116" s="863" t="s">
        <v>1170</v>
      </c>
      <c r="H116" s="896" t="s">
        <v>395</v>
      </c>
      <c r="I116" s="130">
        <v>50</v>
      </c>
      <c r="J116" s="900">
        <v>4.5</v>
      </c>
      <c r="K116" s="741">
        <v>0.01</v>
      </c>
      <c r="L116" s="861"/>
      <c r="M116" s="901">
        <f t="shared" si="1"/>
        <v>0.23699999999999999</v>
      </c>
      <c r="N116" s="863"/>
      <c r="O116" s="861"/>
      <c r="P116" s="98">
        <v>0.42</v>
      </c>
      <c r="Q116" s="880"/>
      <c r="R116" s="98">
        <v>1</v>
      </c>
      <c r="S116" s="861"/>
      <c r="T116" s="937">
        <f t="shared" si="0"/>
        <v>0.12</v>
      </c>
      <c r="U116" s="856"/>
      <c r="V116" s="856"/>
      <c r="W116" s="895"/>
      <c r="X116" s="849"/>
    </row>
    <row r="117" spans="1:24" ht="12.9" customHeight="1" outlineLevel="1" x14ac:dyDescent="0.3">
      <c r="A117" s="800"/>
      <c r="B117" s="850"/>
      <c r="C117" s="860"/>
      <c r="D117" s="860"/>
      <c r="E117" s="860"/>
      <c r="F117" s="862"/>
      <c r="G117" s="863"/>
      <c r="H117" s="896" t="s">
        <v>141</v>
      </c>
      <c r="I117" s="130">
        <v>100</v>
      </c>
      <c r="J117" s="900">
        <v>2.2000000000000002</v>
      </c>
      <c r="K117" s="741">
        <v>0.01</v>
      </c>
      <c r="L117" s="861"/>
      <c r="M117" s="901">
        <f t="shared" si="1"/>
        <v>0.23699999999999999</v>
      </c>
      <c r="N117" s="863"/>
      <c r="O117" s="861"/>
      <c r="P117" s="98">
        <v>0.42</v>
      </c>
      <c r="Q117" s="880"/>
      <c r="R117" s="98">
        <v>1</v>
      </c>
      <c r="S117" s="861"/>
      <c r="T117" s="937">
        <f t="shared" si="0"/>
        <v>0.12</v>
      </c>
      <c r="U117" s="856"/>
      <c r="V117" s="856"/>
      <c r="W117" s="895"/>
      <c r="X117" s="849"/>
    </row>
    <row r="118" spans="1:24" ht="12.9" customHeight="1" outlineLevel="1" x14ac:dyDescent="0.3">
      <c r="A118" s="800"/>
      <c r="B118" s="850"/>
      <c r="C118" s="860"/>
      <c r="D118" s="860"/>
      <c r="E118" s="860"/>
      <c r="F118" s="862"/>
      <c r="G118" s="863"/>
      <c r="H118" s="896" t="s">
        <v>142</v>
      </c>
      <c r="I118" s="130">
        <v>100</v>
      </c>
      <c r="J118" s="900">
        <v>2.2000000000000002</v>
      </c>
      <c r="K118" s="741">
        <v>0.01</v>
      </c>
      <c r="L118" s="861"/>
      <c r="M118" s="901">
        <f t="shared" si="1"/>
        <v>0.23699999999999999</v>
      </c>
      <c r="N118" s="863"/>
      <c r="O118" s="861"/>
      <c r="P118" s="98">
        <v>0.32</v>
      </c>
      <c r="Q118" s="880"/>
      <c r="R118" s="98">
        <v>1</v>
      </c>
      <c r="S118" s="861"/>
      <c r="T118" s="937">
        <f t="shared" si="0"/>
        <v>0.184</v>
      </c>
      <c r="U118" s="856"/>
      <c r="V118" s="856"/>
      <c r="W118" s="895"/>
      <c r="X118" s="849"/>
    </row>
    <row r="119" spans="1:24" ht="12.9" customHeight="1" outlineLevel="1" x14ac:dyDescent="0.3">
      <c r="A119" s="800"/>
      <c r="B119" s="850"/>
      <c r="C119" s="860"/>
      <c r="D119" s="860"/>
      <c r="E119" s="860"/>
      <c r="F119" s="862"/>
      <c r="G119" s="863"/>
      <c r="H119" s="896" t="s">
        <v>143</v>
      </c>
      <c r="I119" s="130">
        <v>150</v>
      </c>
      <c r="J119" s="900">
        <v>1.8</v>
      </c>
      <c r="K119" s="741">
        <v>0.01</v>
      </c>
      <c r="L119" s="861"/>
      <c r="M119" s="901">
        <f t="shared" si="1"/>
        <v>0.23699999999999999</v>
      </c>
      <c r="N119" s="863"/>
      <c r="O119" s="861"/>
      <c r="P119" s="98">
        <v>0.14000000000000001</v>
      </c>
      <c r="Q119" s="880"/>
      <c r="R119" s="98">
        <v>1</v>
      </c>
      <c r="S119" s="861"/>
      <c r="T119" s="937">
        <f t="shared" si="0"/>
        <v>0.2</v>
      </c>
      <c r="U119" s="856"/>
      <c r="V119" s="856"/>
      <c r="W119" s="895"/>
      <c r="X119" s="849"/>
    </row>
    <row r="120" spans="1:24" ht="12.9" customHeight="1" outlineLevel="1" x14ac:dyDescent="0.3">
      <c r="A120" s="800"/>
      <c r="B120" s="850"/>
      <c r="C120" s="860"/>
      <c r="D120" s="860"/>
      <c r="E120" s="860"/>
      <c r="F120" s="859"/>
      <c r="G120" s="863"/>
      <c r="H120" s="896" t="s">
        <v>144</v>
      </c>
      <c r="I120" s="130">
        <v>300</v>
      </c>
      <c r="J120" s="900">
        <v>0.75</v>
      </c>
      <c r="K120" s="741">
        <v>0.01</v>
      </c>
      <c r="L120" s="861"/>
      <c r="M120" s="901">
        <f t="shared" si="1"/>
        <v>0.23699999999999999</v>
      </c>
      <c r="N120" s="863"/>
      <c r="O120" s="861"/>
      <c r="P120" s="98">
        <v>0.12</v>
      </c>
      <c r="Q120" s="880"/>
      <c r="R120" s="98">
        <v>1</v>
      </c>
      <c r="S120" s="861"/>
      <c r="T120" s="937">
        <f t="shared" ref="T120:T155" si="2">MAX(12%,MIN(20%,20%-(P120-30%)*0.8))</f>
        <v>0.2</v>
      </c>
      <c r="U120" s="856"/>
      <c r="V120" s="856"/>
      <c r="W120" s="895"/>
      <c r="X120" s="849"/>
    </row>
    <row r="121" spans="1:24" ht="12.9" customHeight="1" outlineLevel="1" x14ac:dyDescent="0.3">
      <c r="A121" s="800"/>
      <c r="B121" s="850"/>
      <c r="C121" s="860"/>
      <c r="D121" s="860"/>
      <c r="E121" s="860"/>
      <c r="F121" s="881"/>
      <c r="G121" s="863"/>
      <c r="H121" s="896" t="s">
        <v>145</v>
      </c>
      <c r="I121" s="130">
        <v>300</v>
      </c>
      <c r="J121" s="900">
        <v>0.75</v>
      </c>
      <c r="K121" s="741">
        <v>0.01</v>
      </c>
      <c r="L121" s="861"/>
      <c r="M121" s="901">
        <f t="shared" si="1"/>
        <v>0.23699999999999999</v>
      </c>
      <c r="N121" s="863"/>
      <c r="O121" s="861"/>
      <c r="P121" s="98">
        <v>0.23</v>
      </c>
      <c r="Q121" s="880"/>
      <c r="R121" s="98">
        <v>1</v>
      </c>
      <c r="S121" s="861"/>
      <c r="T121" s="937">
        <f t="shared" si="2"/>
        <v>0.2</v>
      </c>
      <c r="U121" s="856"/>
      <c r="V121" s="856"/>
      <c r="W121" s="895"/>
      <c r="X121" s="849"/>
    </row>
    <row r="122" spans="1:24" ht="12.9" customHeight="1" outlineLevel="1" x14ac:dyDescent="0.3">
      <c r="A122" s="800"/>
      <c r="B122" s="850"/>
      <c r="C122" s="860"/>
      <c r="D122" s="860"/>
      <c r="E122" s="860"/>
      <c r="F122" s="881"/>
      <c r="G122" s="863"/>
      <c r="H122" s="896" t="s">
        <v>146</v>
      </c>
      <c r="I122" s="130">
        <v>325</v>
      </c>
      <c r="J122" s="900">
        <v>1</v>
      </c>
      <c r="K122" s="741">
        <v>0.01</v>
      </c>
      <c r="L122" s="861"/>
      <c r="M122" s="901">
        <f t="shared" si="1"/>
        <v>0.23699999999999999</v>
      </c>
      <c r="N122" s="863"/>
      <c r="O122" s="861"/>
      <c r="P122" s="98">
        <v>0.32</v>
      </c>
      <c r="Q122" s="880"/>
      <c r="R122" s="98">
        <v>1</v>
      </c>
      <c r="S122" s="861"/>
      <c r="T122" s="937">
        <f t="shared" si="2"/>
        <v>0.184</v>
      </c>
      <c r="U122" s="856"/>
      <c r="V122" s="856"/>
      <c r="W122" s="895"/>
      <c r="X122" s="849"/>
    </row>
    <row r="123" spans="1:24" ht="12.9" customHeight="1" outlineLevel="1" x14ac:dyDescent="0.3">
      <c r="A123" s="800"/>
      <c r="B123" s="850"/>
      <c r="C123" s="860"/>
      <c r="D123" s="860"/>
      <c r="E123" s="860"/>
      <c r="F123" s="881"/>
      <c r="G123" s="863"/>
      <c r="H123" s="896" t="s">
        <v>147</v>
      </c>
      <c r="I123" s="130">
        <v>350</v>
      </c>
      <c r="J123" s="900">
        <v>1.5</v>
      </c>
      <c r="K123" s="741">
        <v>0.01</v>
      </c>
      <c r="L123" s="861"/>
      <c r="M123" s="901">
        <f t="shared" si="1"/>
        <v>0.23699999999999999</v>
      </c>
      <c r="N123" s="863"/>
      <c r="O123" s="861"/>
      <c r="P123" s="98">
        <v>0.42</v>
      </c>
      <c r="Q123" s="880"/>
      <c r="R123" s="98">
        <v>1</v>
      </c>
      <c r="S123" s="861"/>
      <c r="T123" s="937">
        <f t="shared" si="2"/>
        <v>0.12</v>
      </c>
      <c r="U123" s="856"/>
      <c r="V123" s="856"/>
      <c r="W123" s="895"/>
      <c r="X123" s="849"/>
    </row>
    <row r="124" spans="1:24" ht="12.9" customHeight="1" outlineLevel="1" x14ac:dyDescent="0.3">
      <c r="A124" s="800"/>
      <c r="B124" s="850"/>
      <c r="C124" s="860"/>
      <c r="D124" s="860"/>
      <c r="E124" s="860"/>
      <c r="F124" s="881"/>
      <c r="G124" s="863"/>
      <c r="H124" s="896" t="s">
        <v>148</v>
      </c>
      <c r="I124" s="130">
        <v>50</v>
      </c>
      <c r="J124" s="900">
        <v>4.5</v>
      </c>
      <c r="K124" s="741">
        <v>0.01</v>
      </c>
      <c r="L124" s="861"/>
      <c r="M124" s="901">
        <f t="shared" si="1"/>
        <v>0.23699999999999999</v>
      </c>
      <c r="N124" s="863"/>
      <c r="O124" s="861"/>
      <c r="P124" s="98">
        <v>0.51</v>
      </c>
      <c r="Q124" s="880"/>
      <c r="R124" s="98">
        <v>1</v>
      </c>
      <c r="S124" s="861"/>
      <c r="T124" s="937">
        <f t="shared" si="2"/>
        <v>0.12</v>
      </c>
      <c r="U124" s="856"/>
      <c r="V124" s="856"/>
      <c r="W124" s="895"/>
      <c r="X124" s="849"/>
    </row>
    <row r="125" spans="1:24" ht="12.9" customHeight="1" outlineLevel="1" x14ac:dyDescent="0.3">
      <c r="A125" s="800"/>
      <c r="B125" s="850"/>
      <c r="C125" s="860"/>
      <c r="D125" s="860"/>
      <c r="E125" s="860"/>
      <c r="F125" s="881"/>
      <c r="G125" s="863"/>
      <c r="H125" s="896" t="s">
        <v>149</v>
      </c>
      <c r="I125" s="130">
        <v>50</v>
      </c>
      <c r="J125" s="900">
        <v>4.5</v>
      </c>
      <c r="K125" s="741">
        <v>0.01</v>
      </c>
      <c r="L125" s="861"/>
      <c r="M125" s="901">
        <f t="shared" si="1"/>
        <v>0.23699999999999999</v>
      </c>
      <c r="N125" s="863"/>
      <c r="O125" s="861"/>
      <c r="P125" s="98">
        <v>0.6</v>
      </c>
      <c r="Q125" s="880"/>
      <c r="R125" s="98">
        <v>1</v>
      </c>
      <c r="S125" s="861"/>
      <c r="T125" s="937">
        <f t="shared" si="2"/>
        <v>0.12</v>
      </c>
      <c r="U125" s="856"/>
      <c r="V125" s="856"/>
      <c r="W125" s="895"/>
      <c r="X125" s="849"/>
    </row>
    <row r="126" spans="1:24" ht="12.9" customHeight="1" outlineLevel="1" x14ac:dyDescent="0.3">
      <c r="A126" s="800"/>
      <c r="B126" s="850"/>
      <c r="C126" s="860"/>
      <c r="D126" s="860"/>
      <c r="E126" s="860"/>
      <c r="F126" s="862"/>
      <c r="G126" s="863" t="s">
        <v>1171</v>
      </c>
      <c r="H126" s="896" t="s">
        <v>395</v>
      </c>
      <c r="I126" s="130">
        <v>50</v>
      </c>
      <c r="J126" s="900">
        <v>4.5</v>
      </c>
      <c r="K126" s="741">
        <v>0.01</v>
      </c>
      <c r="L126" s="861"/>
      <c r="M126" s="901">
        <f t="shared" si="1"/>
        <v>0.23699999999999999</v>
      </c>
      <c r="N126" s="863"/>
      <c r="O126" s="861"/>
      <c r="P126" s="98">
        <v>0.42</v>
      </c>
      <c r="Q126" s="880"/>
      <c r="R126" s="98">
        <v>1</v>
      </c>
      <c r="S126" s="861"/>
      <c r="T126" s="937">
        <f t="shared" si="2"/>
        <v>0.12</v>
      </c>
      <c r="U126" s="856"/>
      <c r="V126" s="856"/>
      <c r="W126" s="895"/>
      <c r="X126" s="849"/>
    </row>
    <row r="127" spans="1:24" ht="12.9" customHeight="1" outlineLevel="1" x14ac:dyDescent="0.3">
      <c r="A127" s="800"/>
      <c r="B127" s="850"/>
      <c r="C127" s="860"/>
      <c r="D127" s="860"/>
      <c r="E127" s="860"/>
      <c r="F127" s="862"/>
      <c r="G127" s="863"/>
      <c r="H127" s="896" t="s">
        <v>141</v>
      </c>
      <c r="I127" s="130">
        <v>100</v>
      </c>
      <c r="J127" s="900">
        <v>2.2000000000000002</v>
      </c>
      <c r="K127" s="741">
        <v>0.01</v>
      </c>
      <c r="L127" s="861"/>
      <c r="M127" s="901">
        <f t="shared" si="1"/>
        <v>0.23699999999999999</v>
      </c>
      <c r="N127" s="863"/>
      <c r="O127" s="861"/>
      <c r="P127" s="98">
        <v>0.42</v>
      </c>
      <c r="Q127" s="880"/>
      <c r="R127" s="98">
        <v>1</v>
      </c>
      <c r="S127" s="861"/>
      <c r="T127" s="937">
        <f t="shared" si="2"/>
        <v>0.12</v>
      </c>
      <c r="U127" s="856"/>
      <c r="V127" s="856"/>
      <c r="W127" s="895"/>
      <c r="X127" s="849"/>
    </row>
    <row r="128" spans="1:24" ht="12.9" customHeight="1" outlineLevel="1" x14ac:dyDescent="0.3">
      <c r="A128" s="800"/>
      <c r="B128" s="850"/>
      <c r="C128" s="860"/>
      <c r="D128" s="860"/>
      <c r="E128" s="860"/>
      <c r="F128" s="862"/>
      <c r="G128" s="863"/>
      <c r="H128" s="896" t="s">
        <v>142</v>
      </c>
      <c r="I128" s="130">
        <v>100</v>
      </c>
      <c r="J128" s="900">
        <v>2.2000000000000002</v>
      </c>
      <c r="K128" s="741">
        <v>0.01</v>
      </c>
      <c r="L128" s="861"/>
      <c r="M128" s="901">
        <f t="shared" si="1"/>
        <v>0.23699999999999999</v>
      </c>
      <c r="N128" s="863"/>
      <c r="O128" s="861"/>
      <c r="P128" s="98">
        <v>0.32</v>
      </c>
      <c r="Q128" s="880"/>
      <c r="R128" s="98">
        <v>1</v>
      </c>
      <c r="S128" s="861"/>
      <c r="T128" s="937">
        <f t="shared" si="2"/>
        <v>0.184</v>
      </c>
      <c r="U128" s="856"/>
      <c r="V128" s="856"/>
      <c r="W128" s="895"/>
      <c r="X128" s="849"/>
    </row>
    <row r="129" spans="1:24" ht="12.9" customHeight="1" outlineLevel="1" x14ac:dyDescent="0.3">
      <c r="A129" s="800"/>
      <c r="B129" s="850"/>
      <c r="C129" s="860"/>
      <c r="D129" s="860"/>
      <c r="E129" s="860"/>
      <c r="F129" s="862"/>
      <c r="G129" s="863"/>
      <c r="H129" s="896" t="s">
        <v>143</v>
      </c>
      <c r="I129" s="130">
        <v>150</v>
      </c>
      <c r="J129" s="900">
        <v>1.8</v>
      </c>
      <c r="K129" s="741">
        <v>0.01</v>
      </c>
      <c r="L129" s="861"/>
      <c r="M129" s="901">
        <f t="shared" si="1"/>
        <v>0.23699999999999999</v>
      </c>
      <c r="N129" s="863"/>
      <c r="O129" s="861"/>
      <c r="P129" s="98">
        <v>0.14000000000000001</v>
      </c>
      <c r="Q129" s="880"/>
      <c r="R129" s="98">
        <v>1</v>
      </c>
      <c r="S129" s="861"/>
      <c r="T129" s="937">
        <f t="shared" si="2"/>
        <v>0.2</v>
      </c>
      <c r="U129" s="856"/>
      <c r="V129" s="856"/>
      <c r="W129" s="895"/>
      <c r="X129" s="849"/>
    </row>
    <row r="130" spans="1:24" ht="12.9" customHeight="1" outlineLevel="1" x14ac:dyDescent="0.3">
      <c r="A130" s="800"/>
      <c r="B130" s="850"/>
      <c r="C130" s="860"/>
      <c r="D130" s="860"/>
      <c r="E130" s="860"/>
      <c r="F130" s="859"/>
      <c r="G130" s="863"/>
      <c r="H130" s="896" t="s">
        <v>144</v>
      </c>
      <c r="I130" s="130">
        <v>300</v>
      </c>
      <c r="J130" s="900">
        <v>0.75</v>
      </c>
      <c r="K130" s="741">
        <v>0.01</v>
      </c>
      <c r="L130" s="861"/>
      <c r="M130" s="901">
        <f t="shared" si="1"/>
        <v>0.23699999999999999</v>
      </c>
      <c r="N130" s="863"/>
      <c r="O130" s="861"/>
      <c r="P130" s="98">
        <v>0.12</v>
      </c>
      <c r="Q130" s="880"/>
      <c r="R130" s="98">
        <v>1</v>
      </c>
      <c r="S130" s="861"/>
      <c r="T130" s="937">
        <f t="shared" si="2"/>
        <v>0.2</v>
      </c>
      <c r="U130" s="856"/>
      <c r="V130" s="856"/>
      <c r="W130" s="895"/>
      <c r="X130" s="849"/>
    </row>
    <row r="131" spans="1:24" ht="12.9" customHeight="1" outlineLevel="1" x14ac:dyDescent="0.3">
      <c r="A131" s="800"/>
      <c r="B131" s="850"/>
      <c r="C131" s="860"/>
      <c r="D131" s="860"/>
      <c r="E131" s="860"/>
      <c r="F131" s="881"/>
      <c r="G131" s="863"/>
      <c r="H131" s="896" t="s">
        <v>145</v>
      </c>
      <c r="I131" s="130">
        <v>300</v>
      </c>
      <c r="J131" s="900">
        <v>0.75</v>
      </c>
      <c r="K131" s="741">
        <v>0.01</v>
      </c>
      <c r="L131" s="861"/>
      <c r="M131" s="901">
        <f t="shared" ref="M131:M155" si="3">M130</f>
        <v>0.23699999999999999</v>
      </c>
      <c r="N131" s="863"/>
      <c r="O131" s="861"/>
      <c r="P131" s="98">
        <v>0.23</v>
      </c>
      <c r="Q131" s="880"/>
      <c r="R131" s="98">
        <v>1</v>
      </c>
      <c r="S131" s="861"/>
      <c r="T131" s="937">
        <f t="shared" si="2"/>
        <v>0.2</v>
      </c>
      <c r="U131" s="856"/>
      <c r="V131" s="856"/>
      <c r="W131" s="895"/>
      <c r="X131" s="849"/>
    </row>
    <row r="132" spans="1:24" ht="12.9" customHeight="1" outlineLevel="1" x14ac:dyDescent="0.3">
      <c r="A132" s="800"/>
      <c r="B132" s="850"/>
      <c r="C132" s="860"/>
      <c r="D132" s="860"/>
      <c r="E132" s="860"/>
      <c r="F132" s="881"/>
      <c r="G132" s="863"/>
      <c r="H132" s="896" t="s">
        <v>146</v>
      </c>
      <c r="I132" s="130">
        <v>325</v>
      </c>
      <c r="J132" s="900">
        <v>1</v>
      </c>
      <c r="K132" s="741">
        <v>0.01</v>
      </c>
      <c r="L132" s="861"/>
      <c r="M132" s="901">
        <f t="shared" si="3"/>
        <v>0.23699999999999999</v>
      </c>
      <c r="N132" s="863"/>
      <c r="O132" s="861"/>
      <c r="P132" s="98">
        <v>0.32</v>
      </c>
      <c r="Q132" s="880"/>
      <c r="R132" s="98">
        <v>1</v>
      </c>
      <c r="S132" s="861"/>
      <c r="T132" s="937">
        <f t="shared" si="2"/>
        <v>0.184</v>
      </c>
      <c r="U132" s="856"/>
      <c r="V132" s="856"/>
      <c r="W132" s="895"/>
      <c r="X132" s="849"/>
    </row>
    <row r="133" spans="1:24" ht="12.9" customHeight="1" outlineLevel="1" x14ac:dyDescent="0.3">
      <c r="A133" s="800"/>
      <c r="B133" s="850"/>
      <c r="C133" s="860"/>
      <c r="D133" s="860"/>
      <c r="E133" s="860"/>
      <c r="F133" s="881"/>
      <c r="G133" s="863"/>
      <c r="H133" s="896" t="s">
        <v>147</v>
      </c>
      <c r="I133" s="130">
        <v>350</v>
      </c>
      <c r="J133" s="900">
        <v>1.5</v>
      </c>
      <c r="K133" s="741">
        <v>0.01</v>
      </c>
      <c r="L133" s="861"/>
      <c r="M133" s="901">
        <f t="shared" si="3"/>
        <v>0.23699999999999999</v>
      </c>
      <c r="N133" s="863"/>
      <c r="O133" s="861"/>
      <c r="P133" s="98">
        <v>0.42</v>
      </c>
      <c r="Q133" s="880"/>
      <c r="R133" s="98">
        <v>1</v>
      </c>
      <c r="S133" s="861"/>
      <c r="T133" s="937">
        <f t="shared" si="2"/>
        <v>0.12</v>
      </c>
      <c r="U133" s="856"/>
      <c r="V133" s="856"/>
      <c r="W133" s="895"/>
      <c r="X133" s="849"/>
    </row>
    <row r="134" spans="1:24" ht="12.9" customHeight="1" outlineLevel="1" x14ac:dyDescent="0.3">
      <c r="A134" s="800"/>
      <c r="B134" s="850"/>
      <c r="C134" s="860"/>
      <c r="D134" s="860"/>
      <c r="E134" s="860"/>
      <c r="F134" s="881"/>
      <c r="G134" s="863"/>
      <c r="H134" s="896" t="s">
        <v>148</v>
      </c>
      <c r="I134" s="130">
        <v>50</v>
      </c>
      <c r="J134" s="900">
        <v>4.5</v>
      </c>
      <c r="K134" s="741">
        <v>0.01</v>
      </c>
      <c r="L134" s="861"/>
      <c r="M134" s="901">
        <f t="shared" si="3"/>
        <v>0.23699999999999999</v>
      </c>
      <c r="N134" s="863"/>
      <c r="O134" s="861"/>
      <c r="P134" s="98">
        <v>0.51</v>
      </c>
      <c r="Q134" s="880"/>
      <c r="R134" s="98">
        <v>1</v>
      </c>
      <c r="S134" s="861"/>
      <c r="T134" s="937">
        <f t="shared" si="2"/>
        <v>0.12</v>
      </c>
      <c r="U134" s="856"/>
      <c r="V134" s="856"/>
      <c r="W134" s="895"/>
      <c r="X134" s="849"/>
    </row>
    <row r="135" spans="1:24" ht="12.9" customHeight="1" outlineLevel="1" x14ac:dyDescent="0.3">
      <c r="A135" s="800"/>
      <c r="B135" s="850"/>
      <c r="C135" s="860"/>
      <c r="D135" s="860"/>
      <c r="E135" s="860"/>
      <c r="F135" s="881"/>
      <c r="G135" s="863"/>
      <c r="H135" s="896" t="s">
        <v>149</v>
      </c>
      <c r="I135" s="130">
        <v>50</v>
      </c>
      <c r="J135" s="900">
        <v>4.5</v>
      </c>
      <c r="K135" s="741">
        <v>0.01</v>
      </c>
      <c r="L135" s="861"/>
      <c r="M135" s="901">
        <f t="shared" si="3"/>
        <v>0.23699999999999999</v>
      </c>
      <c r="N135" s="863"/>
      <c r="O135" s="861"/>
      <c r="P135" s="98">
        <v>0.6</v>
      </c>
      <c r="Q135" s="880"/>
      <c r="R135" s="98">
        <v>1</v>
      </c>
      <c r="S135" s="861"/>
      <c r="T135" s="937">
        <f t="shared" si="2"/>
        <v>0.12</v>
      </c>
      <c r="U135" s="856"/>
      <c r="V135" s="856"/>
      <c r="W135" s="895"/>
      <c r="X135" s="849"/>
    </row>
    <row r="136" spans="1:24" ht="12.9" customHeight="1" outlineLevel="1" x14ac:dyDescent="0.3">
      <c r="A136" s="800"/>
      <c r="B136" s="850"/>
      <c r="C136" s="860"/>
      <c r="D136" s="860"/>
      <c r="E136" s="860"/>
      <c r="F136" s="862"/>
      <c r="G136" s="863" t="s">
        <v>1172</v>
      </c>
      <c r="H136" s="896" t="s">
        <v>395</v>
      </c>
      <c r="I136" s="130">
        <v>50</v>
      </c>
      <c r="J136" s="900">
        <v>4.5</v>
      </c>
      <c r="K136" s="741">
        <v>0.01</v>
      </c>
      <c r="L136" s="861"/>
      <c r="M136" s="901">
        <f t="shared" si="3"/>
        <v>0.23699999999999999</v>
      </c>
      <c r="N136" s="863"/>
      <c r="O136" s="861"/>
      <c r="P136" s="98">
        <v>0.42</v>
      </c>
      <c r="Q136" s="880"/>
      <c r="R136" s="98">
        <v>1</v>
      </c>
      <c r="S136" s="861"/>
      <c r="T136" s="937">
        <f t="shared" si="2"/>
        <v>0.12</v>
      </c>
      <c r="U136" s="856"/>
      <c r="V136" s="856"/>
      <c r="W136" s="895"/>
      <c r="X136" s="849"/>
    </row>
    <row r="137" spans="1:24" ht="12.9" customHeight="1" outlineLevel="1" x14ac:dyDescent="0.3">
      <c r="A137" s="800"/>
      <c r="B137" s="850"/>
      <c r="C137" s="860"/>
      <c r="D137" s="860"/>
      <c r="E137" s="860"/>
      <c r="F137" s="862"/>
      <c r="G137" s="863"/>
      <c r="H137" s="896" t="s">
        <v>141</v>
      </c>
      <c r="I137" s="130">
        <v>100</v>
      </c>
      <c r="J137" s="900">
        <v>2.2000000000000002</v>
      </c>
      <c r="K137" s="741">
        <v>0.01</v>
      </c>
      <c r="L137" s="861"/>
      <c r="M137" s="901">
        <f t="shared" si="3"/>
        <v>0.23699999999999999</v>
      </c>
      <c r="N137" s="863"/>
      <c r="O137" s="861"/>
      <c r="P137" s="98">
        <v>0.42</v>
      </c>
      <c r="Q137" s="880"/>
      <c r="R137" s="98">
        <v>1</v>
      </c>
      <c r="S137" s="861"/>
      <c r="T137" s="937">
        <f t="shared" si="2"/>
        <v>0.12</v>
      </c>
      <c r="U137" s="856"/>
      <c r="V137" s="856"/>
      <c r="W137" s="895"/>
      <c r="X137" s="849"/>
    </row>
    <row r="138" spans="1:24" ht="12.9" customHeight="1" outlineLevel="1" x14ac:dyDescent="0.3">
      <c r="A138" s="800"/>
      <c r="B138" s="850"/>
      <c r="C138" s="860"/>
      <c r="D138" s="860"/>
      <c r="E138" s="860"/>
      <c r="F138" s="862"/>
      <c r="G138" s="863"/>
      <c r="H138" s="896" t="s">
        <v>142</v>
      </c>
      <c r="I138" s="130">
        <v>100</v>
      </c>
      <c r="J138" s="900">
        <v>2.2000000000000002</v>
      </c>
      <c r="K138" s="741">
        <v>0.01</v>
      </c>
      <c r="L138" s="861"/>
      <c r="M138" s="901">
        <f t="shared" si="3"/>
        <v>0.23699999999999999</v>
      </c>
      <c r="N138" s="863"/>
      <c r="O138" s="861"/>
      <c r="P138" s="98">
        <v>0.32</v>
      </c>
      <c r="Q138" s="880"/>
      <c r="R138" s="98">
        <v>1</v>
      </c>
      <c r="S138" s="861"/>
      <c r="T138" s="937">
        <f t="shared" si="2"/>
        <v>0.184</v>
      </c>
      <c r="U138" s="856"/>
      <c r="V138" s="856"/>
      <c r="W138" s="895"/>
      <c r="X138" s="849"/>
    </row>
    <row r="139" spans="1:24" ht="12.9" customHeight="1" outlineLevel="1" x14ac:dyDescent="0.3">
      <c r="A139" s="800"/>
      <c r="B139" s="850"/>
      <c r="C139" s="860"/>
      <c r="D139" s="860"/>
      <c r="E139" s="860"/>
      <c r="F139" s="862"/>
      <c r="G139" s="863"/>
      <c r="H139" s="896" t="s">
        <v>143</v>
      </c>
      <c r="I139" s="130">
        <v>150</v>
      </c>
      <c r="J139" s="900">
        <v>1.8</v>
      </c>
      <c r="K139" s="741">
        <v>0.01</v>
      </c>
      <c r="L139" s="861"/>
      <c r="M139" s="901">
        <f t="shared" si="3"/>
        <v>0.23699999999999999</v>
      </c>
      <c r="N139" s="863"/>
      <c r="O139" s="861"/>
      <c r="P139" s="98">
        <v>0.14000000000000001</v>
      </c>
      <c r="Q139" s="880"/>
      <c r="R139" s="98">
        <v>1</v>
      </c>
      <c r="S139" s="861"/>
      <c r="T139" s="937">
        <f t="shared" si="2"/>
        <v>0.2</v>
      </c>
      <c r="U139" s="856"/>
      <c r="V139" s="856"/>
      <c r="W139" s="895"/>
      <c r="X139" s="849"/>
    </row>
    <row r="140" spans="1:24" ht="12.9" customHeight="1" outlineLevel="1" x14ac:dyDescent="0.3">
      <c r="A140" s="800"/>
      <c r="B140" s="850"/>
      <c r="C140" s="860"/>
      <c r="D140" s="860"/>
      <c r="E140" s="860"/>
      <c r="F140" s="859"/>
      <c r="G140" s="863"/>
      <c r="H140" s="896" t="s">
        <v>144</v>
      </c>
      <c r="I140" s="130">
        <v>300</v>
      </c>
      <c r="J140" s="900">
        <v>0.75</v>
      </c>
      <c r="K140" s="741">
        <v>0.01</v>
      </c>
      <c r="L140" s="861"/>
      <c r="M140" s="901">
        <f t="shared" si="3"/>
        <v>0.23699999999999999</v>
      </c>
      <c r="N140" s="863"/>
      <c r="O140" s="861"/>
      <c r="P140" s="98">
        <v>0.12</v>
      </c>
      <c r="Q140" s="880"/>
      <c r="R140" s="98">
        <v>1</v>
      </c>
      <c r="S140" s="861"/>
      <c r="T140" s="937">
        <f t="shared" si="2"/>
        <v>0.2</v>
      </c>
      <c r="U140" s="856"/>
      <c r="V140" s="856"/>
      <c r="W140" s="895"/>
      <c r="X140" s="849"/>
    </row>
    <row r="141" spans="1:24" ht="12.9" customHeight="1" outlineLevel="1" x14ac:dyDescent="0.3">
      <c r="A141" s="800"/>
      <c r="B141" s="850"/>
      <c r="C141" s="860"/>
      <c r="D141" s="860"/>
      <c r="E141" s="860"/>
      <c r="F141" s="881"/>
      <c r="G141" s="863"/>
      <c r="H141" s="896" t="s">
        <v>145</v>
      </c>
      <c r="I141" s="130">
        <v>300</v>
      </c>
      <c r="J141" s="900">
        <v>0.75</v>
      </c>
      <c r="K141" s="741">
        <v>0.01</v>
      </c>
      <c r="L141" s="861"/>
      <c r="M141" s="901">
        <f t="shared" si="3"/>
        <v>0.23699999999999999</v>
      </c>
      <c r="N141" s="863"/>
      <c r="O141" s="861"/>
      <c r="P141" s="98">
        <v>0.23</v>
      </c>
      <c r="Q141" s="880"/>
      <c r="R141" s="98">
        <v>1</v>
      </c>
      <c r="S141" s="861"/>
      <c r="T141" s="937">
        <f t="shared" si="2"/>
        <v>0.2</v>
      </c>
      <c r="U141" s="856"/>
      <c r="V141" s="856"/>
      <c r="W141" s="895"/>
      <c r="X141" s="849"/>
    </row>
    <row r="142" spans="1:24" ht="12.9" customHeight="1" outlineLevel="1" x14ac:dyDescent="0.3">
      <c r="A142" s="800"/>
      <c r="B142" s="850"/>
      <c r="C142" s="860"/>
      <c r="D142" s="860"/>
      <c r="E142" s="860"/>
      <c r="F142" s="881"/>
      <c r="G142" s="863"/>
      <c r="H142" s="896" t="s">
        <v>146</v>
      </c>
      <c r="I142" s="130">
        <v>325</v>
      </c>
      <c r="J142" s="900">
        <v>1</v>
      </c>
      <c r="K142" s="741">
        <v>0.01</v>
      </c>
      <c r="L142" s="861"/>
      <c r="M142" s="901">
        <f t="shared" si="3"/>
        <v>0.23699999999999999</v>
      </c>
      <c r="N142" s="863"/>
      <c r="O142" s="861"/>
      <c r="P142" s="98">
        <v>0.32</v>
      </c>
      <c r="Q142" s="880"/>
      <c r="R142" s="98">
        <v>1</v>
      </c>
      <c r="S142" s="861"/>
      <c r="T142" s="937">
        <f t="shared" si="2"/>
        <v>0.184</v>
      </c>
      <c r="U142" s="856"/>
      <c r="V142" s="856"/>
      <c r="W142" s="895"/>
      <c r="X142" s="849"/>
    </row>
    <row r="143" spans="1:24" ht="12.9" customHeight="1" outlineLevel="1" x14ac:dyDescent="0.3">
      <c r="A143" s="800"/>
      <c r="B143" s="850"/>
      <c r="C143" s="860"/>
      <c r="D143" s="860"/>
      <c r="E143" s="860"/>
      <c r="F143" s="881"/>
      <c r="G143" s="863"/>
      <c r="H143" s="896" t="s">
        <v>147</v>
      </c>
      <c r="I143" s="130">
        <v>350</v>
      </c>
      <c r="J143" s="900">
        <v>1.5</v>
      </c>
      <c r="K143" s="741">
        <v>0.01</v>
      </c>
      <c r="L143" s="861"/>
      <c r="M143" s="901">
        <f t="shared" si="3"/>
        <v>0.23699999999999999</v>
      </c>
      <c r="N143" s="863"/>
      <c r="O143" s="861"/>
      <c r="P143" s="98">
        <v>0.42</v>
      </c>
      <c r="Q143" s="880"/>
      <c r="R143" s="98">
        <v>1</v>
      </c>
      <c r="S143" s="861"/>
      <c r="T143" s="937">
        <f t="shared" si="2"/>
        <v>0.12</v>
      </c>
      <c r="U143" s="856"/>
      <c r="V143" s="856"/>
      <c r="W143" s="895"/>
      <c r="X143" s="849"/>
    </row>
    <row r="144" spans="1:24" ht="12.9" customHeight="1" outlineLevel="1" x14ac:dyDescent="0.3">
      <c r="A144" s="800"/>
      <c r="B144" s="850"/>
      <c r="C144" s="860"/>
      <c r="D144" s="860"/>
      <c r="E144" s="860"/>
      <c r="F144" s="881"/>
      <c r="G144" s="863"/>
      <c r="H144" s="896" t="s">
        <v>148</v>
      </c>
      <c r="I144" s="130">
        <v>50</v>
      </c>
      <c r="J144" s="900">
        <v>4.5</v>
      </c>
      <c r="K144" s="741">
        <v>0.01</v>
      </c>
      <c r="L144" s="861"/>
      <c r="M144" s="901">
        <f t="shared" si="3"/>
        <v>0.23699999999999999</v>
      </c>
      <c r="N144" s="863"/>
      <c r="O144" s="861"/>
      <c r="P144" s="98">
        <v>0.51</v>
      </c>
      <c r="Q144" s="880"/>
      <c r="R144" s="98">
        <v>1</v>
      </c>
      <c r="S144" s="861"/>
      <c r="T144" s="937">
        <f t="shared" si="2"/>
        <v>0.12</v>
      </c>
      <c r="U144" s="856"/>
      <c r="V144" s="856"/>
      <c r="W144" s="895"/>
      <c r="X144" s="849"/>
    </row>
    <row r="145" spans="1:25" ht="12.9" customHeight="1" outlineLevel="1" x14ac:dyDescent="0.3">
      <c r="A145" s="800"/>
      <c r="B145" s="850"/>
      <c r="C145" s="860"/>
      <c r="D145" s="860"/>
      <c r="E145" s="860"/>
      <c r="F145" s="881"/>
      <c r="G145" s="863"/>
      <c r="H145" s="896" t="s">
        <v>149</v>
      </c>
      <c r="I145" s="130">
        <v>50</v>
      </c>
      <c r="J145" s="900">
        <v>4.5</v>
      </c>
      <c r="K145" s="741">
        <v>0.01</v>
      </c>
      <c r="L145" s="861"/>
      <c r="M145" s="901">
        <f t="shared" si="3"/>
        <v>0.23699999999999999</v>
      </c>
      <c r="N145" s="863"/>
      <c r="O145" s="861"/>
      <c r="P145" s="98">
        <v>0.6</v>
      </c>
      <c r="Q145" s="880"/>
      <c r="R145" s="98">
        <v>1</v>
      </c>
      <c r="S145" s="861"/>
      <c r="T145" s="937">
        <f t="shared" si="2"/>
        <v>0.12</v>
      </c>
      <c r="U145" s="856"/>
      <c r="V145" s="856"/>
      <c r="W145" s="895"/>
      <c r="X145" s="849"/>
    </row>
    <row r="146" spans="1:25" ht="12.9" customHeight="1" outlineLevel="1" x14ac:dyDescent="0.3">
      <c r="A146" s="800"/>
      <c r="B146" s="850"/>
      <c r="C146" s="860"/>
      <c r="D146" s="860"/>
      <c r="E146" s="860"/>
      <c r="F146" s="862"/>
      <c r="G146" s="863" t="s">
        <v>1173</v>
      </c>
      <c r="H146" s="896" t="s">
        <v>395</v>
      </c>
      <c r="I146" s="130">
        <v>50</v>
      </c>
      <c r="J146" s="900">
        <v>4.5</v>
      </c>
      <c r="K146" s="741">
        <v>0.01</v>
      </c>
      <c r="L146" s="861"/>
      <c r="M146" s="901">
        <f t="shared" si="3"/>
        <v>0.23699999999999999</v>
      </c>
      <c r="N146" s="863"/>
      <c r="O146" s="861"/>
      <c r="P146" s="98">
        <v>0.42</v>
      </c>
      <c r="Q146" s="880"/>
      <c r="R146" s="98">
        <v>1</v>
      </c>
      <c r="S146" s="861"/>
      <c r="T146" s="937">
        <f t="shared" si="2"/>
        <v>0.12</v>
      </c>
      <c r="U146" s="856"/>
      <c r="V146" s="856"/>
      <c r="W146" s="895"/>
      <c r="X146" s="849"/>
    </row>
    <row r="147" spans="1:25" ht="12.9" customHeight="1" outlineLevel="1" x14ac:dyDescent="0.3">
      <c r="A147" s="800"/>
      <c r="B147" s="850"/>
      <c r="C147" s="860"/>
      <c r="D147" s="860"/>
      <c r="E147" s="860"/>
      <c r="F147" s="862"/>
      <c r="G147" s="863"/>
      <c r="H147" s="896" t="s">
        <v>141</v>
      </c>
      <c r="I147" s="130">
        <v>100</v>
      </c>
      <c r="J147" s="900">
        <v>2.2000000000000002</v>
      </c>
      <c r="K147" s="741">
        <v>0.01</v>
      </c>
      <c r="L147" s="861"/>
      <c r="M147" s="901">
        <f t="shared" si="3"/>
        <v>0.23699999999999999</v>
      </c>
      <c r="N147" s="863"/>
      <c r="O147" s="861"/>
      <c r="P147" s="98">
        <v>0.42</v>
      </c>
      <c r="Q147" s="880"/>
      <c r="R147" s="98">
        <v>1</v>
      </c>
      <c r="S147" s="861"/>
      <c r="T147" s="937">
        <f t="shared" si="2"/>
        <v>0.12</v>
      </c>
      <c r="U147" s="856"/>
      <c r="V147" s="856"/>
      <c r="W147" s="895"/>
      <c r="X147" s="849"/>
    </row>
    <row r="148" spans="1:25" ht="12.9" customHeight="1" outlineLevel="1" x14ac:dyDescent="0.3">
      <c r="A148" s="800"/>
      <c r="B148" s="850"/>
      <c r="C148" s="860"/>
      <c r="D148" s="860"/>
      <c r="E148" s="860"/>
      <c r="F148" s="862"/>
      <c r="G148" s="863"/>
      <c r="H148" s="896" t="s">
        <v>142</v>
      </c>
      <c r="I148" s="130">
        <v>100</v>
      </c>
      <c r="J148" s="900">
        <v>2.2000000000000002</v>
      </c>
      <c r="K148" s="741">
        <v>0.01</v>
      </c>
      <c r="L148" s="861"/>
      <c r="M148" s="901">
        <f t="shared" si="3"/>
        <v>0.23699999999999999</v>
      </c>
      <c r="N148" s="863"/>
      <c r="O148" s="861"/>
      <c r="P148" s="98">
        <v>0.32</v>
      </c>
      <c r="Q148" s="880"/>
      <c r="R148" s="98">
        <v>1</v>
      </c>
      <c r="S148" s="861"/>
      <c r="T148" s="937">
        <f t="shared" si="2"/>
        <v>0.184</v>
      </c>
      <c r="U148" s="856"/>
      <c r="V148" s="856"/>
      <c r="W148" s="895"/>
      <c r="X148" s="849"/>
    </row>
    <row r="149" spans="1:25" ht="12.9" customHeight="1" outlineLevel="1" x14ac:dyDescent="0.3">
      <c r="A149" s="800"/>
      <c r="B149" s="850"/>
      <c r="C149" s="860"/>
      <c r="D149" s="860"/>
      <c r="E149" s="860"/>
      <c r="F149" s="862"/>
      <c r="G149" s="863"/>
      <c r="H149" s="896" t="s">
        <v>143</v>
      </c>
      <c r="I149" s="130">
        <v>150</v>
      </c>
      <c r="J149" s="900">
        <v>1.8</v>
      </c>
      <c r="K149" s="741">
        <v>0.01</v>
      </c>
      <c r="L149" s="861"/>
      <c r="M149" s="901">
        <f t="shared" si="3"/>
        <v>0.23699999999999999</v>
      </c>
      <c r="N149" s="863"/>
      <c r="O149" s="861"/>
      <c r="P149" s="98">
        <v>0.14000000000000001</v>
      </c>
      <c r="Q149" s="880"/>
      <c r="R149" s="98">
        <v>1</v>
      </c>
      <c r="S149" s="861"/>
      <c r="T149" s="937">
        <f t="shared" si="2"/>
        <v>0.2</v>
      </c>
      <c r="U149" s="856"/>
      <c r="V149" s="856"/>
      <c r="W149" s="895"/>
      <c r="X149" s="849"/>
    </row>
    <row r="150" spans="1:25" ht="12.9" customHeight="1" outlineLevel="1" x14ac:dyDescent="0.3">
      <c r="A150" s="800"/>
      <c r="B150" s="850"/>
      <c r="C150" s="860"/>
      <c r="D150" s="860"/>
      <c r="E150" s="860"/>
      <c r="F150" s="859"/>
      <c r="G150" s="863"/>
      <c r="H150" s="896" t="s">
        <v>144</v>
      </c>
      <c r="I150" s="130">
        <v>300</v>
      </c>
      <c r="J150" s="900">
        <v>0.75</v>
      </c>
      <c r="K150" s="741">
        <v>0.01</v>
      </c>
      <c r="L150" s="861"/>
      <c r="M150" s="901">
        <f t="shared" si="3"/>
        <v>0.23699999999999999</v>
      </c>
      <c r="N150" s="863"/>
      <c r="O150" s="861"/>
      <c r="P150" s="98">
        <v>0.12</v>
      </c>
      <c r="Q150" s="880"/>
      <c r="R150" s="98">
        <v>1</v>
      </c>
      <c r="S150" s="861"/>
      <c r="T150" s="937">
        <f t="shared" si="2"/>
        <v>0.2</v>
      </c>
      <c r="U150" s="856"/>
      <c r="V150" s="856"/>
      <c r="W150" s="895"/>
      <c r="X150" s="849"/>
    </row>
    <row r="151" spans="1:25" ht="12.9" customHeight="1" outlineLevel="1" x14ac:dyDescent="0.3">
      <c r="A151" s="800"/>
      <c r="B151" s="850"/>
      <c r="C151" s="860"/>
      <c r="D151" s="860"/>
      <c r="E151" s="860"/>
      <c r="F151" s="881"/>
      <c r="G151" s="863"/>
      <c r="H151" s="896" t="s">
        <v>145</v>
      </c>
      <c r="I151" s="130">
        <v>300</v>
      </c>
      <c r="J151" s="900">
        <v>0.75</v>
      </c>
      <c r="K151" s="741">
        <v>0.01</v>
      </c>
      <c r="L151" s="861"/>
      <c r="M151" s="901">
        <f t="shared" si="3"/>
        <v>0.23699999999999999</v>
      </c>
      <c r="N151" s="863"/>
      <c r="O151" s="861"/>
      <c r="P151" s="98">
        <v>0.23</v>
      </c>
      <c r="Q151" s="880"/>
      <c r="R151" s="98">
        <v>1</v>
      </c>
      <c r="S151" s="861"/>
      <c r="T151" s="937">
        <f t="shared" si="2"/>
        <v>0.2</v>
      </c>
      <c r="U151" s="856"/>
      <c r="V151" s="856"/>
      <c r="W151" s="895"/>
      <c r="X151" s="849"/>
    </row>
    <row r="152" spans="1:25" ht="12.9" customHeight="1" outlineLevel="1" x14ac:dyDescent="0.3">
      <c r="A152" s="800"/>
      <c r="B152" s="850"/>
      <c r="C152" s="860"/>
      <c r="D152" s="860"/>
      <c r="E152" s="860"/>
      <c r="F152" s="881"/>
      <c r="G152" s="863"/>
      <c r="H152" s="896" t="s">
        <v>146</v>
      </c>
      <c r="I152" s="130">
        <v>325</v>
      </c>
      <c r="J152" s="900">
        <v>1</v>
      </c>
      <c r="K152" s="741">
        <v>0.01</v>
      </c>
      <c r="L152" s="861"/>
      <c r="M152" s="901">
        <f t="shared" si="3"/>
        <v>0.23699999999999999</v>
      </c>
      <c r="N152" s="863"/>
      <c r="O152" s="861"/>
      <c r="P152" s="98">
        <v>0.32</v>
      </c>
      <c r="Q152" s="880"/>
      <c r="R152" s="98">
        <v>1</v>
      </c>
      <c r="S152" s="861"/>
      <c r="T152" s="937">
        <f t="shared" si="2"/>
        <v>0.184</v>
      </c>
      <c r="U152" s="856"/>
      <c r="V152" s="856"/>
      <c r="W152" s="895"/>
      <c r="X152" s="849"/>
    </row>
    <row r="153" spans="1:25" ht="12.9" customHeight="1" outlineLevel="1" x14ac:dyDescent="0.3">
      <c r="A153" s="800"/>
      <c r="B153" s="850"/>
      <c r="C153" s="860"/>
      <c r="D153" s="860"/>
      <c r="E153" s="860"/>
      <c r="F153" s="881"/>
      <c r="G153" s="863"/>
      <c r="H153" s="896" t="s">
        <v>147</v>
      </c>
      <c r="I153" s="130">
        <v>350</v>
      </c>
      <c r="J153" s="900">
        <v>1.5</v>
      </c>
      <c r="K153" s="741">
        <v>0.01</v>
      </c>
      <c r="L153" s="861"/>
      <c r="M153" s="901">
        <f t="shared" si="3"/>
        <v>0.23699999999999999</v>
      </c>
      <c r="N153" s="863"/>
      <c r="O153" s="861"/>
      <c r="P153" s="98">
        <v>0.42</v>
      </c>
      <c r="Q153" s="880"/>
      <c r="R153" s="98">
        <v>1</v>
      </c>
      <c r="S153" s="861"/>
      <c r="T153" s="937">
        <f t="shared" si="2"/>
        <v>0.12</v>
      </c>
      <c r="U153" s="856"/>
      <c r="V153" s="856"/>
      <c r="W153" s="895"/>
      <c r="X153" s="849"/>
    </row>
    <row r="154" spans="1:25" ht="12.9" customHeight="1" outlineLevel="1" x14ac:dyDescent="0.3">
      <c r="A154" s="800"/>
      <c r="B154" s="850"/>
      <c r="C154" s="860"/>
      <c r="D154" s="860"/>
      <c r="E154" s="860"/>
      <c r="F154" s="881"/>
      <c r="G154" s="863"/>
      <c r="H154" s="896" t="s">
        <v>148</v>
      </c>
      <c r="I154" s="130">
        <v>50</v>
      </c>
      <c r="J154" s="900">
        <v>4.5</v>
      </c>
      <c r="K154" s="741">
        <v>0.01</v>
      </c>
      <c r="L154" s="861"/>
      <c r="M154" s="901">
        <f t="shared" si="3"/>
        <v>0.23699999999999999</v>
      </c>
      <c r="N154" s="863"/>
      <c r="O154" s="861"/>
      <c r="P154" s="98">
        <v>0.51</v>
      </c>
      <c r="Q154" s="880"/>
      <c r="R154" s="98">
        <v>1</v>
      </c>
      <c r="S154" s="861"/>
      <c r="T154" s="937">
        <f t="shared" si="2"/>
        <v>0.12</v>
      </c>
      <c r="U154" s="856"/>
      <c r="V154" s="856"/>
      <c r="W154" s="895"/>
      <c r="X154" s="849"/>
    </row>
    <row r="155" spans="1:25" ht="12.9" customHeight="1" outlineLevel="1" x14ac:dyDescent="0.3">
      <c r="A155" s="800"/>
      <c r="B155" s="850"/>
      <c r="C155" s="860"/>
      <c r="D155" s="860"/>
      <c r="E155" s="860"/>
      <c r="F155" s="881"/>
      <c r="G155" s="863"/>
      <c r="H155" s="896" t="s">
        <v>149</v>
      </c>
      <c r="I155" s="130">
        <v>50</v>
      </c>
      <c r="J155" s="900">
        <v>4.5</v>
      </c>
      <c r="K155" s="741">
        <v>0.01</v>
      </c>
      <c r="L155" s="861"/>
      <c r="M155" s="901">
        <f t="shared" si="3"/>
        <v>0.23699999999999999</v>
      </c>
      <c r="N155" s="863"/>
      <c r="O155" s="861"/>
      <c r="P155" s="98">
        <v>0.6</v>
      </c>
      <c r="Q155" s="880"/>
      <c r="R155" s="98">
        <v>1</v>
      </c>
      <c r="S155" s="861"/>
      <c r="T155" s="937">
        <f t="shared" si="2"/>
        <v>0.12</v>
      </c>
      <c r="U155" s="856"/>
      <c r="V155" s="856"/>
      <c r="W155" s="895"/>
      <c r="X155" s="849"/>
    </row>
    <row r="156" spans="1:25" ht="17.25" customHeight="1" x14ac:dyDescent="0.3">
      <c r="A156" s="800"/>
      <c r="B156" s="850"/>
      <c r="C156" s="860"/>
      <c r="D156" s="860"/>
      <c r="E156" s="860"/>
      <c r="F156" s="881"/>
      <c r="G156" s="863"/>
      <c r="H156" s="863"/>
      <c r="I156" s="863"/>
      <c r="J156" s="863"/>
      <c r="K156" s="863"/>
      <c r="L156" s="863"/>
      <c r="M156" s="863"/>
      <c r="N156" s="863"/>
      <c r="O156" s="863"/>
      <c r="P156" s="863"/>
      <c r="Q156" s="882"/>
      <c r="R156" s="882"/>
      <c r="S156" s="882"/>
      <c r="T156" s="861"/>
      <c r="U156" s="856"/>
      <c r="V156" s="856"/>
      <c r="W156" s="855"/>
      <c r="X156" s="849"/>
    </row>
    <row r="157" spans="1:25" ht="5.15" customHeight="1" x14ac:dyDescent="0.3">
      <c r="A157" s="800"/>
      <c r="B157" s="850"/>
      <c r="C157" s="860"/>
      <c r="D157" s="860"/>
      <c r="E157" s="860"/>
      <c r="F157" s="859"/>
      <c r="G157" s="858"/>
      <c r="H157" s="857"/>
      <c r="I157" s="857"/>
      <c r="J157" s="857"/>
      <c r="K157" s="857"/>
      <c r="L157" s="857"/>
      <c r="M157" s="857"/>
      <c r="N157" s="857"/>
      <c r="O157" s="857"/>
      <c r="P157" s="857"/>
      <c r="Q157" s="857"/>
      <c r="R157" s="857"/>
      <c r="S157" s="857"/>
      <c r="T157" s="857"/>
      <c r="U157" s="856"/>
      <c r="V157" s="856"/>
      <c r="W157" s="855"/>
      <c r="X157" s="849"/>
    </row>
    <row r="158" spans="1:25" ht="24" customHeight="1" x14ac:dyDescent="0.3">
      <c r="A158" s="800"/>
      <c r="B158" s="850"/>
      <c r="C158" s="853"/>
      <c r="D158" s="853"/>
      <c r="E158" s="853"/>
      <c r="F158" s="853"/>
      <c r="G158" s="854" t="str">
        <f>G46</f>
        <v>SALTBUSH PRODUCTIVITY &amp; FEED VALUE &amp; SELECTIVITY</v>
      </c>
      <c r="H158" s="853"/>
      <c r="I158" s="853"/>
      <c r="J158" s="853"/>
      <c r="K158" s="853"/>
      <c r="L158" s="852"/>
      <c r="M158" s="853"/>
      <c r="N158" s="853"/>
      <c r="O158" s="853"/>
      <c r="P158" s="853"/>
      <c r="Q158" s="853"/>
      <c r="R158" s="853"/>
      <c r="S158" s="853"/>
      <c r="T158" s="853"/>
      <c r="U158" s="852"/>
      <c r="V158" s="852"/>
      <c r="W158" s="851" t="s">
        <v>24</v>
      </c>
      <c r="X158" s="849"/>
    </row>
    <row r="159" spans="1:25" ht="12" customHeight="1" x14ac:dyDescent="0.3">
      <c r="A159" s="800"/>
      <c r="B159" s="850"/>
      <c r="C159" s="850"/>
      <c r="D159" s="850"/>
      <c r="E159" s="850"/>
      <c r="F159" s="849"/>
      <c r="G159" s="849"/>
      <c r="H159" s="849"/>
      <c r="I159" s="849"/>
      <c r="J159" s="849"/>
      <c r="K159" s="849"/>
      <c r="L159" s="849"/>
      <c r="M159" s="849"/>
      <c r="N159" s="849"/>
      <c r="O159" s="849"/>
      <c r="P159" s="849"/>
      <c r="Q159" s="849"/>
      <c r="R159" s="849"/>
      <c r="S159" s="849"/>
      <c r="T159" s="849"/>
      <c r="U159" s="849"/>
      <c r="V159" s="849"/>
      <c r="W159" s="849"/>
      <c r="X159" s="849"/>
    </row>
    <row r="160" spans="1:25" ht="12" customHeight="1" x14ac:dyDescent="0.25">
      <c r="A160" s="800"/>
      <c r="B160" s="850"/>
      <c r="C160" s="850"/>
      <c r="D160" s="850"/>
      <c r="E160" s="850"/>
      <c r="F160" s="850"/>
      <c r="G160" s="850"/>
      <c r="H160" s="850"/>
      <c r="I160" s="850"/>
      <c r="J160" s="850"/>
      <c r="K160" s="850"/>
      <c r="L160" s="850"/>
      <c r="M160" s="850"/>
      <c r="N160" s="850"/>
      <c r="O160" s="850"/>
      <c r="P160" s="850"/>
      <c r="Q160" s="850"/>
      <c r="R160" s="850"/>
      <c r="S160" s="850"/>
      <c r="T160" s="850"/>
      <c r="U160" s="850"/>
      <c r="V160" s="850"/>
      <c r="W160" s="850"/>
      <c r="X160" s="850"/>
      <c r="Y160" s="850"/>
    </row>
    <row r="161" spans="1:25" ht="5.15" customHeight="1" thickBot="1" x14ac:dyDescent="0.3">
      <c r="A161" s="800"/>
      <c r="B161" s="850"/>
      <c r="C161" s="850"/>
      <c r="D161" s="850"/>
      <c r="E161" s="890">
        <v>3</v>
      </c>
      <c r="F161" s="850"/>
      <c r="G161" s="850"/>
      <c r="H161" s="850"/>
      <c r="I161" s="850"/>
      <c r="J161" s="850"/>
      <c r="K161" s="850"/>
      <c r="L161" s="850"/>
      <c r="M161" s="850"/>
      <c r="N161" s="850"/>
      <c r="O161" s="850"/>
      <c r="P161" s="850"/>
      <c r="Q161" s="850"/>
      <c r="R161" s="850"/>
      <c r="S161" s="850"/>
      <c r="T161" s="850"/>
      <c r="U161" s="850"/>
      <c r="V161" s="850"/>
      <c r="W161" s="850"/>
      <c r="X161" s="850"/>
      <c r="Y161" s="850"/>
    </row>
    <row r="162" spans="1:25" ht="5.15" customHeight="1" x14ac:dyDescent="0.3">
      <c r="A162" s="800"/>
      <c r="B162" s="850"/>
      <c r="C162" s="876" t="s">
        <v>0</v>
      </c>
      <c r="D162" s="876">
        <v>2166.7710000000002</v>
      </c>
      <c r="E162" s="876"/>
      <c r="F162" s="876"/>
      <c r="G162" s="876"/>
      <c r="H162" s="876"/>
      <c r="I162" s="876"/>
      <c r="J162" s="876"/>
      <c r="K162" s="875"/>
      <c r="L162" s="875"/>
      <c r="M162" s="875"/>
      <c r="N162" s="875"/>
      <c r="O162" s="875"/>
      <c r="P162" s="875"/>
      <c r="Q162" s="875"/>
      <c r="R162" s="875"/>
      <c r="S162" s="875"/>
      <c r="T162" s="875"/>
      <c r="U162" s="875"/>
      <c r="V162" s="875"/>
      <c r="W162" s="875"/>
      <c r="X162" s="874"/>
      <c r="Y162" s="849"/>
    </row>
    <row r="163" spans="1:25" ht="12.9" customHeight="1" x14ac:dyDescent="0.3">
      <c r="A163" s="800"/>
      <c r="B163" s="850"/>
      <c r="C163" s="873"/>
      <c r="D163" s="873">
        <v>0</v>
      </c>
      <c r="E163" s="873" t="s">
        <v>1</v>
      </c>
      <c r="F163" s="871"/>
      <c r="G163" s="878" t="s">
        <v>1176</v>
      </c>
      <c r="H163" s="871"/>
      <c r="I163" s="871"/>
      <c r="J163" s="871"/>
      <c r="K163" s="871"/>
      <c r="L163" s="871"/>
      <c r="M163" s="871"/>
      <c r="N163" s="871"/>
      <c r="O163" s="871"/>
      <c r="P163" s="871"/>
      <c r="Q163" s="871"/>
      <c r="R163" s="871"/>
      <c r="S163" s="871"/>
      <c r="T163" s="870"/>
      <c r="U163" s="872"/>
      <c r="V163" s="868"/>
      <c r="W163" s="868"/>
      <c r="X163" s="855"/>
      <c r="Y163" s="849"/>
    </row>
    <row r="164" spans="1:25" ht="12.9" customHeight="1" x14ac:dyDescent="0.3">
      <c r="A164" s="800"/>
      <c r="B164" s="850"/>
      <c r="C164" s="873"/>
      <c r="D164" s="873"/>
      <c r="E164" s="860"/>
      <c r="F164" s="871"/>
      <c r="G164" s="871"/>
      <c r="H164" s="872"/>
      <c r="I164" s="871"/>
      <c r="J164" s="871"/>
      <c r="K164" s="871"/>
      <c r="L164" s="871"/>
      <c r="M164" s="871"/>
      <c r="N164" s="871"/>
      <c r="O164" s="871"/>
      <c r="P164" s="871"/>
      <c r="Q164" s="871"/>
      <c r="R164" s="871"/>
      <c r="S164" s="871"/>
      <c r="T164" s="870"/>
      <c r="U164" s="869"/>
      <c r="V164" s="868"/>
      <c r="W164" s="868"/>
      <c r="X164" s="855"/>
      <c r="Y164" s="849"/>
    </row>
    <row r="165" spans="1:25" ht="12.9" customHeight="1" x14ac:dyDescent="0.3">
      <c r="A165" s="800"/>
      <c r="B165" s="850"/>
      <c r="C165" s="860"/>
      <c r="D165" s="873"/>
      <c r="E165" s="860"/>
      <c r="F165" s="871"/>
      <c r="G165" s="889">
        <v>44717</v>
      </c>
      <c r="H165" s="872"/>
      <c r="I165" s="871"/>
      <c r="J165" s="871"/>
      <c r="K165" s="871"/>
      <c r="L165" s="871"/>
      <c r="M165" s="871"/>
      <c r="N165" s="871"/>
      <c r="O165" s="871"/>
      <c r="P165" s="871"/>
      <c r="Q165" s="871"/>
      <c r="R165" s="871"/>
      <c r="S165" s="871"/>
      <c r="T165" s="870"/>
      <c r="U165" s="869"/>
      <c r="V165" s="868"/>
      <c r="W165" s="868"/>
      <c r="X165" s="855"/>
      <c r="Y165" s="849"/>
    </row>
    <row r="166" spans="1:25" ht="12.9" customHeight="1" x14ac:dyDescent="0.3">
      <c r="A166" s="800"/>
      <c r="B166" s="850"/>
      <c r="C166" s="860">
        <v>0</v>
      </c>
      <c r="D166" s="873"/>
      <c r="E166" s="860"/>
      <c r="F166" s="871"/>
      <c r="G166" s="879"/>
      <c r="H166" s="872"/>
      <c r="I166" s="871"/>
      <c r="J166" s="872"/>
      <c r="K166" s="871"/>
      <c r="L166" s="871"/>
      <c r="M166" s="871"/>
      <c r="N166" s="871"/>
      <c r="O166" s="871"/>
      <c r="P166" s="871"/>
      <c r="Q166" s="871"/>
      <c r="R166" s="871"/>
      <c r="S166" s="871"/>
      <c r="T166" s="870"/>
      <c r="U166" s="869"/>
      <c r="V166" s="868"/>
      <c r="W166" s="868"/>
      <c r="X166" s="855"/>
      <c r="Y166" s="849"/>
    </row>
    <row r="167" spans="1:25" ht="12.9" customHeight="1" x14ac:dyDescent="0.3">
      <c r="A167" s="800"/>
      <c r="B167" s="850"/>
      <c r="C167" s="860"/>
      <c r="D167" s="860"/>
      <c r="E167" s="860"/>
      <c r="F167" s="860"/>
      <c r="G167" s="860"/>
      <c r="H167" s="866"/>
      <c r="I167" s="866"/>
      <c r="J167" s="866"/>
      <c r="K167" s="866"/>
      <c r="L167" s="866"/>
      <c r="M167" s="866"/>
      <c r="N167" s="866"/>
      <c r="O167" s="866"/>
      <c r="P167" s="866"/>
      <c r="Q167" s="866"/>
      <c r="R167" s="866"/>
      <c r="S167" s="866"/>
      <c r="T167" s="866"/>
      <c r="U167" s="866"/>
      <c r="V167" s="866"/>
      <c r="W167" s="866"/>
      <c r="X167" s="855"/>
      <c r="Y167" s="849"/>
    </row>
    <row r="168" spans="1:25" ht="12.9" customHeight="1" x14ac:dyDescent="0.3">
      <c r="A168" s="800"/>
      <c r="B168" s="850"/>
      <c r="C168" s="860"/>
      <c r="D168" s="860"/>
      <c r="E168" s="860"/>
      <c r="F168" s="860"/>
      <c r="G168" s="860"/>
      <c r="H168" s="866"/>
      <c r="I168" s="866"/>
      <c r="J168" s="866"/>
      <c r="K168" s="866"/>
      <c r="L168" s="866"/>
      <c r="M168" s="866"/>
      <c r="N168" s="866"/>
      <c r="O168" s="866"/>
      <c r="P168" s="866"/>
      <c r="Q168" s="866"/>
      <c r="R168" s="866"/>
      <c r="S168" s="866"/>
      <c r="T168" s="866"/>
      <c r="U168" s="866"/>
      <c r="V168" s="866"/>
      <c r="W168" s="866"/>
      <c r="X168" s="855"/>
      <c r="Y168" s="849"/>
    </row>
    <row r="169" spans="1:25" ht="12.9" customHeight="1" x14ac:dyDescent="0.3">
      <c r="A169" s="800"/>
      <c r="B169" s="850"/>
      <c r="C169" s="860"/>
      <c r="D169" s="860"/>
      <c r="E169" s="860"/>
      <c r="F169" s="860"/>
      <c r="G169" s="860"/>
      <c r="H169" s="888"/>
      <c r="I169" s="894"/>
      <c r="J169" s="894"/>
      <c r="K169" s="894"/>
      <c r="L169" s="894"/>
      <c r="M169" s="894"/>
      <c r="N169" s="904"/>
      <c r="O169" s="888"/>
      <c r="P169" s="888"/>
      <c r="Q169" s="888"/>
      <c r="R169" s="888"/>
      <c r="S169" s="888"/>
      <c r="T169" s="866"/>
      <c r="U169" s="866"/>
      <c r="V169" s="866"/>
      <c r="W169" s="866"/>
      <c r="X169" s="855"/>
      <c r="Y169" s="849"/>
    </row>
    <row r="170" spans="1:25" ht="12.9" customHeight="1" x14ac:dyDescent="0.3">
      <c r="A170" s="800"/>
      <c r="B170" s="850"/>
      <c r="C170" s="860"/>
      <c r="D170" s="860"/>
      <c r="E170" s="860"/>
      <c r="F170" s="860"/>
      <c r="G170" s="860"/>
      <c r="H170" s="888"/>
      <c r="I170" s="23" t="s">
        <v>396</v>
      </c>
      <c r="J170" s="23" t="s">
        <v>59</v>
      </c>
      <c r="K170" s="23" t="s">
        <v>60</v>
      </c>
      <c r="L170" s="23" t="s">
        <v>61</v>
      </c>
      <c r="M170" s="23" t="s">
        <v>62</v>
      </c>
      <c r="N170" s="23" t="s">
        <v>900</v>
      </c>
      <c r="O170" s="23" t="s">
        <v>901</v>
      </c>
      <c r="P170" s="23" t="s">
        <v>902</v>
      </c>
      <c r="Q170" s="23" t="s">
        <v>1186</v>
      </c>
      <c r="R170" s="888"/>
      <c r="S170" s="888"/>
      <c r="T170" s="866"/>
      <c r="U170" s="866"/>
      <c r="V170" s="866"/>
      <c r="W170" s="866"/>
      <c r="X170" s="855"/>
      <c r="Y170" s="849"/>
    </row>
    <row r="171" spans="1:25" ht="5.15" customHeight="1" x14ac:dyDescent="0.3">
      <c r="A171" s="800"/>
      <c r="B171" s="850"/>
      <c r="C171" s="860"/>
      <c r="D171" s="860"/>
      <c r="E171" s="860"/>
      <c r="F171" s="860"/>
      <c r="G171" s="860"/>
      <c r="H171" s="888"/>
      <c r="I171" s="885"/>
      <c r="J171" s="885"/>
      <c r="K171" s="885"/>
      <c r="L171" s="885"/>
      <c r="M171" s="885"/>
      <c r="N171" s="819"/>
      <c r="O171" s="888"/>
      <c r="P171" s="888"/>
      <c r="Q171" s="888"/>
      <c r="R171" s="888"/>
      <c r="S171" s="888"/>
      <c r="T171" s="866"/>
      <c r="U171" s="866"/>
      <c r="V171" s="866"/>
      <c r="W171" s="866"/>
      <c r="X171" s="855"/>
      <c r="Y171" s="849"/>
    </row>
    <row r="172" spans="1:25" ht="5.15" customHeight="1" x14ac:dyDescent="0.3">
      <c r="A172" s="800"/>
      <c r="B172" s="850"/>
      <c r="C172" s="860"/>
      <c r="D172" s="860"/>
      <c r="E172" s="860"/>
      <c r="F172" s="862"/>
      <c r="G172" s="862"/>
      <c r="H172" s="887"/>
      <c r="I172" s="887"/>
      <c r="J172" s="887"/>
      <c r="K172" s="887"/>
      <c r="L172" s="887"/>
      <c r="M172" s="887"/>
      <c r="N172" s="887"/>
      <c r="O172" s="887"/>
      <c r="P172" s="887"/>
      <c r="Q172" s="887"/>
      <c r="R172" s="887"/>
      <c r="S172" s="887"/>
      <c r="T172" s="856"/>
      <c r="U172" s="856"/>
      <c r="V172" s="856"/>
      <c r="W172" s="856"/>
      <c r="X172" s="855"/>
      <c r="Y172" s="849"/>
    </row>
    <row r="173" spans="1:25" ht="12.9" customHeight="1" x14ac:dyDescent="0.3">
      <c r="A173" s="800"/>
      <c r="B173" s="850"/>
      <c r="C173" s="860"/>
      <c r="D173" s="860"/>
      <c r="E173" s="860"/>
      <c r="F173" s="862"/>
      <c r="G173" s="810"/>
      <c r="H173" s="857" t="s">
        <v>1177</v>
      </c>
      <c r="I173" s="231">
        <v>0.8</v>
      </c>
      <c r="J173" s="231">
        <v>0.8</v>
      </c>
      <c r="K173" s="231">
        <v>0.8</v>
      </c>
      <c r="L173" s="231">
        <v>0.8</v>
      </c>
      <c r="M173" s="231">
        <v>0.8</v>
      </c>
      <c r="N173" s="231">
        <v>0.9</v>
      </c>
      <c r="O173" s="231">
        <v>0.9</v>
      </c>
      <c r="P173" s="231">
        <v>0.8</v>
      </c>
      <c r="Q173" s="231">
        <v>1</v>
      </c>
      <c r="R173" s="857"/>
      <c r="S173" s="857"/>
      <c r="T173" s="857"/>
      <c r="U173" s="857"/>
      <c r="V173" s="857"/>
      <c r="W173" s="856"/>
      <c r="X173" s="855"/>
      <c r="Y173" s="849"/>
    </row>
    <row r="174" spans="1:25" ht="12.9" customHeight="1" x14ac:dyDescent="0.3">
      <c r="A174" s="800"/>
      <c r="B174" s="850"/>
      <c r="C174" s="860"/>
      <c r="D174" s="860"/>
      <c r="E174" s="860"/>
      <c r="F174" s="859"/>
      <c r="G174" s="858"/>
      <c r="H174" s="857"/>
      <c r="Q174" s="857"/>
      <c r="R174" s="857"/>
      <c r="S174" s="857"/>
      <c r="T174" s="857"/>
      <c r="U174" s="857"/>
      <c r="V174" s="857"/>
      <c r="W174" s="856"/>
      <c r="X174" s="855"/>
      <c r="Y174" s="849"/>
    </row>
    <row r="175" spans="1:25" ht="5.15" customHeight="1" x14ac:dyDescent="0.3">
      <c r="A175" s="800"/>
      <c r="B175" s="850"/>
      <c r="C175" s="860"/>
      <c r="D175" s="860"/>
      <c r="E175" s="860"/>
      <c r="F175" s="859"/>
      <c r="G175" s="858"/>
      <c r="H175" s="858"/>
      <c r="I175" s="858"/>
      <c r="J175" s="857"/>
      <c r="K175" s="857"/>
      <c r="L175" s="857"/>
      <c r="M175" s="857"/>
      <c r="N175" s="857"/>
      <c r="O175" s="857"/>
      <c r="P175" s="857"/>
      <c r="Q175" s="857"/>
      <c r="R175" s="857"/>
      <c r="S175" s="857"/>
      <c r="T175" s="857"/>
      <c r="U175" s="857"/>
      <c r="V175" s="857"/>
      <c r="W175" s="856"/>
      <c r="X175" s="855"/>
      <c r="Y175" s="849"/>
    </row>
    <row r="176" spans="1:25" ht="24" customHeight="1" x14ac:dyDescent="0.3">
      <c r="A176" s="800"/>
      <c r="B176" s="850"/>
      <c r="C176" s="853"/>
      <c r="D176" s="853"/>
      <c r="E176" s="853"/>
      <c r="F176" s="853"/>
      <c r="G176" s="854" t="str">
        <f>G163</f>
        <v>SALTBUSH PRODUCTION SCALAR FOR LMU</v>
      </c>
      <c r="H176" s="853"/>
      <c r="I176" s="853"/>
      <c r="J176" s="853"/>
      <c r="K176" s="853"/>
      <c r="L176" s="853"/>
      <c r="M176" s="853"/>
      <c r="N176" s="853"/>
      <c r="O176" s="853"/>
      <c r="P176" s="853"/>
      <c r="Q176" s="853"/>
      <c r="R176" s="853"/>
      <c r="S176" s="853"/>
      <c r="T176" s="853"/>
      <c r="U176" s="852"/>
      <c r="V176" s="852"/>
      <c r="W176" s="852"/>
      <c r="X176" s="851" t="s">
        <v>24</v>
      </c>
      <c r="Y176" s="849"/>
    </row>
    <row r="177" spans="1:25" ht="12" customHeight="1" x14ac:dyDescent="0.3">
      <c r="A177" s="800"/>
      <c r="B177" s="850"/>
      <c r="C177" s="850"/>
      <c r="D177" s="850"/>
      <c r="E177" s="850"/>
      <c r="F177" s="849"/>
      <c r="G177" s="849"/>
      <c r="H177" s="849"/>
      <c r="I177" s="849"/>
      <c r="J177" s="849"/>
      <c r="K177" s="849"/>
      <c r="L177" s="849"/>
      <c r="M177" s="849"/>
      <c r="N177" s="849"/>
      <c r="O177" s="849"/>
      <c r="P177" s="849"/>
      <c r="Q177" s="849"/>
      <c r="R177" s="849"/>
      <c r="S177" s="849"/>
      <c r="T177" s="849"/>
      <c r="U177" s="849"/>
      <c r="V177" s="849"/>
      <c r="W177" s="849"/>
      <c r="X177" s="849"/>
      <c r="Y177" s="849"/>
    </row>
    <row r="178" spans="1:25" ht="12" customHeight="1" x14ac:dyDescent="0.25">
      <c r="A178" s="800"/>
      <c r="B178" s="850"/>
      <c r="C178" s="850"/>
      <c r="D178" s="850"/>
      <c r="E178" s="850"/>
      <c r="F178" s="850"/>
      <c r="G178" s="850"/>
      <c r="H178" s="850"/>
      <c r="I178" s="850"/>
      <c r="J178" s="850"/>
      <c r="K178" s="850"/>
      <c r="L178" s="850"/>
      <c r="M178" s="850"/>
      <c r="N178" s="850"/>
      <c r="O178" s="850"/>
      <c r="P178" s="850"/>
      <c r="Q178" s="850"/>
      <c r="R178" s="850"/>
      <c r="S178" s="850"/>
      <c r="T178" s="850"/>
      <c r="U178" s="850"/>
      <c r="V178" s="850"/>
      <c r="W178" s="850"/>
      <c r="X178" s="850"/>
      <c r="Y178" s="850"/>
    </row>
    <row r="179" spans="1:25" ht="5.15" customHeight="1" thickBot="1" x14ac:dyDescent="0.3">
      <c r="A179" s="800"/>
      <c r="B179" s="850"/>
      <c r="C179" s="850"/>
      <c r="D179" s="850"/>
      <c r="E179" s="890">
        <v>3</v>
      </c>
      <c r="F179" s="850"/>
      <c r="G179" s="850"/>
      <c r="H179" s="850"/>
      <c r="I179" s="850"/>
      <c r="J179" s="850"/>
      <c r="K179" s="850"/>
      <c r="L179" s="850"/>
      <c r="M179" s="850"/>
      <c r="N179" s="850"/>
      <c r="O179" s="850"/>
      <c r="P179" s="850"/>
      <c r="Q179" s="850"/>
      <c r="R179" s="850"/>
      <c r="S179" s="850"/>
      <c r="T179" s="850"/>
      <c r="U179" s="850"/>
      <c r="V179" s="850"/>
      <c r="W179" s="850"/>
      <c r="X179" s="850"/>
      <c r="Y179" s="850"/>
    </row>
    <row r="180" spans="1:25" ht="5.15" customHeight="1" x14ac:dyDescent="0.3">
      <c r="A180" s="800"/>
      <c r="B180" s="850"/>
      <c r="C180" s="876" t="s">
        <v>0</v>
      </c>
      <c r="D180" s="876">
        <v>2166.7710000000002</v>
      </c>
      <c r="E180" s="876"/>
      <c r="F180" s="876"/>
      <c r="G180" s="876"/>
      <c r="H180" s="876"/>
      <c r="I180" s="876"/>
      <c r="J180" s="876"/>
      <c r="K180" s="875"/>
      <c r="L180" s="875"/>
      <c r="M180" s="875"/>
      <c r="N180" s="875"/>
      <c r="O180" s="875"/>
      <c r="P180" s="875"/>
      <c r="Q180" s="875"/>
      <c r="R180" s="875"/>
      <c r="S180" s="875"/>
      <c r="T180" s="875"/>
      <c r="U180" s="875"/>
      <c r="V180" s="875"/>
      <c r="W180" s="875"/>
      <c r="X180" s="874"/>
      <c r="Y180" s="849"/>
    </row>
    <row r="181" spans="1:25" ht="12.9" customHeight="1" x14ac:dyDescent="0.3">
      <c r="A181" s="800"/>
      <c r="B181" s="850"/>
      <c r="C181" s="873"/>
      <c r="D181" s="873">
        <v>0</v>
      </c>
      <c r="E181" s="873" t="s">
        <v>1</v>
      </c>
      <c r="F181" s="871"/>
      <c r="G181" s="878" t="s">
        <v>1145</v>
      </c>
      <c r="H181" s="871"/>
      <c r="I181" s="871"/>
      <c r="J181" s="871"/>
      <c r="K181" s="871"/>
      <c r="L181" s="871"/>
      <c r="M181" s="871"/>
      <c r="N181" s="871"/>
      <c r="O181" s="871"/>
      <c r="P181" s="871"/>
      <c r="Q181" s="871"/>
      <c r="R181" s="871"/>
      <c r="S181" s="871"/>
      <c r="T181" s="870"/>
      <c r="U181" s="872"/>
      <c r="V181" s="868"/>
      <c r="W181" s="868"/>
      <c r="X181" s="855"/>
      <c r="Y181" s="849"/>
    </row>
    <row r="182" spans="1:25" ht="12.9" customHeight="1" x14ac:dyDescent="0.3">
      <c r="A182" s="800"/>
      <c r="B182" s="850"/>
      <c r="C182" s="873"/>
      <c r="D182" s="873"/>
      <c r="E182" s="860"/>
      <c r="F182" s="871"/>
      <c r="G182" s="871"/>
      <c r="H182" s="872"/>
      <c r="I182" s="871"/>
      <c r="J182" s="871"/>
      <c r="K182" s="871"/>
      <c r="L182" s="871"/>
      <c r="M182" s="871"/>
      <c r="N182" s="871"/>
      <c r="O182" s="871"/>
      <c r="P182" s="871"/>
      <c r="Q182" s="871"/>
      <c r="R182" s="871"/>
      <c r="S182" s="871"/>
      <c r="T182" s="870"/>
      <c r="U182" s="869"/>
      <c r="V182" s="868"/>
      <c r="W182" s="868"/>
      <c r="X182" s="855"/>
      <c r="Y182" s="849"/>
    </row>
    <row r="183" spans="1:25" ht="12.9" customHeight="1" x14ac:dyDescent="0.3">
      <c r="A183" s="800"/>
      <c r="B183" s="850"/>
      <c r="C183" s="860"/>
      <c r="D183" s="873"/>
      <c r="E183" s="860"/>
      <c r="F183" s="871"/>
      <c r="G183" s="889">
        <v>38930</v>
      </c>
      <c r="H183" s="872"/>
      <c r="I183" s="871"/>
      <c r="J183" s="871"/>
      <c r="K183" s="871"/>
      <c r="L183" s="871"/>
      <c r="M183" s="871"/>
      <c r="N183" s="871"/>
      <c r="O183" s="871"/>
      <c r="P183" s="871"/>
      <c r="Q183" s="871"/>
      <c r="R183" s="871"/>
      <c r="S183" s="871"/>
      <c r="T183" s="870"/>
      <c r="U183" s="869"/>
      <c r="V183" s="868"/>
      <c r="W183" s="868"/>
      <c r="X183" s="855"/>
      <c r="Y183" s="849"/>
    </row>
    <row r="184" spans="1:25" ht="12.9" customHeight="1" x14ac:dyDescent="0.3">
      <c r="A184" s="800"/>
      <c r="B184" s="850"/>
      <c r="C184" s="860">
        <v>0</v>
      </c>
      <c r="D184" s="873"/>
      <c r="E184" s="860"/>
      <c r="F184" s="871"/>
      <c r="G184" s="879"/>
      <c r="H184" s="872"/>
      <c r="I184" s="871"/>
      <c r="J184" s="872"/>
      <c r="K184" s="871"/>
      <c r="L184" s="871"/>
      <c r="M184" s="871"/>
      <c r="N184" s="871"/>
      <c r="O184" s="871"/>
      <c r="P184" s="871"/>
      <c r="Q184" s="871"/>
      <c r="R184" s="871"/>
      <c r="S184" s="871"/>
      <c r="T184" s="870"/>
      <c r="U184" s="869"/>
      <c r="V184" s="868"/>
      <c r="W184" s="868"/>
      <c r="X184" s="855"/>
      <c r="Y184" s="849"/>
    </row>
    <row r="185" spans="1:25" ht="12.9" customHeight="1" x14ac:dyDescent="0.3">
      <c r="A185" s="800"/>
      <c r="B185" s="850"/>
      <c r="C185" s="860"/>
      <c r="D185" s="860"/>
      <c r="E185" s="860"/>
      <c r="F185" s="860"/>
      <c r="G185" s="860"/>
      <c r="H185" s="866"/>
      <c r="I185" s="866"/>
      <c r="J185" s="866"/>
      <c r="K185" s="866"/>
      <c r="L185" s="866"/>
      <c r="M185" s="866"/>
      <c r="N185" s="866"/>
      <c r="O185" s="866"/>
      <c r="P185" s="866"/>
      <c r="Q185" s="866"/>
      <c r="R185" s="866"/>
      <c r="S185" s="866"/>
      <c r="T185" s="866"/>
      <c r="U185" s="866"/>
      <c r="V185" s="866"/>
      <c r="W185" s="866"/>
      <c r="X185" s="855"/>
      <c r="Y185" s="849"/>
    </row>
    <row r="186" spans="1:25" ht="12.9" customHeight="1" x14ac:dyDescent="0.3">
      <c r="A186" s="800"/>
      <c r="B186" s="850"/>
      <c r="C186" s="860"/>
      <c r="D186" s="860"/>
      <c r="E186" s="860"/>
      <c r="F186" s="860"/>
      <c r="G186" s="860"/>
      <c r="H186" s="866"/>
      <c r="I186" s="866"/>
      <c r="J186" s="866"/>
      <c r="K186" s="866"/>
      <c r="L186" s="866"/>
      <c r="M186" s="866"/>
      <c r="N186" s="866"/>
      <c r="O186" s="866"/>
      <c r="P186" s="866"/>
      <c r="Q186" s="866"/>
      <c r="R186" s="866"/>
      <c r="S186" s="866"/>
      <c r="T186" s="866"/>
      <c r="U186" s="866"/>
      <c r="V186" s="866"/>
      <c r="W186" s="866"/>
      <c r="X186" s="855"/>
      <c r="Y186" s="849"/>
    </row>
    <row r="187" spans="1:25" ht="12.9" customHeight="1" x14ac:dyDescent="0.3">
      <c r="A187" s="800"/>
      <c r="B187" s="850"/>
      <c r="C187" s="860"/>
      <c r="D187" s="860"/>
      <c r="E187" s="860"/>
      <c r="F187" s="860"/>
      <c r="G187" s="860"/>
      <c r="H187" s="888"/>
      <c r="I187" s="894" t="s">
        <v>1144</v>
      </c>
      <c r="J187" s="894"/>
      <c r="K187" s="894"/>
      <c r="L187" s="894"/>
      <c r="M187" s="894"/>
      <c r="N187" s="904"/>
      <c r="O187" s="888"/>
      <c r="P187" s="888"/>
      <c r="Q187" s="888"/>
      <c r="R187" s="888"/>
      <c r="S187" s="888"/>
      <c r="T187" s="866"/>
      <c r="U187" s="866"/>
      <c r="V187" s="866"/>
      <c r="W187" s="866"/>
      <c r="X187" s="855"/>
      <c r="Y187" s="849"/>
    </row>
    <row r="188" spans="1:25" ht="12.9" customHeight="1" x14ac:dyDescent="0.3">
      <c r="A188" s="800"/>
      <c r="B188" s="850"/>
      <c r="C188" s="860"/>
      <c r="D188" s="860"/>
      <c r="E188" s="860"/>
      <c r="F188" s="860"/>
      <c r="G188" s="860"/>
      <c r="H188" s="888"/>
      <c r="I188" s="885" t="s">
        <v>1143</v>
      </c>
      <c r="J188" s="885" t="s">
        <v>1142</v>
      </c>
      <c r="K188" s="885" t="s">
        <v>1141</v>
      </c>
      <c r="L188" s="885" t="s">
        <v>1140</v>
      </c>
      <c r="M188" s="885" t="s">
        <v>1139</v>
      </c>
      <c r="N188" s="819"/>
      <c r="O188" s="888"/>
      <c r="P188" s="888"/>
      <c r="Q188" s="888"/>
      <c r="R188" s="888"/>
      <c r="S188" s="888"/>
      <c r="T188" s="866"/>
      <c r="U188" s="866"/>
      <c r="V188" s="866"/>
      <c r="W188" s="866"/>
      <c r="X188" s="855"/>
      <c r="Y188" s="849"/>
    </row>
    <row r="189" spans="1:25" ht="5.15" customHeight="1" x14ac:dyDescent="0.3">
      <c r="A189" s="800"/>
      <c r="B189" s="850"/>
      <c r="C189" s="860"/>
      <c r="D189" s="860"/>
      <c r="E189" s="860"/>
      <c r="F189" s="860"/>
      <c r="G189" s="860"/>
      <c r="H189" s="888"/>
      <c r="I189" s="885"/>
      <c r="J189" s="885"/>
      <c r="K189" s="885"/>
      <c r="L189" s="885"/>
      <c r="M189" s="885"/>
      <c r="N189" s="819"/>
      <c r="O189" s="888"/>
      <c r="P189" s="888"/>
      <c r="Q189" s="888"/>
      <c r="R189" s="888"/>
      <c r="S189" s="888"/>
      <c r="T189" s="866"/>
      <c r="U189" s="866"/>
      <c r="V189" s="866"/>
      <c r="W189" s="866"/>
      <c r="X189" s="855"/>
      <c r="Y189" s="849"/>
    </row>
    <row r="190" spans="1:25" ht="5.15" customHeight="1" x14ac:dyDescent="0.3">
      <c r="A190" s="800"/>
      <c r="B190" s="850"/>
      <c r="C190" s="860"/>
      <c r="D190" s="860"/>
      <c r="E190" s="860"/>
      <c r="F190" s="862"/>
      <c r="G190" s="862"/>
      <c r="H190" s="887"/>
      <c r="I190" s="887"/>
      <c r="J190" s="887"/>
      <c r="K190" s="887"/>
      <c r="L190" s="887"/>
      <c r="M190" s="887"/>
      <c r="N190" s="887"/>
      <c r="O190" s="887"/>
      <c r="P190" s="887"/>
      <c r="Q190" s="887"/>
      <c r="R190" s="887"/>
      <c r="S190" s="887"/>
      <c r="T190" s="856"/>
      <c r="U190" s="856"/>
      <c r="V190" s="856"/>
      <c r="W190" s="856"/>
      <c r="X190" s="855"/>
      <c r="Y190" s="849"/>
    </row>
    <row r="191" spans="1:25" ht="12.9" customHeight="1" x14ac:dyDescent="0.35">
      <c r="A191" s="800"/>
      <c r="B191" s="850"/>
      <c r="C191" s="860"/>
      <c r="D191" s="860"/>
      <c r="E191" s="860"/>
      <c r="F191" s="862"/>
      <c r="G191" s="810"/>
      <c r="H191" s="857"/>
      <c r="I191" s="902">
        <v>0</v>
      </c>
      <c r="J191" s="902">
        <v>1</v>
      </c>
      <c r="K191" s="902">
        <v>1</v>
      </c>
      <c r="L191" s="902">
        <v>1</v>
      </c>
      <c r="M191" s="902">
        <v>1</v>
      </c>
      <c r="N191" s="892">
        <f>i_saltbush_life</f>
        <v>20</v>
      </c>
      <c r="O191" s="903">
        <f>(SUM(I191:L191)+(N191-4)*M191)/N191</f>
        <v>0.95</v>
      </c>
      <c r="Q191" s="857"/>
      <c r="R191" s="857"/>
      <c r="S191" s="857"/>
      <c r="T191" s="857"/>
      <c r="U191" s="857"/>
      <c r="V191" s="857"/>
      <c r="W191" s="856"/>
      <c r="X191" s="855"/>
      <c r="Y191" s="849"/>
    </row>
    <row r="192" spans="1:25" ht="12.9" customHeight="1" x14ac:dyDescent="0.3">
      <c r="A192" s="800"/>
      <c r="B192" s="850"/>
      <c r="C192" s="860"/>
      <c r="D192" s="860"/>
      <c r="E192" s="860"/>
      <c r="F192" s="859"/>
      <c r="G192" s="858"/>
      <c r="H192" s="857"/>
      <c r="I192" s="877"/>
      <c r="J192" s="877"/>
      <c r="K192" s="877"/>
      <c r="L192" s="877"/>
      <c r="M192" s="877"/>
      <c r="N192" s="905"/>
      <c r="O192" s="857"/>
      <c r="P192" s="857"/>
      <c r="Q192" s="857"/>
      <c r="R192" s="857"/>
      <c r="S192" s="857"/>
      <c r="T192" s="857"/>
      <c r="U192" s="857"/>
      <c r="V192" s="857"/>
      <c r="W192" s="856"/>
      <c r="X192" s="855"/>
      <c r="Y192" s="849"/>
    </row>
    <row r="193" spans="1:25" ht="5.15" customHeight="1" x14ac:dyDescent="0.3">
      <c r="A193" s="800"/>
      <c r="B193" s="850"/>
      <c r="C193" s="860"/>
      <c r="D193" s="860"/>
      <c r="E193" s="860"/>
      <c r="F193" s="859"/>
      <c r="G193" s="858"/>
      <c r="H193" s="858"/>
      <c r="I193" s="858"/>
      <c r="J193" s="857"/>
      <c r="K193" s="857"/>
      <c r="L193" s="857"/>
      <c r="M193" s="857"/>
      <c r="N193" s="857"/>
      <c r="O193" s="857"/>
      <c r="P193" s="857"/>
      <c r="Q193" s="857"/>
      <c r="R193" s="857"/>
      <c r="S193" s="857"/>
      <c r="T193" s="857"/>
      <c r="U193" s="857"/>
      <c r="V193" s="857"/>
      <c r="W193" s="856"/>
      <c r="X193" s="855"/>
      <c r="Y193" s="849"/>
    </row>
    <row r="194" spans="1:25" ht="24" customHeight="1" x14ac:dyDescent="0.3">
      <c r="A194" s="800"/>
      <c r="B194" s="850"/>
      <c r="C194" s="853"/>
      <c r="D194" s="853"/>
      <c r="E194" s="853"/>
      <c r="F194" s="853"/>
      <c r="G194" s="854" t="str">
        <f>G181</f>
        <v>SALTBUSH PRODUCTION OVER LIFE OF STAND</v>
      </c>
      <c r="H194" s="853"/>
      <c r="I194" s="853"/>
      <c r="J194" s="853"/>
      <c r="K194" s="853"/>
      <c r="L194" s="853"/>
      <c r="M194" s="853"/>
      <c r="N194" s="853"/>
      <c r="O194" s="853"/>
      <c r="P194" s="853"/>
      <c r="Q194" s="853"/>
      <c r="R194" s="853"/>
      <c r="S194" s="853"/>
      <c r="T194" s="853"/>
      <c r="U194" s="852"/>
      <c r="V194" s="852"/>
      <c r="W194" s="852"/>
      <c r="X194" s="851" t="s">
        <v>24</v>
      </c>
      <c r="Y194" s="849"/>
    </row>
    <row r="195" spans="1:25" ht="12" customHeight="1" x14ac:dyDescent="0.3">
      <c r="A195" s="800"/>
      <c r="B195" s="850"/>
      <c r="C195" s="850"/>
      <c r="D195" s="850"/>
      <c r="E195" s="850"/>
      <c r="F195" s="849"/>
      <c r="G195" s="849"/>
      <c r="H195" s="849"/>
      <c r="I195" s="849"/>
      <c r="J195" s="849"/>
      <c r="K195" s="849"/>
      <c r="L195" s="849"/>
      <c r="M195" s="849"/>
      <c r="N195" s="849"/>
      <c r="O195" s="849"/>
      <c r="P195" s="849"/>
      <c r="Q195" s="849"/>
      <c r="R195" s="849"/>
      <c r="S195" s="849"/>
      <c r="T195" s="849"/>
      <c r="U195" s="849"/>
      <c r="V195" s="849"/>
      <c r="W195" s="849"/>
      <c r="X195" s="849"/>
      <c r="Y195" s="849"/>
    </row>
    <row r="196" spans="1:25" ht="12" customHeight="1" x14ac:dyDescent="0.25">
      <c r="A196" s="800"/>
      <c r="B196" s="850"/>
      <c r="C196" s="850"/>
      <c r="D196" s="850"/>
      <c r="E196" s="850"/>
      <c r="F196" s="850"/>
      <c r="G196" s="850"/>
      <c r="H196" s="850"/>
      <c r="I196" s="850"/>
      <c r="J196" s="850"/>
      <c r="K196" s="850"/>
      <c r="L196" s="850"/>
      <c r="M196" s="850"/>
      <c r="N196" s="850"/>
      <c r="O196" s="850"/>
      <c r="P196" s="850"/>
      <c r="Q196" s="850"/>
      <c r="R196" s="850"/>
      <c r="S196" s="850"/>
      <c r="T196" s="850"/>
      <c r="U196" s="850"/>
      <c r="V196" s="850"/>
      <c r="W196" s="850"/>
      <c r="X196" s="850"/>
      <c r="Y196" s="850"/>
    </row>
    <row r="197" spans="1:25" ht="5.15" customHeight="1" thickBot="1" x14ac:dyDescent="0.3">
      <c r="A197" s="800"/>
      <c r="B197" s="850"/>
      <c r="C197" s="850"/>
      <c r="D197" s="850"/>
      <c r="E197" s="890">
        <v>3</v>
      </c>
      <c r="F197" s="850"/>
      <c r="G197" s="850"/>
      <c r="H197" s="850"/>
      <c r="I197" s="850"/>
      <c r="J197" s="850"/>
      <c r="K197" s="850"/>
      <c r="L197" s="850"/>
      <c r="M197" s="850"/>
      <c r="N197" s="850"/>
      <c r="O197" s="850"/>
      <c r="P197" s="850"/>
      <c r="Q197" s="850"/>
      <c r="R197" s="850"/>
      <c r="S197" s="850"/>
      <c r="T197" s="850"/>
      <c r="U197" s="850"/>
      <c r="V197" s="850"/>
      <c r="W197" s="850"/>
      <c r="X197" s="850"/>
      <c r="Y197" s="850"/>
    </row>
    <row r="198" spans="1:25" ht="5.15" customHeight="1" x14ac:dyDescent="0.3">
      <c r="A198" s="800"/>
      <c r="B198" s="850"/>
      <c r="C198" s="876" t="s">
        <v>0</v>
      </c>
      <c r="D198" s="876">
        <v>5.5149999999999997</v>
      </c>
      <c r="E198" s="876"/>
      <c r="F198" s="876"/>
      <c r="G198" s="876"/>
      <c r="H198" s="876"/>
      <c r="I198" s="876"/>
      <c r="J198" s="876"/>
      <c r="K198" s="875"/>
      <c r="L198" s="875"/>
      <c r="M198" s="875"/>
      <c r="N198" s="875"/>
      <c r="O198" s="875"/>
      <c r="P198" s="875"/>
      <c r="Q198" s="875"/>
      <c r="R198" s="875"/>
      <c r="S198" s="875"/>
      <c r="T198" s="875"/>
      <c r="U198" s="875"/>
      <c r="V198" s="875"/>
      <c r="W198" s="875"/>
      <c r="X198" s="874"/>
      <c r="Y198" s="849"/>
    </row>
    <row r="199" spans="1:25" ht="12.9" customHeight="1" x14ac:dyDescent="0.3">
      <c r="A199" s="800"/>
      <c r="B199" s="850"/>
      <c r="C199" s="873"/>
      <c r="D199" s="873">
        <v>0</v>
      </c>
      <c r="E199" s="873" t="s">
        <v>1</v>
      </c>
      <c r="F199" s="871"/>
      <c r="G199" s="878" t="s">
        <v>1132</v>
      </c>
      <c r="H199" s="871"/>
      <c r="I199" s="871"/>
      <c r="J199" s="871"/>
      <c r="K199" s="871"/>
      <c r="L199" s="871"/>
      <c r="M199" s="871"/>
      <c r="N199" s="871"/>
      <c r="O199" s="871"/>
      <c r="P199" s="871"/>
      <c r="Q199" s="871"/>
      <c r="R199" s="871"/>
      <c r="S199" s="871"/>
      <c r="T199" s="870"/>
      <c r="U199" s="872"/>
      <c r="V199" s="868"/>
      <c r="W199" s="868"/>
      <c r="X199" s="855"/>
      <c r="Y199" s="849"/>
    </row>
    <row r="200" spans="1:25" ht="12.9" customHeight="1" x14ac:dyDescent="0.3">
      <c r="A200" s="800"/>
      <c r="B200" s="850"/>
      <c r="C200" s="873"/>
      <c r="D200" s="873"/>
      <c r="E200" s="860"/>
      <c r="F200" s="871"/>
      <c r="G200" s="871"/>
      <c r="H200" s="872"/>
      <c r="I200" s="871"/>
      <c r="J200" s="871"/>
      <c r="K200" s="871"/>
      <c r="L200" s="871"/>
      <c r="M200" s="871"/>
      <c r="N200" s="871"/>
      <c r="O200" s="871"/>
      <c r="P200" s="871"/>
      <c r="Q200" s="871"/>
      <c r="R200" s="871"/>
      <c r="S200" s="871"/>
      <c r="T200" s="870"/>
      <c r="U200" s="869"/>
      <c r="V200" s="868"/>
      <c r="W200" s="868"/>
      <c r="X200" s="855"/>
      <c r="Y200" s="849"/>
    </row>
    <row r="201" spans="1:25" ht="12.9" customHeight="1" x14ac:dyDescent="0.3">
      <c r="A201" s="800"/>
      <c r="B201" s="850"/>
      <c r="C201" s="860"/>
      <c r="D201" s="873"/>
      <c r="E201" s="860"/>
      <c r="F201" s="871"/>
      <c r="G201" s="889">
        <v>38530.672997685186</v>
      </c>
      <c r="H201" s="872"/>
      <c r="I201" s="871"/>
      <c r="J201" s="871"/>
      <c r="K201" s="871"/>
      <c r="L201" s="871"/>
      <c r="M201" s="871"/>
      <c r="N201" s="871"/>
      <c r="O201" s="871"/>
      <c r="P201" s="871"/>
      <c r="Q201" s="871"/>
      <c r="R201" s="871"/>
      <c r="S201" s="871"/>
      <c r="T201" s="870"/>
      <c r="U201" s="869"/>
      <c r="V201" s="868"/>
      <c r="W201" s="868"/>
      <c r="X201" s="855"/>
      <c r="Y201" s="849"/>
    </row>
    <row r="202" spans="1:25" ht="12.9" customHeight="1" x14ac:dyDescent="0.3">
      <c r="A202" s="800"/>
      <c r="B202" s="850"/>
      <c r="C202" s="860">
        <v>0</v>
      </c>
      <c r="D202" s="873"/>
      <c r="E202" s="860"/>
      <c r="F202" s="871"/>
      <c r="G202" s="879"/>
      <c r="H202" s="872"/>
      <c r="I202" s="871"/>
      <c r="J202" s="872"/>
      <c r="K202" s="871"/>
      <c r="L202" s="871"/>
      <c r="M202" s="871"/>
      <c r="N202" s="871"/>
      <c r="O202" s="871"/>
      <c r="P202" s="871"/>
      <c r="Q202" s="871"/>
      <c r="R202" s="871"/>
      <c r="S202" s="871"/>
      <c r="T202" s="870"/>
      <c r="U202" s="869"/>
      <c r="V202" s="868"/>
      <c r="W202" s="868"/>
      <c r="X202" s="855"/>
      <c r="Y202" s="849"/>
    </row>
    <row r="203" spans="1:25" ht="12.9" customHeight="1" x14ac:dyDescent="0.3">
      <c r="A203" s="800"/>
      <c r="B203" s="850"/>
      <c r="C203" s="860"/>
      <c r="D203" s="860"/>
      <c r="E203" s="860"/>
      <c r="F203" s="860"/>
      <c r="G203" s="860"/>
      <c r="H203" s="860"/>
      <c r="I203" s="860"/>
      <c r="J203" s="866"/>
      <c r="K203" s="866"/>
      <c r="L203" s="866"/>
      <c r="M203" s="866"/>
      <c r="N203" s="866"/>
      <c r="O203" s="866"/>
      <c r="P203" s="866"/>
      <c r="Q203" s="866"/>
      <c r="R203" s="866"/>
      <c r="S203" s="866"/>
      <c r="T203" s="866"/>
      <c r="U203" s="866"/>
      <c r="V203" s="866"/>
      <c r="W203" s="866"/>
      <c r="X203" s="855"/>
      <c r="Y203" s="849"/>
    </row>
    <row r="204" spans="1:25" ht="12.9" customHeight="1" x14ac:dyDescent="0.3">
      <c r="A204" s="800"/>
      <c r="B204" s="850"/>
      <c r="C204" s="860"/>
      <c r="D204" s="860"/>
      <c r="E204" s="860"/>
      <c r="F204" s="860"/>
      <c r="G204" s="860"/>
      <c r="H204" s="860"/>
      <c r="I204" s="860"/>
      <c r="J204" s="860"/>
      <c r="K204" s="860"/>
      <c r="L204" s="866"/>
      <c r="M204" s="866"/>
      <c r="N204" s="866"/>
      <c r="O204" s="866"/>
      <c r="P204" s="866"/>
      <c r="Q204" s="866"/>
      <c r="R204" s="866"/>
      <c r="S204" s="866"/>
      <c r="T204" s="866"/>
      <c r="U204" s="866"/>
      <c r="V204" s="866"/>
      <c r="W204" s="866"/>
      <c r="X204" s="855"/>
      <c r="Y204" s="849"/>
    </row>
    <row r="205" spans="1:25" ht="12.9" customHeight="1" x14ac:dyDescent="0.3">
      <c r="A205" s="800"/>
      <c r="B205" s="850"/>
      <c r="C205" s="860"/>
      <c r="D205" s="860"/>
      <c r="E205" s="860"/>
      <c r="F205" s="860"/>
      <c r="G205" s="860"/>
      <c r="H205" s="860"/>
      <c r="I205" s="860"/>
      <c r="J205" s="867"/>
      <c r="K205" s="867"/>
      <c r="L205" s="888"/>
      <c r="M205" s="888"/>
      <c r="N205" s="888"/>
      <c r="O205" s="888"/>
      <c r="P205" s="888"/>
      <c r="Q205" s="888"/>
      <c r="R205" s="888"/>
      <c r="S205" s="888"/>
      <c r="T205" s="866"/>
      <c r="U205" s="866"/>
      <c r="V205" s="866"/>
      <c r="W205" s="866"/>
      <c r="X205" s="855"/>
      <c r="Y205" s="849"/>
    </row>
    <row r="206" spans="1:25" ht="12.9" customHeight="1" x14ac:dyDescent="0.3">
      <c r="A206" s="800"/>
      <c r="B206" s="850"/>
      <c r="C206" s="860"/>
      <c r="D206" s="860"/>
      <c r="E206" s="860"/>
      <c r="F206" s="860"/>
      <c r="G206" s="860"/>
      <c r="H206" s="860"/>
      <c r="I206" s="860"/>
      <c r="J206" s="867"/>
      <c r="K206" s="867"/>
      <c r="L206" s="888"/>
      <c r="M206" s="888"/>
      <c r="N206" s="888"/>
      <c r="O206" s="888"/>
      <c r="P206" s="888"/>
      <c r="Q206" s="888"/>
      <c r="R206" s="888"/>
      <c r="S206" s="888"/>
      <c r="T206" s="866"/>
      <c r="U206" s="866"/>
      <c r="V206" s="866"/>
      <c r="W206" s="866"/>
      <c r="X206" s="855"/>
      <c r="Y206" s="849"/>
    </row>
    <row r="207" spans="1:25" ht="5.15" customHeight="1" x14ac:dyDescent="0.3">
      <c r="A207" s="800"/>
      <c r="B207" s="850"/>
      <c r="C207" s="860"/>
      <c r="D207" s="860"/>
      <c r="E207" s="860"/>
      <c r="F207" s="860"/>
      <c r="G207" s="860"/>
      <c r="H207" s="860"/>
      <c r="I207" s="860"/>
      <c r="J207" s="867"/>
      <c r="K207" s="867"/>
      <c r="L207" s="888"/>
      <c r="M207" s="888"/>
      <c r="N207" s="888"/>
      <c r="O207" s="888"/>
      <c r="P207" s="888"/>
      <c r="Q207" s="888"/>
      <c r="R207" s="888"/>
      <c r="S207" s="888"/>
      <c r="T207" s="866"/>
      <c r="U207" s="866"/>
      <c r="V207" s="866"/>
      <c r="W207" s="866"/>
      <c r="X207" s="855"/>
      <c r="Y207" s="849"/>
    </row>
    <row r="208" spans="1:25" ht="5.15" customHeight="1" x14ac:dyDescent="0.3">
      <c r="A208" s="800"/>
      <c r="B208" s="850"/>
      <c r="C208" s="860"/>
      <c r="D208" s="860"/>
      <c r="E208" s="860"/>
      <c r="F208" s="862"/>
      <c r="G208" s="862"/>
      <c r="H208" s="862"/>
      <c r="I208" s="862"/>
      <c r="J208" s="865"/>
      <c r="K208" s="865"/>
      <c r="L208" s="887"/>
      <c r="M208" s="887"/>
      <c r="N208" s="887"/>
      <c r="O208" s="887"/>
      <c r="P208" s="887"/>
      <c r="Q208" s="887"/>
      <c r="R208" s="887"/>
      <c r="S208" s="887"/>
      <c r="T208" s="856"/>
      <c r="U208" s="856"/>
      <c r="V208" s="856"/>
      <c r="W208" s="856"/>
      <c r="X208" s="855"/>
      <c r="Y208" s="849"/>
    </row>
    <row r="209" spans="1:25" ht="12.9" customHeight="1" x14ac:dyDescent="0.3">
      <c r="A209" s="800"/>
      <c r="B209" s="850"/>
      <c r="C209" s="860"/>
      <c r="D209" s="860"/>
      <c r="E209" s="860"/>
      <c r="F209" s="862"/>
      <c r="G209" s="858" t="s">
        <v>1131</v>
      </c>
      <c r="H209" s="858"/>
      <c r="I209" s="858"/>
      <c r="J209" s="98">
        <v>0.08</v>
      </c>
      <c r="K209" s="861"/>
      <c r="L209" s="857"/>
      <c r="M209" s="857"/>
      <c r="N209" s="857"/>
      <c r="O209" s="857"/>
      <c r="P209" s="857"/>
      <c r="Q209" s="857"/>
      <c r="R209" s="857"/>
      <c r="S209" s="857"/>
      <c r="T209" s="857"/>
      <c r="U209" s="857"/>
      <c r="V209" s="857"/>
      <c r="W209" s="856"/>
      <c r="X209" s="855"/>
      <c r="Y209" s="849"/>
    </row>
    <row r="210" spans="1:25" ht="12.9" customHeight="1" x14ac:dyDescent="0.3">
      <c r="A210" s="800"/>
      <c r="B210" s="850"/>
      <c r="C210" s="860"/>
      <c r="D210" s="860"/>
      <c r="E210" s="860"/>
      <c r="F210" s="862"/>
      <c r="G210" s="858" t="s">
        <v>1130</v>
      </c>
      <c r="H210" s="858"/>
      <c r="I210" s="858"/>
      <c r="J210" s="900">
        <v>4</v>
      </c>
      <c r="K210" s="861"/>
      <c r="L210" s="857"/>
      <c r="M210" s="857"/>
      <c r="N210" s="857"/>
      <c r="O210" s="857"/>
      <c r="P210" s="857"/>
      <c r="Q210" s="857"/>
      <c r="R210" s="857"/>
      <c r="S210" s="857"/>
      <c r="T210" s="857"/>
      <c r="U210" s="857"/>
      <c r="V210" s="857"/>
      <c r="W210" s="856"/>
      <c r="X210" s="855"/>
      <c r="Y210" s="849"/>
    </row>
    <row r="211" spans="1:25" ht="12.9" customHeight="1" x14ac:dyDescent="0.3">
      <c r="A211" s="800"/>
      <c r="B211" s="850"/>
      <c r="C211" s="860"/>
      <c r="D211" s="860"/>
      <c r="E211" s="860"/>
      <c r="F211" s="862"/>
      <c r="G211" s="858"/>
      <c r="H211" s="858"/>
      <c r="I211" s="858"/>
      <c r="J211" s="864"/>
      <c r="K211" s="861"/>
      <c r="L211" s="857"/>
      <c r="M211" s="857"/>
      <c r="N211" s="857"/>
      <c r="O211" s="857"/>
      <c r="P211" s="857"/>
      <c r="Q211" s="857"/>
      <c r="R211" s="857"/>
      <c r="S211" s="857"/>
      <c r="T211" s="857"/>
      <c r="U211" s="857"/>
      <c r="V211" s="857"/>
      <c r="W211" s="856"/>
      <c r="X211" s="855"/>
      <c r="Y211" s="849"/>
    </row>
    <row r="212" spans="1:25" ht="12.9" customHeight="1" x14ac:dyDescent="0.3">
      <c r="A212" s="800"/>
      <c r="B212" s="850"/>
      <c r="C212" s="860"/>
      <c r="D212" s="860"/>
      <c r="E212" s="860"/>
      <c r="F212" s="859"/>
      <c r="G212" s="858" t="s">
        <v>1129</v>
      </c>
      <c r="H212" s="858"/>
      <c r="I212" s="858"/>
      <c r="J212" s="741">
        <v>3.5000000000000003E-2</v>
      </c>
      <c r="K212" s="861"/>
      <c r="L212" s="857"/>
      <c r="M212" s="857"/>
      <c r="N212" s="857"/>
      <c r="O212" s="857"/>
      <c r="P212" s="857"/>
      <c r="Q212" s="857"/>
      <c r="R212" s="857"/>
      <c r="S212" s="857"/>
      <c r="T212" s="857"/>
      <c r="U212" s="857"/>
      <c r="V212" s="857"/>
      <c r="W212" s="856"/>
      <c r="X212" s="855"/>
      <c r="Y212" s="849"/>
    </row>
    <row r="213" spans="1:25" ht="12.9" customHeight="1" x14ac:dyDescent="0.3">
      <c r="A213" s="800"/>
      <c r="B213" s="850"/>
      <c r="C213" s="860"/>
      <c r="D213" s="860"/>
      <c r="E213" s="860"/>
      <c r="F213" s="881"/>
      <c r="G213" s="858" t="s">
        <v>1128</v>
      </c>
      <c r="H213" s="858"/>
      <c r="I213" s="858"/>
      <c r="J213" s="228">
        <v>1.4</v>
      </c>
      <c r="K213" s="883"/>
      <c r="L213" s="857"/>
      <c r="M213" s="857"/>
      <c r="N213" s="857"/>
      <c r="O213" s="857"/>
      <c r="P213" s="857"/>
      <c r="Q213" s="857"/>
      <c r="R213" s="857"/>
      <c r="S213" s="857"/>
      <c r="T213" s="857"/>
      <c r="U213" s="857"/>
      <c r="V213" s="857"/>
      <c r="W213" s="856"/>
      <c r="X213" s="855"/>
      <c r="Y213" s="849"/>
    </row>
    <row r="214" spans="1:25" ht="12.9" customHeight="1" x14ac:dyDescent="0.3">
      <c r="A214" s="800"/>
      <c r="B214" s="850"/>
      <c r="C214" s="860"/>
      <c r="D214" s="860"/>
      <c r="E214" s="860"/>
      <c r="F214" s="881"/>
      <c r="G214" s="858"/>
      <c r="H214" s="858"/>
      <c r="I214" s="858"/>
      <c r="J214" s="857"/>
      <c r="K214" s="857"/>
      <c r="L214" s="857"/>
      <c r="M214" s="857"/>
      <c r="N214" s="857"/>
      <c r="O214" s="857"/>
      <c r="P214" s="857"/>
      <c r="Q214" s="857"/>
      <c r="R214" s="857"/>
      <c r="S214" s="857"/>
      <c r="T214" s="857"/>
      <c r="U214" s="857"/>
      <c r="V214" s="857"/>
      <c r="W214" s="856"/>
      <c r="X214" s="855"/>
      <c r="Y214" s="849"/>
    </row>
    <row r="215" spans="1:25" ht="5.15" customHeight="1" x14ac:dyDescent="0.3">
      <c r="A215" s="800"/>
      <c r="B215" s="850"/>
      <c r="C215" s="860"/>
      <c r="D215" s="860"/>
      <c r="E215" s="860"/>
      <c r="F215" s="859"/>
      <c r="G215" s="858"/>
      <c r="H215" s="858"/>
      <c r="I215" s="858"/>
      <c r="J215" s="857"/>
      <c r="K215" s="857"/>
      <c r="L215" s="857"/>
      <c r="M215" s="857"/>
      <c r="N215" s="857"/>
      <c r="O215" s="857"/>
      <c r="P215" s="857"/>
      <c r="Q215" s="857"/>
      <c r="R215" s="857"/>
      <c r="S215" s="857"/>
      <c r="T215" s="857"/>
      <c r="U215" s="857"/>
      <c r="V215" s="857"/>
      <c r="W215" s="856"/>
      <c r="X215" s="855"/>
      <c r="Y215" s="849"/>
    </row>
    <row r="216" spans="1:25" ht="24" customHeight="1" x14ac:dyDescent="0.3">
      <c r="A216" s="800"/>
      <c r="B216" s="850"/>
      <c r="C216" s="853"/>
      <c r="D216" s="853"/>
      <c r="E216" s="853"/>
      <c r="F216" s="853"/>
      <c r="G216" s="854" t="str">
        <f>G199</f>
        <v>SALT ANIMAL EFFECTS</v>
      </c>
      <c r="H216" s="853"/>
      <c r="I216" s="853"/>
      <c r="J216" s="853"/>
      <c r="K216" s="853"/>
      <c r="L216" s="853"/>
      <c r="M216" s="853"/>
      <c r="N216" s="853"/>
      <c r="O216" s="853"/>
      <c r="P216" s="853"/>
      <c r="Q216" s="853"/>
      <c r="R216" s="853"/>
      <c r="S216" s="853"/>
      <c r="T216" s="853"/>
      <c r="U216" s="852"/>
      <c r="V216" s="852"/>
      <c r="W216" s="852"/>
      <c r="X216" s="851" t="s">
        <v>24</v>
      </c>
      <c r="Y216" s="849"/>
    </row>
    <row r="217" spans="1:25" ht="12" customHeight="1" x14ac:dyDescent="0.3">
      <c r="A217" s="800"/>
      <c r="B217" s="850"/>
      <c r="C217" s="850"/>
      <c r="D217" s="850"/>
      <c r="E217" s="850"/>
      <c r="F217" s="849"/>
      <c r="G217" s="849"/>
      <c r="H217" s="849"/>
      <c r="I217" s="849"/>
      <c r="J217" s="849"/>
      <c r="K217" s="849"/>
      <c r="L217" s="849"/>
      <c r="M217" s="849"/>
      <c r="N217" s="849"/>
      <c r="O217" s="849"/>
      <c r="P217" s="849"/>
      <c r="Q217" s="849"/>
      <c r="R217" s="849"/>
      <c r="S217" s="849"/>
      <c r="T217" s="849"/>
      <c r="U217" s="849"/>
      <c r="V217" s="849"/>
      <c r="W217" s="849"/>
      <c r="X217" s="849"/>
      <c r="Y217" s="849"/>
    </row>
    <row r="218" spans="1:25" ht="12" customHeight="1" x14ac:dyDescent="0.3">
      <c r="A218" s="800"/>
      <c r="B218" s="799"/>
      <c r="C218" s="799"/>
      <c r="D218" s="799"/>
      <c r="E218" s="799"/>
      <c r="F218" s="798"/>
      <c r="G218" s="798"/>
      <c r="H218" s="798"/>
      <c r="I218" s="798"/>
      <c r="J218" s="798"/>
      <c r="K218" s="798"/>
      <c r="L218" s="798"/>
      <c r="M218" s="798"/>
      <c r="N218" s="798"/>
      <c r="O218" s="798"/>
      <c r="P218" s="798"/>
      <c r="Q218" s="798"/>
      <c r="R218" s="798"/>
      <c r="S218" s="798"/>
      <c r="T218" s="798"/>
      <c r="U218" s="798"/>
      <c r="V218" s="798"/>
      <c r="W218" s="798"/>
      <c r="X218" s="798"/>
      <c r="Y218" s="798"/>
    </row>
    <row r="219" spans="1:25" ht="12" customHeight="1" x14ac:dyDescent="0.3">
      <c r="A219" s="800"/>
      <c r="B219" s="799"/>
      <c r="C219" s="799"/>
      <c r="D219" s="799"/>
      <c r="E219" s="799"/>
      <c r="F219" s="798"/>
      <c r="G219" s="798"/>
      <c r="H219" s="798"/>
      <c r="I219" s="798"/>
      <c r="J219" s="798"/>
      <c r="K219" s="798"/>
      <c r="L219" s="798"/>
      <c r="M219" s="798"/>
      <c r="N219" s="798"/>
      <c r="O219" s="798"/>
      <c r="P219" s="798"/>
      <c r="Q219" s="798"/>
      <c r="R219" s="798"/>
      <c r="S219" s="798"/>
      <c r="T219" s="798"/>
      <c r="U219" s="798"/>
      <c r="V219" s="798"/>
      <c r="W219" s="798"/>
      <c r="X219" s="798"/>
      <c r="Y219" s="798"/>
    </row>
    <row r="220" spans="1:25" ht="12" customHeight="1" x14ac:dyDescent="0.3">
      <c r="A220" s="800"/>
      <c r="B220" s="799"/>
      <c r="C220" s="799"/>
      <c r="D220" s="799"/>
      <c r="E220" s="799"/>
      <c r="F220" s="798"/>
      <c r="G220" s="798"/>
      <c r="H220" s="798"/>
      <c r="I220" s="798"/>
      <c r="J220" s="798"/>
      <c r="K220" s="798"/>
      <c r="L220" s="798"/>
      <c r="M220" s="798"/>
      <c r="N220" s="798"/>
      <c r="O220" s="798"/>
      <c r="P220" s="798"/>
      <c r="Q220" s="798"/>
      <c r="R220" s="798"/>
      <c r="S220" s="798"/>
      <c r="T220" s="798"/>
      <c r="U220" s="798"/>
      <c r="V220" s="798"/>
      <c r="W220" s="798"/>
      <c r="X220" s="798"/>
      <c r="Y220" s="798"/>
    </row>
    <row r="221" spans="1:25" ht="12" customHeight="1" x14ac:dyDescent="0.3">
      <c r="A221" s="800"/>
      <c r="B221" s="799"/>
      <c r="C221" s="799"/>
      <c r="D221" s="799"/>
      <c r="E221" s="799"/>
      <c r="F221" s="798"/>
      <c r="G221" s="798"/>
      <c r="H221" s="798"/>
      <c r="I221" s="798"/>
      <c r="J221" s="798"/>
      <c r="K221" s="798"/>
      <c r="L221" s="798"/>
      <c r="M221" s="798"/>
      <c r="N221" s="798"/>
      <c r="O221" s="798"/>
      <c r="P221" s="798"/>
      <c r="Q221" s="798"/>
      <c r="R221" s="798"/>
      <c r="S221" s="798"/>
      <c r="T221" s="798"/>
      <c r="U221" s="798"/>
      <c r="V221" s="798"/>
      <c r="W221" s="798"/>
      <c r="X221" s="798"/>
      <c r="Y221" s="798"/>
    </row>
    <row r="222" spans="1:25" ht="12" customHeight="1" x14ac:dyDescent="0.3">
      <c r="A222" s="800"/>
      <c r="B222" s="799"/>
      <c r="C222" s="799"/>
      <c r="D222" s="799"/>
      <c r="E222" s="799"/>
      <c r="F222" s="798"/>
      <c r="G222" s="798"/>
      <c r="H222" s="798"/>
      <c r="I222" s="798"/>
      <c r="J222" s="798"/>
      <c r="K222" s="798"/>
      <c r="L222" s="798"/>
      <c r="M222" s="798"/>
      <c r="N222" s="798"/>
      <c r="O222" s="798"/>
      <c r="P222" s="798"/>
      <c r="Q222" s="798"/>
      <c r="R222" s="798"/>
      <c r="S222" s="798"/>
      <c r="T222" s="798"/>
      <c r="U222" s="798"/>
      <c r="V222" s="798"/>
      <c r="W222" s="798"/>
      <c r="X222" s="798"/>
      <c r="Y222" s="798"/>
    </row>
    <row r="223" spans="1:25" ht="12" customHeight="1" x14ac:dyDescent="0.3">
      <c r="A223" s="800"/>
      <c r="B223" s="799"/>
      <c r="C223" s="799"/>
      <c r="D223" s="799"/>
      <c r="E223" s="799"/>
      <c r="F223" s="798"/>
      <c r="G223" s="798"/>
      <c r="H223" s="798"/>
      <c r="I223" s="798"/>
      <c r="J223" s="798"/>
      <c r="K223" s="798"/>
      <c r="L223" s="798"/>
      <c r="M223" s="798"/>
      <c r="N223" s="798"/>
      <c r="O223" s="798"/>
      <c r="P223" s="798"/>
      <c r="Q223" s="798"/>
      <c r="R223" s="798"/>
      <c r="S223" s="798"/>
      <c r="T223" s="798"/>
      <c r="U223" s="798"/>
      <c r="V223" s="798"/>
      <c r="W223" s="798"/>
      <c r="X223" s="798"/>
      <c r="Y223" s="798"/>
    </row>
    <row r="224" spans="1:25" ht="12" customHeight="1" x14ac:dyDescent="0.3">
      <c r="A224" s="800"/>
      <c r="B224" s="799"/>
      <c r="C224" s="799"/>
      <c r="D224" s="799"/>
      <c r="E224" s="799"/>
      <c r="F224" s="798"/>
      <c r="G224" s="798"/>
      <c r="H224" s="798"/>
      <c r="I224" s="798"/>
      <c r="J224" s="798"/>
      <c r="K224" s="798"/>
      <c r="L224" s="798"/>
      <c r="M224" s="798"/>
      <c r="N224" s="798"/>
      <c r="O224" s="798"/>
      <c r="P224" s="798"/>
      <c r="Q224" s="798"/>
      <c r="R224" s="798"/>
      <c r="S224" s="798"/>
      <c r="T224" s="798"/>
      <c r="U224" s="798"/>
      <c r="V224" s="798"/>
      <c r="W224" s="798"/>
      <c r="X224" s="798"/>
      <c r="Y224" s="798"/>
    </row>
    <row r="225" spans="1:25" ht="12" customHeight="1" x14ac:dyDescent="0.3">
      <c r="A225" s="800"/>
      <c r="B225" s="799"/>
      <c r="C225" s="799"/>
      <c r="D225" s="799"/>
      <c r="E225" s="799"/>
      <c r="F225" s="798"/>
      <c r="G225" s="798"/>
      <c r="H225" s="798"/>
      <c r="I225" s="798"/>
      <c r="J225" s="798"/>
      <c r="K225" s="798"/>
      <c r="L225" s="798"/>
      <c r="M225" s="798"/>
      <c r="N225" s="798"/>
      <c r="O225" s="798"/>
      <c r="P225" s="798"/>
      <c r="Q225" s="798"/>
      <c r="R225" s="798"/>
      <c r="S225" s="798"/>
      <c r="T225" s="798"/>
      <c r="U225" s="798"/>
      <c r="V225" s="798"/>
      <c r="W225" s="798"/>
      <c r="X225" s="798"/>
      <c r="Y225" s="798"/>
    </row>
    <row r="226" spans="1:25" ht="12" customHeight="1" x14ac:dyDescent="0.3">
      <c r="A226" s="800"/>
      <c r="B226" s="799"/>
      <c r="C226" s="799"/>
      <c r="D226" s="799"/>
      <c r="E226" s="799"/>
      <c r="F226" s="798"/>
      <c r="G226" s="798"/>
      <c r="H226" s="798"/>
      <c r="I226" s="798"/>
      <c r="J226" s="798"/>
      <c r="K226" s="798"/>
      <c r="L226" s="798"/>
      <c r="M226" s="798"/>
      <c r="N226" s="798"/>
      <c r="O226" s="798"/>
      <c r="P226" s="798"/>
      <c r="Q226" s="798"/>
      <c r="R226" s="798"/>
      <c r="S226" s="798"/>
      <c r="T226" s="798"/>
      <c r="U226" s="798"/>
      <c r="V226" s="798"/>
      <c r="W226" s="798"/>
      <c r="X226" s="798"/>
      <c r="Y226" s="798"/>
    </row>
    <row r="227" spans="1:25" ht="12" customHeight="1" x14ac:dyDescent="0.3">
      <c r="A227" s="800"/>
      <c r="B227" s="799"/>
      <c r="C227" s="799"/>
      <c r="D227" s="799"/>
      <c r="E227" s="799"/>
      <c r="F227" s="798"/>
      <c r="G227" s="798"/>
      <c r="H227" s="798"/>
      <c r="I227" s="798"/>
      <c r="J227" s="798"/>
      <c r="K227" s="798"/>
      <c r="L227" s="798"/>
      <c r="M227" s="798"/>
      <c r="N227" s="798"/>
      <c r="O227" s="798"/>
      <c r="P227" s="798"/>
      <c r="Q227" s="798"/>
      <c r="R227" s="798"/>
      <c r="S227" s="798"/>
      <c r="T227" s="798"/>
      <c r="U227" s="798"/>
      <c r="V227" s="798"/>
      <c r="W227" s="798"/>
      <c r="X227" s="798"/>
      <c r="Y227" s="798"/>
    </row>
    <row r="228" spans="1:25" ht="12" customHeight="1" x14ac:dyDescent="0.3">
      <c r="A228" s="800"/>
      <c r="B228" s="799"/>
      <c r="C228" s="799"/>
      <c r="D228" s="799"/>
      <c r="E228" s="799"/>
      <c r="F228" s="798"/>
      <c r="G228" s="798"/>
      <c r="H228" s="798"/>
      <c r="I228" s="798"/>
      <c r="J228" s="798"/>
      <c r="K228" s="798"/>
      <c r="L228" s="798"/>
      <c r="M228" s="798"/>
      <c r="N228" s="798"/>
      <c r="O228" s="798"/>
      <c r="P228" s="798"/>
      <c r="Q228" s="798"/>
      <c r="R228" s="798"/>
      <c r="S228" s="798"/>
      <c r="T228" s="798"/>
      <c r="U228" s="798"/>
      <c r="V228" s="798"/>
      <c r="W228" s="798"/>
      <c r="X228" s="798"/>
      <c r="Y228" s="798"/>
    </row>
    <row r="229" spans="1:25" ht="12" customHeight="1" x14ac:dyDescent="0.3">
      <c r="A229" s="800"/>
      <c r="B229" s="799"/>
      <c r="C229" s="799"/>
      <c r="D229" s="799"/>
      <c r="E229" s="799"/>
      <c r="F229" s="798"/>
      <c r="G229" s="798"/>
      <c r="H229" s="798"/>
      <c r="I229" s="798"/>
      <c r="J229" s="798"/>
      <c r="K229" s="798"/>
      <c r="L229" s="798"/>
      <c r="M229" s="798"/>
      <c r="N229" s="798"/>
      <c r="O229" s="798"/>
      <c r="P229" s="798"/>
      <c r="Q229" s="798"/>
      <c r="R229" s="798"/>
      <c r="S229" s="798"/>
      <c r="T229" s="798"/>
      <c r="U229" s="798"/>
      <c r="V229" s="798"/>
      <c r="W229" s="798"/>
      <c r="X229" s="798"/>
      <c r="Y229" s="798"/>
    </row>
    <row r="230" spans="1:25" ht="12" customHeight="1" x14ac:dyDescent="0.3">
      <c r="A230" s="800"/>
      <c r="B230" s="799"/>
      <c r="C230" s="799"/>
      <c r="D230" s="799"/>
      <c r="E230" s="799"/>
      <c r="F230" s="798"/>
      <c r="G230" s="798"/>
      <c r="H230" s="798"/>
      <c r="I230" s="798"/>
      <c r="J230" s="798"/>
      <c r="K230" s="798"/>
      <c r="L230" s="798"/>
      <c r="M230" s="798"/>
      <c r="N230" s="798"/>
      <c r="O230" s="798"/>
      <c r="P230" s="798"/>
      <c r="Q230" s="798"/>
      <c r="R230" s="798"/>
      <c r="S230" s="798"/>
      <c r="T230" s="798"/>
      <c r="U230" s="798"/>
      <c r="V230" s="798"/>
      <c r="W230" s="798"/>
      <c r="X230" s="798"/>
      <c r="Y230" s="798"/>
    </row>
    <row r="231" spans="1:25" ht="12" customHeight="1" x14ac:dyDescent="0.3">
      <c r="A231" s="800"/>
      <c r="B231" s="799"/>
      <c r="C231" s="799"/>
      <c r="D231" s="799"/>
      <c r="E231" s="799"/>
      <c r="F231" s="798"/>
      <c r="G231" s="798"/>
      <c r="H231" s="798"/>
      <c r="I231" s="798"/>
      <c r="J231" s="798"/>
      <c r="K231" s="798"/>
      <c r="L231" s="798"/>
      <c r="M231" s="798"/>
      <c r="N231" s="798"/>
      <c r="O231" s="798"/>
      <c r="P231" s="798"/>
      <c r="Q231" s="798"/>
      <c r="R231" s="798"/>
      <c r="S231" s="798"/>
      <c r="T231" s="798"/>
      <c r="U231" s="798"/>
      <c r="V231" s="798"/>
      <c r="W231" s="798"/>
      <c r="X231" s="798"/>
      <c r="Y231" s="798"/>
    </row>
    <row r="232" spans="1:25" ht="12" customHeight="1" x14ac:dyDescent="0.3">
      <c r="A232" s="800"/>
      <c r="B232" s="799"/>
      <c r="C232" s="799"/>
      <c r="D232" s="799"/>
      <c r="E232" s="799"/>
      <c r="F232" s="798"/>
      <c r="G232" s="798"/>
      <c r="H232" s="798"/>
      <c r="I232" s="798"/>
      <c r="J232" s="798"/>
      <c r="K232" s="798"/>
      <c r="L232" s="798"/>
      <c r="M232" s="798"/>
      <c r="N232" s="798"/>
      <c r="O232" s="798"/>
      <c r="P232" s="798"/>
      <c r="Q232" s="798"/>
      <c r="R232" s="798"/>
      <c r="S232" s="798"/>
      <c r="T232" s="798"/>
      <c r="U232" s="798"/>
      <c r="V232" s="798"/>
      <c r="W232" s="798"/>
      <c r="X232" s="798"/>
      <c r="Y232" s="798"/>
    </row>
    <row r="233" spans="1:25" ht="12" customHeight="1" x14ac:dyDescent="0.3">
      <c r="A233" s="800"/>
      <c r="B233" s="799"/>
      <c r="C233" s="799"/>
      <c r="D233" s="799"/>
      <c r="E233" s="799"/>
      <c r="F233" s="798"/>
      <c r="G233" s="798"/>
      <c r="H233" s="798"/>
      <c r="I233" s="798"/>
      <c r="J233" s="798"/>
      <c r="K233" s="798"/>
      <c r="L233" s="798"/>
      <c r="M233" s="798"/>
      <c r="N233" s="798"/>
      <c r="O233" s="798"/>
      <c r="P233" s="798"/>
      <c r="Q233" s="798"/>
      <c r="R233" s="798"/>
      <c r="S233" s="798"/>
      <c r="T233" s="798"/>
      <c r="U233" s="798"/>
      <c r="V233" s="798"/>
      <c r="W233" s="798"/>
      <c r="X233" s="798"/>
      <c r="Y233" s="798"/>
    </row>
    <row r="234" spans="1:25" ht="12" customHeight="1" x14ac:dyDescent="0.3">
      <c r="A234" s="800"/>
      <c r="B234" s="799"/>
      <c r="C234" s="799"/>
      <c r="D234" s="799"/>
      <c r="E234" s="799"/>
      <c r="F234" s="798"/>
      <c r="G234" s="798"/>
      <c r="H234" s="798"/>
      <c r="I234" s="798"/>
      <c r="J234" s="798"/>
      <c r="K234" s="798"/>
      <c r="L234" s="798"/>
      <c r="M234" s="798"/>
      <c r="N234" s="798"/>
      <c r="O234" s="798"/>
      <c r="P234" s="798"/>
      <c r="Q234" s="798"/>
      <c r="R234" s="798"/>
      <c r="S234" s="798"/>
      <c r="T234" s="798"/>
      <c r="U234" s="798"/>
      <c r="V234" s="798"/>
      <c r="W234" s="798"/>
      <c r="X234" s="798"/>
      <c r="Y234" s="798"/>
    </row>
    <row r="235" spans="1:25" ht="12" customHeight="1" x14ac:dyDescent="0.3">
      <c r="A235" s="800"/>
      <c r="B235" s="799"/>
      <c r="C235" s="799"/>
      <c r="D235" s="799"/>
      <c r="E235" s="799"/>
      <c r="F235" s="798"/>
      <c r="G235" s="798"/>
      <c r="H235" s="798"/>
      <c r="I235" s="798"/>
      <c r="J235" s="798"/>
      <c r="K235" s="798"/>
      <c r="L235" s="798"/>
      <c r="M235" s="798"/>
      <c r="N235" s="798"/>
      <c r="O235" s="798"/>
      <c r="P235" s="798"/>
      <c r="Q235" s="798"/>
      <c r="R235" s="798"/>
      <c r="S235" s="798"/>
      <c r="T235" s="798"/>
      <c r="U235" s="798"/>
      <c r="V235" s="798"/>
      <c r="W235" s="798"/>
      <c r="X235" s="798"/>
      <c r="Y235" s="798"/>
    </row>
    <row r="236" spans="1:25" s="767" customFormat="1" ht="13" x14ac:dyDescent="0.3">
      <c r="A236" s="797"/>
      <c r="B236" s="796"/>
      <c r="C236" s="796"/>
      <c r="D236" s="796"/>
      <c r="E236" s="796"/>
      <c r="F236" s="796"/>
      <c r="G236" s="796"/>
      <c r="H236" s="796"/>
      <c r="I236" s="796"/>
      <c r="J236" s="796"/>
      <c r="K236" s="796"/>
      <c r="L236" s="796"/>
      <c r="M236" s="796"/>
      <c r="N236" s="796"/>
      <c r="O236" s="796"/>
      <c r="P236" s="796"/>
      <c r="Q236" s="796"/>
      <c r="R236" s="796"/>
      <c r="S236" s="796"/>
      <c r="T236" s="796"/>
      <c r="U236" s="796"/>
      <c r="V236" s="796"/>
      <c r="W236" s="796"/>
      <c r="X236" s="796"/>
      <c r="Y236" s="79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4.5" outlineLevelRow="1" x14ac:dyDescent="0.35"/>
  <cols>
    <col min="1" max="1" width="2.6328125" customWidth="1"/>
    <col min="2" max="2" width="4.36328125" customWidth="1"/>
    <col min="3" max="3" width="5" customWidth="1"/>
    <col min="4" max="4" width="3" customWidth="1"/>
    <col min="6" max="6" width="9.453125" bestFit="1" customWidth="1"/>
    <col min="7" max="7" width="9.36328125" customWidth="1"/>
    <col min="8" max="16" width="10.36328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782</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1118</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97</v>
      </c>
      <c r="F20" s="17" t="s">
        <v>839</v>
      </c>
      <c r="G20" s="490" t="s">
        <v>781</v>
      </c>
      <c r="H20" s="490" t="s">
        <v>773</v>
      </c>
      <c r="I20" s="490" t="s">
        <v>774</v>
      </c>
      <c r="J20" s="490" t="s">
        <v>775</v>
      </c>
      <c r="K20" s="490" t="s">
        <v>776</v>
      </c>
      <c r="L20" s="490" t="s">
        <v>777</v>
      </c>
      <c r="M20" s="490" t="s">
        <v>778</v>
      </c>
      <c r="N20" s="490" t="s">
        <v>779</v>
      </c>
      <c r="O20" s="490" t="s">
        <v>780</v>
      </c>
      <c r="P20" s="22"/>
      <c r="Q20" s="22"/>
      <c r="R20" s="22"/>
      <c r="S20" s="22"/>
      <c r="T20" s="22" t="s">
        <v>97</v>
      </c>
      <c r="U20" s="22" t="s">
        <v>839</v>
      </c>
      <c r="V20" s="22" t="s">
        <v>781</v>
      </c>
      <c r="W20" s="22" t="s">
        <v>773</v>
      </c>
      <c r="X20" s="22" t="s">
        <v>774</v>
      </c>
      <c r="Y20" s="22" t="s">
        <v>775</v>
      </c>
      <c r="Z20" s="22" t="s">
        <v>776</v>
      </c>
      <c r="AA20" s="22" t="s">
        <v>777</v>
      </c>
      <c r="AB20" s="22" t="s">
        <v>778</v>
      </c>
      <c r="AC20" s="22" t="s">
        <v>779</v>
      </c>
      <c r="AD20" s="22" t="s">
        <v>780</v>
      </c>
      <c r="AE20" s="22"/>
      <c r="AF20" s="22"/>
      <c r="AG20" s="22"/>
      <c r="AH20" s="22"/>
      <c r="AI20" s="22"/>
      <c r="AJ20" s="22"/>
      <c r="AK20" s="22"/>
      <c r="AL20" s="16"/>
      <c r="AM20" s="8"/>
      <c r="AN20" s="8"/>
      <c r="AO20" s="8"/>
    </row>
    <row r="21" spans="1:41" outlineLevel="1" x14ac:dyDescent="0.35">
      <c r="A21" s="6"/>
      <c r="B21" s="7"/>
      <c r="C21" s="17"/>
      <c r="D21" s="26"/>
      <c r="E21" s="504" t="s">
        <v>397</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998</v>
      </c>
      <c r="T21" t="s">
        <v>397</v>
      </c>
      <c r="U21" s="771">
        <f>MIN(51,INT((F21 - DATE(YEAR(F21),1,1))/7))*7+IF(YEAR(F21)&gt;YEAR(F$21),364,0)</f>
        <v>126</v>
      </c>
      <c r="V21" s="771">
        <f t="shared" ref="V21:AD31" si="1">MIN(51,INT((G21 - DATE(YEAR(G21),1,1))/7))*7+IF(YEAR(G21)&gt;YEAR(G$21),364,0)</f>
        <v>105</v>
      </c>
      <c r="W21" s="771">
        <f t="shared" si="1"/>
        <v>105</v>
      </c>
      <c r="X21" s="771">
        <f t="shared" si="1"/>
        <v>105</v>
      </c>
      <c r="Y21" s="771">
        <f t="shared" si="1"/>
        <v>105</v>
      </c>
      <c r="Z21" s="771">
        <f t="shared" si="1"/>
        <v>105</v>
      </c>
      <c r="AA21" s="771">
        <f t="shared" si="1"/>
        <v>105</v>
      </c>
      <c r="AB21" s="771">
        <f t="shared" si="1"/>
        <v>105</v>
      </c>
      <c r="AC21" s="771">
        <f t="shared" si="1"/>
        <v>105</v>
      </c>
      <c r="AD21" s="771">
        <f t="shared" si="1"/>
        <v>105</v>
      </c>
      <c r="AL21" s="16"/>
      <c r="AM21" s="8"/>
      <c r="AN21" s="8"/>
      <c r="AO21" s="8"/>
    </row>
    <row r="22" spans="1:41" outlineLevel="1" x14ac:dyDescent="0.35">
      <c r="A22" s="6"/>
      <c r="B22" s="7"/>
      <c r="C22" s="17"/>
      <c r="D22" s="26"/>
      <c r="E22" s="505" t="s">
        <v>398</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398</v>
      </c>
      <c r="U22" s="771">
        <f t="shared" ref="U22:U31" si="2">MIN(51,INT((F22 - DATE(YEAR(F22),1,1))/7))*7+IF(YEAR(F22)&gt;YEAR(F$21),364,0)</f>
        <v>140</v>
      </c>
      <c r="V22" s="771">
        <f t="shared" si="1"/>
        <v>126</v>
      </c>
      <c r="W22" s="771">
        <f t="shared" si="1"/>
        <v>126</v>
      </c>
      <c r="X22" s="771">
        <f t="shared" si="1"/>
        <v>126</v>
      </c>
      <c r="Y22" s="771">
        <f t="shared" si="1"/>
        <v>126</v>
      </c>
      <c r="Z22" s="771">
        <f t="shared" si="1"/>
        <v>126</v>
      </c>
      <c r="AA22" s="771">
        <f t="shared" si="1"/>
        <v>126</v>
      </c>
      <c r="AB22" s="771">
        <f t="shared" si="1"/>
        <v>126</v>
      </c>
      <c r="AC22" s="771">
        <f t="shared" si="1"/>
        <v>126</v>
      </c>
      <c r="AD22" s="771">
        <f t="shared" si="1"/>
        <v>126</v>
      </c>
      <c r="AL22" s="16"/>
      <c r="AM22" s="8"/>
      <c r="AN22" s="8"/>
      <c r="AO22" s="8"/>
    </row>
    <row r="23" spans="1:41" outlineLevel="1" x14ac:dyDescent="0.35">
      <c r="A23" s="6"/>
      <c r="B23" s="7"/>
      <c r="C23" s="17"/>
      <c r="D23" s="26"/>
      <c r="E23" s="505" t="s">
        <v>399</v>
      </c>
      <c r="F23" s="662">
        <v>43630</v>
      </c>
      <c r="G23" s="662">
        <v>43628</v>
      </c>
      <c r="H23" s="1">
        <f>G23</f>
        <v>43628</v>
      </c>
      <c r="I23" s="662">
        <v>43628</v>
      </c>
      <c r="J23" s="1">
        <f>I23</f>
        <v>43628</v>
      </c>
      <c r="K23" s="662">
        <v>43628</v>
      </c>
      <c r="L23" s="1">
        <f>K23</f>
        <v>43628</v>
      </c>
      <c r="M23" s="662">
        <v>43614</v>
      </c>
      <c r="N23" s="1">
        <f t="shared" si="0"/>
        <v>43614</v>
      </c>
      <c r="O23" s="1">
        <f t="shared" si="0"/>
        <v>43614</v>
      </c>
      <c r="T23" t="s">
        <v>399</v>
      </c>
      <c r="U23" s="771">
        <f t="shared" si="2"/>
        <v>161</v>
      </c>
      <c r="V23" s="771">
        <f t="shared" si="1"/>
        <v>161</v>
      </c>
      <c r="W23" s="771">
        <f t="shared" si="1"/>
        <v>161</v>
      </c>
      <c r="X23" s="771">
        <f t="shared" si="1"/>
        <v>161</v>
      </c>
      <c r="Y23" s="771">
        <f t="shared" si="1"/>
        <v>161</v>
      </c>
      <c r="Z23" s="771">
        <f t="shared" si="1"/>
        <v>161</v>
      </c>
      <c r="AA23" s="771">
        <f t="shared" si="1"/>
        <v>161</v>
      </c>
      <c r="AB23" s="771">
        <f t="shared" si="1"/>
        <v>147</v>
      </c>
      <c r="AC23" s="771">
        <f t="shared" si="1"/>
        <v>147</v>
      </c>
      <c r="AD23" s="771">
        <f t="shared" si="1"/>
        <v>147</v>
      </c>
      <c r="AL23" s="16"/>
      <c r="AM23" s="8"/>
      <c r="AN23" s="8"/>
      <c r="AO23" s="8"/>
    </row>
    <row r="24" spans="1:41" outlineLevel="1" x14ac:dyDescent="0.35">
      <c r="A24" s="6"/>
      <c r="B24" s="7"/>
      <c r="C24" s="17"/>
      <c r="D24" s="26"/>
      <c r="E24" s="505" t="s">
        <v>400</v>
      </c>
      <c r="F24" s="662">
        <v>43665</v>
      </c>
      <c r="G24" s="662">
        <v>43684</v>
      </c>
      <c r="H24" s="1">
        <f>G24</f>
        <v>43684</v>
      </c>
      <c r="I24" s="662">
        <v>43684</v>
      </c>
      <c r="J24" s="1">
        <f>I24</f>
        <v>43684</v>
      </c>
      <c r="K24" s="662">
        <v>43684</v>
      </c>
      <c r="L24" s="1">
        <f>K24</f>
        <v>43684</v>
      </c>
      <c r="M24" s="662">
        <v>43684</v>
      </c>
      <c r="N24" s="1">
        <f t="shared" si="0"/>
        <v>43684</v>
      </c>
      <c r="O24" s="1">
        <f t="shared" si="0"/>
        <v>43684</v>
      </c>
      <c r="T24" t="s">
        <v>400</v>
      </c>
      <c r="U24" s="771">
        <f t="shared" si="2"/>
        <v>196</v>
      </c>
      <c r="V24" s="771">
        <f t="shared" si="1"/>
        <v>217</v>
      </c>
      <c r="W24" s="771">
        <f t="shared" si="1"/>
        <v>217</v>
      </c>
      <c r="X24" s="771">
        <f t="shared" si="1"/>
        <v>217</v>
      </c>
      <c r="Y24" s="771">
        <f t="shared" si="1"/>
        <v>217</v>
      </c>
      <c r="Z24" s="771">
        <f t="shared" si="1"/>
        <v>217</v>
      </c>
      <c r="AA24" s="771">
        <f t="shared" si="1"/>
        <v>217</v>
      </c>
      <c r="AB24" s="771">
        <f t="shared" si="1"/>
        <v>217</v>
      </c>
      <c r="AC24" s="771">
        <f t="shared" si="1"/>
        <v>217</v>
      </c>
      <c r="AD24" s="771">
        <f t="shared" si="1"/>
        <v>217</v>
      </c>
      <c r="AL24" s="16"/>
      <c r="AM24" s="8"/>
      <c r="AN24" s="8"/>
      <c r="AO24" s="8"/>
    </row>
    <row r="25" spans="1:41" outlineLevel="1" x14ac:dyDescent="0.35">
      <c r="A25" s="6"/>
      <c r="B25" s="7"/>
      <c r="C25" s="17"/>
      <c r="D25" s="26"/>
      <c r="E25" s="505" t="s">
        <v>401</v>
      </c>
      <c r="F25" s="662">
        <v>43721</v>
      </c>
      <c r="G25" s="662">
        <v>43733</v>
      </c>
      <c r="H25" s="1">
        <f>G25</f>
        <v>43733</v>
      </c>
      <c r="I25" s="662">
        <v>43733</v>
      </c>
      <c r="J25" s="1">
        <f>I25</f>
        <v>43733</v>
      </c>
      <c r="K25" s="662">
        <v>43733</v>
      </c>
      <c r="L25" s="1">
        <f>K25</f>
        <v>43733</v>
      </c>
      <c r="M25" s="662">
        <v>43733</v>
      </c>
      <c r="N25" s="1">
        <f t="shared" si="0"/>
        <v>43733</v>
      </c>
      <c r="O25" s="1">
        <f t="shared" si="0"/>
        <v>43733</v>
      </c>
      <c r="T25" t="s">
        <v>401</v>
      </c>
      <c r="U25" s="771">
        <f t="shared" si="2"/>
        <v>252</v>
      </c>
      <c r="V25" s="771">
        <f t="shared" si="1"/>
        <v>266</v>
      </c>
      <c r="W25" s="771">
        <f t="shared" si="1"/>
        <v>266</v>
      </c>
      <c r="X25" s="771">
        <f t="shared" si="1"/>
        <v>266</v>
      </c>
      <c r="Y25" s="771">
        <f t="shared" si="1"/>
        <v>266</v>
      </c>
      <c r="Z25" s="771">
        <f t="shared" si="1"/>
        <v>266</v>
      </c>
      <c r="AA25" s="771">
        <f t="shared" si="1"/>
        <v>266</v>
      </c>
      <c r="AB25" s="771">
        <f t="shared" si="1"/>
        <v>266</v>
      </c>
      <c r="AC25" s="771">
        <f t="shared" si="1"/>
        <v>266</v>
      </c>
      <c r="AD25" s="771">
        <f t="shared" si="1"/>
        <v>266</v>
      </c>
      <c r="AL25" s="16"/>
      <c r="AM25" s="8"/>
      <c r="AN25" s="8"/>
      <c r="AO25" s="8"/>
    </row>
    <row r="26" spans="1:41" outlineLevel="1" x14ac:dyDescent="0.35">
      <c r="A26" s="6"/>
      <c r="B26" s="7"/>
      <c r="C26" s="17"/>
      <c r="D26" s="26"/>
      <c r="E26" s="505" t="s">
        <v>402</v>
      </c>
      <c r="F26" s="662">
        <v>43749</v>
      </c>
      <c r="G26" s="662">
        <v>43753</v>
      </c>
      <c r="H26" s="1">
        <f>G26</f>
        <v>43753</v>
      </c>
      <c r="I26" s="662">
        <v>43753</v>
      </c>
      <c r="J26" s="1">
        <f>I26</f>
        <v>43753</v>
      </c>
      <c r="K26" s="662">
        <v>43753</v>
      </c>
      <c r="L26" s="1">
        <f>K26</f>
        <v>43753</v>
      </c>
      <c r="M26" s="662">
        <v>43753</v>
      </c>
      <c r="N26" s="1">
        <f t="shared" si="0"/>
        <v>43753</v>
      </c>
      <c r="O26" s="1">
        <f t="shared" si="0"/>
        <v>43753</v>
      </c>
      <c r="T26" t="s">
        <v>402</v>
      </c>
      <c r="U26" s="771">
        <f t="shared" si="2"/>
        <v>280</v>
      </c>
      <c r="V26" s="771">
        <f t="shared" si="1"/>
        <v>287</v>
      </c>
      <c r="W26" s="771">
        <f t="shared" si="1"/>
        <v>287</v>
      </c>
      <c r="X26" s="771">
        <f t="shared" si="1"/>
        <v>287</v>
      </c>
      <c r="Y26" s="771">
        <f t="shared" si="1"/>
        <v>287</v>
      </c>
      <c r="Z26" s="771">
        <f t="shared" si="1"/>
        <v>287</v>
      </c>
      <c r="AA26" s="771">
        <f t="shared" si="1"/>
        <v>287</v>
      </c>
      <c r="AB26" s="771">
        <f t="shared" si="1"/>
        <v>287</v>
      </c>
      <c r="AC26" s="771">
        <f t="shared" si="1"/>
        <v>287</v>
      </c>
      <c r="AD26" s="771">
        <f t="shared" si="1"/>
        <v>287</v>
      </c>
      <c r="AL26" s="16"/>
      <c r="AM26" s="8"/>
      <c r="AN26" s="8"/>
      <c r="AO26" s="8"/>
    </row>
    <row r="27" spans="1:41" outlineLevel="1" x14ac:dyDescent="0.35">
      <c r="A27" s="6"/>
      <c r="B27" s="7"/>
      <c r="C27" s="17"/>
      <c r="D27" s="26"/>
      <c r="E27" s="505" t="s">
        <v>403</v>
      </c>
      <c r="F27" s="662">
        <v>43770</v>
      </c>
      <c r="G27" s="662">
        <v>43784</v>
      </c>
      <c r="H27" s="662">
        <v>43769</v>
      </c>
      <c r="I27" s="662">
        <v>43784</v>
      </c>
      <c r="J27" s="662">
        <v>43766</v>
      </c>
      <c r="K27" s="662">
        <v>43789</v>
      </c>
      <c r="L27" s="662">
        <v>43775</v>
      </c>
      <c r="M27" s="662">
        <v>43797</v>
      </c>
      <c r="N27" s="662">
        <v>43770</v>
      </c>
      <c r="O27" s="1">
        <f>N27</f>
        <v>43770</v>
      </c>
      <c r="T27" t="s">
        <v>403</v>
      </c>
      <c r="U27" s="771">
        <f t="shared" si="2"/>
        <v>301</v>
      </c>
      <c r="V27" s="771">
        <f t="shared" si="1"/>
        <v>315</v>
      </c>
      <c r="W27" s="771">
        <f t="shared" si="1"/>
        <v>301</v>
      </c>
      <c r="X27" s="771">
        <f t="shared" si="1"/>
        <v>315</v>
      </c>
      <c r="Y27" s="771">
        <f t="shared" si="1"/>
        <v>294</v>
      </c>
      <c r="Z27" s="771">
        <f t="shared" si="1"/>
        <v>322</v>
      </c>
      <c r="AA27" s="771">
        <f t="shared" si="1"/>
        <v>308</v>
      </c>
      <c r="AB27" s="771">
        <f t="shared" si="1"/>
        <v>329</v>
      </c>
      <c r="AC27" s="771">
        <f t="shared" si="1"/>
        <v>301</v>
      </c>
      <c r="AD27" s="771">
        <f t="shared" si="1"/>
        <v>301</v>
      </c>
      <c r="AL27" s="16"/>
      <c r="AM27" s="8"/>
      <c r="AN27" s="8"/>
      <c r="AO27" s="8"/>
    </row>
    <row r="28" spans="1:41" outlineLevel="1" x14ac:dyDescent="0.35">
      <c r="A28" s="6"/>
      <c r="B28" s="7"/>
      <c r="C28" s="17"/>
      <c r="D28" s="26"/>
      <c r="E28" s="505" t="s">
        <v>404</v>
      </c>
      <c r="F28" s="662">
        <v>43805</v>
      </c>
      <c r="G28" s="662">
        <v>43852</v>
      </c>
      <c r="H28" s="662">
        <v>43852</v>
      </c>
      <c r="I28" s="662">
        <v>43852</v>
      </c>
      <c r="J28" s="662">
        <v>43852</v>
      </c>
      <c r="K28" s="662">
        <v>43852</v>
      </c>
      <c r="L28" s="662">
        <v>43852</v>
      </c>
      <c r="M28" s="662">
        <v>43852</v>
      </c>
      <c r="N28" s="662">
        <v>43852</v>
      </c>
      <c r="O28" s="1">
        <f>N28</f>
        <v>43852</v>
      </c>
      <c r="T28" t="s">
        <v>404</v>
      </c>
      <c r="U28" s="771">
        <f t="shared" si="2"/>
        <v>336</v>
      </c>
      <c r="V28" s="771">
        <f t="shared" si="1"/>
        <v>385</v>
      </c>
      <c r="W28" s="771">
        <f t="shared" si="1"/>
        <v>385</v>
      </c>
      <c r="X28" s="771">
        <f t="shared" si="1"/>
        <v>385</v>
      </c>
      <c r="Y28" s="771">
        <f t="shared" si="1"/>
        <v>385</v>
      </c>
      <c r="Z28" s="771">
        <f t="shared" si="1"/>
        <v>385</v>
      </c>
      <c r="AA28" s="771">
        <f t="shared" si="1"/>
        <v>385</v>
      </c>
      <c r="AB28" s="771">
        <f t="shared" si="1"/>
        <v>385</v>
      </c>
      <c r="AC28" s="771">
        <f t="shared" si="1"/>
        <v>385</v>
      </c>
      <c r="AD28" s="771">
        <f t="shared" si="1"/>
        <v>385</v>
      </c>
      <c r="AL28" s="16"/>
      <c r="AM28" s="8"/>
      <c r="AN28" s="8"/>
      <c r="AO28" s="8"/>
    </row>
    <row r="29" spans="1:41" outlineLevel="1" x14ac:dyDescent="0.35">
      <c r="A29" s="6"/>
      <c r="B29" s="7"/>
      <c r="C29" s="17"/>
      <c r="D29" s="26"/>
      <c r="E29" s="505" t="s">
        <v>405</v>
      </c>
      <c r="F29" s="662">
        <v>43918</v>
      </c>
      <c r="G29" s="662">
        <v>43891</v>
      </c>
      <c r="H29" s="662">
        <v>43891</v>
      </c>
      <c r="I29" s="662">
        <v>43891</v>
      </c>
      <c r="J29" s="662">
        <v>43891</v>
      </c>
      <c r="K29" s="662">
        <v>43891</v>
      </c>
      <c r="L29" s="662">
        <v>43891</v>
      </c>
      <c r="M29" s="662">
        <v>43891</v>
      </c>
      <c r="N29" s="662">
        <v>43891</v>
      </c>
      <c r="O29" s="1">
        <f>N29</f>
        <v>43891</v>
      </c>
      <c r="T29" t="s">
        <v>405</v>
      </c>
      <c r="U29" s="771">
        <f t="shared" si="2"/>
        <v>448</v>
      </c>
      <c r="V29" s="771">
        <f t="shared" si="1"/>
        <v>420</v>
      </c>
      <c r="W29" s="771">
        <f t="shared" si="1"/>
        <v>420</v>
      </c>
      <c r="X29" s="771">
        <f t="shared" si="1"/>
        <v>420</v>
      </c>
      <c r="Y29" s="771">
        <f t="shared" si="1"/>
        <v>420</v>
      </c>
      <c r="Z29" s="771">
        <f t="shared" si="1"/>
        <v>420</v>
      </c>
      <c r="AA29" s="771">
        <f t="shared" si="1"/>
        <v>420</v>
      </c>
      <c r="AB29" s="771">
        <f t="shared" si="1"/>
        <v>420</v>
      </c>
      <c r="AC29" s="771">
        <f t="shared" si="1"/>
        <v>420</v>
      </c>
      <c r="AD29" s="771">
        <f t="shared" si="1"/>
        <v>420</v>
      </c>
      <c r="AL29" s="16"/>
      <c r="AM29" s="8"/>
      <c r="AN29" s="8"/>
      <c r="AO29" s="8"/>
    </row>
    <row r="30" spans="1:41" outlineLevel="1" x14ac:dyDescent="0.35">
      <c r="A30" s="6"/>
      <c r="B30" s="7"/>
      <c r="C30" s="17"/>
      <c r="D30" s="26"/>
      <c r="E30" s="506" t="s">
        <v>406</v>
      </c>
      <c r="F30" s="662">
        <v>43946</v>
      </c>
      <c r="G30" s="662">
        <v>43922</v>
      </c>
      <c r="H30" s="662">
        <v>43922</v>
      </c>
      <c r="I30" s="662">
        <v>43922</v>
      </c>
      <c r="J30" s="662">
        <v>43922</v>
      </c>
      <c r="K30" s="662">
        <v>43922</v>
      </c>
      <c r="L30" s="662">
        <v>43922</v>
      </c>
      <c r="M30" s="662">
        <v>43922</v>
      </c>
      <c r="N30" s="662">
        <v>43922</v>
      </c>
      <c r="O30" s="1">
        <f>N30</f>
        <v>43922</v>
      </c>
      <c r="T30" t="s">
        <v>406</v>
      </c>
      <c r="U30" s="771">
        <f t="shared" si="2"/>
        <v>476</v>
      </c>
      <c r="V30" s="771">
        <f t="shared" si="1"/>
        <v>455</v>
      </c>
      <c r="W30" s="771">
        <f t="shared" si="1"/>
        <v>455</v>
      </c>
      <c r="X30" s="771">
        <f t="shared" si="1"/>
        <v>455</v>
      </c>
      <c r="Y30" s="771">
        <f t="shared" si="1"/>
        <v>455</v>
      </c>
      <c r="Z30" s="771">
        <f t="shared" si="1"/>
        <v>455</v>
      </c>
      <c r="AA30" s="771">
        <f t="shared" si="1"/>
        <v>455</v>
      </c>
      <c r="AB30" s="771">
        <f t="shared" si="1"/>
        <v>455</v>
      </c>
      <c r="AC30" s="771">
        <f t="shared" si="1"/>
        <v>455</v>
      </c>
      <c r="AD30" s="771">
        <f t="shared" si="1"/>
        <v>455</v>
      </c>
      <c r="AL30" s="16"/>
      <c r="AM30" s="8"/>
      <c r="AN30" s="8"/>
      <c r="AO30" s="8"/>
    </row>
    <row r="31" spans="1:41" ht="15" customHeight="1" outlineLevel="1" x14ac:dyDescent="0.35">
      <c r="A31" s="6"/>
      <c r="B31" s="7"/>
      <c r="C31" s="17"/>
      <c r="D31" s="26"/>
      <c r="E31" t="s">
        <v>407</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407</v>
      </c>
      <c r="U31" s="771">
        <f t="shared" si="2"/>
        <v>490</v>
      </c>
      <c r="V31" s="771">
        <f t="shared" si="1"/>
        <v>469</v>
      </c>
      <c r="W31" s="771">
        <f t="shared" si="1"/>
        <v>469</v>
      </c>
      <c r="X31" s="771">
        <f t="shared" si="1"/>
        <v>469</v>
      </c>
      <c r="Y31" s="771">
        <f t="shared" si="1"/>
        <v>469</v>
      </c>
      <c r="Z31" s="771">
        <f t="shared" si="1"/>
        <v>469</v>
      </c>
      <c r="AA31" s="771">
        <f t="shared" si="1"/>
        <v>469</v>
      </c>
      <c r="AB31" s="771">
        <f t="shared" si="1"/>
        <v>469</v>
      </c>
      <c r="AC31" s="771">
        <f t="shared" si="1"/>
        <v>469</v>
      </c>
      <c r="AD31" s="77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25"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783</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839</v>
      </c>
      <c r="H46" s="490" t="s">
        <v>781</v>
      </c>
      <c r="I46" s="490" t="s">
        <v>773</v>
      </c>
      <c r="J46" s="490" t="s">
        <v>774</v>
      </c>
      <c r="K46" s="490" t="s">
        <v>775</v>
      </c>
      <c r="L46" s="490" t="s">
        <v>776</v>
      </c>
      <c r="M46" s="490" t="s">
        <v>777</v>
      </c>
      <c r="N46" s="490" t="s">
        <v>778</v>
      </c>
      <c r="O46" s="490" t="s">
        <v>779</v>
      </c>
      <c r="P46" s="490" t="s">
        <v>780</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8" t="s">
        <v>100</v>
      </c>
      <c r="G48" s="778">
        <v>21</v>
      </c>
      <c r="H48" s="778">
        <v>40</v>
      </c>
      <c r="I48" s="778">
        <v>40</v>
      </c>
      <c r="J48" s="778">
        <v>40</v>
      </c>
      <c r="K48" s="778">
        <v>21</v>
      </c>
      <c r="L48" s="778">
        <v>21</v>
      </c>
      <c r="M48" s="778">
        <v>21</v>
      </c>
      <c r="N48" s="778">
        <v>0</v>
      </c>
      <c r="O48" s="778">
        <v>0</v>
      </c>
      <c r="P48" s="778">
        <v>0</v>
      </c>
      <c r="Q48" s="35" t="s">
        <v>788</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8">
        <v>7</v>
      </c>
      <c r="H49" s="778">
        <v>7</v>
      </c>
      <c r="I49" s="778">
        <v>7</v>
      </c>
      <c r="J49" s="778">
        <v>7</v>
      </c>
      <c r="K49" s="778">
        <v>7</v>
      </c>
      <c r="L49" s="778">
        <v>7</v>
      </c>
      <c r="M49" s="778">
        <v>7</v>
      </c>
      <c r="N49" s="778">
        <v>7</v>
      </c>
      <c r="O49" s="778">
        <v>7</v>
      </c>
      <c r="P49" s="778">
        <v>7</v>
      </c>
      <c r="Q49" s="35" t="s">
        <v>825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8">
        <v>7</v>
      </c>
      <c r="H50" s="778">
        <v>7</v>
      </c>
      <c r="I50" s="778">
        <v>7</v>
      </c>
      <c r="J50" s="778">
        <v>7</v>
      </c>
      <c r="K50" s="778">
        <v>7</v>
      </c>
      <c r="L50" s="778">
        <v>7</v>
      </c>
      <c r="M50" s="778">
        <v>7</v>
      </c>
      <c r="N50" s="778">
        <v>7</v>
      </c>
      <c r="O50" s="778">
        <v>7</v>
      </c>
      <c r="P50" s="778">
        <v>7</v>
      </c>
      <c r="Q50" s="35" t="s">
        <v>825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1119</v>
      </c>
      <c r="G51" s="771">
        <f>INT(G48/7)*7</f>
        <v>21</v>
      </c>
      <c r="H51" s="771">
        <f t="shared" ref="H51:P51" si="4">INT(H48/7)*7</f>
        <v>35</v>
      </c>
      <c r="I51" s="771">
        <f t="shared" si="4"/>
        <v>35</v>
      </c>
      <c r="J51" s="771">
        <f t="shared" si="4"/>
        <v>35</v>
      </c>
      <c r="K51" s="771">
        <f t="shared" si="4"/>
        <v>21</v>
      </c>
      <c r="L51" s="771">
        <f t="shared" si="4"/>
        <v>21</v>
      </c>
      <c r="M51" s="771">
        <f t="shared" si="4"/>
        <v>21</v>
      </c>
      <c r="N51" s="771">
        <f t="shared" si="4"/>
        <v>0</v>
      </c>
      <c r="O51" s="771">
        <f t="shared" si="4"/>
        <v>0</v>
      </c>
      <c r="P51" s="77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1">
        <f t="shared" ref="G52:P53" si="5">INT(G49/7)*7</f>
        <v>7</v>
      </c>
      <c r="H52" s="771">
        <f t="shared" si="5"/>
        <v>7</v>
      </c>
      <c r="I52" s="771">
        <f t="shared" si="5"/>
        <v>7</v>
      </c>
      <c r="J52" s="771">
        <f t="shared" si="5"/>
        <v>7</v>
      </c>
      <c r="K52" s="771">
        <f t="shared" si="5"/>
        <v>7</v>
      </c>
      <c r="L52" s="771">
        <f t="shared" si="5"/>
        <v>7</v>
      </c>
      <c r="M52" s="771">
        <f t="shared" si="5"/>
        <v>7</v>
      </c>
      <c r="N52" s="771">
        <f t="shared" si="5"/>
        <v>7</v>
      </c>
      <c r="O52" s="771">
        <f t="shared" si="5"/>
        <v>7</v>
      </c>
      <c r="P52" s="77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1">
        <f t="shared" si="5"/>
        <v>7</v>
      </c>
      <c r="H53" s="771">
        <f t="shared" si="5"/>
        <v>7</v>
      </c>
      <c r="I53" s="771">
        <f t="shared" si="5"/>
        <v>7</v>
      </c>
      <c r="J53" s="771">
        <f t="shared" si="5"/>
        <v>7</v>
      </c>
      <c r="K53" s="771">
        <f t="shared" si="5"/>
        <v>7</v>
      </c>
      <c r="L53" s="771">
        <f t="shared" si="5"/>
        <v>7</v>
      </c>
      <c r="M53" s="771">
        <f t="shared" si="5"/>
        <v>7</v>
      </c>
      <c r="N53" s="771">
        <f t="shared" si="5"/>
        <v>7</v>
      </c>
      <c r="O53" s="771">
        <f t="shared" si="5"/>
        <v>7</v>
      </c>
      <c r="P53" s="77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8" t="s">
        <v>101</v>
      </c>
      <c r="G55" s="778">
        <v>10</v>
      </c>
      <c r="H55" s="778">
        <v>10</v>
      </c>
      <c r="I55" s="778">
        <v>10</v>
      </c>
      <c r="J55" s="778">
        <v>10</v>
      </c>
      <c r="K55" s="778">
        <v>10</v>
      </c>
      <c r="L55" s="778">
        <v>10</v>
      </c>
      <c r="M55" s="778">
        <v>10</v>
      </c>
      <c r="N55" s="778">
        <v>10</v>
      </c>
      <c r="O55" s="778">
        <v>10</v>
      </c>
      <c r="P55" s="778">
        <v>10</v>
      </c>
      <c r="Q55" s="26"/>
      <c r="R55" s="151"/>
      <c r="S55" s="151"/>
      <c r="T55" s="151"/>
      <c r="U55" s="151"/>
      <c r="V55" s="151"/>
      <c r="W55" s="151"/>
      <c r="AL55" s="16"/>
      <c r="AM55" s="8"/>
      <c r="AN55" s="8"/>
      <c r="AO55" s="8"/>
    </row>
    <row r="56" spans="1:41" outlineLevel="1" x14ac:dyDescent="0.35">
      <c r="A56" s="6"/>
      <c r="B56" s="7"/>
      <c r="C56" s="17"/>
      <c r="D56" s="26"/>
      <c r="F56" t="s">
        <v>1119</v>
      </c>
      <c r="G56" s="771">
        <f>INT(G55/7)*7</f>
        <v>7</v>
      </c>
      <c r="H56" s="771">
        <f t="shared" ref="H56:P56" si="6">INT(H55/7)*7</f>
        <v>7</v>
      </c>
      <c r="I56" s="771">
        <f t="shared" si="6"/>
        <v>7</v>
      </c>
      <c r="J56" s="771">
        <f t="shared" si="6"/>
        <v>7</v>
      </c>
      <c r="K56" s="771">
        <f t="shared" si="6"/>
        <v>7</v>
      </c>
      <c r="L56" s="771">
        <f t="shared" si="6"/>
        <v>7</v>
      </c>
      <c r="M56" s="771">
        <f t="shared" si="6"/>
        <v>7</v>
      </c>
      <c r="N56" s="771">
        <f t="shared" si="6"/>
        <v>7</v>
      </c>
      <c r="O56" s="771">
        <f t="shared" si="6"/>
        <v>7</v>
      </c>
      <c r="P56" s="771">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1119</v>
      </c>
      <c r="G60" s="771">
        <f>MIN(51,INT((G59 - DATE(YEAR(G59),1,1))/7))*7</f>
        <v>322</v>
      </c>
      <c r="H60" s="771">
        <f t="shared" ref="H60:P60" si="7">MIN(51,INT((H59 - DATE(YEAR(H59),1,1))/7))*7</f>
        <v>322</v>
      </c>
      <c r="I60" s="771">
        <f t="shared" si="7"/>
        <v>322</v>
      </c>
      <c r="J60" s="771">
        <f t="shared" si="7"/>
        <v>322</v>
      </c>
      <c r="K60" s="771">
        <f t="shared" si="7"/>
        <v>322</v>
      </c>
      <c r="L60" s="771">
        <f t="shared" si="7"/>
        <v>322</v>
      </c>
      <c r="M60" s="771">
        <f t="shared" si="7"/>
        <v>322</v>
      </c>
      <c r="N60" s="771">
        <f t="shared" si="7"/>
        <v>322</v>
      </c>
      <c r="O60" s="771">
        <f t="shared" si="7"/>
        <v>322</v>
      </c>
      <c r="P60" s="77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8" t="s">
        <v>104</v>
      </c>
      <c r="G62" s="778">
        <v>10</v>
      </c>
      <c r="H62" s="778">
        <v>10</v>
      </c>
      <c r="I62" s="778">
        <v>10</v>
      </c>
      <c r="J62" s="778">
        <v>10</v>
      </c>
      <c r="K62" s="778">
        <v>10</v>
      </c>
      <c r="L62" s="778">
        <v>10</v>
      </c>
      <c r="M62" s="778">
        <v>10</v>
      </c>
      <c r="N62" s="778">
        <v>10</v>
      </c>
      <c r="O62" s="778">
        <v>10</v>
      </c>
      <c r="P62" s="77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8">
        <v>27</v>
      </c>
      <c r="H63" s="778">
        <v>27</v>
      </c>
      <c r="I63" s="778">
        <v>27</v>
      </c>
      <c r="J63" s="778">
        <v>27</v>
      </c>
      <c r="K63" s="778">
        <v>27</v>
      </c>
      <c r="L63" s="778">
        <v>27</v>
      </c>
      <c r="M63" s="778">
        <v>27</v>
      </c>
      <c r="N63" s="778">
        <v>27</v>
      </c>
      <c r="O63" s="778">
        <v>27</v>
      </c>
      <c r="P63" s="77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1119</v>
      </c>
      <c r="G64" s="771">
        <f>INT(G62/7)*7</f>
        <v>7</v>
      </c>
      <c r="H64" s="771">
        <f t="shared" ref="H64:P65" si="8">INT(H62/7)*7</f>
        <v>7</v>
      </c>
      <c r="I64" s="771">
        <f t="shared" si="8"/>
        <v>7</v>
      </c>
      <c r="J64" s="771">
        <f t="shared" si="8"/>
        <v>7</v>
      </c>
      <c r="K64" s="771">
        <f t="shared" si="8"/>
        <v>7</v>
      </c>
      <c r="L64" s="771">
        <f t="shared" si="8"/>
        <v>7</v>
      </c>
      <c r="M64" s="771">
        <f t="shared" si="8"/>
        <v>7</v>
      </c>
      <c r="N64" s="771">
        <f t="shared" si="8"/>
        <v>7</v>
      </c>
      <c r="O64" s="771">
        <f t="shared" si="8"/>
        <v>7</v>
      </c>
      <c r="P64" s="77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1">
        <f>INT(G63/7)*7</f>
        <v>21</v>
      </c>
      <c r="H65" s="771">
        <f t="shared" si="8"/>
        <v>21</v>
      </c>
      <c r="I65" s="771">
        <f t="shared" si="8"/>
        <v>21</v>
      </c>
      <c r="J65" s="771">
        <f t="shared" si="8"/>
        <v>21</v>
      </c>
      <c r="K65" s="771">
        <f t="shared" si="8"/>
        <v>21</v>
      </c>
      <c r="L65" s="771">
        <f t="shared" si="8"/>
        <v>21</v>
      </c>
      <c r="M65" s="771">
        <f t="shared" si="8"/>
        <v>21</v>
      </c>
      <c r="N65" s="771">
        <f t="shared" si="8"/>
        <v>21</v>
      </c>
      <c r="O65" s="771">
        <f t="shared" si="8"/>
        <v>21</v>
      </c>
      <c r="P65" s="77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25"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772</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6" t="s">
        <v>785</v>
      </c>
      <c r="H95" s="946"/>
      <c r="I95" s="946"/>
      <c r="J95" s="946"/>
      <c r="K95" s="946" t="s">
        <v>786</v>
      </c>
      <c r="L95" s="946"/>
      <c r="M95" s="946" t="s">
        <v>787</v>
      </c>
      <c r="N95" s="946"/>
      <c r="O95" s="17"/>
      <c r="P95" s="22"/>
      <c r="Q95" s="22"/>
      <c r="R95" s="22"/>
      <c r="S95" s="22"/>
      <c r="T95" s="22"/>
      <c r="U95" s="17" t="s">
        <v>1118</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0" t="s">
        <v>839</v>
      </c>
      <c r="G97" s="490" t="s">
        <v>781</v>
      </c>
      <c r="H97" s="490" t="s">
        <v>773</v>
      </c>
      <c r="I97" s="490" t="s">
        <v>774</v>
      </c>
      <c r="J97" s="490" t="s">
        <v>775</v>
      </c>
      <c r="K97" s="490" t="s">
        <v>776</v>
      </c>
      <c r="L97" s="490" t="s">
        <v>777</v>
      </c>
      <c r="M97" s="490" t="s">
        <v>778</v>
      </c>
      <c r="N97" s="490" t="s">
        <v>779</v>
      </c>
      <c r="O97" s="490" t="s">
        <v>780</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789</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803</v>
      </c>
      <c r="R98" s="2"/>
      <c r="S98" s="2"/>
      <c r="T98" s="2" t="s">
        <v>789</v>
      </c>
      <c r="U98" s="771">
        <f t="shared" ref="U98" si="11">MIN(51,INT((F98 - DATE(YEAR(F98),1,1))/7))*7+IF(YEAR(F98)&gt;YEAR(F$98),364,0)</f>
        <v>126</v>
      </c>
      <c r="V98" s="771">
        <f t="shared" ref="V98" si="12">MIN(51,INT((G98 - DATE(YEAR(G98),1,1))/7))*7+IF(YEAR(G98)&gt;YEAR(G$98),364,0)</f>
        <v>105</v>
      </c>
      <c r="W98" s="771">
        <f t="shared" ref="W98" si="13">MIN(51,INT((H98 - DATE(YEAR(H98),1,1))/7))*7+IF(YEAR(H98)&gt;YEAR(H$98),364,0)</f>
        <v>105</v>
      </c>
      <c r="X98" s="771">
        <f>MIN(51,INT((I98 - DATE(YEAR(I98),1,1))/7))*7+IF(YEAR(I98)&gt;YEAR(I$98),364,0)</f>
        <v>105</v>
      </c>
      <c r="Y98" s="771">
        <f t="shared" ref="Y98:AD98" si="14">MIN(51,INT((J98 - DATE(YEAR(J98),1,1))/7))*7+IF(YEAR(J98)&gt;YEAR(J$98),364,0)</f>
        <v>105</v>
      </c>
      <c r="Z98" s="771">
        <f t="shared" si="14"/>
        <v>105</v>
      </c>
      <c r="AA98" s="771">
        <f t="shared" si="14"/>
        <v>105</v>
      </c>
      <c r="AB98" s="771">
        <f t="shared" si="14"/>
        <v>105</v>
      </c>
      <c r="AC98" s="771">
        <f t="shared" si="14"/>
        <v>105</v>
      </c>
      <c r="AD98" s="771">
        <f t="shared" si="14"/>
        <v>105</v>
      </c>
      <c r="AE98" s="151"/>
      <c r="AF98" s="151"/>
      <c r="AG98" s="151"/>
      <c r="AH98" s="151"/>
      <c r="AI98" s="151"/>
      <c r="AJ98" s="151"/>
      <c r="AK98" s="151"/>
      <c r="AL98" s="16"/>
      <c r="AM98" s="8"/>
      <c r="AN98" s="8"/>
      <c r="AO98" s="8"/>
    </row>
    <row r="99" spans="1:41" outlineLevel="1" x14ac:dyDescent="0.35">
      <c r="A99" s="6"/>
      <c r="B99" s="7"/>
      <c r="C99" s="17"/>
      <c r="D99" s="33"/>
      <c r="E99" s="27" t="s">
        <v>790</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790</v>
      </c>
      <c r="U99" s="771">
        <f t="shared" ref="U99:U112" si="15">MIN(51,INT((F99 - DATE(YEAR(F99),1,1))/7))*7+IF(YEAR(F99)&gt;YEAR(F$98),364,0)</f>
        <v>133</v>
      </c>
      <c r="V99" s="771">
        <f t="shared" ref="V99:V112" si="16">MIN(51,INT((G99 - DATE(YEAR(G99),1,1))/7))*7+IF(YEAR(G99)&gt;YEAR(G$98),364,0)</f>
        <v>112</v>
      </c>
      <c r="W99" s="771">
        <f t="shared" ref="W99:W112" si="17">MIN(51,INT((H99 - DATE(YEAR(H99),1,1))/7))*7+IF(YEAR(H99)&gt;YEAR(H$98),364,0)</f>
        <v>112</v>
      </c>
      <c r="X99" s="771">
        <f t="shared" ref="X99:X112" si="18">MIN(51,INT((I99 - DATE(YEAR(I99),1,1))/7))*7+IF(YEAR(I99)&gt;YEAR(I$98),364,0)</f>
        <v>112</v>
      </c>
      <c r="Y99" s="771">
        <f t="shared" ref="Y99:Y112" si="19">MIN(51,INT((J99 - DATE(YEAR(J99),1,1))/7))*7+IF(YEAR(J99)&gt;YEAR(J$98),364,0)</f>
        <v>112</v>
      </c>
      <c r="Z99" s="771">
        <f t="shared" ref="Z99:Z112" si="20">MIN(51,INT((K99 - DATE(YEAR(K99),1,1))/7))*7+IF(YEAR(K99)&gt;YEAR(K$98),364,0)</f>
        <v>126</v>
      </c>
      <c r="AA99" s="771">
        <f t="shared" ref="AA99:AA112" si="21">MIN(51,INT((L99 - DATE(YEAR(L99),1,1))/7))*7+IF(YEAR(L99)&gt;YEAR(L$98),364,0)</f>
        <v>126</v>
      </c>
      <c r="AB99" s="771">
        <f t="shared" ref="AB99:AB112" si="22">MIN(51,INT((M99 - DATE(YEAR(M99),1,1))/7))*7+IF(YEAR(M99)&gt;YEAR(M$98),364,0)</f>
        <v>126</v>
      </c>
      <c r="AC99" s="771">
        <f t="shared" ref="AC99:AC112" si="23">MIN(51,INT((N99 - DATE(YEAR(N99),1,1))/7))*7+IF(YEAR(N99)&gt;YEAR(N$98),364,0)</f>
        <v>126</v>
      </c>
      <c r="AD99" s="771">
        <f t="shared" ref="AD99:AD112" si="24">MIN(51,INT((O99 - DATE(YEAR(O99),1,1))/7))*7+IF(YEAR(O99)&gt;YEAR(O$98),364,0)</f>
        <v>126</v>
      </c>
      <c r="AL99" s="16"/>
      <c r="AM99" s="8"/>
      <c r="AN99" s="8"/>
      <c r="AO99" s="8"/>
    </row>
    <row r="100" spans="1:41" ht="12" customHeight="1" outlineLevel="1" x14ac:dyDescent="0.35">
      <c r="A100" s="6"/>
      <c r="B100" s="7"/>
      <c r="C100" s="17"/>
      <c r="D100" s="33"/>
      <c r="E100" s="27" t="s">
        <v>791</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791</v>
      </c>
      <c r="U100" s="771">
        <f t="shared" si="15"/>
        <v>140</v>
      </c>
      <c r="V100" s="771">
        <f t="shared" si="16"/>
        <v>126</v>
      </c>
      <c r="W100" s="771">
        <f t="shared" si="17"/>
        <v>126</v>
      </c>
      <c r="X100" s="771">
        <f t="shared" si="18"/>
        <v>126</v>
      </c>
      <c r="Y100" s="771">
        <f t="shared" si="19"/>
        <v>126</v>
      </c>
      <c r="Z100" s="771">
        <f t="shared" si="20"/>
        <v>133</v>
      </c>
      <c r="AA100" s="771">
        <f t="shared" si="21"/>
        <v>133</v>
      </c>
      <c r="AB100" s="771">
        <f t="shared" si="22"/>
        <v>154</v>
      </c>
      <c r="AC100" s="771">
        <f t="shared" si="23"/>
        <v>154</v>
      </c>
      <c r="AD100" s="771">
        <f t="shared" si="24"/>
        <v>154</v>
      </c>
      <c r="AL100" s="16"/>
      <c r="AM100" s="8"/>
      <c r="AN100" s="8"/>
      <c r="AO100" s="8"/>
    </row>
    <row r="101" spans="1:41" outlineLevel="1" x14ac:dyDescent="0.35">
      <c r="A101" s="6"/>
      <c r="B101" s="7"/>
      <c r="C101" s="17"/>
      <c r="D101" s="26"/>
      <c r="E101" s="27" t="s">
        <v>792</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792</v>
      </c>
      <c r="U101" s="771">
        <f t="shared" si="15"/>
        <v>154</v>
      </c>
      <c r="V101" s="771">
        <f t="shared" si="16"/>
        <v>147</v>
      </c>
      <c r="W101" s="771">
        <f t="shared" si="17"/>
        <v>147</v>
      </c>
      <c r="X101" s="771">
        <f t="shared" si="18"/>
        <v>147</v>
      </c>
      <c r="Y101" s="771">
        <f t="shared" si="19"/>
        <v>133</v>
      </c>
      <c r="Z101" s="771">
        <f t="shared" si="20"/>
        <v>154</v>
      </c>
      <c r="AA101" s="771">
        <f t="shared" si="21"/>
        <v>154</v>
      </c>
      <c r="AB101" s="771">
        <f t="shared" si="22"/>
        <v>154</v>
      </c>
      <c r="AC101" s="771">
        <f t="shared" si="23"/>
        <v>154</v>
      </c>
      <c r="AD101" s="771">
        <f t="shared" si="24"/>
        <v>154</v>
      </c>
      <c r="AL101" s="16"/>
      <c r="AM101" s="8"/>
      <c r="AN101" s="8"/>
      <c r="AO101" s="8"/>
    </row>
    <row r="102" spans="1:41" outlineLevel="1" x14ac:dyDescent="0.35">
      <c r="A102" s="6"/>
      <c r="B102" s="7"/>
      <c r="C102" s="17"/>
      <c r="D102" s="26"/>
      <c r="E102" s="27" t="s">
        <v>793</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979</v>
      </c>
      <c r="R102" s="151"/>
      <c r="S102" s="779"/>
      <c r="T102" s="779" t="s">
        <v>793</v>
      </c>
      <c r="U102" s="771">
        <f t="shared" si="15"/>
        <v>161</v>
      </c>
      <c r="V102" s="771">
        <f t="shared" si="16"/>
        <v>154</v>
      </c>
      <c r="W102" s="771">
        <f t="shared" si="17"/>
        <v>154</v>
      </c>
      <c r="X102" s="771">
        <f t="shared" si="18"/>
        <v>154</v>
      </c>
      <c r="Y102" s="771">
        <f t="shared" si="19"/>
        <v>140</v>
      </c>
      <c r="Z102" s="771">
        <f t="shared" si="20"/>
        <v>161</v>
      </c>
      <c r="AA102" s="771">
        <f t="shared" si="21"/>
        <v>161</v>
      </c>
      <c r="AB102" s="771">
        <f t="shared" si="22"/>
        <v>161</v>
      </c>
      <c r="AC102" s="771">
        <f t="shared" si="23"/>
        <v>161</v>
      </c>
      <c r="AD102" s="771">
        <f t="shared" si="24"/>
        <v>161</v>
      </c>
      <c r="AL102" s="16"/>
      <c r="AM102" s="8"/>
      <c r="AN102" s="8"/>
      <c r="AO102" s="8"/>
    </row>
    <row r="103" spans="1:41" outlineLevel="1" x14ac:dyDescent="0.35">
      <c r="A103" s="6"/>
      <c r="B103" s="7"/>
      <c r="C103" s="17"/>
      <c r="D103" s="26"/>
      <c r="E103" s="27" t="s">
        <v>794</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978</v>
      </c>
      <c r="R103" s="151"/>
      <c r="S103" s="151"/>
      <c r="T103" s="151" t="s">
        <v>794</v>
      </c>
      <c r="U103" s="771">
        <f t="shared" si="15"/>
        <v>168</v>
      </c>
      <c r="V103" s="771">
        <f t="shared" si="16"/>
        <v>161</v>
      </c>
      <c r="W103" s="771">
        <f t="shared" si="17"/>
        <v>161</v>
      </c>
      <c r="X103" s="771">
        <f t="shared" si="18"/>
        <v>161</v>
      </c>
      <c r="Y103" s="771">
        <f t="shared" si="19"/>
        <v>140</v>
      </c>
      <c r="Z103" s="771">
        <f t="shared" si="20"/>
        <v>161</v>
      </c>
      <c r="AA103" s="771">
        <f t="shared" si="21"/>
        <v>161</v>
      </c>
      <c r="AB103" s="771">
        <f t="shared" si="22"/>
        <v>161</v>
      </c>
      <c r="AC103" s="771">
        <f t="shared" si="23"/>
        <v>161</v>
      </c>
      <c r="AD103" s="771">
        <f t="shared" si="24"/>
        <v>161</v>
      </c>
      <c r="AL103" s="16"/>
      <c r="AM103" s="8"/>
      <c r="AN103" s="8"/>
      <c r="AO103" s="8"/>
    </row>
    <row r="104" spans="1:41" outlineLevel="1" x14ac:dyDescent="0.35">
      <c r="A104" s="6"/>
      <c r="B104" s="7"/>
      <c r="C104" s="17"/>
      <c r="D104" s="26"/>
      <c r="E104" s="27" t="s">
        <v>795</v>
      </c>
      <c r="F104" s="491">
        <v>43678</v>
      </c>
      <c r="G104" s="491">
        <v>43678</v>
      </c>
      <c r="H104" s="491">
        <v>43678</v>
      </c>
      <c r="I104" s="491">
        <v>43678</v>
      </c>
      <c r="J104" s="491">
        <v>43678</v>
      </c>
      <c r="K104" s="491">
        <v>43678</v>
      </c>
      <c r="L104" s="491">
        <v>43678</v>
      </c>
      <c r="M104" s="491">
        <v>43678</v>
      </c>
      <c r="N104" s="491">
        <v>43678</v>
      </c>
      <c r="O104" s="491">
        <v>43678</v>
      </c>
      <c r="R104" s="151"/>
      <c r="S104" s="151"/>
      <c r="T104" s="151" t="s">
        <v>795</v>
      </c>
      <c r="U104" s="771">
        <f t="shared" si="15"/>
        <v>210</v>
      </c>
      <c r="V104" s="771">
        <f t="shared" si="16"/>
        <v>210</v>
      </c>
      <c r="W104" s="771">
        <f t="shared" si="17"/>
        <v>210</v>
      </c>
      <c r="X104" s="771">
        <f t="shared" si="18"/>
        <v>210</v>
      </c>
      <c r="Y104" s="771">
        <f t="shared" si="19"/>
        <v>210</v>
      </c>
      <c r="Z104" s="771">
        <f t="shared" si="20"/>
        <v>210</v>
      </c>
      <c r="AA104" s="771">
        <f t="shared" si="21"/>
        <v>210</v>
      </c>
      <c r="AB104" s="771">
        <f t="shared" si="22"/>
        <v>210</v>
      </c>
      <c r="AC104" s="771">
        <f t="shared" si="23"/>
        <v>210</v>
      </c>
      <c r="AD104" s="771">
        <f t="shared" si="24"/>
        <v>210</v>
      </c>
      <c r="AL104" s="16"/>
      <c r="AM104" s="8"/>
      <c r="AN104" s="8"/>
      <c r="AO104" s="8"/>
    </row>
    <row r="105" spans="1:41" outlineLevel="1" x14ac:dyDescent="0.35">
      <c r="A105" s="6"/>
      <c r="B105" s="7"/>
      <c r="C105" s="17"/>
      <c r="D105" s="26"/>
      <c r="E105" s="27" t="s">
        <v>796</v>
      </c>
      <c r="F105" s="491">
        <v>43709</v>
      </c>
      <c r="G105" s="491">
        <v>43709</v>
      </c>
      <c r="H105" s="491">
        <v>43709</v>
      </c>
      <c r="I105" s="491">
        <v>43709</v>
      </c>
      <c r="J105" s="491">
        <v>43678</v>
      </c>
      <c r="K105" s="491">
        <v>43678</v>
      </c>
      <c r="L105" s="491">
        <v>43678</v>
      </c>
      <c r="M105" s="491">
        <v>43709</v>
      </c>
      <c r="N105" s="491">
        <v>43709</v>
      </c>
      <c r="O105" s="491">
        <v>43709</v>
      </c>
      <c r="R105" s="151"/>
      <c r="S105" s="151"/>
      <c r="T105" s="151" t="s">
        <v>796</v>
      </c>
      <c r="U105" s="771">
        <f t="shared" si="15"/>
        <v>238</v>
      </c>
      <c r="V105" s="771">
        <f t="shared" si="16"/>
        <v>238</v>
      </c>
      <c r="W105" s="771">
        <f t="shared" si="17"/>
        <v>238</v>
      </c>
      <c r="X105" s="771">
        <f t="shared" si="18"/>
        <v>238</v>
      </c>
      <c r="Y105" s="771">
        <f t="shared" si="19"/>
        <v>210</v>
      </c>
      <c r="Z105" s="771">
        <f t="shared" si="20"/>
        <v>210</v>
      </c>
      <c r="AA105" s="771">
        <f t="shared" si="21"/>
        <v>210</v>
      </c>
      <c r="AB105" s="771">
        <f t="shared" si="22"/>
        <v>238</v>
      </c>
      <c r="AC105" s="771">
        <f t="shared" si="23"/>
        <v>238</v>
      </c>
      <c r="AD105" s="771">
        <f t="shared" si="24"/>
        <v>238</v>
      </c>
      <c r="AL105" s="16"/>
      <c r="AM105" s="8"/>
      <c r="AN105" s="8"/>
      <c r="AO105" s="8"/>
    </row>
    <row r="106" spans="1:41" outlineLevel="1" x14ac:dyDescent="0.35">
      <c r="A106" s="6"/>
      <c r="B106" s="7"/>
      <c r="C106" s="17"/>
      <c r="D106" s="26"/>
      <c r="E106" s="27" t="s">
        <v>797</v>
      </c>
      <c r="F106" s="646">
        <v>43753</v>
      </c>
      <c r="G106" s="646">
        <v>43753</v>
      </c>
      <c r="H106" s="646">
        <v>43753</v>
      </c>
      <c r="I106" s="646">
        <v>43753</v>
      </c>
      <c r="J106" s="646">
        <v>43753</v>
      </c>
      <c r="K106" s="646">
        <v>43753</v>
      </c>
      <c r="L106" s="646">
        <v>43753</v>
      </c>
      <c r="M106" s="646">
        <v>43753</v>
      </c>
      <c r="N106" s="646">
        <v>43753</v>
      </c>
      <c r="O106" s="646">
        <v>43753</v>
      </c>
      <c r="R106" s="151"/>
      <c r="S106" s="151"/>
      <c r="T106" s="151" t="s">
        <v>797</v>
      </c>
      <c r="U106" s="771">
        <f t="shared" si="15"/>
        <v>287</v>
      </c>
      <c r="V106" s="771">
        <f t="shared" si="16"/>
        <v>287</v>
      </c>
      <c r="W106" s="771">
        <f t="shared" si="17"/>
        <v>287</v>
      </c>
      <c r="X106" s="771">
        <f t="shared" si="18"/>
        <v>287</v>
      </c>
      <c r="Y106" s="771">
        <f t="shared" si="19"/>
        <v>287</v>
      </c>
      <c r="Z106" s="771">
        <f t="shared" si="20"/>
        <v>287</v>
      </c>
      <c r="AA106" s="771">
        <f t="shared" si="21"/>
        <v>287</v>
      </c>
      <c r="AB106" s="771">
        <f t="shared" si="22"/>
        <v>287</v>
      </c>
      <c r="AC106" s="771">
        <f t="shared" si="23"/>
        <v>287</v>
      </c>
      <c r="AD106" s="771">
        <f t="shared" si="24"/>
        <v>287</v>
      </c>
      <c r="AL106" s="16"/>
      <c r="AM106" s="8"/>
      <c r="AN106" s="8"/>
      <c r="AO106" s="8"/>
    </row>
    <row r="107" spans="1:41" outlineLevel="1" x14ac:dyDescent="0.35">
      <c r="A107" s="6"/>
      <c r="B107" s="7"/>
      <c r="C107" s="17"/>
      <c r="D107" s="26"/>
      <c r="E107" s="27" t="s">
        <v>798</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801</v>
      </c>
      <c r="R107" s="151"/>
      <c r="S107" s="151"/>
      <c r="T107" s="151" t="s">
        <v>798</v>
      </c>
      <c r="U107" s="771">
        <f t="shared" si="15"/>
        <v>322</v>
      </c>
      <c r="V107" s="771">
        <f t="shared" si="16"/>
        <v>322</v>
      </c>
      <c r="W107" s="771">
        <f t="shared" si="17"/>
        <v>322</v>
      </c>
      <c r="X107" s="771">
        <f t="shared" si="18"/>
        <v>322</v>
      </c>
      <c r="Y107" s="771">
        <f t="shared" si="19"/>
        <v>322</v>
      </c>
      <c r="Z107" s="771">
        <f t="shared" si="20"/>
        <v>322</v>
      </c>
      <c r="AA107" s="771">
        <f t="shared" si="21"/>
        <v>322</v>
      </c>
      <c r="AB107" s="771">
        <f t="shared" si="22"/>
        <v>322</v>
      </c>
      <c r="AC107" s="771">
        <f t="shared" si="23"/>
        <v>322</v>
      </c>
      <c r="AD107" s="771">
        <f t="shared" si="24"/>
        <v>322</v>
      </c>
      <c r="AL107" s="16"/>
      <c r="AM107" s="8"/>
      <c r="AN107" s="8"/>
      <c r="AO107" s="8"/>
    </row>
    <row r="108" spans="1:41" outlineLevel="1" x14ac:dyDescent="0.35">
      <c r="A108" s="6"/>
      <c r="B108" s="7"/>
      <c r="C108" s="17"/>
      <c r="D108" s="26"/>
      <c r="E108" s="27" t="s">
        <v>504</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802</v>
      </c>
      <c r="R108" s="151"/>
      <c r="S108" s="151"/>
      <c r="T108" s="151" t="s">
        <v>504</v>
      </c>
      <c r="U108" s="771">
        <f t="shared" si="15"/>
        <v>329</v>
      </c>
      <c r="V108" s="771">
        <f t="shared" si="16"/>
        <v>329</v>
      </c>
      <c r="W108" s="771">
        <f t="shared" si="17"/>
        <v>329</v>
      </c>
      <c r="X108" s="771">
        <f t="shared" si="18"/>
        <v>329</v>
      </c>
      <c r="Y108" s="771">
        <f t="shared" si="19"/>
        <v>329</v>
      </c>
      <c r="Z108" s="771">
        <f t="shared" si="20"/>
        <v>329</v>
      </c>
      <c r="AA108" s="771">
        <f t="shared" si="21"/>
        <v>329</v>
      </c>
      <c r="AB108" s="771">
        <f t="shared" si="22"/>
        <v>329</v>
      </c>
      <c r="AC108" s="771">
        <f t="shared" si="23"/>
        <v>329</v>
      </c>
      <c r="AD108" s="771">
        <f t="shared" si="24"/>
        <v>329</v>
      </c>
      <c r="AL108" s="16"/>
      <c r="AM108" s="8"/>
      <c r="AN108" s="8"/>
      <c r="AO108" s="8"/>
    </row>
    <row r="109" spans="1:41" outlineLevel="1" x14ac:dyDescent="0.35">
      <c r="A109" s="6"/>
      <c r="B109" s="7"/>
      <c r="C109" s="17"/>
      <c r="D109" s="26"/>
      <c r="E109" s="27" t="s">
        <v>799</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804</v>
      </c>
      <c r="R109" s="2"/>
      <c r="S109" s="2"/>
      <c r="T109" s="2" t="s">
        <v>799</v>
      </c>
      <c r="U109" s="771">
        <f t="shared" si="15"/>
        <v>350</v>
      </c>
      <c r="V109" s="771">
        <f t="shared" si="16"/>
        <v>350</v>
      </c>
      <c r="W109" s="771">
        <f t="shared" si="17"/>
        <v>350</v>
      </c>
      <c r="X109" s="771">
        <f t="shared" si="18"/>
        <v>350</v>
      </c>
      <c r="Y109" s="771">
        <f t="shared" si="19"/>
        <v>350</v>
      </c>
      <c r="Z109" s="771">
        <f t="shared" si="20"/>
        <v>350</v>
      </c>
      <c r="AA109" s="771">
        <f t="shared" si="21"/>
        <v>350</v>
      </c>
      <c r="AB109" s="771">
        <f t="shared" si="22"/>
        <v>350</v>
      </c>
      <c r="AC109" s="771">
        <f t="shared" si="23"/>
        <v>350</v>
      </c>
      <c r="AD109" s="771">
        <f t="shared" si="24"/>
        <v>350</v>
      </c>
      <c r="AL109" s="16"/>
      <c r="AM109" s="8"/>
      <c r="AN109" s="8"/>
      <c r="AO109" s="8"/>
    </row>
    <row r="110" spans="1:41" outlineLevel="1" x14ac:dyDescent="0.35">
      <c r="A110" s="6"/>
      <c r="B110" s="7"/>
      <c r="C110" s="17"/>
      <c r="D110" s="26"/>
      <c r="E110" s="27" t="s">
        <v>800</v>
      </c>
      <c r="F110" s="491">
        <v>43862</v>
      </c>
      <c r="G110" s="491">
        <v>43862</v>
      </c>
      <c r="H110" s="491">
        <v>43862</v>
      </c>
      <c r="I110" s="491">
        <v>43862</v>
      </c>
      <c r="J110" s="491">
        <v>43862</v>
      </c>
      <c r="K110" s="491">
        <v>43862</v>
      </c>
      <c r="L110" s="491">
        <v>43862</v>
      </c>
      <c r="M110" s="491">
        <v>43862</v>
      </c>
      <c r="N110" s="491">
        <v>43862</v>
      </c>
      <c r="O110" s="491">
        <v>43862</v>
      </c>
      <c r="R110" s="2"/>
      <c r="S110" s="2"/>
      <c r="T110" s="2" t="s">
        <v>800</v>
      </c>
      <c r="U110" s="771">
        <f t="shared" si="15"/>
        <v>392</v>
      </c>
      <c r="V110" s="771">
        <f t="shared" si="16"/>
        <v>392</v>
      </c>
      <c r="W110" s="771">
        <f t="shared" si="17"/>
        <v>392</v>
      </c>
      <c r="X110" s="771">
        <f t="shared" si="18"/>
        <v>392</v>
      </c>
      <c r="Y110" s="771">
        <f t="shared" si="19"/>
        <v>392</v>
      </c>
      <c r="Z110" s="771">
        <f t="shared" si="20"/>
        <v>392</v>
      </c>
      <c r="AA110" s="771">
        <f t="shared" si="21"/>
        <v>392</v>
      </c>
      <c r="AB110" s="771">
        <f t="shared" si="22"/>
        <v>392</v>
      </c>
      <c r="AC110" s="771">
        <f t="shared" si="23"/>
        <v>392</v>
      </c>
      <c r="AD110" s="771">
        <f t="shared" si="24"/>
        <v>392</v>
      </c>
      <c r="AL110" s="16"/>
      <c r="AM110" s="8"/>
      <c r="AN110" s="8"/>
      <c r="AO110" s="8"/>
    </row>
    <row r="111" spans="1:41" outlineLevel="1" x14ac:dyDescent="0.35">
      <c r="A111" s="6"/>
      <c r="B111" s="7"/>
      <c r="C111" s="17"/>
      <c r="D111" s="26"/>
      <c r="E111" s="27" t="s">
        <v>805</v>
      </c>
      <c r="F111" s="491">
        <v>43891</v>
      </c>
      <c r="G111" s="491">
        <v>43891</v>
      </c>
      <c r="H111" s="491">
        <v>43891</v>
      </c>
      <c r="I111" s="491">
        <v>43891</v>
      </c>
      <c r="J111" s="491">
        <v>43891</v>
      </c>
      <c r="K111" s="491">
        <v>43891</v>
      </c>
      <c r="L111" s="491">
        <v>43891</v>
      </c>
      <c r="M111" s="491">
        <v>43891</v>
      </c>
      <c r="N111" s="491">
        <v>43891</v>
      </c>
      <c r="O111" s="491">
        <v>43891</v>
      </c>
      <c r="R111" s="2"/>
      <c r="S111" s="2"/>
      <c r="T111" s="2" t="s">
        <v>805</v>
      </c>
      <c r="U111" s="771">
        <f t="shared" si="15"/>
        <v>420</v>
      </c>
      <c r="V111" s="771">
        <f t="shared" si="16"/>
        <v>420</v>
      </c>
      <c r="W111" s="771">
        <f t="shared" si="17"/>
        <v>420</v>
      </c>
      <c r="X111" s="771">
        <f t="shared" si="18"/>
        <v>420</v>
      </c>
      <c r="Y111" s="771">
        <f t="shared" si="19"/>
        <v>420</v>
      </c>
      <c r="Z111" s="771">
        <f t="shared" si="20"/>
        <v>420</v>
      </c>
      <c r="AA111" s="771">
        <f t="shared" si="21"/>
        <v>420</v>
      </c>
      <c r="AB111" s="771">
        <f t="shared" si="22"/>
        <v>420</v>
      </c>
      <c r="AC111" s="771">
        <f t="shared" si="23"/>
        <v>420</v>
      </c>
      <c r="AD111" s="771">
        <f t="shared" si="24"/>
        <v>420</v>
      </c>
      <c r="AL111" s="16"/>
      <c r="AM111" s="8"/>
      <c r="AN111" s="8"/>
      <c r="AO111" s="8"/>
    </row>
    <row r="112" spans="1:41" ht="12" customHeight="1" outlineLevel="1" x14ac:dyDescent="0.35">
      <c r="A112" s="6"/>
      <c r="B112" s="7"/>
      <c r="C112" s="17"/>
      <c r="D112" s="33"/>
      <c r="E112" s="27" t="s">
        <v>1120</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1121</v>
      </c>
      <c r="R112" s="2"/>
      <c r="S112" s="2"/>
      <c r="T112" s="2" t="s">
        <v>1120</v>
      </c>
      <c r="U112" s="771">
        <f t="shared" si="15"/>
        <v>490</v>
      </c>
      <c r="V112" s="771">
        <f t="shared" si="16"/>
        <v>469</v>
      </c>
      <c r="W112" s="771">
        <f t="shared" si="17"/>
        <v>469</v>
      </c>
      <c r="X112" s="771">
        <f t="shared" si="18"/>
        <v>469</v>
      </c>
      <c r="Y112" s="771">
        <f t="shared" si="19"/>
        <v>469</v>
      </c>
      <c r="Z112" s="771">
        <f t="shared" si="20"/>
        <v>469</v>
      </c>
      <c r="AA112" s="771">
        <f t="shared" si="21"/>
        <v>469</v>
      </c>
      <c r="AB112" s="771">
        <f t="shared" si="22"/>
        <v>469</v>
      </c>
      <c r="AC112" s="771">
        <f t="shared" si="23"/>
        <v>469</v>
      </c>
      <c r="AD112" s="771">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25"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9" t="s">
        <v>945</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25"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25"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373</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25"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 customHeight="1" outlineLevel="1" x14ac:dyDescent="0.35">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 customHeight="1" outlineLevel="1" x14ac:dyDescent="0.35">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4"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 customHeight="1" outlineLevel="1" x14ac:dyDescent="0.35">
      <c r="A71" s="6"/>
      <c r="B71" s="7"/>
      <c r="C71" s="17"/>
      <c r="D71" s="17"/>
      <c r="E71" s="17"/>
      <c r="F71" s="607" t="s">
        <v>268</v>
      </c>
      <c r="G71" s="607"/>
      <c r="H71" s="100"/>
      <c r="I71" s="22"/>
      <c r="J71" s="100" t="s">
        <v>269</v>
      </c>
      <c r="K71" s="100"/>
      <c r="L71" s="100"/>
      <c r="M71" s="22"/>
      <c r="N71" s="100" t="s">
        <v>374</v>
      </c>
      <c r="O71" s="100"/>
      <c r="P71" s="100"/>
      <c r="Q71" s="22"/>
      <c r="R71" s="100" t="s">
        <v>271</v>
      </c>
      <c r="S71" s="100"/>
      <c r="T71" s="607"/>
      <c r="U71" s="22"/>
      <c r="V71" s="608" t="s">
        <v>272</v>
      </c>
      <c r="W71" s="22"/>
      <c r="X71" s="22"/>
      <c r="Y71" s="22"/>
      <c r="Z71" s="16"/>
      <c r="AA71" s="8"/>
      <c r="AB71" s="8"/>
      <c r="AC71" s="8"/>
    </row>
    <row r="72" spans="1:29" ht="14" customHeight="1" outlineLevel="1" x14ac:dyDescent="0.35">
      <c r="A72" s="6"/>
      <c r="B72" s="7"/>
      <c r="C72" s="17"/>
      <c r="D72" s="17"/>
      <c r="E72" s="17"/>
      <c r="F72" s="608" t="s">
        <v>98</v>
      </c>
      <c r="G72" s="23" t="s">
        <v>944</v>
      </c>
      <c r="H72" s="143" t="s">
        <v>267</v>
      </c>
      <c r="I72" s="22"/>
      <c r="J72" s="23" t="s">
        <v>98</v>
      </c>
      <c r="K72" s="23" t="s">
        <v>944</v>
      </c>
      <c r="L72" s="23" t="s">
        <v>267</v>
      </c>
      <c r="M72" s="22"/>
      <c r="N72" s="23" t="s">
        <v>98</v>
      </c>
      <c r="O72" s="23" t="s">
        <v>944</v>
      </c>
      <c r="P72" s="23" t="s">
        <v>267</v>
      </c>
      <c r="Q72" s="22"/>
      <c r="R72" s="23" t="s">
        <v>98</v>
      </c>
      <c r="S72" s="23" t="s">
        <v>944</v>
      </c>
      <c r="T72" s="23" t="s">
        <v>267</v>
      </c>
      <c r="U72" s="22"/>
      <c r="V72" s="608" t="s">
        <v>267</v>
      </c>
      <c r="W72" s="22"/>
      <c r="X72" s="22"/>
      <c r="Y72" s="22"/>
      <c r="Z72" s="16"/>
      <c r="AA72" s="8"/>
      <c r="AB72" s="8"/>
      <c r="AC72" s="8"/>
    </row>
    <row r="73" spans="1:29" ht="14" customHeight="1" outlineLevel="1" x14ac:dyDescent="0.3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4" customHeight="1" outlineLevel="1" x14ac:dyDescent="0.3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4" customHeight="1" outlineLevel="1" x14ac:dyDescent="0.3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4" customHeight="1" outlineLevel="1" x14ac:dyDescent="0.3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4" customHeight="1" outlineLevel="1" x14ac:dyDescent="0.3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4" customHeight="1" outlineLevel="1" x14ac:dyDescent="0.3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4" customHeight="1" outlineLevel="1" x14ac:dyDescent="0.3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4" customHeight="1" outlineLevel="1" x14ac:dyDescent="0.3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4" customHeight="1" outlineLevel="1" x14ac:dyDescent="0.3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4" customHeight="1" outlineLevel="1" x14ac:dyDescent="0.3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4" customHeight="1" outlineLevel="1" x14ac:dyDescent="0.3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4"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25"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943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273</v>
      </c>
      <c r="G97" s="22"/>
      <c r="H97" s="22"/>
      <c r="I97" s="22"/>
      <c r="J97" s="22"/>
      <c r="K97" s="22"/>
      <c r="L97" s="22"/>
      <c r="M97" s="22"/>
      <c r="N97" s="22"/>
      <c r="O97" s="22" t="s">
        <v>379</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6"/>
      <c r="F99" s="947"/>
      <c r="G99" s="23" t="s">
        <v>274</v>
      </c>
      <c r="H99" s="23"/>
      <c r="I99" s="23"/>
      <c r="J99" s="100" t="s">
        <v>375</v>
      </c>
      <c r="K99" s="100"/>
      <c r="L99" s="100"/>
      <c r="M99" s="613"/>
      <c r="N99" s="100" t="s">
        <v>376</v>
      </c>
      <c r="O99" s="100"/>
      <c r="P99" s="240"/>
      <c r="Q99" s="128"/>
      <c r="R99" s="240" t="s">
        <v>377</v>
      </c>
      <c r="S99" s="133"/>
      <c r="T99" s="133"/>
      <c r="U99" s="128"/>
      <c r="V99" s="133" t="s">
        <v>378</v>
      </c>
      <c r="W99" s="133"/>
      <c r="X99" s="133"/>
      <c r="Y99" s="128"/>
      <c r="Z99" s="16"/>
      <c r="AA99" s="8"/>
      <c r="AB99" s="8"/>
      <c r="AC99" s="8"/>
    </row>
    <row r="100" spans="1:29" ht="13.5" customHeight="1" outlineLevel="1" x14ac:dyDescent="0.35">
      <c r="A100" s="6"/>
      <c r="B100" s="7"/>
      <c r="C100" s="17"/>
      <c r="D100" s="17"/>
      <c r="E100" s="17" t="s">
        <v>262</v>
      </c>
      <c r="F100" s="17"/>
      <c r="G100" s="23" t="s">
        <v>105</v>
      </c>
      <c r="H100" s="23" t="s">
        <v>275</v>
      </c>
      <c r="I100" s="23"/>
      <c r="J100" s="23" t="s">
        <v>98</v>
      </c>
      <c r="K100" s="23" t="s">
        <v>944</v>
      </c>
      <c r="L100" s="23" t="s">
        <v>267</v>
      </c>
      <c r="M100" s="23"/>
      <c r="N100" s="23" t="s">
        <v>98</v>
      </c>
      <c r="O100" s="23" t="s">
        <v>944</v>
      </c>
      <c r="P100" s="23" t="s">
        <v>267</v>
      </c>
      <c r="Q100" s="23"/>
      <c r="R100" s="23" t="s">
        <v>98</v>
      </c>
      <c r="S100" s="23" t="s">
        <v>944</v>
      </c>
      <c r="T100" s="23" t="s">
        <v>267</v>
      </c>
      <c r="U100" s="23"/>
      <c r="V100" s="23" t="s">
        <v>98</v>
      </c>
      <c r="W100" s="23" t="s">
        <v>944</v>
      </c>
      <c r="X100" s="23" t="s">
        <v>267</v>
      </c>
      <c r="Y100" s="24"/>
      <c r="Z100" s="16"/>
      <c r="AA100" s="8"/>
      <c r="AB100" s="8"/>
      <c r="AC100" s="8"/>
    </row>
    <row r="101" spans="1:29" ht="13.5" customHeight="1" outlineLevel="1" x14ac:dyDescent="0.35">
      <c r="A101" s="6"/>
      <c r="B101" s="7"/>
      <c r="C101" s="17"/>
      <c r="D101" s="26"/>
      <c r="E101" s="614">
        <v>0.5</v>
      </c>
      <c r="F101" s="683"/>
      <c r="G101" s="701" t="str">
        <f>General!G17</f>
        <v>b</v>
      </c>
      <c r="H101" s="703">
        <v>1.2</v>
      </c>
      <c r="I101" s="780">
        <v>43743</v>
      </c>
      <c r="J101" s="683">
        <f>MIN(364,INT((I101 - DATE(YEAR(I101),1,1))))</f>
        <v>277</v>
      </c>
      <c r="K101" s="614">
        <v>20</v>
      </c>
      <c r="L101" s="614">
        <v>20</v>
      </c>
      <c r="M101" s="780">
        <v>43560</v>
      </c>
      <c r="N101" s="683">
        <f t="shared" ref="N101:N103" si="4">MIN(364,INT((M101 - DATE(YEAR(M101),1,1))))</f>
        <v>94</v>
      </c>
      <c r="O101" s="614">
        <v>14</v>
      </c>
      <c r="P101" s="614">
        <v>13</v>
      </c>
      <c r="Q101" s="780">
        <v>43560</v>
      </c>
      <c r="R101" s="683">
        <f t="shared" ref="R101:R103" si="5">MIN(364,INT((Q101 - DATE(YEAR(Q101),1,1))))</f>
        <v>94</v>
      </c>
      <c r="S101" s="614">
        <v>14</v>
      </c>
      <c r="T101" s="614">
        <v>13</v>
      </c>
      <c r="U101" s="780">
        <v>43529</v>
      </c>
      <c r="V101" s="683">
        <f t="shared" ref="V101:V103" si="6">MIN(364,INT((U101 - DATE(YEAR(U101),1,1))))</f>
        <v>63</v>
      </c>
      <c r="W101" s="614">
        <v>30</v>
      </c>
      <c r="X101" s="614">
        <v>40</v>
      </c>
      <c r="Z101" s="16"/>
      <c r="AA101" s="8"/>
      <c r="AB101" s="8"/>
      <c r="AC101" s="8"/>
    </row>
    <row r="102" spans="1:29" ht="13.5" customHeight="1" outlineLevel="1" x14ac:dyDescent="0.35">
      <c r="A102" s="6"/>
      <c r="B102" s="7"/>
      <c r="C102" s="17"/>
      <c r="D102" s="26"/>
      <c r="E102" s="683"/>
      <c r="F102" s="683"/>
      <c r="G102" s="701" t="str">
        <f>General!G18</f>
        <v>bd</v>
      </c>
      <c r="H102" s="614">
        <v>1.2</v>
      </c>
      <c r="I102" s="780">
        <v>43774</v>
      </c>
      <c r="J102" s="683">
        <f>MIN(364,INT((I102 - DATE(YEAR(I102),1,1))))</f>
        <v>308</v>
      </c>
      <c r="K102" s="614">
        <v>20</v>
      </c>
      <c r="L102" s="614">
        <v>20</v>
      </c>
      <c r="M102" s="780">
        <v>43590</v>
      </c>
      <c r="N102" s="683">
        <f t="shared" si="4"/>
        <v>124</v>
      </c>
      <c r="O102" s="614">
        <v>5</v>
      </c>
      <c r="P102" s="614">
        <v>3</v>
      </c>
      <c r="Q102" s="780">
        <v>43590</v>
      </c>
      <c r="R102" s="683">
        <f t="shared" si="5"/>
        <v>124</v>
      </c>
      <c r="S102" s="614">
        <v>5</v>
      </c>
      <c r="T102" s="614">
        <v>3</v>
      </c>
      <c r="U102" s="780">
        <v>43560</v>
      </c>
      <c r="V102" s="683">
        <f t="shared" si="6"/>
        <v>94</v>
      </c>
      <c r="W102" s="614">
        <v>30</v>
      </c>
      <c r="X102" s="614">
        <v>40</v>
      </c>
      <c r="Z102" s="16"/>
      <c r="AA102" s="8"/>
      <c r="AB102" s="8"/>
      <c r="AC102" s="8"/>
    </row>
    <row r="103" spans="1:29" ht="13.5" customHeight="1" outlineLevel="1" x14ac:dyDescent="0.35">
      <c r="A103" s="6"/>
      <c r="B103" s="7"/>
      <c r="C103" s="17"/>
      <c r="D103" s="26"/>
      <c r="E103" s="683"/>
      <c r="F103" s="683"/>
      <c r="G103" s="701" t="str">
        <f>General!G19</f>
        <v>f</v>
      </c>
      <c r="H103" s="614">
        <v>1.2</v>
      </c>
      <c r="I103" s="683"/>
      <c r="J103" s="683"/>
      <c r="K103" s="683"/>
      <c r="L103" s="683"/>
      <c r="M103" s="780">
        <v>43682</v>
      </c>
      <c r="N103" s="683">
        <f t="shared" si="4"/>
        <v>216</v>
      </c>
      <c r="O103" s="614">
        <v>5</v>
      </c>
      <c r="P103" s="614">
        <v>3</v>
      </c>
      <c r="Q103" s="780">
        <v>43713</v>
      </c>
      <c r="R103" s="683">
        <f t="shared" si="5"/>
        <v>247</v>
      </c>
      <c r="S103" s="614">
        <v>5</v>
      </c>
      <c r="T103" s="614">
        <v>3</v>
      </c>
      <c r="U103" s="780">
        <v>43632</v>
      </c>
      <c r="V103" s="683">
        <f t="shared" si="6"/>
        <v>166</v>
      </c>
      <c r="W103" s="614">
        <v>14</v>
      </c>
      <c r="X103" s="614">
        <v>5</v>
      </c>
      <c r="Z103" s="16"/>
      <c r="AA103" s="8"/>
      <c r="AB103" s="8"/>
      <c r="AC103" s="8"/>
    </row>
    <row r="104" spans="1:29" ht="13.5" customHeight="1" outlineLevel="1" x14ac:dyDescent="0.35">
      <c r="A104" s="6"/>
      <c r="B104" s="7"/>
      <c r="C104" s="17"/>
      <c r="D104" s="26"/>
      <c r="E104" s="683"/>
      <c r="F104" s="683"/>
      <c r="G104" s="701" t="str">
        <f>General!G20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35">
      <c r="A105" s="6"/>
      <c r="B105" s="7"/>
      <c r="C105" s="17"/>
      <c r="D105" s="26"/>
      <c r="E105" s="683"/>
      <c r="F105" s="683"/>
      <c r="G105" s="701" t="str">
        <f>General!G21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35">
      <c r="A106" s="6"/>
      <c r="B106" s="7"/>
      <c r="C106" s="17"/>
      <c r="D106" s="26"/>
      <c r="E106" s="683"/>
      <c r="F106" s="683"/>
      <c r="G106" s="701" t="str">
        <f>General!G22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35">
      <c r="A107" s="6"/>
      <c r="B107" s="7"/>
      <c r="C107" s="17"/>
      <c r="D107" s="26"/>
      <c r="E107" s="683"/>
      <c r="F107" s="683"/>
      <c r="G107" s="701" t="str">
        <f>General!G23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35">
      <c r="A108" s="6"/>
      <c r="B108" s="7"/>
      <c r="C108" s="17"/>
      <c r="D108" s="26"/>
      <c r="E108" s="683"/>
      <c r="F108" s="683"/>
      <c r="G108" s="701" t="str">
        <f>General!G24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35">
      <c r="A109" s="6"/>
      <c r="B109" s="7"/>
      <c r="C109" s="17"/>
      <c r="D109" s="26"/>
      <c r="E109" s="683"/>
      <c r="F109" s="683"/>
      <c r="G109" s="701" t="str">
        <f>General!G25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35">
      <c r="A110" s="6"/>
      <c r="B110" s="7"/>
      <c r="C110" s="17"/>
      <c r="D110" s="26"/>
      <c r="E110" s="683"/>
      <c r="F110" s="683"/>
      <c r="G110" s="701" t="str">
        <f>General!G26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35">
      <c r="A111" s="6"/>
      <c r="B111" s="7"/>
      <c r="C111" s="17"/>
      <c r="D111" s="26"/>
      <c r="E111" s="683"/>
      <c r="F111" s="683"/>
      <c r="G111" s="701" t="str">
        <f>General!G27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35">
      <c r="A112" s="6"/>
      <c r="B112" s="7"/>
      <c r="C112" s="17"/>
      <c r="D112" s="26"/>
      <c r="E112" s="683"/>
      <c r="F112" s="683"/>
      <c r="G112" s="701" t="str">
        <f>General!G28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35">
      <c r="A113" s="6"/>
      <c r="B113" s="7"/>
      <c r="C113" s="17"/>
      <c r="D113" s="26"/>
      <c r="E113" s="683"/>
      <c r="F113" s="683"/>
      <c r="G113" s="701" t="str">
        <f>General!G29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35">
      <c r="A114" s="6"/>
      <c r="B114" s="7"/>
      <c r="C114" s="17"/>
      <c r="D114" s="26"/>
      <c r="E114" s="683"/>
      <c r="F114" s="683"/>
      <c r="G114" s="701" t="str">
        <f>General!G30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35">
      <c r="A115" s="6"/>
      <c r="B115" s="7"/>
      <c r="C115" s="17"/>
      <c r="D115" s="26"/>
      <c r="E115" s="683"/>
      <c r="F115" s="683"/>
      <c r="G115" s="701" t="str">
        <f>General!G31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35">
      <c r="A116" s="6"/>
      <c r="B116" s="7"/>
      <c r="C116" s="17"/>
      <c r="D116" s="26"/>
      <c r="E116" s="683"/>
      <c r="F116" s="683"/>
      <c r="G116" s="701" t="str">
        <f>General!G32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35">
      <c r="A117" s="6"/>
      <c r="B117" s="7"/>
      <c r="C117" s="17"/>
      <c r="D117" s="26"/>
      <c r="E117" s="683"/>
      <c r="F117" s="683"/>
      <c r="G117" s="701" t="str">
        <f>General!G33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3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3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3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3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3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35">
      <c r="A123" s="6"/>
      <c r="B123" s="7"/>
      <c r="C123" s="17"/>
      <c r="D123" s="33"/>
      <c r="E123" s="781" t="s">
        <v>757</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35">
      <c r="A124" s="6"/>
      <c r="B124" s="7"/>
      <c r="C124" s="17"/>
      <c r="D124" s="33"/>
      <c r="E124" s="781"/>
      <c r="F124" s="782">
        <v>43466</v>
      </c>
      <c r="G124" s="782">
        <v>43497</v>
      </c>
      <c r="H124" s="782">
        <v>43525</v>
      </c>
      <c r="I124" s="782">
        <v>43556</v>
      </c>
      <c r="J124" s="782">
        <v>43586</v>
      </c>
      <c r="K124" s="782">
        <v>43617</v>
      </c>
      <c r="L124" s="782">
        <v>43647</v>
      </c>
      <c r="M124" s="782">
        <v>43678</v>
      </c>
      <c r="N124" s="782">
        <v>43709</v>
      </c>
      <c r="O124" s="782">
        <v>43739</v>
      </c>
      <c r="P124" s="782">
        <v>43770</v>
      </c>
      <c r="Q124" s="782">
        <v>43800</v>
      </c>
      <c r="R124" s="683"/>
      <c r="S124" s="683"/>
      <c r="T124" s="683"/>
      <c r="U124" s="683"/>
      <c r="V124" s="683"/>
      <c r="W124" s="683"/>
      <c r="X124" s="683"/>
      <c r="Z124" s="16"/>
      <c r="AA124" s="8"/>
      <c r="AB124" s="8"/>
      <c r="AC124" s="8"/>
    </row>
    <row r="125" spans="1:29" ht="13.5" customHeight="1" outlineLevel="1" x14ac:dyDescent="0.35">
      <c r="A125" s="6"/>
      <c r="B125" s="7"/>
      <c r="C125" s="17"/>
      <c r="D125" s="33"/>
      <c r="E125" s="614" t="s">
        <v>98</v>
      </c>
      <c r="F125" s="783">
        <f>MIN(364,INT((F124 - DATE(YEAR(F124),1,1))))</f>
        <v>0</v>
      </c>
      <c r="G125" s="783">
        <f t="shared" ref="G125:Q125" si="7">MIN(364,INT((G124 - DATE(YEAR(G124),1,1))))</f>
        <v>31</v>
      </c>
      <c r="H125" s="783">
        <f t="shared" si="7"/>
        <v>59</v>
      </c>
      <c r="I125" s="783">
        <f t="shared" si="7"/>
        <v>90</v>
      </c>
      <c r="J125" s="783">
        <f t="shared" si="7"/>
        <v>120</v>
      </c>
      <c r="K125" s="783">
        <f t="shared" si="7"/>
        <v>151</v>
      </c>
      <c r="L125" s="783">
        <f t="shared" si="7"/>
        <v>181</v>
      </c>
      <c r="M125" s="783">
        <f t="shared" si="7"/>
        <v>212</v>
      </c>
      <c r="N125" s="783">
        <f t="shared" si="7"/>
        <v>243</v>
      </c>
      <c r="O125" s="783">
        <f t="shared" si="7"/>
        <v>273</v>
      </c>
      <c r="P125" s="783">
        <f t="shared" si="7"/>
        <v>304</v>
      </c>
      <c r="Q125" s="783">
        <f t="shared" si="7"/>
        <v>334</v>
      </c>
      <c r="R125" s="683"/>
      <c r="S125" s="683"/>
      <c r="T125" s="683"/>
      <c r="U125" s="683"/>
      <c r="V125" s="683"/>
      <c r="W125" s="683"/>
      <c r="X125" s="683"/>
      <c r="Z125" s="16"/>
      <c r="AA125" s="8"/>
      <c r="AB125" s="8"/>
      <c r="AC125" s="8"/>
    </row>
    <row r="126" spans="1:29" ht="13.5" customHeight="1" outlineLevel="1" x14ac:dyDescent="0.35">
      <c r="A126" s="6"/>
      <c r="B126" s="7"/>
      <c r="C126" s="17"/>
      <c r="D126" s="33"/>
      <c r="E126" s="614" t="s">
        <v>758</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3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3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3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35">
      <c r="A130" s="6"/>
      <c r="B130" s="7"/>
      <c r="C130" s="17"/>
      <c r="D130" s="33"/>
      <c r="E130" s="781" t="s">
        <v>756</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3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35">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35">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35">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35">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35">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35">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35">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35">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35">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35">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35">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35">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35">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35">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35">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35">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35">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15" customHeight="1" outlineLevel="1" x14ac:dyDescent="0.3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25"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43" zoomScale="84" zoomScaleNormal="84" workbookViewId="0">
      <selection activeCell="H182" sqref="H182:O19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25" customHeight="1" outlineLevel="1" collapsed="1" x14ac:dyDescent="0.3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449</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90" t="s">
        <v>1230</v>
      </c>
      <c r="I20" s="90"/>
      <c r="J20" s="90"/>
      <c r="K20" s="921">
        <v>30</v>
      </c>
      <c r="L20" s="921">
        <f>K20</f>
        <v>30</v>
      </c>
      <c r="M20" s="921">
        <f t="shared" ref="M20:T20" si="1">L20</f>
        <v>30</v>
      </c>
      <c r="N20" s="921">
        <f t="shared" si="1"/>
        <v>30</v>
      </c>
      <c r="O20" s="921">
        <f t="shared" si="1"/>
        <v>30</v>
      </c>
      <c r="P20" s="921">
        <f t="shared" si="1"/>
        <v>30</v>
      </c>
      <c r="Q20" s="921">
        <f t="shared" si="1"/>
        <v>30</v>
      </c>
      <c r="R20" s="921">
        <f t="shared" si="1"/>
        <v>30</v>
      </c>
      <c r="S20" s="921">
        <f t="shared" si="1"/>
        <v>30</v>
      </c>
      <c r="T20" s="921">
        <f t="shared" si="1"/>
        <v>30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t="s">
        <v>1231</v>
      </c>
      <c r="I21" s="88"/>
      <c r="J21" s="88"/>
      <c r="K21" s="923">
        <f>Periods!U$21</f>
        <v>126</v>
      </c>
      <c r="L21" s="923">
        <f>Periods!V$21</f>
        <v>105</v>
      </c>
      <c r="M21" s="923">
        <f>Periods!W$21</f>
        <v>105</v>
      </c>
      <c r="N21" s="923">
        <f>Periods!X$21</f>
        <v>105</v>
      </c>
      <c r="O21" s="923">
        <f>Periods!Y$21</f>
        <v>105</v>
      </c>
      <c r="P21" s="922">
        <f>Periods!Z$22</f>
        <v>126</v>
      </c>
      <c r="Q21" s="922">
        <f>Periods!AA$22</f>
        <v>126</v>
      </c>
      <c r="R21" s="924">
        <f>Periods!AB$23</f>
        <v>147</v>
      </c>
      <c r="S21" s="924">
        <f>Periods!AC$23</f>
        <v>147</v>
      </c>
      <c r="T21" s="924">
        <f>Periods!AD$23</f>
        <v>147</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t="s">
        <v>1232</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t="s">
        <v>1086</v>
      </c>
      <c r="I24" s="88"/>
      <c r="J24" s="88" t="s">
        <v>397</v>
      </c>
      <c r="K24" s="925">
        <f>MIN(1,(MAX(0, Periods!U22-(K$21+K$20))+MAX(0,K$21-Periods!U21))/(Periods!U22-Periods!U21))</f>
        <v>0</v>
      </c>
      <c r="L24" s="925">
        <f>MIN(1,(MAX(0, Periods!V22-(L$21+L$20))+MAX(0,L$21-Periods!V21))/(Periods!V22-Periods!V21))</f>
        <v>0</v>
      </c>
      <c r="M24" s="925">
        <f>MIN(1,(MAX(0, Periods!W22-(M$21+M$20))+MAX(0,M$21-Periods!W21))/(Periods!W22-Periods!W21))</f>
        <v>0</v>
      </c>
      <c r="N24" s="925">
        <f>MIN(1,(MAX(0, Periods!X22-(N$21+N$20))+MAX(0,N$21-Periods!X21))/(Periods!X22-Periods!X21))</f>
        <v>0</v>
      </c>
      <c r="O24" s="925">
        <f>MIN(1,(MAX(0, Periods!Y22-(O$21+O$20))+MAX(0,O$21-Periods!Y21))/(Periods!Y22-Periods!Y21))</f>
        <v>0</v>
      </c>
      <c r="P24" s="925">
        <f>MIN(1,(MAX(0, Periods!Z22-(P$21+P$20))+MAX(0,P$21-Periods!Z21))/(Periods!Z22-Periods!Z21))</f>
        <v>1</v>
      </c>
      <c r="Q24" s="925">
        <f>MIN(1,(MAX(0, Periods!AA22-(Q$21+Q$20))+MAX(0,Q$21-Periods!AA21))/(Periods!AA22-Periods!AA21))</f>
        <v>1</v>
      </c>
      <c r="R24" s="925">
        <f>MIN(1,(MAX(0, Periods!AB22-(R$21+R$20))+MAX(0,R$21-Periods!AB21))/(Periods!AB22-Periods!AB21))</f>
        <v>1</v>
      </c>
      <c r="S24" s="925">
        <f>MIN(1,(MAX(0, Periods!AC22-(S$21+S$20))+MAX(0,S$21-Periods!AC21))/(Periods!AC22-Periods!AC21))</f>
        <v>1</v>
      </c>
      <c r="T24" s="925">
        <f>MIN(1,(MAX(0, Periods!AD22-(T$21+T$20))+MAX(0,T$21-Periods!AD21))/(Periods!AD22-Periods!AD21))</f>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398</v>
      </c>
      <c r="K25" s="925">
        <f>MIN(1,(MAX(0, Periods!U23-(K$21+K$20))+MAX(0,K$21-Periods!U22))/(Periods!U23-Periods!U22))</f>
        <v>0.23809523809523808</v>
      </c>
      <c r="L25" s="925">
        <f>MIN(1,(MAX(0, Periods!V23-(L$21+L$20))+MAX(0,L$21-Periods!V22))/(Periods!V23-Periods!V22))</f>
        <v>0.74285714285714288</v>
      </c>
      <c r="M25" s="925">
        <f>MIN(1,(MAX(0, Periods!W23-(M$21+M$20))+MAX(0,M$21-Periods!W22))/(Periods!W23-Periods!W22))</f>
        <v>0.74285714285714288</v>
      </c>
      <c r="N25" s="925">
        <f>MIN(1,(MAX(0, Periods!X23-(N$21+N$20))+MAX(0,N$21-Periods!X22))/(Periods!X23-Periods!X22))</f>
        <v>0.74285714285714288</v>
      </c>
      <c r="O25" s="925">
        <f>MIN(1,(MAX(0, Periods!Y23-(O$21+O$20))+MAX(0,O$21-Periods!Y22))/(Periods!Y23-Periods!Y22))</f>
        <v>0.74285714285714288</v>
      </c>
      <c r="P25" s="925">
        <f>MIN(1,(MAX(0, Periods!Z23-(P$21+P$20))+MAX(0,P$21-Periods!Z22))/(Periods!Z23-Periods!Z22))</f>
        <v>0.14285714285714285</v>
      </c>
      <c r="Q25" s="925">
        <f>MIN(1,(MAX(0, Periods!AA23-(Q$21+Q$20))+MAX(0,Q$21-Periods!AA22))/(Periods!AA23-Periods!AA22))</f>
        <v>0.14285714285714285</v>
      </c>
      <c r="R25" s="925">
        <f>MIN(1,(MAX(0, Periods!AB23-(R$21+R$20))+MAX(0,R$21-Periods!AB22))/(Periods!AB23-Periods!AB22))</f>
        <v>1</v>
      </c>
      <c r="S25" s="925">
        <f>MIN(1,(MAX(0, Periods!AC23-(S$21+S$20))+MAX(0,S$21-Periods!AC22))/(Periods!AC23-Periods!AC22))</f>
        <v>1</v>
      </c>
      <c r="T25" s="925">
        <f>MIN(1,(MAX(0, Periods!AD23-(T$21+T$20))+MAX(0,T$21-Periods!AD22))/(Periods!AD23-Periods!AD22))</f>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399</v>
      </c>
      <c r="K26" s="925">
        <f>MIN(1,(MAX(0, Periods!U24-(K$21+K$20))+MAX(0,K$21-Periods!U23))/(Periods!U24-Periods!U23))</f>
        <v>1</v>
      </c>
      <c r="L26" s="925">
        <f>MIN(1,(MAX(0, Periods!V24-(L$21+L$20))+MAX(0,L$21-Periods!V23))/(Periods!V24-Periods!V23))</f>
        <v>1</v>
      </c>
      <c r="M26" s="925">
        <f>MIN(1,(MAX(0, Periods!W24-(M$21+M$20))+MAX(0,M$21-Periods!W23))/(Periods!W24-Periods!W23))</f>
        <v>1</v>
      </c>
      <c r="N26" s="925">
        <f>MIN(1,(MAX(0, Periods!X24-(N$21+N$20))+MAX(0,N$21-Periods!X23))/(Periods!X24-Periods!X23))</f>
        <v>1</v>
      </c>
      <c r="O26" s="925">
        <f>MIN(1,(MAX(0, Periods!Y24-(O$21+O$20))+MAX(0,O$21-Periods!Y23))/(Periods!Y24-Periods!Y23))</f>
        <v>1</v>
      </c>
      <c r="P26" s="925">
        <f>MIN(1,(MAX(0, Periods!Z24-(P$21+P$20))+MAX(0,P$21-Periods!Z23))/(Periods!Z24-Periods!Z23))</f>
        <v>1</v>
      </c>
      <c r="Q26" s="925">
        <f>MIN(1,(MAX(0, Periods!AA24-(Q$21+Q$20))+MAX(0,Q$21-Periods!AA23))/(Periods!AA24-Periods!AA23))</f>
        <v>1</v>
      </c>
      <c r="R26" s="925">
        <f>MIN(1,(MAX(0, Periods!AB24-(R$21+R$20))+MAX(0,R$21-Periods!AB23))/(Periods!AB24-Periods!AB23))</f>
        <v>0.5714285714285714</v>
      </c>
      <c r="S26" s="925">
        <f>MIN(1,(MAX(0, Periods!AC24-(S$21+S$20))+MAX(0,S$21-Periods!AC23))/(Periods!AC24-Periods!AC23))</f>
        <v>0.5714285714285714</v>
      </c>
      <c r="T26" s="925">
        <f>MIN(1,(MAX(0, Periods!AD24-(T$21+T$20))+MAX(0,T$21-Periods!AD23))/(Periods!AD24-Periods!AD23))</f>
        <v>0.5714285714285714</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400</v>
      </c>
      <c r="K27" s="925">
        <f>MIN(1,(MAX(0, Periods!U25-(K$21+K$20))+MAX(0,K$21-Periods!U24))/(Periods!U25-Periods!U24))</f>
        <v>1</v>
      </c>
      <c r="L27" s="925">
        <f>MIN(1,(MAX(0, Periods!V25-(L$21+L$20))+MAX(0,L$21-Periods!V24))/(Periods!V25-Periods!V24))</f>
        <v>1</v>
      </c>
      <c r="M27" s="925">
        <f>MIN(1,(MAX(0, Periods!W25-(M$21+M$20))+MAX(0,M$21-Periods!W24))/(Periods!W25-Periods!W24))</f>
        <v>1</v>
      </c>
      <c r="N27" s="925">
        <f>MIN(1,(MAX(0, Periods!X25-(N$21+N$20))+MAX(0,N$21-Periods!X24))/(Periods!X25-Periods!X24))</f>
        <v>1</v>
      </c>
      <c r="O27" s="925">
        <f>MIN(1,(MAX(0, Periods!Y25-(O$21+O$20))+MAX(0,O$21-Periods!Y24))/(Periods!Y25-Periods!Y24))</f>
        <v>1</v>
      </c>
      <c r="P27" s="925">
        <f>MIN(1,(MAX(0, Periods!Z25-(P$21+P$20))+MAX(0,P$21-Periods!Z24))/(Periods!Z25-Periods!Z24))</f>
        <v>1</v>
      </c>
      <c r="Q27" s="925">
        <f>MIN(1,(MAX(0, Periods!AA25-(Q$21+Q$20))+MAX(0,Q$21-Periods!AA24))/(Periods!AA25-Periods!AA24))</f>
        <v>1</v>
      </c>
      <c r="R27" s="925">
        <f>MIN(1,(MAX(0, Periods!AB25-(R$21+R$20))+MAX(0,R$21-Periods!AB24))/(Periods!AB25-Periods!AB24))</f>
        <v>1</v>
      </c>
      <c r="S27" s="925">
        <f>MIN(1,(MAX(0, Periods!AC25-(S$21+S$20))+MAX(0,S$21-Periods!AC24))/(Periods!AC25-Periods!AC24))</f>
        <v>1</v>
      </c>
      <c r="T27" s="925">
        <f>MIN(1,(MAX(0, Periods!AD25-(T$21+T$20))+MAX(0,T$21-Periods!AD24))/(Periods!AD25-Periods!AD24))</f>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401</v>
      </c>
      <c r="K28" s="925">
        <f>MIN(1,(MAX(0, Periods!U26-(K$21+K$20))+MAX(0,K$21-Periods!U25))/(Periods!U26-Periods!U25))</f>
        <v>1</v>
      </c>
      <c r="L28" s="925">
        <f>MIN(1,(MAX(0, Periods!V26-(L$21+L$20))+MAX(0,L$21-Periods!V25))/(Periods!V26-Periods!V25))</f>
        <v>1</v>
      </c>
      <c r="M28" s="925">
        <f>MIN(1,(MAX(0, Periods!W26-(M$21+M$20))+MAX(0,M$21-Periods!W25))/(Periods!W26-Periods!W25))</f>
        <v>1</v>
      </c>
      <c r="N28" s="925">
        <f>MIN(1,(MAX(0, Periods!X26-(N$21+N$20))+MAX(0,N$21-Periods!X25))/(Periods!X26-Periods!X25))</f>
        <v>1</v>
      </c>
      <c r="O28" s="925">
        <f>MIN(1,(MAX(0, Periods!Y26-(O$21+O$20))+MAX(0,O$21-Periods!Y25))/(Periods!Y26-Periods!Y25))</f>
        <v>1</v>
      </c>
      <c r="P28" s="925">
        <f>MIN(1,(MAX(0, Periods!Z26-(P$21+P$20))+MAX(0,P$21-Periods!Z25))/(Periods!Z26-Periods!Z25))</f>
        <v>1</v>
      </c>
      <c r="Q28" s="925">
        <f>MIN(1,(MAX(0, Periods!AA26-(Q$21+Q$20))+MAX(0,Q$21-Periods!AA25))/(Periods!AA26-Periods!AA25))</f>
        <v>1</v>
      </c>
      <c r="R28" s="925">
        <f>MIN(1,(MAX(0, Periods!AB26-(R$21+R$20))+MAX(0,R$21-Periods!AB25))/(Periods!AB26-Periods!AB25))</f>
        <v>1</v>
      </c>
      <c r="S28" s="925">
        <f>MIN(1,(MAX(0, Periods!AC26-(S$21+S$20))+MAX(0,S$21-Periods!AC25))/(Periods!AC26-Periods!AC25))</f>
        <v>1</v>
      </c>
      <c r="T28" s="925">
        <f>MIN(1,(MAX(0, Periods!AD26-(T$21+T$20))+MAX(0,T$21-Periods!AD25))/(Periods!AD26-Periods!AD25))</f>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402</v>
      </c>
      <c r="K29" s="925">
        <f>MIN(1,(MAX(0, Periods!U27-(K$21+K$20))+MAX(0,K$21-Periods!U26))/(Periods!U27-Periods!U26))</f>
        <v>1</v>
      </c>
      <c r="L29" s="925">
        <f>MIN(1,(MAX(0, Periods!V27-(L$21+L$20))+MAX(0,L$21-Periods!V26))/(Periods!V27-Periods!V26))</f>
        <v>1</v>
      </c>
      <c r="M29" s="925">
        <f>MIN(1,(MAX(0, Periods!W27-(M$21+M$20))+MAX(0,M$21-Periods!W26))/(Periods!W27-Periods!W26))</f>
        <v>1</v>
      </c>
      <c r="N29" s="925">
        <f>MIN(1,(MAX(0, Periods!X27-(N$21+N$20))+MAX(0,N$21-Periods!X26))/(Periods!X27-Periods!X26))</f>
        <v>1</v>
      </c>
      <c r="O29" s="925">
        <f>MIN(1,(MAX(0, Periods!Y27-(O$21+O$20))+MAX(0,O$21-Periods!Y26))/(Periods!Y27-Periods!Y26))</f>
        <v>1</v>
      </c>
      <c r="P29" s="925">
        <f>MIN(1,(MAX(0, Periods!Z27-(P$21+P$20))+MAX(0,P$21-Periods!Z26))/(Periods!Z27-Periods!Z26))</f>
        <v>1</v>
      </c>
      <c r="Q29" s="925">
        <f>MIN(1,(MAX(0, Periods!AA27-(Q$21+Q$20))+MAX(0,Q$21-Periods!AA26))/(Periods!AA27-Periods!AA26))</f>
        <v>1</v>
      </c>
      <c r="R29" s="925">
        <f>MIN(1,(MAX(0, Periods!AB27-(R$21+R$20))+MAX(0,R$21-Periods!AB26))/(Periods!AB27-Periods!AB26))</f>
        <v>1</v>
      </c>
      <c r="S29" s="925">
        <f>MIN(1,(MAX(0, Periods!AC27-(S$21+S$20))+MAX(0,S$21-Periods!AC26))/(Periods!AC27-Periods!AC26))</f>
        <v>1</v>
      </c>
      <c r="T29" s="925">
        <f>MIN(1,(MAX(0, Periods!AD27-(T$21+T$20))+MAX(0,T$21-Periods!AD26))/(Periods!AD27-Periods!AD26))</f>
        <v>1</v>
      </c>
      <c r="U29" s="88"/>
      <c r="V29" s="88"/>
      <c r="W29" s="88"/>
      <c r="X29" s="88"/>
      <c r="Y29" s="88"/>
      <c r="Z29" s="88"/>
      <c r="AA29" s="13"/>
      <c r="AB29" s="13"/>
      <c r="AC29" s="13"/>
      <c r="AD29" s="13"/>
      <c r="AE29" s="16"/>
      <c r="AF29" s="70"/>
    </row>
    <row r="30" spans="1:32" ht="13.25" customHeight="1" outlineLevel="1" x14ac:dyDescent="0.35">
      <c r="A30" s="6"/>
      <c r="B30" s="68"/>
      <c r="C30" s="17"/>
      <c r="D30" s="17"/>
      <c r="E30" s="17"/>
      <c r="F30" s="13"/>
      <c r="G30" s="88"/>
      <c r="H30" s="88"/>
      <c r="I30" s="88"/>
      <c r="J30" s="88" t="s">
        <v>403</v>
      </c>
      <c r="K30" s="925">
        <f>MIN(1,(MAX(0, Periods!U28-(K$21+K$20))+MAX(0,K$21-Periods!U27))/(Periods!U28-Periods!U27))</f>
        <v>1</v>
      </c>
      <c r="L30" s="925">
        <f>MIN(1,(MAX(0, Periods!V28-(L$21+L$20))+MAX(0,L$21-Periods!V27))/(Periods!V28-Periods!V27))</f>
        <v>1</v>
      </c>
      <c r="M30" s="925">
        <f>MIN(1,(MAX(0, Periods!W28-(M$21+M$20))+MAX(0,M$21-Periods!W27))/(Periods!W28-Periods!W27))</f>
        <v>1</v>
      </c>
      <c r="N30" s="925">
        <f>MIN(1,(MAX(0, Periods!X28-(N$21+N$20))+MAX(0,N$21-Periods!X27))/(Periods!X28-Periods!X27))</f>
        <v>1</v>
      </c>
      <c r="O30" s="925">
        <f>MIN(1,(MAX(0, Periods!Y28-(O$21+O$20))+MAX(0,O$21-Periods!Y27))/(Periods!Y28-Periods!Y27))</f>
        <v>1</v>
      </c>
      <c r="P30" s="925">
        <f>MIN(1,(MAX(0, Periods!Z28-(P$21+P$20))+MAX(0,P$21-Periods!Z27))/(Periods!Z28-Periods!Z27))</f>
        <v>1</v>
      </c>
      <c r="Q30" s="925">
        <f>MIN(1,(MAX(0, Periods!AA28-(Q$21+Q$20))+MAX(0,Q$21-Periods!AA27))/(Periods!AA28-Periods!AA27))</f>
        <v>1</v>
      </c>
      <c r="R30" s="925">
        <f>MIN(1,(MAX(0, Periods!AB28-(R$21+R$20))+MAX(0,R$21-Periods!AB27))/(Periods!AB28-Periods!AB27))</f>
        <v>1</v>
      </c>
      <c r="S30" s="925">
        <f>MIN(1,(MAX(0, Periods!AC28-(S$21+S$20))+MAX(0,S$21-Periods!AC27))/(Periods!AC28-Periods!AC27))</f>
        <v>1</v>
      </c>
      <c r="T30" s="925">
        <f>MIN(1,(MAX(0, Periods!AD28-(T$21+T$20))+MAX(0,T$21-Periods!AD27))/(Periods!AD28-Periods!AD27))</f>
        <v>1</v>
      </c>
      <c r="U30" s="88"/>
      <c r="V30" s="88"/>
      <c r="W30" s="88"/>
      <c r="X30" s="88"/>
      <c r="Y30" s="88"/>
      <c r="Z30" s="88"/>
      <c r="AA30" s="13"/>
      <c r="AB30" s="13"/>
      <c r="AC30" s="13"/>
      <c r="AD30" s="13"/>
      <c r="AE30" s="16"/>
      <c r="AF30" s="70"/>
    </row>
    <row r="31" spans="1:32" ht="13.25" customHeight="1" outlineLevel="1" x14ac:dyDescent="0.35">
      <c r="A31" s="6"/>
      <c r="B31" s="68"/>
      <c r="C31" s="17"/>
      <c r="D31" s="17"/>
      <c r="E31" s="17"/>
      <c r="F31" s="13"/>
      <c r="G31" s="88"/>
      <c r="H31" s="88"/>
      <c r="I31" s="88"/>
      <c r="J31" s="88" t="s">
        <v>404</v>
      </c>
      <c r="K31" s="925">
        <f>MIN(1,(MAX(0, Periods!U29-(K$21+K$20))+MAX(0,K$21-Periods!U28))/(Periods!U29-Periods!U28))</f>
        <v>1</v>
      </c>
      <c r="L31" s="925">
        <f>MIN(1,(MAX(0, Periods!V29-(L$21+L$20))+MAX(0,L$21-Periods!V28))/(Periods!V29-Periods!V28))</f>
        <v>1</v>
      </c>
      <c r="M31" s="925">
        <f>MIN(1,(MAX(0, Periods!W29-(M$21+M$20))+MAX(0,M$21-Periods!W28))/(Periods!W29-Periods!W28))</f>
        <v>1</v>
      </c>
      <c r="N31" s="925">
        <f>MIN(1,(MAX(0, Periods!X29-(N$21+N$20))+MAX(0,N$21-Periods!X28))/(Periods!X29-Periods!X28))</f>
        <v>1</v>
      </c>
      <c r="O31" s="925">
        <f>MIN(1,(MAX(0, Periods!Y29-(O$21+O$20))+MAX(0,O$21-Periods!Y28))/(Periods!Y29-Periods!Y28))</f>
        <v>1</v>
      </c>
      <c r="P31" s="925">
        <f>MIN(1,(MAX(0, Periods!Z29-(P$21+P$20))+MAX(0,P$21-Periods!Z28))/(Periods!Z29-Periods!Z28))</f>
        <v>1</v>
      </c>
      <c r="Q31" s="925">
        <f>MIN(1,(MAX(0, Periods!AA29-(Q$21+Q$20))+MAX(0,Q$21-Periods!AA28))/(Periods!AA29-Periods!AA28))</f>
        <v>1</v>
      </c>
      <c r="R31" s="925">
        <f>MIN(1,(MAX(0, Periods!AB29-(R$21+R$20))+MAX(0,R$21-Periods!AB28))/(Periods!AB29-Periods!AB28))</f>
        <v>1</v>
      </c>
      <c r="S31" s="925">
        <f>MIN(1,(MAX(0, Periods!AC29-(S$21+S$20))+MAX(0,S$21-Periods!AC28))/(Periods!AC29-Periods!AC28))</f>
        <v>1</v>
      </c>
      <c r="T31" s="925">
        <f>MIN(1,(MAX(0, Periods!AD29-(T$21+T$20))+MAX(0,T$21-Periods!AD28))/(Periods!AD29-Periods!AD28))</f>
        <v>1</v>
      </c>
      <c r="U31" s="88"/>
      <c r="V31" s="88"/>
      <c r="W31" s="88"/>
      <c r="X31" s="88"/>
      <c r="Y31" s="88"/>
      <c r="Z31" s="88"/>
      <c r="AA31" s="13"/>
      <c r="AB31" s="13"/>
      <c r="AC31" s="13"/>
      <c r="AD31" s="13"/>
      <c r="AE31" s="16"/>
      <c r="AF31" s="70"/>
    </row>
    <row r="32" spans="1:32" ht="13.25" customHeight="1" outlineLevel="1" x14ac:dyDescent="0.35">
      <c r="A32" s="6"/>
      <c r="B32" s="68"/>
      <c r="C32" s="17"/>
      <c r="D32" s="17"/>
      <c r="E32" s="17"/>
      <c r="F32" s="13"/>
      <c r="G32" s="88"/>
      <c r="H32" s="88"/>
      <c r="I32" s="88"/>
      <c r="J32" s="88" t="s">
        <v>405</v>
      </c>
      <c r="K32" s="925">
        <f>MIN(1,(MAX(0, Periods!U30-(K$21+K$20))+MAX(0,K$21-Periods!U29))/(Periods!U30-Periods!U29))</f>
        <v>1</v>
      </c>
      <c r="L32" s="925">
        <f>MIN(1,(MAX(0, Periods!V30-(L$21+L$20))+MAX(0,L$21-Periods!V29))/(Periods!V30-Periods!V29))</f>
        <v>1</v>
      </c>
      <c r="M32" s="925">
        <f>MIN(1,(MAX(0, Periods!W30-(M$21+M$20))+MAX(0,M$21-Periods!W29))/(Periods!W30-Periods!W29))</f>
        <v>1</v>
      </c>
      <c r="N32" s="925">
        <f>MIN(1,(MAX(0, Periods!X30-(N$21+N$20))+MAX(0,N$21-Periods!X29))/(Periods!X30-Periods!X29))</f>
        <v>1</v>
      </c>
      <c r="O32" s="925">
        <f>MIN(1,(MAX(0, Periods!Y30-(O$21+O$20))+MAX(0,O$21-Periods!Y29))/(Periods!Y30-Periods!Y29))</f>
        <v>1</v>
      </c>
      <c r="P32" s="925">
        <f>MIN(1,(MAX(0, Periods!Z30-(P$21+P$20))+MAX(0,P$21-Periods!Z29))/(Periods!Z30-Periods!Z29))</f>
        <v>1</v>
      </c>
      <c r="Q32" s="925">
        <f>MIN(1,(MAX(0, Periods!AA30-(Q$21+Q$20))+MAX(0,Q$21-Periods!AA29))/(Periods!AA30-Periods!AA29))</f>
        <v>1</v>
      </c>
      <c r="R32" s="925">
        <f>MIN(1,(MAX(0, Periods!AB30-(R$21+R$20))+MAX(0,R$21-Periods!AB29))/(Periods!AB30-Periods!AB29))</f>
        <v>1</v>
      </c>
      <c r="S32" s="925">
        <f>MIN(1,(MAX(0, Periods!AC30-(S$21+S$20))+MAX(0,S$21-Periods!AC29))/(Periods!AC30-Periods!AC29))</f>
        <v>1</v>
      </c>
      <c r="T32" s="925">
        <f>MIN(1,(MAX(0, Periods!AD30-(T$21+T$20))+MAX(0,T$21-Periods!AD29))/(Periods!AD30-Periods!AD29))</f>
        <v>1</v>
      </c>
      <c r="U32" s="88"/>
      <c r="V32" s="88"/>
      <c r="W32" s="88"/>
      <c r="X32" s="88"/>
      <c r="Y32" s="88"/>
      <c r="Z32" s="88"/>
      <c r="AA32" s="13"/>
      <c r="AB32" s="13"/>
      <c r="AC32" s="13"/>
      <c r="AD32" s="13"/>
      <c r="AE32" s="16"/>
      <c r="AF32" s="70"/>
    </row>
    <row r="33" spans="1:32" ht="13.25" customHeight="1" outlineLevel="1" x14ac:dyDescent="0.35">
      <c r="A33" s="6"/>
      <c r="B33" s="68"/>
      <c r="C33" s="17"/>
      <c r="D33" s="17"/>
      <c r="E33" s="17"/>
      <c r="F33" s="13"/>
      <c r="G33" s="88"/>
      <c r="H33" s="88"/>
      <c r="I33" s="88"/>
      <c r="J33" s="88" t="s">
        <v>406</v>
      </c>
      <c r="K33" s="925">
        <f>MIN(1,(MAX(0, Periods!U31-(K$21+K$20))+MAX(0,K$21-Periods!U30))/(Periods!U31-Periods!U30))</f>
        <v>1</v>
      </c>
      <c r="L33" s="925">
        <f>MIN(1,(MAX(0, Periods!V31-(L$21+L$20))+MAX(0,L$21-Periods!V30))/(Periods!V31-Periods!V30))</f>
        <v>1</v>
      </c>
      <c r="M33" s="925">
        <f>MIN(1,(MAX(0, Periods!W31-(M$21+M$20))+MAX(0,M$21-Periods!W30))/(Periods!W31-Periods!W30))</f>
        <v>1</v>
      </c>
      <c r="N33" s="925">
        <f>MIN(1,(MAX(0, Periods!X31-(N$21+N$20))+MAX(0,N$21-Periods!X30))/(Periods!X31-Periods!X30))</f>
        <v>1</v>
      </c>
      <c r="O33" s="925">
        <f>MIN(1,(MAX(0, Periods!Y31-(O$21+O$20))+MAX(0,O$21-Periods!Y30))/(Periods!Y31-Periods!Y30))</f>
        <v>1</v>
      </c>
      <c r="P33" s="925">
        <f>MIN(1,(MAX(0, Periods!Z31-(P$21+P$20))+MAX(0,P$21-Periods!Z30))/(Periods!Z31-Periods!Z30))</f>
        <v>1</v>
      </c>
      <c r="Q33" s="925">
        <f>MIN(1,(MAX(0, Periods!AA31-(Q$21+Q$20))+MAX(0,Q$21-Periods!AA30))/(Periods!AA31-Periods!AA30))</f>
        <v>1</v>
      </c>
      <c r="R33" s="925">
        <f>MIN(1,(MAX(0, Periods!AB31-(R$21+R$20))+MAX(0,R$21-Periods!AB30))/(Periods!AB31-Periods!AB30))</f>
        <v>1</v>
      </c>
      <c r="S33" s="925">
        <f>MIN(1,(MAX(0, Periods!AC31-(S$21+S$20))+MAX(0,S$21-Periods!AC30))/(Periods!AC31-Periods!AC30))</f>
        <v>1</v>
      </c>
      <c r="T33" s="925">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25" customHeight="1" outlineLevel="1" collapsed="1" x14ac:dyDescent="0.35">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25" customHeight="1" outlineLevel="1" x14ac:dyDescent="0.35">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25"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25"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25"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25"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25"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25"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25" customHeight="1" outlineLevel="1" x14ac:dyDescent="0.35">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845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25" customHeight="1" outlineLevel="1" x14ac:dyDescent="0.35">
      <c r="A55" s="6"/>
      <c r="B55" s="97"/>
      <c r="C55" s="17"/>
      <c r="D55" s="17"/>
      <c r="E55" s="17"/>
      <c r="F55" s="13"/>
      <c r="G55" s="88"/>
      <c r="H55" s="92" t="s">
        <v>1252</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25" customHeight="1" outlineLevel="1" x14ac:dyDescent="0.35">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25" customHeight="1" outlineLevel="1" x14ac:dyDescent="0.35">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25" customHeight="1" outlineLevel="1" x14ac:dyDescent="0.35">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25"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25" customHeight="1" outlineLevel="1" x14ac:dyDescent="0.35">
      <c r="A60" s="6"/>
      <c r="B60" s="97"/>
      <c r="C60" s="17"/>
      <c r="D60" s="17"/>
      <c r="E60" s="17"/>
      <c r="F60" s="13"/>
      <c r="G60" s="88"/>
      <c r="H60" s="92" t="s">
        <v>386</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48" t="s">
        <v>1234</v>
      </c>
      <c r="I61" s="949"/>
      <c r="J61" s="949"/>
      <c r="K61" s="949"/>
      <c r="L61" s="949"/>
      <c r="M61" s="949"/>
      <c r="N61" s="949"/>
      <c r="O61" s="949"/>
      <c r="P61" s="949"/>
      <c r="Q61" s="949"/>
      <c r="R61" s="949"/>
      <c r="S61" s="949"/>
      <c r="T61" s="950"/>
      <c r="U61" s="528"/>
      <c r="V61" s="528"/>
      <c r="W61" s="528"/>
      <c r="X61" s="528"/>
      <c r="Y61" s="528"/>
      <c r="Z61" s="88"/>
      <c r="AA61" s="13"/>
      <c r="AB61" s="13"/>
      <c r="AC61" s="13"/>
      <c r="AD61" s="13"/>
      <c r="AE61" s="16"/>
      <c r="AF61" s="8"/>
    </row>
    <row r="62" spans="1:32" ht="5.15" customHeight="1" outlineLevel="1" x14ac:dyDescent="0.35">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25" hidden="1" customHeight="1" outlineLevel="1" collapsed="1" x14ac:dyDescent="0.35">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25" hidden="1" customHeight="1" outlineLevel="1" x14ac:dyDescent="0.35">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25"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25"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25"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25"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25"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25" hidden="1" customHeight="1" outlineLevel="1" x14ac:dyDescent="0.35">
      <c r="A75" s="6"/>
      <c r="B75" s="97"/>
      <c r="C75" s="17"/>
      <c r="D75" s="17"/>
      <c r="E75" s="17"/>
      <c r="F75" s="17"/>
      <c r="G75" s="23" t="s">
        <v>138</v>
      </c>
      <c r="H75" s="23" t="s">
        <v>139</v>
      </c>
      <c r="I75" s="23"/>
      <c r="J75" s="23" t="s">
        <v>839</v>
      </c>
      <c r="K75" s="23" t="s">
        <v>410</v>
      </c>
      <c r="L75" s="23" t="s">
        <v>809</v>
      </c>
      <c r="M75" s="23" t="s">
        <v>810</v>
      </c>
      <c r="N75" s="23" t="s">
        <v>811</v>
      </c>
      <c r="O75" s="23" t="s">
        <v>812</v>
      </c>
      <c r="P75" s="23" t="s">
        <v>813</v>
      </c>
      <c r="Q75" s="23" t="s">
        <v>814</v>
      </c>
      <c r="R75" s="23" t="s">
        <v>815</v>
      </c>
      <c r="S75" s="23" t="s">
        <v>816</v>
      </c>
      <c r="T75" s="23"/>
      <c r="U75" s="23"/>
      <c r="V75" s="23"/>
      <c r="W75" s="23"/>
      <c r="X75" s="23"/>
      <c r="Y75" s="23"/>
      <c r="Z75" s="23"/>
      <c r="AA75" s="24"/>
      <c r="AB75" s="24"/>
      <c r="AC75" s="24"/>
      <c r="AD75" s="24"/>
      <c r="AE75" s="16"/>
      <c r="AF75" s="8"/>
    </row>
    <row r="76" spans="1:32" ht="5.15" hidden="1" customHeight="1" outlineLevel="1" x14ac:dyDescent="0.35">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25" hidden="1" customHeight="1" outlineLevel="1" x14ac:dyDescent="0.35">
      <c r="A78" s="6"/>
      <c r="B78" s="97"/>
      <c r="C78" s="17"/>
      <c r="D78" s="17"/>
      <c r="E78" s="17"/>
      <c r="F78" s="13"/>
      <c r="G78" s="92" t="s">
        <v>837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25" hidden="1" customHeight="1" outlineLevel="1" x14ac:dyDescent="0.35">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25" hidden="1" customHeight="1" outlineLevel="1" x14ac:dyDescent="0.35">
      <c r="A80" s="6"/>
      <c r="B80" s="97"/>
      <c r="C80" s="17"/>
      <c r="D80" s="17"/>
      <c r="E80" s="17"/>
      <c r="F80" s="13"/>
      <c r="G80" s="92" t="s">
        <v>907</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25" hidden="1" customHeight="1" outlineLevel="1" x14ac:dyDescent="0.35">
      <c r="A81" s="6"/>
      <c r="B81" s="97"/>
      <c r="C81" s="17"/>
      <c r="D81" s="17"/>
      <c r="E81" s="17"/>
      <c r="F81" s="13"/>
      <c r="G81" s="93" t="s">
        <v>838</v>
      </c>
      <c r="H81" s="93"/>
      <c r="I81" s="93"/>
      <c r="J81" s="741">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25"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25"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25"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25" hidden="1" customHeight="1" outlineLevel="1" collapsed="1" x14ac:dyDescent="0.35">
      <c r="A91" s="104"/>
      <c r="B91" s="97"/>
      <c r="C91" s="12"/>
      <c r="D91" s="12">
        <v>0</v>
      </c>
      <c r="E91" s="12" t="s">
        <v>1</v>
      </c>
      <c r="F91" s="71"/>
      <c r="G91" s="72" t="s">
        <v>1179</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25" hidden="1" customHeight="1" outlineLevel="1" x14ac:dyDescent="0.35">
      <c r="A92" s="104"/>
      <c r="B92" s="97"/>
      <c r="C92" s="12"/>
      <c r="D92" s="12"/>
      <c r="E92" s="17"/>
      <c r="F92" s="75"/>
      <c r="G92" s="76" t="s">
        <v>1180</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25"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25"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25"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25"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25"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25" hidden="1" customHeight="1" outlineLevel="1" x14ac:dyDescent="0.35">
      <c r="A98" s="104"/>
      <c r="B98" s="97"/>
      <c r="C98" s="17"/>
      <c r="D98" s="17"/>
      <c r="E98" s="17"/>
      <c r="F98" s="17"/>
      <c r="G98" s="23"/>
      <c r="H98" s="23"/>
      <c r="I98" s="23"/>
      <c r="J98" s="23" t="s">
        <v>387</v>
      </c>
      <c r="K98" s="23" t="s">
        <v>388</v>
      </c>
      <c r="L98" s="23" t="s">
        <v>390</v>
      </c>
      <c r="M98" s="23" t="s">
        <v>391</v>
      </c>
      <c r="N98" s="23" t="s">
        <v>392</v>
      </c>
      <c r="O98" s="23" t="s">
        <v>394</v>
      </c>
      <c r="P98" s="23" t="s">
        <v>903</v>
      </c>
      <c r="Q98" s="23" t="s">
        <v>904</v>
      </c>
      <c r="R98" s="23" t="s">
        <v>1187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25" hidden="1" customHeight="1" outlineLevel="1" x14ac:dyDescent="0.35">
      <c r="A101" s="104"/>
      <c r="B101" s="97"/>
      <c r="C101" s="17"/>
      <c r="D101" s="17"/>
      <c r="E101" s="17"/>
      <c r="F101" s="13"/>
      <c r="G101" s="93"/>
      <c r="H101" s="93"/>
      <c r="I101" s="93" t="s">
        <v>1181</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25"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25"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991</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992</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389</v>
      </c>
      <c r="J117" s="100" t="s">
        <v>994</v>
      </c>
      <c r="K117" s="100"/>
      <c r="L117" s="100"/>
      <c r="M117" s="100"/>
      <c r="N117" s="100"/>
      <c r="O117" s="100"/>
      <c r="P117" s="100"/>
      <c r="Q117" s="100"/>
      <c r="R117" s="100"/>
      <c r="S117" s="23"/>
      <c r="T117" s="100" t="s">
        <v>995</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471</v>
      </c>
      <c r="I118" s="23" t="s">
        <v>38</v>
      </c>
      <c r="J118" s="23" t="s">
        <v>387</v>
      </c>
      <c r="K118" s="23" t="s">
        <v>388</v>
      </c>
      <c r="L118" s="23" t="s">
        <v>390</v>
      </c>
      <c r="M118" s="23" t="s">
        <v>391</v>
      </c>
      <c r="N118" s="23" t="s">
        <v>392</v>
      </c>
      <c r="O118" s="23" t="s">
        <v>394</v>
      </c>
      <c r="P118" s="23" t="s">
        <v>903</v>
      </c>
      <c r="Q118" s="23" t="s">
        <v>904</v>
      </c>
      <c r="R118" s="23" t="s">
        <v>1187</v>
      </c>
      <c r="S118" s="23"/>
      <c r="T118" s="23" t="s">
        <v>395</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4" t="s">
        <v>839</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4" t="s">
        <v>410</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4" t="s">
        <v>809</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4" t="s">
        <v>810</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4" t="s">
        <v>811</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4" t="s">
        <v>812</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4" t="s">
        <v>813</v>
      </c>
      <c r="I127" s="742">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4" t="s">
        <v>814</v>
      </c>
      <c r="I128" s="742">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4" t="s">
        <v>815</v>
      </c>
      <c r="I129" s="742">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4" t="s">
        <v>816</v>
      </c>
      <c r="I130" s="742">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collapsed="1" x14ac:dyDescent="0.35">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25"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25"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25"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9"/>
      <c r="H148" s="88" t="s">
        <v>164</v>
      </c>
      <c r="I148" s="88"/>
      <c r="J148" s="782">
        <v>43570</v>
      </c>
      <c r="K148" s="782">
        <v>43570</v>
      </c>
      <c r="L148" s="782">
        <v>43570</v>
      </c>
      <c r="M148" s="782">
        <v>43570</v>
      </c>
      <c r="N148" s="782">
        <v>43570</v>
      </c>
      <c r="O148" s="782">
        <v>43570</v>
      </c>
      <c r="P148" s="782">
        <v>43570</v>
      </c>
      <c r="Q148" s="782">
        <v>43570</v>
      </c>
      <c r="R148" s="782">
        <v>43570</v>
      </c>
      <c r="S148" s="782">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1122</v>
      </c>
      <c r="J149" s="783">
        <f>MIN(364,INT((J148 - DATE(YEAR(J148),1,1))))</f>
        <v>104</v>
      </c>
      <c r="K149" s="783">
        <f t="shared" ref="K149:S149" si="2">MIN(364,INT((K148 - DATE(YEAR(K148),1,1))))</f>
        <v>104</v>
      </c>
      <c r="L149" s="783">
        <f t="shared" si="2"/>
        <v>104</v>
      </c>
      <c r="M149" s="783">
        <f t="shared" si="2"/>
        <v>104</v>
      </c>
      <c r="N149" s="783">
        <f t="shared" si="2"/>
        <v>104</v>
      </c>
      <c r="O149" s="783">
        <f t="shared" si="2"/>
        <v>104</v>
      </c>
      <c r="P149" s="783">
        <f t="shared" si="2"/>
        <v>104</v>
      </c>
      <c r="Q149" s="783">
        <f t="shared" si="2"/>
        <v>104</v>
      </c>
      <c r="R149" s="783">
        <f t="shared" si="2"/>
        <v>104</v>
      </c>
      <c r="S149" s="783">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165</v>
      </c>
      <c r="I150" s="88"/>
      <c r="J150" s="782">
        <v>43580</v>
      </c>
      <c r="K150" s="782">
        <v>43580</v>
      </c>
      <c r="L150" s="782">
        <v>43580</v>
      </c>
      <c r="M150" s="782">
        <v>43580</v>
      </c>
      <c r="N150" s="782">
        <v>43610</v>
      </c>
      <c r="O150" s="782">
        <v>43580</v>
      </c>
      <c r="P150" s="782">
        <v>43580</v>
      </c>
      <c r="Q150" s="782">
        <v>43580</v>
      </c>
      <c r="R150" s="782">
        <v>43580</v>
      </c>
      <c r="S150" s="782">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1122</v>
      </c>
      <c r="J151" s="783">
        <f>MIN(364,INT((J150 - DATE(YEAR(J150),1,1))))</f>
        <v>114</v>
      </c>
      <c r="K151" s="783">
        <f t="shared" ref="K151:S151" si="3">MIN(364,INT((K150 - DATE(YEAR(K150),1,1))))</f>
        <v>114</v>
      </c>
      <c r="L151" s="783">
        <f t="shared" si="3"/>
        <v>114</v>
      </c>
      <c r="M151" s="783">
        <f t="shared" si="3"/>
        <v>114</v>
      </c>
      <c r="N151" s="783">
        <f t="shared" si="3"/>
        <v>144</v>
      </c>
      <c r="O151" s="783">
        <f t="shared" si="3"/>
        <v>114</v>
      </c>
      <c r="P151" s="783">
        <f t="shared" si="3"/>
        <v>114</v>
      </c>
      <c r="Q151" s="783">
        <f t="shared" si="3"/>
        <v>114</v>
      </c>
      <c r="R151" s="783">
        <f t="shared" si="3"/>
        <v>114</v>
      </c>
      <c r="S151" s="783">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277</v>
      </c>
      <c r="I152" s="88"/>
      <c r="J152" s="782">
        <v>43615</v>
      </c>
      <c r="K152" s="782">
        <v>43615</v>
      </c>
      <c r="L152" s="782">
        <v>43615</v>
      </c>
      <c r="M152" s="782">
        <v>43615</v>
      </c>
      <c r="N152" s="782">
        <v>43615</v>
      </c>
      <c r="O152" s="782">
        <v>43615</v>
      </c>
      <c r="P152" s="782">
        <v>43615</v>
      </c>
      <c r="Q152" s="782">
        <v>43615</v>
      </c>
      <c r="R152" s="782">
        <v>43615</v>
      </c>
      <c r="S152" s="782">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88"/>
      <c r="I153" s="88" t="s">
        <v>1122</v>
      </c>
      <c r="J153" s="783">
        <f>MIN(364,INT((J152 - DATE(YEAR(J152),1,1))))</f>
        <v>149</v>
      </c>
      <c r="K153" s="783">
        <f t="shared" ref="K153:S153" si="4">MIN(364,INT((K152 - DATE(YEAR(K152),1,1))))</f>
        <v>149</v>
      </c>
      <c r="L153" s="783">
        <f t="shared" si="4"/>
        <v>149</v>
      </c>
      <c r="M153" s="783">
        <f t="shared" si="4"/>
        <v>149</v>
      </c>
      <c r="N153" s="783">
        <f t="shared" si="4"/>
        <v>149</v>
      </c>
      <c r="O153" s="783">
        <f t="shared" si="4"/>
        <v>149</v>
      </c>
      <c r="P153" s="783">
        <f t="shared" si="4"/>
        <v>149</v>
      </c>
      <c r="Q153" s="783">
        <f t="shared" si="4"/>
        <v>149</v>
      </c>
      <c r="R153" s="783">
        <f t="shared" si="4"/>
        <v>149</v>
      </c>
      <c r="S153" s="783">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t="s">
        <v>166</v>
      </c>
      <c r="I154" s="88"/>
      <c r="J154" s="782">
        <v>43658</v>
      </c>
      <c r="K154" s="782">
        <v>43658</v>
      </c>
      <c r="L154" s="782">
        <v>43658</v>
      </c>
      <c r="M154" s="782">
        <v>43658</v>
      </c>
      <c r="N154" s="782">
        <v>43658</v>
      </c>
      <c r="O154" s="782">
        <v>43658</v>
      </c>
      <c r="P154" s="782">
        <v>43658</v>
      </c>
      <c r="Q154" s="782">
        <v>43658</v>
      </c>
      <c r="R154" s="782">
        <v>43658</v>
      </c>
      <c r="S154" s="782">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88"/>
      <c r="H155" s="88"/>
      <c r="I155" s="88" t="s">
        <v>1122</v>
      </c>
      <c r="J155" s="783">
        <f>MIN(364,INT((J154 - DATE(YEAR(J154),1,1))))</f>
        <v>192</v>
      </c>
      <c r="K155" s="783">
        <f t="shared" ref="K155:S155" si="5">MIN(364,INT((K154 - DATE(YEAR(K154),1,1))))</f>
        <v>192</v>
      </c>
      <c r="L155" s="783">
        <f t="shared" si="5"/>
        <v>192</v>
      </c>
      <c r="M155" s="783">
        <f t="shared" si="5"/>
        <v>192</v>
      </c>
      <c r="N155" s="783">
        <f t="shared" si="5"/>
        <v>192</v>
      </c>
      <c r="O155" s="783">
        <f t="shared" si="5"/>
        <v>192</v>
      </c>
      <c r="P155" s="783">
        <f t="shared" si="5"/>
        <v>192</v>
      </c>
      <c r="Q155" s="783">
        <f t="shared" si="5"/>
        <v>192</v>
      </c>
      <c r="R155" s="783">
        <f t="shared" si="5"/>
        <v>192</v>
      </c>
      <c r="S155" s="783">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784"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88"/>
      <c r="H162" s="120" t="s">
        <v>270</v>
      </c>
      <c r="I162" s="120"/>
      <c r="J162" s="120"/>
      <c r="K162" s="120"/>
      <c r="L162" s="121" t="s">
        <v>389</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4" t="s">
        <v>38</v>
      </c>
      <c r="M163" s="124" t="s">
        <v>387</v>
      </c>
      <c r="N163" s="124" t="s">
        <v>388</v>
      </c>
      <c r="O163" s="124" t="s">
        <v>390</v>
      </c>
      <c r="P163" s="124" t="s">
        <v>391</v>
      </c>
      <c r="Q163" s="124" t="s">
        <v>392</v>
      </c>
      <c r="R163" s="124" t="s">
        <v>394</v>
      </c>
      <c r="S163" s="124" t="s">
        <v>903</v>
      </c>
      <c r="T163" s="124" t="s">
        <v>904</v>
      </c>
      <c r="U163" s="124" t="s">
        <v>1187</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25" customHeight="1" outlineLevel="1" x14ac:dyDescent="0.35">
      <c r="A164" s="104"/>
      <c r="B164" s="97"/>
      <c r="C164" s="17"/>
      <c r="D164" s="17"/>
      <c r="E164" s="17"/>
      <c r="F164" s="13"/>
      <c r="G164" s="93"/>
      <c r="H164" s="87" t="s">
        <v>171</v>
      </c>
      <c r="I164" s="87"/>
      <c r="J164" s="87"/>
      <c r="K164" s="87"/>
      <c r="L164" s="743">
        <v>500</v>
      </c>
      <c r="M164" s="744">
        <v>0.2</v>
      </c>
      <c r="N164" s="744">
        <v>0.3</v>
      </c>
      <c r="O164" s="744">
        <v>1.28</v>
      </c>
      <c r="P164" s="744">
        <v>0.43</v>
      </c>
      <c r="Q164" s="744">
        <v>1</v>
      </c>
      <c r="R164" s="744">
        <v>1.87</v>
      </c>
      <c r="S164" s="744">
        <v>1.1299999999999999</v>
      </c>
      <c r="T164" s="744">
        <v>1.1299999999999999</v>
      </c>
      <c r="U164" s="744">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25" customHeight="1" outlineLevel="1" x14ac:dyDescent="0.35">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25" customHeight="1" outlineLevel="1" x14ac:dyDescent="0.35">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25" customHeight="1" outlineLevel="1" x14ac:dyDescent="0.35">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25" customHeight="1" outlineLevel="1" collapsed="1" x14ac:dyDescent="0.35">
      <c r="A174" s="6"/>
      <c r="B174" s="97"/>
      <c r="C174" s="12"/>
      <c r="D174" s="12">
        <v>0</v>
      </c>
      <c r="E174" s="12" t="s">
        <v>1</v>
      </c>
      <c r="F174" s="71"/>
      <c r="G174" s="72" t="s">
        <v>993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25" customHeight="1" outlineLevel="1" x14ac:dyDescent="0.35">
      <c r="A175" s="6"/>
      <c r="B175" s="97"/>
      <c r="C175" s="12"/>
      <c r="D175" s="12"/>
      <c r="E175" s="17"/>
      <c r="F175" s="75"/>
      <c r="G175" s="76" t="s">
        <v>996</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25" customHeight="1" outlineLevel="1" x14ac:dyDescent="0.35">
      <c r="A176" s="6"/>
      <c r="B176" s="97"/>
      <c r="C176" s="17"/>
      <c r="D176" s="12"/>
      <c r="E176" s="17"/>
      <c r="F176" s="75"/>
      <c r="G176" s="79">
        <v>37998.514178240737</v>
      </c>
      <c r="H176" s="80">
        <v>37998.514178240737</v>
      </c>
      <c r="I176" s="76"/>
      <c r="J176" s="76"/>
      <c r="K176" s="83" t="s">
        <v>997</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25" customHeight="1" outlineLevel="1" x14ac:dyDescent="0.35">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25"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25"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25" customHeight="1" outlineLevel="1" x14ac:dyDescent="0.35">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25" customHeight="1" outlineLevel="1" x14ac:dyDescent="0.35">
      <c r="A181" s="6"/>
      <c r="B181" s="97"/>
      <c r="C181" s="17"/>
      <c r="D181" s="17"/>
      <c r="E181" s="17"/>
      <c r="F181" s="17"/>
      <c r="G181" s="113"/>
      <c r="H181" s="113" t="s">
        <v>152</v>
      </c>
      <c r="I181" s="113" t="s">
        <v>153</v>
      </c>
      <c r="J181" s="113" t="s">
        <v>154</v>
      </c>
      <c r="K181" s="113" t="s">
        <v>155</v>
      </c>
      <c r="L181" s="113" t="s">
        <v>156</v>
      </c>
      <c r="M181" s="113" t="s">
        <v>338</v>
      </c>
      <c r="N181" s="113" t="s">
        <v>157</v>
      </c>
      <c r="O181" s="935" t="s">
        <v>1123</v>
      </c>
      <c r="P181" s="23"/>
      <c r="Q181" s="23"/>
      <c r="R181" s="23"/>
      <c r="S181" s="23"/>
      <c r="T181" s="23"/>
      <c r="U181" s="23"/>
      <c r="V181" s="23"/>
      <c r="W181" s="23"/>
      <c r="X181" s="23"/>
      <c r="Y181" s="23"/>
      <c r="Z181" s="23"/>
      <c r="AA181" s="24"/>
      <c r="AB181" s="24"/>
      <c r="AC181" s="24"/>
      <c r="AD181" s="24"/>
      <c r="AE181" s="16"/>
      <c r="AF181" s="8"/>
    </row>
    <row r="182" spans="1:32" ht="13.25" customHeight="1" outlineLevel="1" x14ac:dyDescent="0.35">
      <c r="A182" s="6"/>
      <c r="B182" s="97"/>
      <c r="C182" s="17"/>
      <c r="D182" s="17"/>
      <c r="E182" s="17"/>
      <c r="F182" s="13"/>
      <c r="G182" s="114"/>
      <c r="H182" s="115" t="s">
        <v>158</v>
      </c>
      <c r="I182" s="115" t="s">
        <v>158</v>
      </c>
      <c r="J182" s="115" t="s">
        <v>158</v>
      </c>
      <c r="K182" s="115" t="s">
        <v>158</v>
      </c>
      <c r="L182" s="115" t="s">
        <v>158</v>
      </c>
      <c r="M182" s="115" t="s">
        <v>75</v>
      </c>
      <c r="N182" s="187">
        <v>0.3</v>
      </c>
      <c r="O182" s="936">
        <v>1</v>
      </c>
      <c r="P182" s="88"/>
      <c r="Q182" s="88"/>
      <c r="R182" s="88"/>
      <c r="S182" s="88"/>
      <c r="T182" s="88"/>
      <c r="U182" s="88"/>
      <c r="V182" s="88"/>
      <c r="W182" s="88"/>
      <c r="X182" s="88"/>
      <c r="Y182" s="88"/>
      <c r="Z182" s="88"/>
      <c r="AA182" s="13"/>
      <c r="AB182" s="13"/>
      <c r="AC182" s="13"/>
      <c r="AD182" s="13"/>
      <c r="AE182" s="16"/>
      <c r="AF182" s="8"/>
    </row>
    <row r="183" spans="1:32" ht="13.25" customHeight="1" outlineLevel="1" x14ac:dyDescent="0.35">
      <c r="A183" s="6"/>
      <c r="B183" s="97"/>
      <c r="C183" s="17"/>
      <c r="D183" s="17"/>
      <c r="E183" s="17"/>
      <c r="F183" s="13"/>
      <c r="G183" s="114"/>
      <c r="H183" s="115" t="s">
        <v>158</v>
      </c>
      <c r="I183" s="115" t="s">
        <v>158</v>
      </c>
      <c r="J183" s="115" t="s">
        <v>158</v>
      </c>
      <c r="K183" s="115" t="s">
        <v>158</v>
      </c>
      <c r="L183" s="115" t="s">
        <v>158</v>
      </c>
      <c r="M183" s="115" t="s">
        <v>80</v>
      </c>
      <c r="N183" s="187">
        <v>0.3</v>
      </c>
      <c r="O183" s="936">
        <v>1</v>
      </c>
      <c r="P183" s="88"/>
      <c r="Q183" s="88"/>
      <c r="R183" s="88"/>
      <c r="S183" s="88"/>
      <c r="T183" s="88"/>
      <c r="U183" s="88"/>
      <c r="V183" s="88"/>
      <c r="W183" s="88"/>
      <c r="X183" s="88"/>
      <c r="Y183" s="88"/>
      <c r="Z183" s="88"/>
      <c r="AA183" s="13"/>
      <c r="AB183" s="13"/>
      <c r="AC183" s="13"/>
      <c r="AD183" s="13"/>
      <c r="AE183" s="16"/>
      <c r="AF183" s="8"/>
    </row>
    <row r="184" spans="1:32" ht="13.25" customHeight="1" outlineLevel="1" x14ac:dyDescent="0.35">
      <c r="A184" s="6"/>
      <c r="B184" s="97"/>
      <c r="C184" s="17"/>
      <c r="D184" s="17"/>
      <c r="E184" s="17"/>
      <c r="F184" s="13"/>
      <c r="G184" s="114"/>
      <c r="H184" s="115" t="s">
        <v>158</v>
      </c>
      <c r="I184" s="115" t="s">
        <v>158</v>
      </c>
      <c r="J184" s="115" t="s">
        <v>158</v>
      </c>
      <c r="K184" s="115" t="s">
        <v>158</v>
      </c>
      <c r="L184" s="115" t="s">
        <v>1216</v>
      </c>
      <c r="M184" s="115" t="s">
        <v>1217</v>
      </c>
      <c r="N184" s="187">
        <v>1</v>
      </c>
      <c r="O184" s="936">
        <v>0</v>
      </c>
      <c r="P184" s="88"/>
      <c r="Q184" s="88"/>
      <c r="R184" s="88"/>
      <c r="S184" s="88"/>
      <c r="T184" s="88"/>
      <c r="U184" s="88"/>
      <c r="V184" s="88"/>
      <c r="W184" s="88"/>
      <c r="X184" s="88"/>
      <c r="Y184" s="88"/>
      <c r="Z184" s="88"/>
      <c r="AA184" s="13"/>
      <c r="AB184" s="13"/>
      <c r="AC184" s="13"/>
      <c r="AD184" s="13"/>
      <c r="AE184" s="16"/>
      <c r="AF184" s="8"/>
    </row>
    <row r="185" spans="1:32" ht="13.25" customHeight="1" outlineLevel="1" x14ac:dyDescent="0.35">
      <c r="A185" s="6"/>
      <c r="B185" s="97"/>
      <c r="C185" s="17"/>
      <c r="D185" s="17"/>
      <c r="E185" s="17"/>
      <c r="F185" s="13"/>
      <c r="G185" s="114"/>
      <c r="H185" s="115" t="s">
        <v>158</v>
      </c>
      <c r="I185" s="115" t="s">
        <v>158</v>
      </c>
      <c r="J185" s="115" t="s">
        <v>158</v>
      </c>
      <c r="K185" s="115" t="s">
        <v>158</v>
      </c>
      <c r="L185" s="115" t="s">
        <v>1218</v>
      </c>
      <c r="M185" s="115" t="s">
        <v>1217</v>
      </c>
      <c r="N185" s="187">
        <v>0.8</v>
      </c>
      <c r="O185" s="936">
        <v>0</v>
      </c>
      <c r="P185" s="88"/>
      <c r="Q185" s="88"/>
      <c r="R185" s="88"/>
      <c r="S185" s="88"/>
      <c r="T185" s="88"/>
      <c r="U185" s="88"/>
      <c r="V185" s="88"/>
      <c r="W185" s="88"/>
      <c r="X185" s="88"/>
      <c r="Y185" s="88"/>
      <c r="Z185" s="88"/>
      <c r="AA185" s="13"/>
      <c r="AB185" s="13"/>
      <c r="AC185" s="13"/>
      <c r="AD185" s="13"/>
      <c r="AE185" s="16"/>
      <c r="AF185" s="8"/>
    </row>
    <row r="186" spans="1:32" ht="13.25" customHeight="1" outlineLevel="1" x14ac:dyDescent="0.35">
      <c r="A186" s="6"/>
      <c r="B186" s="97"/>
      <c r="C186" s="17"/>
      <c r="D186" s="17"/>
      <c r="E186" s="17"/>
      <c r="F186" s="13"/>
      <c r="G186" s="116"/>
      <c r="H186" s="115" t="s">
        <v>158</v>
      </c>
      <c r="I186" s="115" t="s">
        <v>158</v>
      </c>
      <c r="J186" s="115" t="s">
        <v>158</v>
      </c>
      <c r="K186" s="115" t="s">
        <v>1219</v>
      </c>
      <c r="L186" s="115" t="s">
        <v>81</v>
      </c>
      <c r="M186" s="115" t="s">
        <v>1217</v>
      </c>
      <c r="N186" s="187">
        <v>0.375</v>
      </c>
      <c r="O186" s="936">
        <v>0</v>
      </c>
      <c r="P186" s="88"/>
      <c r="Q186" s="88"/>
      <c r="R186" s="88"/>
      <c r="S186" s="88"/>
      <c r="T186" s="88"/>
      <c r="U186" s="88"/>
      <c r="V186" s="88"/>
      <c r="W186" s="88"/>
      <c r="X186" s="88"/>
      <c r="Y186" s="88"/>
      <c r="Z186" s="88"/>
      <c r="AA186" s="13"/>
      <c r="AB186" s="13"/>
      <c r="AC186" s="13"/>
      <c r="AD186" s="13"/>
      <c r="AE186" s="16"/>
      <c r="AF186" s="8"/>
    </row>
    <row r="187" spans="1:32" ht="13.25" customHeight="1" outlineLevel="1" x14ac:dyDescent="0.35">
      <c r="A187" s="6"/>
      <c r="B187" s="97"/>
      <c r="C187" s="17"/>
      <c r="D187" s="17"/>
      <c r="E187" s="17"/>
      <c r="F187" s="13"/>
      <c r="G187" s="116"/>
      <c r="H187" s="115" t="s">
        <v>158</v>
      </c>
      <c r="I187" s="115" t="s">
        <v>158</v>
      </c>
      <c r="J187" s="115" t="s">
        <v>158</v>
      </c>
      <c r="K187" s="115" t="s">
        <v>1219</v>
      </c>
      <c r="L187" s="115" t="s">
        <v>82</v>
      </c>
      <c r="M187" s="115" t="s">
        <v>1217</v>
      </c>
      <c r="N187" s="187">
        <v>0.375</v>
      </c>
      <c r="O187" s="936">
        <v>0</v>
      </c>
      <c r="P187" s="88"/>
      <c r="Q187" s="88"/>
      <c r="R187" s="88"/>
      <c r="S187" s="88"/>
      <c r="T187" s="88"/>
      <c r="U187" s="88"/>
      <c r="V187" s="88"/>
      <c r="W187" s="88"/>
      <c r="X187" s="88"/>
      <c r="Y187" s="88"/>
      <c r="Z187" s="88"/>
      <c r="AA187" s="13"/>
      <c r="AB187" s="13"/>
      <c r="AC187" s="13"/>
      <c r="AD187" s="13"/>
      <c r="AE187" s="16"/>
      <c r="AF187" s="8"/>
    </row>
    <row r="188" spans="1:32" ht="13.25" customHeight="1" outlineLevel="1" x14ac:dyDescent="0.35">
      <c r="A188" s="6"/>
      <c r="B188" s="97"/>
      <c r="C188" s="17"/>
      <c r="D188" s="17"/>
      <c r="E188" s="17"/>
      <c r="F188" s="13"/>
      <c r="G188" s="116"/>
      <c r="H188" s="115" t="s">
        <v>158</v>
      </c>
      <c r="I188" s="115" t="s">
        <v>158</v>
      </c>
      <c r="J188" s="115" t="s">
        <v>158</v>
      </c>
      <c r="K188" s="115" t="s">
        <v>1219</v>
      </c>
      <c r="L188" s="115" t="s">
        <v>159</v>
      </c>
      <c r="M188" s="115" t="s">
        <v>1217</v>
      </c>
      <c r="N188" s="187">
        <v>0.7</v>
      </c>
      <c r="O188" s="936">
        <v>0</v>
      </c>
      <c r="P188" s="93"/>
      <c r="Q188" s="93"/>
      <c r="R188" s="93"/>
      <c r="S188" s="93"/>
      <c r="T188" s="93"/>
      <c r="U188" s="93"/>
      <c r="V188" s="93"/>
      <c r="W188" s="93"/>
      <c r="X188" s="93"/>
      <c r="Y188" s="93"/>
      <c r="Z188" s="93"/>
      <c r="AA188" s="13"/>
      <c r="AB188" s="13"/>
      <c r="AC188" s="13"/>
      <c r="AD188" s="13"/>
      <c r="AE188" s="16"/>
      <c r="AF188" s="8"/>
    </row>
    <row r="189" spans="1:32" ht="13.25" customHeight="1" outlineLevel="1" x14ac:dyDescent="0.35">
      <c r="A189" s="6"/>
      <c r="B189" s="97"/>
      <c r="C189" s="17"/>
      <c r="D189" s="17"/>
      <c r="E189" s="17"/>
      <c r="F189" s="13"/>
      <c r="G189" s="116"/>
      <c r="H189" s="115" t="s">
        <v>158</v>
      </c>
      <c r="I189" s="115" t="s">
        <v>158</v>
      </c>
      <c r="J189" s="115" t="s">
        <v>158</v>
      </c>
      <c r="K189" s="115" t="s">
        <v>232</v>
      </c>
      <c r="L189" s="115" t="s">
        <v>81</v>
      </c>
      <c r="M189" s="115" t="s">
        <v>1217</v>
      </c>
      <c r="N189" s="187">
        <v>0.2</v>
      </c>
      <c r="O189" s="936">
        <v>0</v>
      </c>
      <c r="P189" s="93"/>
      <c r="Q189" s="93"/>
      <c r="R189" s="93"/>
      <c r="S189" s="93"/>
      <c r="T189" s="93"/>
      <c r="U189" s="93"/>
      <c r="V189" s="93"/>
      <c r="W189" s="93"/>
      <c r="X189" s="93"/>
      <c r="Y189" s="93"/>
      <c r="Z189" s="93"/>
      <c r="AA189" s="13"/>
      <c r="AB189" s="13"/>
      <c r="AC189" s="13"/>
      <c r="AD189" s="13"/>
      <c r="AE189" s="16"/>
      <c r="AF189" s="8"/>
    </row>
    <row r="190" spans="1:32" ht="13.25" customHeight="1" outlineLevel="1" x14ac:dyDescent="0.35">
      <c r="A190" s="6"/>
      <c r="B190" s="97"/>
      <c r="C190" s="17"/>
      <c r="D190" s="17"/>
      <c r="E190" s="17"/>
      <c r="F190" s="13"/>
      <c r="G190" s="116"/>
      <c r="H190" s="115" t="s">
        <v>158</v>
      </c>
      <c r="I190" s="115" t="s">
        <v>158</v>
      </c>
      <c r="J190" s="115" t="s">
        <v>158</v>
      </c>
      <c r="K190" s="115" t="s">
        <v>232</v>
      </c>
      <c r="L190" s="115" t="s">
        <v>82</v>
      </c>
      <c r="M190" s="115" t="s">
        <v>1217</v>
      </c>
      <c r="N190" s="187">
        <v>0.2</v>
      </c>
      <c r="O190" s="936">
        <v>0</v>
      </c>
      <c r="P190" s="93"/>
      <c r="Q190" s="93"/>
      <c r="R190" s="93"/>
      <c r="S190" s="93"/>
      <c r="T190" s="93"/>
      <c r="U190" s="93"/>
      <c r="V190" s="93"/>
      <c r="W190" s="93"/>
      <c r="X190" s="93"/>
      <c r="Y190" s="93"/>
      <c r="Z190" s="93"/>
      <c r="AA190" s="13"/>
      <c r="AB190" s="13"/>
      <c r="AC190" s="13"/>
      <c r="AD190" s="13"/>
      <c r="AE190" s="16"/>
      <c r="AF190" s="8"/>
    </row>
    <row r="191" spans="1:32" ht="13.25" customHeight="1" outlineLevel="1" x14ac:dyDescent="0.35">
      <c r="A191" s="6"/>
      <c r="B191" s="97"/>
      <c r="C191" s="17"/>
      <c r="D191" s="17"/>
      <c r="E191" s="17"/>
      <c r="F191" s="13"/>
      <c r="G191" s="116"/>
      <c r="H191" s="115" t="s">
        <v>158</v>
      </c>
      <c r="I191" s="115" t="s">
        <v>158</v>
      </c>
      <c r="J191" s="115" t="s">
        <v>158</v>
      </c>
      <c r="K191" s="115" t="s">
        <v>232</v>
      </c>
      <c r="L191" s="115" t="s">
        <v>83</v>
      </c>
      <c r="M191" s="115" t="s">
        <v>1217</v>
      </c>
      <c r="N191" s="187">
        <v>0.4</v>
      </c>
      <c r="O191" s="936">
        <v>0</v>
      </c>
      <c r="P191" s="93"/>
      <c r="Q191" s="93"/>
      <c r="R191" s="93"/>
      <c r="S191" s="93"/>
      <c r="T191" s="93"/>
      <c r="U191" s="93"/>
      <c r="V191" s="93"/>
      <c r="W191" s="93"/>
      <c r="X191" s="93"/>
      <c r="Y191" s="93"/>
      <c r="Z191" s="93"/>
      <c r="AA191" s="13"/>
      <c r="AB191" s="13"/>
      <c r="AC191" s="13"/>
      <c r="AD191" s="13"/>
      <c r="AE191" s="16"/>
      <c r="AF191" s="8"/>
    </row>
    <row r="192" spans="1:32" ht="13.25" customHeight="1" outlineLevel="1" x14ac:dyDescent="0.35">
      <c r="A192" s="6"/>
      <c r="B192" s="97"/>
      <c r="C192" s="17"/>
      <c r="D192" s="17"/>
      <c r="E192" s="17"/>
      <c r="F192" s="13"/>
      <c r="G192" s="116"/>
      <c r="H192" s="115" t="s">
        <v>158</v>
      </c>
      <c r="I192" s="115" t="s">
        <v>158</v>
      </c>
      <c r="J192" s="115" t="s">
        <v>158</v>
      </c>
      <c r="K192" s="115" t="s">
        <v>232</v>
      </c>
      <c r="L192" s="115" t="s">
        <v>159</v>
      </c>
      <c r="M192" s="115" t="s">
        <v>1217</v>
      </c>
      <c r="N192" s="187">
        <v>0.7</v>
      </c>
      <c r="O192" s="936">
        <v>0</v>
      </c>
      <c r="P192" s="93"/>
      <c r="Q192" s="93"/>
      <c r="R192" s="93"/>
      <c r="S192" s="93"/>
      <c r="T192" s="93"/>
      <c r="U192" s="93"/>
      <c r="V192" s="93"/>
      <c r="W192" s="93"/>
      <c r="X192" s="93"/>
      <c r="Y192" s="93"/>
      <c r="Z192" s="93"/>
      <c r="AA192" s="13"/>
      <c r="AB192" s="13"/>
      <c r="AC192" s="13"/>
      <c r="AD192" s="13"/>
      <c r="AE192" s="16"/>
      <c r="AF192" s="8"/>
    </row>
    <row r="193" spans="1:60" ht="5.15" customHeight="1" outlineLevel="1" x14ac:dyDescent="0.35">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collapsed="1" x14ac:dyDescent="0.35">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customHeight="1" outlineLevel="1" x14ac:dyDescent="0.35">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customHeight="1" outlineLevel="1" x14ac:dyDescent="0.35">
      <c r="A205" s="104"/>
      <c r="B205" s="97"/>
      <c r="C205" s="17"/>
      <c r="D205" s="17"/>
      <c r="E205" s="17"/>
      <c r="F205" s="17"/>
      <c r="G205" s="23"/>
      <c r="H205" s="23"/>
      <c r="I205" s="23" t="s">
        <v>471</v>
      </c>
      <c r="J205" s="23" t="s">
        <v>770</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393</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customHeight="1" outlineLevel="1" x14ac:dyDescent="0.35">
      <c r="A206" s="104"/>
      <c r="B206" s="97"/>
      <c r="C206" s="17"/>
      <c r="D206" s="17"/>
      <c r="E206" s="17"/>
      <c r="F206" s="17"/>
      <c r="G206" s="23"/>
      <c r="H206" s="23"/>
      <c r="I206" s="23"/>
      <c r="J206" s="23"/>
      <c r="K206" s="23" t="s">
        <v>387</v>
      </c>
      <c r="L206" s="23" t="s">
        <v>388</v>
      </c>
      <c r="M206" s="23" t="s">
        <v>390</v>
      </c>
      <c r="N206" s="23" t="s">
        <v>391</v>
      </c>
      <c r="O206" s="23" t="s">
        <v>392</v>
      </c>
      <c r="P206" s="23" t="s">
        <v>394</v>
      </c>
      <c r="Q206" s="23" t="s">
        <v>903</v>
      </c>
      <c r="R206" s="23" t="s">
        <v>904</v>
      </c>
      <c r="S206" s="23" t="s">
        <v>1187</v>
      </c>
      <c r="T206" s="23"/>
      <c r="U206" s="23"/>
      <c r="V206" s="23" t="s">
        <v>387</v>
      </c>
      <c r="W206" s="23" t="s">
        <v>388</v>
      </c>
      <c r="X206" s="23" t="s">
        <v>390</v>
      </c>
      <c r="Y206" s="23" t="s">
        <v>391</v>
      </c>
      <c r="Z206" s="23" t="s">
        <v>392</v>
      </c>
      <c r="AA206" s="23" t="s">
        <v>394</v>
      </c>
      <c r="AB206" s="23" t="s">
        <v>903</v>
      </c>
      <c r="AC206" s="23" t="s">
        <v>904</v>
      </c>
      <c r="AD206" s="23" t="s">
        <v>1187</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customHeight="1" outlineLevel="1" x14ac:dyDescent="0.35">
      <c r="A207" s="104"/>
      <c r="B207" s="97"/>
      <c r="C207" s="17"/>
      <c r="D207" s="17"/>
      <c r="E207" s="17"/>
      <c r="F207" s="13"/>
      <c r="G207" s="88"/>
      <c r="H207" s="88"/>
      <c r="I207" s="101" t="s">
        <v>839</v>
      </c>
      <c r="J207" s="101" t="s">
        <v>397</v>
      </c>
      <c r="K207" s="130">
        <v>1</v>
      </c>
      <c r="L207" s="130">
        <v>1</v>
      </c>
      <c r="M207" s="130">
        <v>1</v>
      </c>
      <c r="N207" s="130">
        <v>1</v>
      </c>
      <c r="O207" s="130">
        <v>1</v>
      </c>
      <c r="P207" s="130">
        <v>1</v>
      </c>
      <c r="Q207" s="130">
        <v>1</v>
      </c>
      <c r="R207" s="130">
        <v>1</v>
      </c>
      <c r="S207" s="130">
        <v>1</v>
      </c>
      <c r="T207" s="908">
        <v>0.9</v>
      </c>
      <c r="U207" s="101" t="s">
        <v>395</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customHeight="1" outlineLevel="1" x14ac:dyDescent="0.35">
      <c r="A208" s="104"/>
      <c r="B208" s="97"/>
      <c r="C208" s="17"/>
      <c r="D208" s="17"/>
      <c r="E208" s="17"/>
      <c r="F208" s="13"/>
      <c r="G208" s="88"/>
      <c r="H208" s="88"/>
      <c r="I208" s="101"/>
      <c r="J208" s="101" t="s">
        <v>398</v>
      </c>
      <c r="K208" s="130">
        <v>0</v>
      </c>
      <c r="L208" s="130">
        <v>22</v>
      </c>
      <c r="M208" s="130">
        <v>120</v>
      </c>
      <c r="N208" s="130">
        <v>20</v>
      </c>
      <c r="O208" s="130">
        <v>30</v>
      </c>
      <c r="P208" s="130">
        <v>230</v>
      </c>
      <c r="Q208" s="130">
        <v>50</v>
      </c>
      <c r="R208" s="130">
        <v>80</v>
      </c>
      <c r="S208" s="130">
        <f>O208</f>
        <v>30</v>
      </c>
      <c r="T208" s="908">
        <v>0.75</v>
      </c>
      <c r="U208" s="101" t="s">
        <v>141</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customHeight="1" outlineLevel="1" x14ac:dyDescent="0.35">
      <c r="A209" s="104"/>
      <c r="B209" s="97"/>
      <c r="C209" s="17"/>
      <c r="D209" s="17"/>
      <c r="E209" s="17"/>
      <c r="F209" s="13"/>
      <c r="G209" s="88"/>
      <c r="H209" s="88"/>
      <c r="I209" s="101"/>
      <c r="J209" s="101" t="s">
        <v>399</v>
      </c>
      <c r="K209" s="130">
        <v>0</v>
      </c>
      <c r="L209" s="130">
        <v>60</v>
      </c>
      <c r="M209" s="130">
        <v>185</v>
      </c>
      <c r="N209" s="130">
        <v>70</v>
      </c>
      <c r="O209" s="130">
        <v>100</v>
      </c>
      <c r="P209" s="130">
        <v>280</v>
      </c>
      <c r="Q209" s="130">
        <v>150</v>
      </c>
      <c r="R209" s="130">
        <v>150</v>
      </c>
      <c r="S209" s="130">
        <f t="shared" ref="S209:S211" si="6">O209</f>
        <v>100</v>
      </c>
      <c r="T209" s="908">
        <v>0.65</v>
      </c>
      <c r="U209" s="101" t="s">
        <v>142</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customHeight="1" outlineLevel="1" x14ac:dyDescent="0.35">
      <c r="A210" s="104"/>
      <c r="B210" s="97"/>
      <c r="C210" s="17"/>
      <c r="D210" s="17"/>
      <c r="E210" s="17"/>
      <c r="F210" s="13"/>
      <c r="G210" s="88"/>
      <c r="H210" s="88"/>
      <c r="I210" s="101"/>
      <c r="J210" s="101" t="s">
        <v>400</v>
      </c>
      <c r="K210" s="130">
        <v>60</v>
      </c>
      <c r="L210" s="130">
        <v>125</v>
      </c>
      <c r="M210" s="130">
        <v>480</v>
      </c>
      <c r="N210" s="130">
        <v>225</v>
      </c>
      <c r="O210" s="130">
        <v>425</v>
      </c>
      <c r="P210" s="130">
        <v>700</v>
      </c>
      <c r="Q210" s="130">
        <v>400</v>
      </c>
      <c r="R210" s="130">
        <v>400</v>
      </c>
      <c r="S210" s="130">
        <f t="shared" si="6"/>
        <v>425</v>
      </c>
      <c r="T210" s="908">
        <v>0.55000000000000004</v>
      </c>
      <c r="U210" s="101" t="s">
        <v>143</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customHeight="1" outlineLevel="1" x14ac:dyDescent="0.35">
      <c r="A211" s="104"/>
      <c r="B211" s="97"/>
      <c r="C211" s="17"/>
      <c r="D211" s="17"/>
      <c r="E211" s="17"/>
      <c r="F211" s="13"/>
      <c r="G211" s="88"/>
      <c r="H211" s="88"/>
      <c r="I211" s="101"/>
      <c r="J211" s="101" t="s">
        <v>401</v>
      </c>
      <c r="K211" s="130">
        <v>275</v>
      </c>
      <c r="L211" s="130">
        <v>396</v>
      </c>
      <c r="M211" s="130">
        <v>535</v>
      </c>
      <c r="N211" s="130">
        <v>480</v>
      </c>
      <c r="O211" s="130">
        <v>500</v>
      </c>
      <c r="P211" s="130">
        <v>550</v>
      </c>
      <c r="Q211" s="130">
        <v>550</v>
      </c>
      <c r="R211" s="130">
        <v>550</v>
      </c>
      <c r="S211" s="130">
        <f t="shared" si="6"/>
        <v>500</v>
      </c>
      <c r="T211" s="908">
        <v>0.45</v>
      </c>
      <c r="U211" s="101" t="s">
        <v>144</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customHeight="1" outlineLevel="1" x14ac:dyDescent="0.35">
      <c r="A212" s="104"/>
      <c r="B212" s="97"/>
      <c r="C212" s="17"/>
      <c r="D212" s="17"/>
      <c r="E212" s="17"/>
      <c r="F212" s="13"/>
      <c r="G212" s="88"/>
      <c r="H212" s="88"/>
      <c r="I212" s="101"/>
      <c r="J212" s="101" t="s">
        <v>402</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customHeight="1" outlineLevel="1" x14ac:dyDescent="0.35">
      <c r="A213" s="104"/>
      <c r="B213" s="97"/>
      <c r="C213" s="17"/>
      <c r="D213" s="17"/>
      <c r="E213" s="17"/>
      <c r="F213" s="13"/>
      <c r="G213" s="88"/>
      <c r="H213" s="88"/>
      <c r="I213" s="101"/>
      <c r="J213" s="101" t="s">
        <v>403</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customHeight="1" outlineLevel="1" x14ac:dyDescent="0.35">
      <c r="A214" s="104"/>
      <c r="B214" s="97"/>
      <c r="C214" s="17"/>
      <c r="D214" s="17"/>
      <c r="E214" s="17"/>
      <c r="F214" s="13"/>
      <c r="G214" s="88"/>
      <c r="H214" s="88"/>
      <c r="I214" s="101"/>
      <c r="J214" s="101" t="s">
        <v>404</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customHeight="1" outlineLevel="1" x14ac:dyDescent="0.35">
      <c r="A215" s="104"/>
      <c r="B215" s="97"/>
      <c r="C215" s="17"/>
      <c r="D215" s="17"/>
      <c r="E215" s="17"/>
      <c r="F215" s="13"/>
      <c r="G215" s="88"/>
      <c r="H215" s="88"/>
      <c r="I215" s="101"/>
      <c r="J215" s="101" t="s">
        <v>405</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customHeight="1" outlineLevel="1" x14ac:dyDescent="0.35">
      <c r="A216" s="104"/>
      <c r="B216" s="97"/>
      <c r="C216" s="17"/>
      <c r="D216" s="17"/>
      <c r="E216" s="17"/>
      <c r="F216" s="13"/>
      <c r="G216" s="88"/>
      <c r="H216" s="88"/>
      <c r="I216" s="101"/>
      <c r="J216" s="101" t="s">
        <v>406</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t="s">
        <v>410</v>
      </c>
      <c r="J217" s="101" t="s">
        <v>397</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395</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398</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399</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400</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401</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402</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c r="J223" s="101" t="s">
        <v>403</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404</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405</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406</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t="s">
        <v>809</v>
      </c>
      <c r="J227" s="101" t="s">
        <v>397</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395</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398</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399</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400</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401</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402</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c r="J233" s="101" t="s">
        <v>403</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404</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405</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406</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t="s">
        <v>810</v>
      </c>
      <c r="J237" s="101" t="s">
        <v>397</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395</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398</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399</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400</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401</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402</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c r="J243" s="101" t="s">
        <v>403</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404</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405</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406</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t="s">
        <v>811</v>
      </c>
      <c r="J247" s="101" t="s">
        <v>397</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395</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398</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399</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400</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401</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402</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c r="J253" s="101" t="s">
        <v>403</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404</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405</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406</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t="s">
        <v>812</v>
      </c>
      <c r="J257" s="101" t="s">
        <v>397</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395</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398</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399</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400</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401</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402</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c r="J263" s="101" t="s">
        <v>403</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404</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405</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406</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t="s">
        <v>813</v>
      </c>
      <c r="J267" s="101" t="s">
        <v>397</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395</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398</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399</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400</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401</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402</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c r="J273" s="101" t="s">
        <v>403</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404</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405</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406</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t="s">
        <v>814</v>
      </c>
      <c r="J277" s="101" t="s">
        <v>397</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395</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398</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399</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400</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401</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402</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c r="J283" s="101" t="s">
        <v>403</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404</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405</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406</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t="s">
        <v>815</v>
      </c>
      <c r="J287" s="101" t="s">
        <v>397</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395</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398</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399</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400</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401</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25" hidden="1" customHeight="1" outlineLevel="2" x14ac:dyDescent="0.35">
      <c r="A292" s="104"/>
      <c r="B292" s="97"/>
      <c r="C292" s="17"/>
      <c r="D292" s="17"/>
      <c r="E292" s="17"/>
      <c r="F292" s="13"/>
      <c r="G292" s="88"/>
      <c r="H292" s="88"/>
      <c r="I292" s="101"/>
      <c r="J292" s="101" t="s">
        <v>402</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25" hidden="1" customHeight="1" outlineLevel="2" x14ac:dyDescent="0.35">
      <c r="A293" s="104"/>
      <c r="B293" s="97"/>
      <c r="C293" s="17"/>
      <c r="D293" s="17"/>
      <c r="E293" s="17"/>
      <c r="F293" s="13"/>
      <c r="G293" s="88"/>
      <c r="H293" s="88"/>
      <c r="I293" s="101"/>
      <c r="J293" s="101" t="s">
        <v>403</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25" hidden="1" customHeight="1" outlineLevel="2" x14ac:dyDescent="0.35">
      <c r="A294" s="104"/>
      <c r="B294" s="97"/>
      <c r="C294" s="17"/>
      <c r="D294" s="17"/>
      <c r="E294" s="17"/>
      <c r="F294" s="13"/>
      <c r="G294" s="88"/>
      <c r="H294" s="88"/>
      <c r="I294" s="101"/>
      <c r="J294" s="101" t="s">
        <v>404</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25" hidden="1" customHeight="1" outlineLevel="2" x14ac:dyDescent="0.35">
      <c r="A295" s="104"/>
      <c r="B295" s="97"/>
      <c r="C295" s="17"/>
      <c r="D295" s="17"/>
      <c r="E295" s="17"/>
      <c r="F295" s="13"/>
      <c r="G295" s="88"/>
      <c r="H295" s="88"/>
      <c r="I295" s="101"/>
      <c r="J295" s="101" t="s">
        <v>405</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25" hidden="1" customHeight="1" outlineLevel="2" x14ac:dyDescent="0.35">
      <c r="A296" s="104"/>
      <c r="B296" s="97"/>
      <c r="C296" s="17"/>
      <c r="D296" s="17"/>
      <c r="E296" s="17"/>
      <c r="F296" s="13"/>
      <c r="G296" s="88"/>
      <c r="H296" s="88"/>
      <c r="I296" s="101"/>
      <c r="J296" s="101" t="s">
        <v>406</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25" hidden="1" customHeight="1" outlineLevel="2" x14ac:dyDescent="0.35">
      <c r="A297" s="104"/>
      <c r="B297" s="97"/>
      <c r="C297" s="17"/>
      <c r="D297" s="17"/>
      <c r="E297" s="17"/>
      <c r="F297" s="13"/>
      <c r="G297" s="88"/>
      <c r="H297" s="88"/>
      <c r="I297" s="101" t="s">
        <v>816</v>
      </c>
      <c r="J297" s="101" t="s">
        <v>397</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395</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25" hidden="1" customHeight="1" outlineLevel="2" x14ac:dyDescent="0.35">
      <c r="A298" s="104"/>
      <c r="B298" s="97"/>
      <c r="C298" s="17"/>
      <c r="D298" s="17"/>
      <c r="E298" s="17"/>
      <c r="F298" s="13"/>
      <c r="G298" s="88"/>
      <c r="H298" s="88"/>
      <c r="I298" s="101"/>
      <c r="J298" s="101" t="s">
        <v>398</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hidden="1" customHeight="1" outlineLevel="2" x14ac:dyDescent="0.35">
      <c r="A299" s="104"/>
      <c r="B299" s="97"/>
      <c r="C299" s="17"/>
      <c r="D299" s="17"/>
      <c r="E299" s="17"/>
      <c r="F299" s="13"/>
      <c r="G299" s="88"/>
      <c r="H299" s="88"/>
      <c r="I299" s="101"/>
      <c r="J299" s="101" t="s">
        <v>399</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hidden="1" customHeight="1" outlineLevel="2" x14ac:dyDescent="0.35">
      <c r="A300" s="104"/>
      <c r="B300" s="97"/>
      <c r="C300" s="17"/>
      <c r="D300" s="17"/>
      <c r="E300" s="17"/>
      <c r="F300" s="13"/>
      <c r="G300" s="88"/>
      <c r="H300" s="88"/>
      <c r="I300" s="101"/>
      <c r="J300" s="101" t="s">
        <v>400</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hidden="1" customHeight="1" outlineLevel="2" x14ac:dyDescent="0.35">
      <c r="A301" s="104"/>
      <c r="B301" s="97"/>
      <c r="C301" s="17"/>
      <c r="D301" s="17"/>
      <c r="E301" s="17"/>
      <c r="F301" s="13"/>
      <c r="G301" s="88"/>
      <c r="H301" s="88"/>
      <c r="I301" s="101"/>
      <c r="J301" s="101" t="s">
        <v>401</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hidden="1" customHeight="1" outlineLevel="2" x14ac:dyDescent="0.35">
      <c r="A302" s="104"/>
      <c r="B302" s="97"/>
      <c r="C302" s="17"/>
      <c r="D302" s="17"/>
      <c r="E302" s="17"/>
      <c r="F302" s="13"/>
      <c r="G302" s="88"/>
      <c r="H302" s="88"/>
      <c r="I302" s="101"/>
      <c r="J302" s="101" t="s">
        <v>402</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hidden="1" customHeight="1" outlineLevel="2" x14ac:dyDescent="0.35">
      <c r="A303" s="104"/>
      <c r="B303" s="97"/>
      <c r="C303" s="17"/>
      <c r="D303" s="17"/>
      <c r="E303" s="17"/>
      <c r="F303" s="13"/>
      <c r="G303" s="88"/>
      <c r="H303" s="88"/>
      <c r="I303" s="101"/>
      <c r="J303" s="101" t="s">
        <v>403</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hidden="1" customHeight="1" outlineLevel="2" x14ac:dyDescent="0.35">
      <c r="A304" s="104"/>
      <c r="B304" s="97"/>
      <c r="C304" s="17"/>
      <c r="D304" s="17"/>
      <c r="E304" s="17"/>
      <c r="F304" s="13"/>
      <c r="G304" s="88"/>
      <c r="H304" s="88"/>
      <c r="I304" s="101"/>
      <c r="J304" s="101" t="s">
        <v>404</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hidden="1" customHeight="1" outlineLevel="2" x14ac:dyDescent="0.35">
      <c r="A305" s="104"/>
      <c r="B305" s="97"/>
      <c r="C305" s="17"/>
      <c r="D305" s="17"/>
      <c r="E305" s="17"/>
      <c r="F305" s="13"/>
      <c r="G305" s="88"/>
      <c r="H305" s="88"/>
      <c r="I305" s="101"/>
      <c r="J305" s="101" t="s">
        <v>405</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406</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outlineLevel="1" collapsed="1" x14ac:dyDescent="0.35">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collapsed="1" x14ac:dyDescent="0.35">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customHeight="1" outlineLevel="1" x14ac:dyDescent="0.35">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customHeight="1" outlineLevel="1" x14ac:dyDescent="0.35">
      <c r="A319" s="104"/>
      <c r="B319" s="97"/>
      <c r="C319" s="17"/>
      <c r="D319" s="17"/>
      <c r="E319" s="17"/>
      <c r="F319" s="17"/>
      <c r="G319" s="23"/>
      <c r="H319" s="23"/>
      <c r="I319" s="23" t="s">
        <v>471</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393</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customHeight="1" outlineLevel="1" x14ac:dyDescent="0.35">
      <c r="A320" s="104"/>
      <c r="B320" s="97"/>
      <c r="C320" s="17"/>
      <c r="D320" s="17"/>
      <c r="E320" s="17"/>
      <c r="F320" s="17"/>
      <c r="G320" s="23"/>
      <c r="H320" s="23"/>
      <c r="I320" s="23"/>
      <c r="J320" s="23"/>
      <c r="K320" s="23" t="s">
        <v>387</v>
      </c>
      <c r="L320" s="23" t="s">
        <v>388</v>
      </c>
      <c r="M320" s="23" t="s">
        <v>390</v>
      </c>
      <c r="N320" s="23" t="s">
        <v>391</v>
      </c>
      <c r="O320" s="23" t="s">
        <v>392</v>
      </c>
      <c r="P320" s="23" t="s">
        <v>394</v>
      </c>
      <c r="Q320" s="23" t="s">
        <v>903</v>
      </c>
      <c r="R320" s="23" t="s">
        <v>904</v>
      </c>
      <c r="S320" s="23" t="s">
        <v>1187</v>
      </c>
      <c r="T320" s="23"/>
      <c r="U320" s="23"/>
      <c r="V320" s="23" t="s">
        <v>387</v>
      </c>
      <c r="W320" s="23" t="s">
        <v>388</v>
      </c>
      <c r="X320" s="23" t="s">
        <v>390</v>
      </c>
      <c r="Y320" s="23" t="s">
        <v>391</v>
      </c>
      <c r="Z320" s="23" t="s">
        <v>392</v>
      </c>
      <c r="AA320" s="23" t="s">
        <v>394</v>
      </c>
      <c r="AB320" s="23" t="s">
        <v>903</v>
      </c>
      <c r="AC320" s="23" t="s">
        <v>904</v>
      </c>
      <c r="AD320" s="23" t="s">
        <v>1187</v>
      </c>
      <c r="AE320" s="23" t="s">
        <v>392</v>
      </c>
      <c r="AF320" s="23" t="s">
        <v>392</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customHeight="1" outlineLevel="1" x14ac:dyDescent="0.35">
      <c r="A321" s="104"/>
      <c r="B321" s="97"/>
      <c r="C321" s="17"/>
      <c r="D321" s="17"/>
      <c r="E321" s="17"/>
      <c r="F321" s="13"/>
      <c r="G321" s="88"/>
      <c r="H321" s="88"/>
      <c r="I321" s="101" t="s">
        <v>839</v>
      </c>
      <c r="J321" s="101" t="s">
        <v>395</v>
      </c>
      <c r="K321" s="130">
        <v>100</v>
      </c>
      <c r="L321" s="130">
        <v>100</v>
      </c>
      <c r="M321" s="130">
        <v>100</v>
      </c>
      <c r="N321" s="130">
        <v>100</v>
      </c>
      <c r="O321" s="130">
        <v>100</v>
      </c>
      <c r="P321" s="130">
        <v>100</v>
      </c>
      <c r="Q321" s="130">
        <v>100</v>
      </c>
      <c r="R321" s="130">
        <v>100</v>
      </c>
      <c r="S321" s="130">
        <v>100</v>
      </c>
      <c r="T321" s="88"/>
      <c r="U321" s="101" t="s">
        <v>395</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customHeight="1" outlineLevel="1" x14ac:dyDescent="0.35">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f>
        <v>315</v>
      </c>
      <c r="T322" s="88"/>
      <c r="U322" s="101" t="s">
        <v>141</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customHeight="1" outlineLevel="1" x14ac:dyDescent="0.35">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f>
        <v>739</v>
      </c>
      <c r="T323" s="88"/>
      <c r="U323" s="101" t="s">
        <v>142</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customHeight="1" outlineLevel="1" x14ac:dyDescent="0.35">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1822</v>
      </c>
      <c r="T324" s="88"/>
      <c r="U324" s="101" t="s">
        <v>143</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customHeight="1" outlineLevel="1" x14ac:dyDescent="0.35">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2864</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customHeight="1" outlineLevel="1" x14ac:dyDescent="0.35">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customHeight="1" outlineLevel="1" x14ac:dyDescent="0.35">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customHeight="1" outlineLevel="1" x14ac:dyDescent="0.35">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customHeight="1" outlineLevel="1" x14ac:dyDescent="0.35">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customHeight="1" outlineLevel="1" x14ac:dyDescent="0.35">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t="s">
        <v>410</v>
      </c>
      <c r="J331" s="101" t="s">
        <v>395</v>
      </c>
      <c r="K331" s="130">
        <v>200</v>
      </c>
      <c r="L331" s="130">
        <v>300</v>
      </c>
      <c r="M331" s="130">
        <v>300</v>
      </c>
      <c r="N331" s="244">
        <f t="shared" ref="N331:N352" si="208">$O331</f>
        <v>400</v>
      </c>
      <c r="O331" s="130">
        <v>400</v>
      </c>
      <c r="P331" s="130">
        <v>0</v>
      </c>
      <c r="Q331" s="130">
        <v>0</v>
      </c>
      <c r="R331" s="130">
        <v>0</v>
      </c>
      <c r="S331" s="130">
        <v>0</v>
      </c>
      <c r="T331" s="88"/>
      <c r="U331" s="101" t="s">
        <v>395</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t="s">
        <v>809</v>
      </c>
      <c r="J341" s="101" t="s">
        <v>395</v>
      </c>
      <c r="K341" s="130">
        <v>200</v>
      </c>
      <c r="L341" s="130">
        <v>300</v>
      </c>
      <c r="M341" s="130">
        <v>300</v>
      </c>
      <c r="N341" s="244">
        <f t="shared" si="208"/>
        <v>400</v>
      </c>
      <c r="O341" s="130">
        <v>400</v>
      </c>
      <c r="P341" s="130">
        <v>0</v>
      </c>
      <c r="Q341" s="130">
        <v>0</v>
      </c>
      <c r="R341" s="130">
        <v>0</v>
      </c>
      <c r="S341" s="130">
        <v>0</v>
      </c>
      <c r="T341" s="88"/>
      <c r="U341" s="101" t="s">
        <v>395</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t="s">
        <v>810</v>
      </c>
      <c r="J351" s="101" t="s">
        <v>395</v>
      </c>
      <c r="K351" s="130">
        <v>200</v>
      </c>
      <c r="L351" s="130">
        <v>300</v>
      </c>
      <c r="M351" s="130">
        <v>300</v>
      </c>
      <c r="N351" s="244">
        <f t="shared" si="208"/>
        <v>400</v>
      </c>
      <c r="O351" s="130">
        <v>400</v>
      </c>
      <c r="P351" s="130">
        <v>0</v>
      </c>
      <c r="Q351" s="130">
        <v>0</v>
      </c>
      <c r="R351" s="130">
        <v>0</v>
      </c>
      <c r="S351" s="130">
        <v>0</v>
      </c>
      <c r="T351" s="88"/>
      <c r="U351" s="101" t="s">
        <v>395</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t="s">
        <v>811</v>
      </c>
      <c r="J361" s="101" t="s">
        <v>395</v>
      </c>
      <c r="K361" s="130">
        <v>200</v>
      </c>
      <c r="L361" s="130">
        <v>300</v>
      </c>
      <c r="M361" s="130">
        <v>300</v>
      </c>
      <c r="N361" s="244">
        <f t="shared" si="218"/>
        <v>400</v>
      </c>
      <c r="O361" s="130">
        <v>400</v>
      </c>
      <c r="P361" s="130">
        <v>0</v>
      </c>
      <c r="Q361" s="130">
        <v>0</v>
      </c>
      <c r="R361" s="130">
        <v>0</v>
      </c>
      <c r="S361" s="130">
        <v>0</v>
      </c>
      <c r="T361" s="88"/>
      <c r="U361" s="101" t="s">
        <v>395</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t="s">
        <v>812</v>
      </c>
      <c r="J371" s="101" t="s">
        <v>395</v>
      </c>
      <c r="K371" s="130">
        <v>200</v>
      </c>
      <c r="L371" s="130">
        <v>300</v>
      </c>
      <c r="M371" s="130">
        <v>300</v>
      </c>
      <c r="N371" s="244">
        <f t="shared" si="218"/>
        <v>400</v>
      </c>
      <c r="O371" s="130">
        <v>400</v>
      </c>
      <c r="P371" s="130">
        <v>0</v>
      </c>
      <c r="Q371" s="130">
        <v>0</v>
      </c>
      <c r="R371" s="130">
        <v>0</v>
      </c>
      <c r="S371" s="130">
        <v>0</v>
      </c>
      <c r="T371" s="88"/>
      <c r="U371" s="101" t="s">
        <v>395</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t="s">
        <v>813</v>
      </c>
      <c r="J381" s="101" t="s">
        <v>395</v>
      </c>
      <c r="K381" s="130">
        <v>200</v>
      </c>
      <c r="L381" s="130">
        <v>300</v>
      </c>
      <c r="M381" s="130">
        <v>300</v>
      </c>
      <c r="N381" s="244">
        <f t="shared" si="218"/>
        <v>400</v>
      </c>
      <c r="O381" s="130">
        <v>400</v>
      </c>
      <c r="P381" s="130">
        <v>0</v>
      </c>
      <c r="Q381" s="130">
        <v>0</v>
      </c>
      <c r="R381" s="130">
        <v>0</v>
      </c>
      <c r="S381" s="130">
        <v>0</v>
      </c>
      <c r="T381" s="88"/>
      <c r="U381" s="101" t="s">
        <v>395</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t="s">
        <v>814</v>
      </c>
      <c r="J391" s="101" t="s">
        <v>395</v>
      </c>
      <c r="K391" s="130">
        <v>200</v>
      </c>
      <c r="L391" s="130">
        <v>300</v>
      </c>
      <c r="M391" s="130">
        <v>300</v>
      </c>
      <c r="N391" s="244">
        <f t="shared" si="231"/>
        <v>400</v>
      </c>
      <c r="O391" s="130">
        <v>400</v>
      </c>
      <c r="P391" s="130">
        <v>0</v>
      </c>
      <c r="Q391" s="130">
        <v>0</v>
      </c>
      <c r="R391" s="130">
        <v>0</v>
      </c>
      <c r="S391" s="130">
        <v>0</v>
      </c>
      <c r="T391" s="88"/>
      <c r="U391" s="101" t="s">
        <v>395</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25" hidden="1" customHeight="1" outlineLevel="2" x14ac:dyDescent="0.35">
      <c r="A401" s="104"/>
      <c r="B401" s="97"/>
      <c r="C401" s="17"/>
      <c r="D401" s="17"/>
      <c r="E401" s="17"/>
      <c r="F401" s="13"/>
      <c r="G401" s="88"/>
      <c r="H401" s="88"/>
      <c r="I401" s="101" t="s">
        <v>815</v>
      </c>
      <c r="J401" s="101" t="s">
        <v>395</v>
      </c>
      <c r="K401" s="130">
        <v>200</v>
      </c>
      <c r="L401" s="130">
        <v>300</v>
      </c>
      <c r="M401" s="130">
        <v>300</v>
      </c>
      <c r="N401" s="244">
        <f t="shared" si="231"/>
        <v>400</v>
      </c>
      <c r="O401" s="130">
        <v>400</v>
      </c>
      <c r="P401" s="130">
        <v>0</v>
      </c>
      <c r="Q401" s="130">
        <v>0</v>
      </c>
      <c r="R401" s="130">
        <v>0</v>
      </c>
      <c r="S401" s="130">
        <v>0</v>
      </c>
      <c r="T401" s="88"/>
      <c r="U401" s="101" t="s">
        <v>395</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25" hidden="1" customHeight="1" outlineLevel="2" x14ac:dyDescent="0.35">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25" hidden="1" customHeight="1" outlineLevel="2" x14ac:dyDescent="0.35">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25" hidden="1" customHeight="1" outlineLevel="2" x14ac:dyDescent="0.35">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25" hidden="1" customHeight="1" outlineLevel="2" x14ac:dyDescent="0.35">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25" hidden="1" customHeight="1" outlineLevel="2" x14ac:dyDescent="0.35">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25" hidden="1" customHeight="1" outlineLevel="2" x14ac:dyDescent="0.35">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25" hidden="1" customHeight="1" outlineLevel="2" x14ac:dyDescent="0.35">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25" hidden="1" customHeight="1" outlineLevel="2" x14ac:dyDescent="0.35">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25" hidden="1" customHeight="1" outlineLevel="2" x14ac:dyDescent="0.35">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25" hidden="1" customHeight="1" outlineLevel="2" x14ac:dyDescent="0.35">
      <c r="A411" s="104"/>
      <c r="B411" s="97"/>
      <c r="C411" s="17"/>
      <c r="D411" s="17"/>
      <c r="E411" s="17"/>
      <c r="F411" s="13"/>
      <c r="G411" s="88"/>
      <c r="H411" s="88"/>
      <c r="I411" s="101" t="s">
        <v>816</v>
      </c>
      <c r="J411" s="101" t="s">
        <v>395</v>
      </c>
      <c r="K411" s="130">
        <v>200</v>
      </c>
      <c r="L411" s="130">
        <v>300</v>
      </c>
      <c r="M411" s="130">
        <v>300</v>
      </c>
      <c r="N411" s="244">
        <f t="shared" si="231"/>
        <v>400</v>
      </c>
      <c r="O411" s="130">
        <v>400</v>
      </c>
      <c r="P411" s="130">
        <v>0</v>
      </c>
      <c r="Q411" s="130">
        <v>0</v>
      </c>
      <c r="R411" s="130">
        <v>0</v>
      </c>
      <c r="S411" s="130">
        <v>0</v>
      </c>
      <c r="T411" s="88"/>
      <c r="U411" s="101" t="s">
        <v>395</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25" hidden="1" customHeight="1" outlineLevel="2" x14ac:dyDescent="0.35">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25" hidden="1" customHeight="1" outlineLevel="2" x14ac:dyDescent="0.35">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25" hidden="1" customHeight="1" outlineLevel="2" x14ac:dyDescent="0.35">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25" hidden="1" customHeight="1" outlineLevel="2" x14ac:dyDescent="0.35">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25" hidden="1" customHeight="1" outlineLevel="2" x14ac:dyDescent="0.35">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25" hidden="1" customHeight="1" outlineLevel="2" x14ac:dyDescent="0.35">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25" hidden="1" customHeight="1" outlineLevel="2" x14ac:dyDescent="0.35">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25" hidden="1" customHeight="1" outlineLevel="2" x14ac:dyDescent="0.35">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25" hidden="1" customHeight="1" outlineLevel="2" x14ac:dyDescent="0.35">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outlineLevel="1" collapsed="1" x14ac:dyDescent="0.35">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collapsed="1" x14ac:dyDescent="0.35">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7"/>
      <c r="G433" s="23"/>
      <c r="H433" s="23"/>
      <c r="I433" s="23"/>
      <c r="J433" s="23"/>
      <c r="K433" s="23" t="s">
        <v>184</v>
      </c>
      <c r="L433" s="23"/>
      <c r="M433" s="23" t="s">
        <v>850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88"/>
      <c r="H437" s="88"/>
      <c r="I437" s="101" t="s">
        <v>395</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25" customHeight="1" outlineLevel="1" x14ac:dyDescent="0.35">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25" customHeight="1" outlineLevel="1" x14ac:dyDescent="0.35">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25" customHeight="1" outlineLevel="1" x14ac:dyDescent="0.35">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25" customHeight="1" outlineLevel="1" x14ac:dyDescent="0.35">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25" customHeight="1" outlineLevel="1" x14ac:dyDescent="0.35">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25" customHeight="1" outlineLevel="1" x14ac:dyDescent="0.35">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x14ac:dyDescent="0.35">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hidden="1"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hidden="1"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hidden="1" customHeight="1" outlineLevel="1" collapsed="1" x14ac:dyDescent="0.35">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hidden="1" customHeight="1" outlineLevel="1" x14ac:dyDescent="0.35">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hidden="1"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hidden="1"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hidden="1"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hidden="1" customHeight="1" outlineLevel="1" x14ac:dyDescent="0.35">
      <c r="A464" s="104"/>
      <c r="B464" s="97"/>
      <c r="C464" s="17"/>
      <c r="D464" s="17"/>
      <c r="E464" s="17"/>
      <c r="F464" s="17"/>
      <c r="G464" s="17"/>
      <c r="H464" s="17"/>
      <c r="I464" s="17"/>
      <c r="J464" s="613" t="s">
        <v>1201</v>
      </c>
      <c r="K464" s="613"/>
      <c r="L464" s="100"/>
      <c r="M464" s="100"/>
      <c r="N464" s="100"/>
      <c r="O464" s="613"/>
      <c r="P464" s="100"/>
      <c r="Q464" s="100"/>
      <c r="R464" s="100"/>
      <c r="T464" s="22"/>
      <c r="U464" s="128" t="s">
        <v>826</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25" hidden="1" customHeight="1" outlineLevel="1" x14ac:dyDescent="0.3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25" hidden="1" customHeight="1" outlineLevel="1" x14ac:dyDescent="0.35">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hidden="1" customHeight="1" outlineLevel="1" x14ac:dyDescent="0.35">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hidden="1"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25" hidden="1" customHeight="1" outlineLevel="1" x14ac:dyDescent="0.35">
      <c r="A469" s="104"/>
      <c r="B469" s="97"/>
      <c r="C469" s="17"/>
      <c r="D469" s="17"/>
      <c r="E469" s="17"/>
      <c r="F469" s="13"/>
      <c r="G469" s="88"/>
      <c r="H469" s="101" t="s">
        <v>397</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25" hidden="1" customHeight="1" outlineLevel="1" x14ac:dyDescent="0.35">
      <c r="A470" s="104"/>
      <c r="B470" s="97"/>
      <c r="C470" s="17"/>
      <c r="D470" s="17"/>
      <c r="E470" s="17"/>
      <c r="F470" s="13"/>
      <c r="G470" s="88"/>
      <c r="H470" s="101" t="s">
        <v>398</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25" hidden="1" customHeight="1" outlineLevel="1" x14ac:dyDescent="0.35">
      <c r="A471" s="104"/>
      <c r="B471" s="97"/>
      <c r="C471" s="17"/>
      <c r="D471" s="17"/>
      <c r="E471" s="17"/>
      <c r="F471" s="13"/>
      <c r="G471" s="88"/>
      <c r="H471" s="101" t="s">
        <v>399</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25" hidden="1" customHeight="1" outlineLevel="1" x14ac:dyDescent="0.35">
      <c r="A472" s="104"/>
      <c r="B472" s="97"/>
      <c r="C472" s="17"/>
      <c r="D472" s="17"/>
      <c r="E472" s="17"/>
      <c r="F472" s="13"/>
      <c r="G472" s="88"/>
      <c r="H472" s="101" t="s">
        <v>400</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25" hidden="1" customHeight="1" outlineLevel="1" x14ac:dyDescent="0.35">
      <c r="A473" s="104"/>
      <c r="B473" s="97"/>
      <c r="C473" s="17"/>
      <c r="D473" s="17"/>
      <c r="E473" s="17"/>
      <c r="F473" s="13"/>
      <c r="G473" s="88"/>
      <c r="H473" s="101" t="s">
        <v>401</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25" hidden="1" customHeight="1" outlineLevel="1" x14ac:dyDescent="0.35">
      <c r="A474" s="104"/>
      <c r="B474" s="97"/>
      <c r="C474" s="17"/>
      <c r="D474" s="17"/>
      <c r="E474" s="17"/>
      <c r="F474" s="13"/>
      <c r="G474" s="88"/>
      <c r="H474" s="101" t="s">
        <v>402</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25" hidden="1" customHeight="1" outlineLevel="1" x14ac:dyDescent="0.35">
      <c r="A475" s="104"/>
      <c r="B475" s="97"/>
      <c r="C475" s="17"/>
      <c r="D475" s="17"/>
      <c r="E475" s="17"/>
      <c r="F475" s="13"/>
      <c r="G475" s="88"/>
      <c r="H475" s="101" t="s">
        <v>403</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25" hidden="1" customHeight="1" outlineLevel="1" x14ac:dyDescent="0.35">
      <c r="A476" s="104"/>
      <c r="B476" s="97"/>
      <c r="C476" s="17"/>
      <c r="D476" s="17"/>
      <c r="E476" s="17"/>
      <c r="F476" s="13"/>
      <c r="G476" s="88"/>
      <c r="H476" s="101" t="s">
        <v>404</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25" hidden="1" customHeight="1" outlineLevel="1" x14ac:dyDescent="0.35">
      <c r="A477" s="104"/>
      <c r="B477" s="97"/>
      <c r="C477" s="17"/>
      <c r="D477" s="17"/>
      <c r="E477" s="17"/>
      <c r="F477" s="13"/>
      <c r="G477" s="88"/>
      <c r="H477" s="101" t="s">
        <v>405</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25" hidden="1" customHeight="1" outlineLevel="1" x14ac:dyDescent="0.35">
      <c r="A478" s="104"/>
      <c r="B478" s="97"/>
      <c r="C478" s="17"/>
      <c r="D478" s="17"/>
      <c r="E478" s="17"/>
      <c r="F478" s="13"/>
      <c r="G478" s="93"/>
      <c r="H478" s="101" t="s">
        <v>406</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hidden="1" customHeight="1" outlineLevel="1" x14ac:dyDescent="0.35">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25" hidden="1" customHeight="1" outlineLevel="1" collapsed="1" x14ac:dyDescent="0.35">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25" hidden="1" customHeight="1" outlineLevel="1" x14ac:dyDescent="0.35">
      <c r="A486" s="104"/>
      <c r="B486" s="97"/>
      <c r="C486" s="12"/>
      <c r="D486" s="12"/>
      <c r="E486" s="17"/>
      <c r="F486" s="75"/>
      <c r="G486" s="76" t="s">
        <v>847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25"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25"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25"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25" hidden="1" customHeight="1" outlineLevel="1" x14ac:dyDescent="0.35">
      <c r="A490" s="104"/>
      <c r="B490" s="97"/>
      <c r="C490" s="17"/>
      <c r="D490" s="17"/>
      <c r="E490" s="17"/>
      <c r="F490" s="17"/>
      <c r="G490" s="17"/>
      <c r="H490" s="17"/>
      <c r="I490" s="17"/>
      <c r="J490" s="17" t="s">
        <v>846</v>
      </c>
      <c r="K490" s="17"/>
      <c r="L490" s="22"/>
      <c r="M490" s="22"/>
      <c r="N490" s="22"/>
      <c r="O490" s="22"/>
      <c r="P490" s="22"/>
      <c r="Q490" s="22"/>
      <c r="R490" s="22"/>
      <c r="S490" s="22"/>
      <c r="T490" s="23" t="s">
        <v>195</v>
      </c>
      <c r="U490" s="22"/>
      <c r="V490" s="22" t="s">
        <v>849</v>
      </c>
      <c r="W490" s="22"/>
      <c r="X490" s="23" t="s">
        <v>196</v>
      </c>
      <c r="Y490" s="23"/>
      <c r="Z490" s="24"/>
      <c r="AA490" s="24"/>
      <c r="AB490" s="24"/>
      <c r="AC490" s="240" t="s">
        <v>908</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25" hidden="1" customHeight="1" outlineLevel="1" x14ac:dyDescent="0.35">
      <c r="A491" s="104"/>
      <c r="B491" s="97"/>
      <c r="C491" s="17"/>
      <c r="D491" s="17"/>
      <c r="E491" s="17"/>
      <c r="F491" s="17"/>
      <c r="G491" s="599"/>
      <c r="H491" s="599" t="s">
        <v>829</v>
      </c>
      <c r="I491" s="600" t="s">
        <v>163</v>
      </c>
      <c r="J491" s="600" t="s">
        <v>396</v>
      </c>
      <c r="K491" s="600" t="s">
        <v>59</v>
      </c>
      <c r="L491" s="600" t="s">
        <v>60</v>
      </c>
      <c r="M491" s="600" t="s">
        <v>61</v>
      </c>
      <c r="N491" s="600" t="s">
        <v>62</v>
      </c>
      <c r="O491" s="600" t="s">
        <v>900</v>
      </c>
      <c r="P491" s="600" t="s">
        <v>901</v>
      </c>
      <c r="Q491" s="600" t="s">
        <v>902</v>
      </c>
      <c r="R491" s="600" t="s">
        <v>1186</v>
      </c>
      <c r="S491" s="599"/>
      <c r="T491" s="599" t="s">
        <v>197</v>
      </c>
      <c r="U491" s="599"/>
      <c r="V491" s="599" t="s">
        <v>848</v>
      </c>
      <c r="W491" s="599"/>
      <c r="X491" s="599"/>
      <c r="Y491" s="599"/>
      <c r="Z491" s="599"/>
      <c r="AA491" s="599"/>
      <c r="AB491" s="599"/>
      <c r="AC491" s="599" t="s">
        <v>829</v>
      </c>
      <c r="AD491" s="599" t="s">
        <v>909</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25" hidden="1" customHeight="1" outlineLevel="1" x14ac:dyDescent="0.35">
      <c r="A492" s="104"/>
      <c r="B492" s="97"/>
      <c r="C492" s="17"/>
      <c r="D492" s="17"/>
      <c r="E492" s="17"/>
      <c r="F492" s="13"/>
      <c r="G492" s="93"/>
      <c r="H492" s="93" t="s">
        <v>839</v>
      </c>
      <c r="I492" s="103" t="s">
        <v>397</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25" hidden="1" customHeight="1" outlineLevel="1" x14ac:dyDescent="0.35">
      <c r="A493" s="104"/>
      <c r="B493" s="97"/>
      <c r="C493" s="17"/>
      <c r="D493" s="17"/>
      <c r="E493" s="17"/>
      <c r="F493" s="13"/>
      <c r="G493" s="93"/>
      <c r="H493" s="93"/>
      <c r="I493" s="103" t="s">
        <v>398</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25" hidden="1" customHeight="1" outlineLevel="1" x14ac:dyDescent="0.35">
      <c r="A494" s="104"/>
      <c r="B494" s="97"/>
      <c r="C494" s="17"/>
      <c r="D494" s="17"/>
      <c r="E494" s="17"/>
      <c r="F494" s="13"/>
      <c r="G494" s="93"/>
      <c r="H494" s="93"/>
      <c r="I494" s="103" t="s">
        <v>399</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25" hidden="1" customHeight="1" outlineLevel="1" x14ac:dyDescent="0.35">
      <c r="A495" s="104"/>
      <c r="B495" s="97"/>
      <c r="C495" s="17"/>
      <c r="D495" s="17"/>
      <c r="E495" s="17"/>
      <c r="F495" s="13"/>
      <c r="G495" s="93"/>
      <c r="H495" s="93"/>
      <c r="I495" s="103" t="s">
        <v>400</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25" hidden="1" customHeight="1" outlineLevel="1" x14ac:dyDescent="0.35">
      <c r="A496" s="104"/>
      <c r="B496" s="97"/>
      <c r="C496" s="17"/>
      <c r="D496" s="17"/>
      <c r="E496" s="17"/>
      <c r="F496" s="13"/>
      <c r="G496" s="93"/>
      <c r="H496" s="93"/>
      <c r="I496" s="103" t="s">
        <v>401</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1" x14ac:dyDescent="0.35">
      <c r="A497" s="104"/>
      <c r="B497" s="97"/>
      <c r="C497" s="17"/>
      <c r="D497" s="17"/>
      <c r="E497" s="17"/>
      <c r="F497" s="13"/>
      <c r="G497" s="93"/>
      <c r="H497" s="93"/>
      <c r="I497" s="103" t="s">
        <v>402</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1" x14ac:dyDescent="0.35">
      <c r="A498" s="104"/>
      <c r="B498" s="97"/>
      <c r="C498" s="17"/>
      <c r="D498" s="17"/>
      <c r="E498" s="17"/>
      <c r="F498" s="13"/>
      <c r="G498" s="93"/>
      <c r="H498" s="93"/>
      <c r="I498" s="103" t="s">
        <v>403</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1" x14ac:dyDescent="0.35">
      <c r="A499" s="104"/>
      <c r="B499" s="97"/>
      <c r="C499" s="17"/>
      <c r="D499" s="17"/>
      <c r="E499" s="17"/>
      <c r="F499" s="13"/>
      <c r="G499" s="93"/>
      <c r="H499" s="93"/>
      <c r="I499" s="103" t="s">
        <v>404</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1" x14ac:dyDescent="0.35">
      <c r="A500" s="104"/>
      <c r="B500" s="97"/>
      <c r="C500" s="17"/>
      <c r="D500" s="17"/>
      <c r="E500" s="17"/>
      <c r="F500" s="13"/>
      <c r="G500" s="93"/>
      <c r="H500" s="93"/>
      <c r="I500" s="103" t="s">
        <v>405</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1" x14ac:dyDescent="0.35">
      <c r="A501" s="104"/>
      <c r="B501" s="97"/>
      <c r="C501" s="17"/>
      <c r="D501" s="17"/>
      <c r="E501" s="17"/>
      <c r="F501" s="13"/>
      <c r="G501" s="93"/>
      <c r="H501" s="93"/>
      <c r="I501" s="103" t="s">
        <v>406</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t="s">
        <v>410</v>
      </c>
      <c r="I502" s="103" t="s">
        <v>397</v>
      </c>
      <c r="J502" s="230">
        <v>0.81</v>
      </c>
      <c r="K502" s="230">
        <v>0.81</v>
      </c>
      <c r="L502" s="230">
        <v>0.81</v>
      </c>
      <c r="M502" s="230">
        <v>0.81</v>
      </c>
      <c r="N502" s="230">
        <v>0.81</v>
      </c>
      <c r="O502" s="230">
        <v>0.81</v>
      </c>
      <c r="P502" s="230">
        <v>0.81</v>
      </c>
      <c r="Q502" s="230">
        <v>0.81</v>
      </c>
      <c r="R502" s="230">
        <v>0.81</v>
      </c>
      <c r="S502" s="601"/>
      <c r="T502" s="230">
        <v>-0.13</v>
      </c>
      <c r="U502" s="93"/>
      <c r="V502" s="793">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398</v>
      </c>
      <c r="J503" s="230">
        <v>0.81</v>
      </c>
      <c r="K503" s="230">
        <v>0.81</v>
      </c>
      <c r="L503" s="230">
        <v>0.81</v>
      </c>
      <c r="M503" s="230">
        <v>0.81</v>
      </c>
      <c r="N503" s="230">
        <v>0.81</v>
      </c>
      <c r="O503" s="230">
        <v>0.81</v>
      </c>
      <c r="P503" s="230">
        <v>0.81</v>
      </c>
      <c r="Q503" s="230">
        <v>0.81</v>
      </c>
      <c r="R503" s="230">
        <v>0.81</v>
      </c>
      <c r="S503" s="601"/>
      <c r="T503" s="230">
        <v>-0.13</v>
      </c>
      <c r="U503" s="93"/>
      <c r="V503" s="793">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399</v>
      </c>
      <c r="J504" s="230">
        <v>0.81</v>
      </c>
      <c r="K504" s="230">
        <v>0.81</v>
      </c>
      <c r="L504" s="230">
        <v>0.81</v>
      </c>
      <c r="M504" s="230">
        <v>0.81</v>
      </c>
      <c r="N504" s="230">
        <v>0.81</v>
      </c>
      <c r="O504" s="230">
        <v>0.81</v>
      </c>
      <c r="P504" s="230">
        <v>0.81</v>
      </c>
      <c r="Q504" s="230">
        <v>0.81</v>
      </c>
      <c r="R504" s="230">
        <v>0.81</v>
      </c>
      <c r="S504" s="601"/>
      <c r="T504" s="230">
        <v>-0.13</v>
      </c>
      <c r="U504" s="93"/>
      <c r="V504" s="793">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400</v>
      </c>
      <c r="J505" s="230">
        <v>0.75</v>
      </c>
      <c r="K505" s="230">
        <v>0.78</v>
      </c>
      <c r="L505" s="230">
        <v>0.78</v>
      </c>
      <c r="M505" s="230">
        <v>0.78</v>
      </c>
      <c r="N505" s="230">
        <v>0.78</v>
      </c>
      <c r="O505" s="230">
        <v>0.78</v>
      </c>
      <c r="P505" s="230">
        <v>0.78</v>
      </c>
      <c r="Q505" s="230">
        <v>0.78</v>
      </c>
      <c r="R505" s="230">
        <v>0.78</v>
      </c>
      <c r="S505" s="601"/>
      <c r="T505" s="230">
        <v>-0.1</v>
      </c>
      <c r="U505" s="93"/>
      <c r="V505" s="793">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401</v>
      </c>
      <c r="J506" s="230">
        <v>0.67</v>
      </c>
      <c r="K506" s="230">
        <v>0.72</v>
      </c>
      <c r="L506" s="230">
        <v>0.72</v>
      </c>
      <c r="M506" s="230">
        <v>0.72</v>
      </c>
      <c r="N506" s="230">
        <v>0.72</v>
      </c>
      <c r="O506" s="230">
        <v>0.72</v>
      </c>
      <c r="P506" s="230">
        <v>0.72</v>
      </c>
      <c r="Q506" s="230">
        <v>0.72</v>
      </c>
      <c r="R506" s="230">
        <v>0.72</v>
      </c>
      <c r="S506" s="601"/>
      <c r="T506" s="230">
        <v>-0.05</v>
      </c>
      <c r="U506" s="93"/>
      <c r="V506" s="793">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402</v>
      </c>
      <c r="J507" s="230">
        <v>0.73499999999999999</v>
      </c>
      <c r="K507" s="230">
        <v>0.6</v>
      </c>
      <c r="L507" s="230">
        <v>0.6</v>
      </c>
      <c r="M507" s="230">
        <v>0.6</v>
      </c>
      <c r="N507" s="230">
        <v>0.6</v>
      </c>
      <c r="O507" s="230">
        <v>0.6</v>
      </c>
      <c r="P507" s="230">
        <v>0.6</v>
      </c>
      <c r="Q507" s="230">
        <v>0.6</v>
      </c>
      <c r="R507" s="230">
        <v>0.6</v>
      </c>
      <c r="S507" s="601"/>
      <c r="T507" s="230">
        <v>-0.17</v>
      </c>
      <c r="U507" s="93"/>
      <c r="V507" s="793">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c r="I508" s="103" t="s">
        <v>403</v>
      </c>
      <c r="J508" s="230">
        <v>0.71</v>
      </c>
      <c r="K508" s="230">
        <v>0.71</v>
      </c>
      <c r="L508" s="230">
        <v>0.71</v>
      </c>
      <c r="M508" s="230">
        <v>0.71</v>
      </c>
      <c r="N508" s="230">
        <v>0.71</v>
      </c>
      <c r="O508" s="230">
        <v>0.71</v>
      </c>
      <c r="P508" s="230">
        <v>0.71</v>
      </c>
      <c r="Q508" s="230">
        <v>0.71</v>
      </c>
      <c r="R508" s="230">
        <v>0.71</v>
      </c>
      <c r="S508" s="601"/>
      <c r="T508" s="230">
        <v>-0.17</v>
      </c>
      <c r="U508" s="93"/>
      <c r="V508" s="793">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404</v>
      </c>
      <c r="J509" s="230">
        <v>0.7</v>
      </c>
      <c r="K509" s="230">
        <v>0.75</v>
      </c>
      <c r="L509" s="230">
        <v>0.75</v>
      </c>
      <c r="M509" s="230">
        <v>0.75</v>
      </c>
      <c r="N509" s="230">
        <v>0.75</v>
      </c>
      <c r="O509" s="230">
        <v>0.75</v>
      </c>
      <c r="P509" s="230">
        <v>0.75</v>
      </c>
      <c r="Q509" s="230">
        <v>0.75</v>
      </c>
      <c r="R509" s="230">
        <v>0.75</v>
      </c>
      <c r="S509" s="601"/>
      <c r="T509" s="230">
        <v>-0.17</v>
      </c>
      <c r="U509" s="93"/>
      <c r="V509" s="793">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405</v>
      </c>
      <c r="J510" s="230">
        <v>0.74</v>
      </c>
      <c r="K510" s="230">
        <v>0.75</v>
      </c>
      <c r="L510" s="230">
        <v>0.75</v>
      </c>
      <c r="M510" s="230">
        <v>0.75</v>
      </c>
      <c r="N510" s="230">
        <v>0.75</v>
      </c>
      <c r="O510" s="230">
        <v>0.75</v>
      </c>
      <c r="P510" s="230">
        <v>0.75</v>
      </c>
      <c r="Q510" s="230">
        <v>0.75</v>
      </c>
      <c r="R510" s="230">
        <v>0.75</v>
      </c>
      <c r="S510" s="601"/>
      <c r="T510" s="230">
        <v>-0.17</v>
      </c>
      <c r="U510" s="93"/>
      <c r="V510" s="793">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406</v>
      </c>
      <c r="J511" s="230">
        <v>0.75</v>
      </c>
      <c r="K511" s="230">
        <v>0.75</v>
      </c>
      <c r="L511" s="230">
        <v>0.75</v>
      </c>
      <c r="M511" s="230">
        <v>0.75</v>
      </c>
      <c r="N511" s="230">
        <v>0.75</v>
      </c>
      <c r="O511" s="230">
        <v>0.75</v>
      </c>
      <c r="P511" s="230">
        <v>0.75</v>
      </c>
      <c r="Q511" s="230">
        <v>0.75</v>
      </c>
      <c r="R511" s="230">
        <v>0.75</v>
      </c>
      <c r="S511" s="601"/>
      <c r="T511" s="230">
        <v>-0.2</v>
      </c>
      <c r="U511" s="93"/>
      <c r="V511" s="793">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t="s">
        <v>809</v>
      </c>
      <c r="I512" s="103" t="s">
        <v>397</v>
      </c>
      <c r="J512" s="230">
        <v>0.81</v>
      </c>
      <c r="K512" s="230">
        <v>0.81</v>
      </c>
      <c r="L512" s="230">
        <v>0.81</v>
      </c>
      <c r="M512" s="230">
        <v>0.81</v>
      </c>
      <c r="N512" s="230">
        <v>0.81</v>
      </c>
      <c r="O512" s="230">
        <v>0.81</v>
      </c>
      <c r="P512" s="230">
        <v>0.81</v>
      </c>
      <c r="Q512" s="230">
        <v>0.81</v>
      </c>
      <c r="R512" s="230">
        <v>0.81</v>
      </c>
      <c r="S512" s="601"/>
      <c r="T512" s="230">
        <v>-0.13</v>
      </c>
      <c r="U512" s="93"/>
      <c r="V512" s="793">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398</v>
      </c>
      <c r="J513" s="230">
        <v>0.81</v>
      </c>
      <c r="K513" s="230">
        <v>0.81</v>
      </c>
      <c r="L513" s="230">
        <v>0.81</v>
      </c>
      <c r="M513" s="230">
        <v>0.81</v>
      </c>
      <c r="N513" s="230">
        <v>0.81</v>
      </c>
      <c r="O513" s="230">
        <v>0.81</v>
      </c>
      <c r="P513" s="230">
        <v>0.81</v>
      </c>
      <c r="Q513" s="230">
        <v>0.81</v>
      </c>
      <c r="R513" s="230">
        <v>0.81</v>
      </c>
      <c r="S513" s="601"/>
      <c r="T513" s="230">
        <v>-0.13</v>
      </c>
      <c r="U513" s="93"/>
      <c r="V513" s="793">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399</v>
      </c>
      <c r="J514" s="230">
        <v>0.81</v>
      </c>
      <c r="K514" s="230">
        <v>0.81</v>
      </c>
      <c r="L514" s="230">
        <v>0.81</v>
      </c>
      <c r="M514" s="230">
        <v>0.81</v>
      </c>
      <c r="N514" s="230">
        <v>0.81</v>
      </c>
      <c r="O514" s="230">
        <v>0.81</v>
      </c>
      <c r="P514" s="230">
        <v>0.81</v>
      </c>
      <c r="Q514" s="230">
        <v>0.81</v>
      </c>
      <c r="R514" s="230">
        <v>0.81</v>
      </c>
      <c r="S514" s="601"/>
      <c r="T514" s="230">
        <v>-0.13</v>
      </c>
      <c r="U514" s="93"/>
      <c r="V514" s="793">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400</v>
      </c>
      <c r="J515" s="230">
        <v>0.75</v>
      </c>
      <c r="K515" s="230">
        <v>0.78</v>
      </c>
      <c r="L515" s="230">
        <v>0.78</v>
      </c>
      <c r="M515" s="230">
        <v>0.78</v>
      </c>
      <c r="N515" s="230">
        <v>0.78</v>
      </c>
      <c r="O515" s="230">
        <v>0.78</v>
      </c>
      <c r="P515" s="230">
        <v>0.78</v>
      </c>
      <c r="Q515" s="230">
        <v>0.78</v>
      </c>
      <c r="R515" s="230">
        <v>0.78</v>
      </c>
      <c r="S515" s="601"/>
      <c r="T515" s="230">
        <v>-0.1</v>
      </c>
      <c r="U515" s="93"/>
      <c r="V515" s="793">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401</v>
      </c>
      <c r="J516" s="230">
        <v>0.67</v>
      </c>
      <c r="K516" s="230">
        <v>0.72</v>
      </c>
      <c r="L516" s="230">
        <v>0.72</v>
      </c>
      <c r="M516" s="230">
        <v>0.72</v>
      </c>
      <c r="N516" s="230">
        <v>0.72</v>
      </c>
      <c r="O516" s="230">
        <v>0.72</v>
      </c>
      <c r="P516" s="230">
        <v>0.72</v>
      </c>
      <c r="Q516" s="230">
        <v>0.72</v>
      </c>
      <c r="R516" s="230">
        <v>0.72</v>
      </c>
      <c r="S516" s="601"/>
      <c r="T516" s="230">
        <v>-0.05</v>
      </c>
      <c r="U516" s="93"/>
      <c r="V516" s="793">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402</v>
      </c>
      <c r="J517" s="230">
        <v>0.73499999999999999</v>
      </c>
      <c r="K517" s="230">
        <v>0.6</v>
      </c>
      <c r="L517" s="230">
        <v>0.6</v>
      </c>
      <c r="M517" s="230">
        <v>0.6</v>
      </c>
      <c r="N517" s="230">
        <v>0.6</v>
      </c>
      <c r="O517" s="230">
        <v>0.6</v>
      </c>
      <c r="P517" s="230">
        <v>0.6</v>
      </c>
      <c r="Q517" s="230">
        <v>0.6</v>
      </c>
      <c r="R517" s="230">
        <v>0.6</v>
      </c>
      <c r="S517" s="601"/>
      <c r="T517" s="230">
        <v>-0.17</v>
      </c>
      <c r="U517" s="93"/>
      <c r="V517" s="793">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c r="I518" s="103" t="s">
        <v>403</v>
      </c>
      <c r="J518" s="230">
        <v>0.71</v>
      </c>
      <c r="K518" s="230">
        <v>0.71</v>
      </c>
      <c r="L518" s="230">
        <v>0.71</v>
      </c>
      <c r="M518" s="230">
        <v>0.71</v>
      </c>
      <c r="N518" s="230">
        <v>0.71</v>
      </c>
      <c r="O518" s="230">
        <v>0.71</v>
      </c>
      <c r="P518" s="230">
        <v>0.71</v>
      </c>
      <c r="Q518" s="230">
        <v>0.71</v>
      </c>
      <c r="R518" s="230">
        <v>0.71</v>
      </c>
      <c r="S518" s="601"/>
      <c r="T518" s="230">
        <v>-0.17</v>
      </c>
      <c r="U518" s="93"/>
      <c r="V518" s="793">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404</v>
      </c>
      <c r="J519" s="230">
        <v>0.7</v>
      </c>
      <c r="K519" s="230">
        <v>0.75</v>
      </c>
      <c r="L519" s="230">
        <v>0.75</v>
      </c>
      <c r="M519" s="230">
        <v>0.75</v>
      </c>
      <c r="N519" s="230">
        <v>0.75</v>
      </c>
      <c r="O519" s="230">
        <v>0.75</v>
      </c>
      <c r="P519" s="230">
        <v>0.75</v>
      </c>
      <c r="Q519" s="230">
        <v>0.75</v>
      </c>
      <c r="R519" s="230">
        <v>0.75</v>
      </c>
      <c r="S519" s="601"/>
      <c r="T519" s="230">
        <v>-0.17</v>
      </c>
      <c r="U519" s="93"/>
      <c r="V519" s="793">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405</v>
      </c>
      <c r="J520" s="230">
        <v>0.74</v>
      </c>
      <c r="K520" s="230">
        <v>0.75</v>
      </c>
      <c r="L520" s="230">
        <v>0.75</v>
      </c>
      <c r="M520" s="230">
        <v>0.75</v>
      </c>
      <c r="N520" s="230">
        <v>0.75</v>
      </c>
      <c r="O520" s="230">
        <v>0.75</v>
      </c>
      <c r="P520" s="230">
        <v>0.75</v>
      </c>
      <c r="Q520" s="230">
        <v>0.75</v>
      </c>
      <c r="R520" s="230">
        <v>0.75</v>
      </c>
      <c r="S520" s="601"/>
      <c r="T520" s="230">
        <v>-0.17</v>
      </c>
      <c r="U520" s="93"/>
      <c r="V520" s="793">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406</v>
      </c>
      <c r="J521" s="230">
        <v>0.75</v>
      </c>
      <c r="K521" s="230">
        <v>0.75</v>
      </c>
      <c r="L521" s="230">
        <v>0.75</v>
      </c>
      <c r="M521" s="230">
        <v>0.75</v>
      </c>
      <c r="N521" s="230">
        <v>0.75</v>
      </c>
      <c r="O521" s="230">
        <v>0.75</v>
      </c>
      <c r="P521" s="230">
        <v>0.75</v>
      </c>
      <c r="Q521" s="230">
        <v>0.75</v>
      </c>
      <c r="R521" s="230">
        <v>0.75</v>
      </c>
      <c r="S521" s="601"/>
      <c r="T521" s="230">
        <v>-0.2</v>
      </c>
      <c r="U521" s="93"/>
      <c r="V521" s="793">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t="s">
        <v>810</v>
      </c>
      <c r="I522" s="103" t="s">
        <v>397</v>
      </c>
      <c r="J522" s="230">
        <v>0.81</v>
      </c>
      <c r="K522" s="230">
        <v>0.81</v>
      </c>
      <c r="L522" s="230">
        <v>0.81</v>
      </c>
      <c r="M522" s="230">
        <v>0.81</v>
      </c>
      <c r="N522" s="230">
        <v>0.81</v>
      </c>
      <c r="O522" s="230">
        <v>0.81</v>
      </c>
      <c r="P522" s="230">
        <v>0.81</v>
      </c>
      <c r="Q522" s="230">
        <v>0.81</v>
      </c>
      <c r="R522" s="230">
        <v>0.81</v>
      </c>
      <c r="S522" s="601"/>
      <c r="T522" s="230">
        <v>-0.13</v>
      </c>
      <c r="U522" s="93"/>
      <c r="V522" s="793">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398</v>
      </c>
      <c r="J523" s="230">
        <v>0.81</v>
      </c>
      <c r="K523" s="230">
        <v>0.81</v>
      </c>
      <c r="L523" s="230">
        <v>0.81</v>
      </c>
      <c r="M523" s="230">
        <v>0.81</v>
      </c>
      <c r="N523" s="230">
        <v>0.81</v>
      </c>
      <c r="O523" s="230">
        <v>0.81</v>
      </c>
      <c r="P523" s="230">
        <v>0.81</v>
      </c>
      <c r="Q523" s="230">
        <v>0.81</v>
      </c>
      <c r="R523" s="230">
        <v>0.81</v>
      </c>
      <c r="S523" s="601"/>
      <c r="T523" s="230">
        <v>-0.13</v>
      </c>
      <c r="U523" s="93"/>
      <c r="V523" s="793">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399</v>
      </c>
      <c r="J524" s="230">
        <v>0.81</v>
      </c>
      <c r="K524" s="230">
        <v>0.81</v>
      </c>
      <c r="L524" s="230">
        <v>0.81</v>
      </c>
      <c r="M524" s="230">
        <v>0.81</v>
      </c>
      <c r="N524" s="230">
        <v>0.81</v>
      </c>
      <c r="O524" s="230">
        <v>0.81</v>
      </c>
      <c r="P524" s="230">
        <v>0.81</v>
      </c>
      <c r="Q524" s="230">
        <v>0.81</v>
      </c>
      <c r="R524" s="230">
        <v>0.81</v>
      </c>
      <c r="S524" s="601"/>
      <c r="T524" s="230">
        <v>-0.13</v>
      </c>
      <c r="U524" s="93"/>
      <c r="V524" s="793">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400</v>
      </c>
      <c r="J525" s="230">
        <v>0.75</v>
      </c>
      <c r="K525" s="230">
        <v>0.78</v>
      </c>
      <c r="L525" s="230">
        <v>0.78</v>
      </c>
      <c r="M525" s="230">
        <v>0.78</v>
      </c>
      <c r="N525" s="230">
        <v>0.78</v>
      </c>
      <c r="O525" s="230">
        <v>0.78</v>
      </c>
      <c r="P525" s="230">
        <v>0.78</v>
      </c>
      <c r="Q525" s="230">
        <v>0.78</v>
      </c>
      <c r="R525" s="230">
        <v>0.78</v>
      </c>
      <c r="S525" s="601"/>
      <c r="T525" s="230">
        <v>-0.1</v>
      </c>
      <c r="U525" s="93"/>
      <c r="V525" s="793">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401</v>
      </c>
      <c r="J526" s="230">
        <v>0.67</v>
      </c>
      <c r="K526" s="230">
        <v>0.72</v>
      </c>
      <c r="L526" s="230">
        <v>0.72</v>
      </c>
      <c r="M526" s="230">
        <v>0.72</v>
      </c>
      <c r="N526" s="230">
        <v>0.72</v>
      </c>
      <c r="O526" s="230">
        <v>0.72</v>
      </c>
      <c r="P526" s="230">
        <v>0.72</v>
      </c>
      <c r="Q526" s="230">
        <v>0.72</v>
      </c>
      <c r="R526" s="230">
        <v>0.72</v>
      </c>
      <c r="S526" s="601"/>
      <c r="T526" s="230">
        <v>-0.05</v>
      </c>
      <c r="U526" s="93"/>
      <c r="V526" s="793">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402</v>
      </c>
      <c r="J527" s="230">
        <v>0.73499999999999999</v>
      </c>
      <c r="K527" s="230">
        <v>0.6</v>
      </c>
      <c r="L527" s="230">
        <v>0.6</v>
      </c>
      <c r="M527" s="230">
        <v>0.6</v>
      </c>
      <c r="N527" s="230">
        <v>0.6</v>
      </c>
      <c r="O527" s="230">
        <v>0.6</v>
      </c>
      <c r="P527" s="230">
        <v>0.6</v>
      </c>
      <c r="Q527" s="230">
        <v>0.6</v>
      </c>
      <c r="R527" s="230">
        <v>0.6</v>
      </c>
      <c r="S527" s="601"/>
      <c r="T527" s="230">
        <v>-0.17</v>
      </c>
      <c r="U527" s="93"/>
      <c r="V527" s="793">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c r="I528" s="103" t="s">
        <v>403</v>
      </c>
      <c r="J528" s="230">
        <v>0.71</v>
      </c>
      <c r="K528" s="230">
        <v>0.71</v>
      </c>
      <c r="L528" s="230">
        <v>0.71</v>
      </c>
      <c r="M528" s="230">
        <v>0.71</v>
      </c>
      <c r="N528" s="230">
        <v>0.71</v>
      </c>
      <c r="O528" s="230">
        <v>0.71</v>
      </c>
      <c r="P528" s="230">
        <v>0.71</v>
      </c>
      <c r="Q528" s="230">
        <v>0.71</v>
      </c>
      <c r="R528" s="230">
        <v>0.71</v>
      </c>
      <c r="S528" s="601"/>
      <c r="T528" s="230">
        <v>-0.17</v>
      </c>
      <c r="U528" s="93"/>
      <c r="V528" s="793">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404</v>
      </c>
      <c r="J529" s="230">
        <v>0.7</v>
      </c>
      <c r="K529" s="230">
        <v>0.75</v>
      </c>
      <c r="L529" s="230">
        <v>0.75</v>
      </c>
      <c r="M529" s="230">
        <v>0.75</v>
      </c>
      <c r="N529" s="230">
        <v>0.75</v>
      </c>
      <c r="O529" s="230">
        <v>0.75</v>
      </c>
      <c r="P529" s="230">
        <v>0.75</v>
      </c>
      <c r="Q529" s="230">
        <v>0.75</v>
      </c>
      <c r="R529" s="230">
        <v>0.75</v>
      </c>
      <c r="S529" s="601"/>
      <c r="T529" s="230">
        <v>-0.17</v>
      </c>
      <c r="U529" s="93"/>
      <c r="V529" s="793">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405</v>
      </c>
      <c r="J530" s="230">
        <v>0.74</v>
      </c>
      <c r="K530" s="230">
        <v>0.75</v>
      </c>
      <c r="L530" s="230">
        <v>0.75</v>
      </c>
      <c r="M530" s="230">
        <v>0.75</v>
      </c>
      <c r="N530" s="230">
        <v>0.75</v>
      </c>
      <c r="O530" s="230">
        <v>0.75</v>
      </c>
      <c r="P530" s="230">
        <v>0.75</v>
      </c>
      <c r="Q530" s="230">
        <v>0.75</v>
      </c>
      <c r="R530" s="230">
        <v>0.75</v>
      </c>
      <c r="S530" s="601"/>
      <c r="T530" s="230">
        <v>-0.17</v>
      </c>
      <c r="U530" s="93"/>
      <c r="V530" s="793">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406</v>
      </c>
      <c r="J531" s="230">
        <v>0.75</v>
      </c>
      <c r="K531" s="230">
        <v>0.75</v>
      </c>
      <c r="L531" s="230">
        <v>0.75</v>
      </c>
      <c r="M531" s="230">
        <v>0.75</v>
      </c>
      <c r="N531" s="230">
        <v>0.75</v>
      </c>
      <c r="O531" s="230">
        <v>0.75</v>
      </c>
      <c r="P531" s="230">
        <v>0.75</v>
      </c>
      <c r="Q531" s="230">
        <v>0.75</v>
      </c>
      <c r="R531" s="230">
        <v>0.75</v>
      </c>
      <c r="S531" s="601"/>
      <c r="T531" s="230">
        <v>-0.2</v>
      </c>
      <c r="U531" s="93"/>
      <c r="V531" s="793">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t="s">
        <v>811</v>
      </c>
      <c r="I532" s="103" t="s">
        <v>397</v>
      </c>
      <c r="J532" s="230">
        <v>0.81</v>
      </c>
      <c r="K532" s="230">
        <v>0.81</v>
      </c>
      <c r="L532" s="230">
        <v>0.81</v>
      </c>
      <c r="M532" s="230">
        <v>0.81</v>
      </c>
      <c r="N532" s="230">
        <v>0.81</v>
      </c>
      <c r="O532" s="230">
        <v>0.81</v>
      </c>
      <c r="P532" s="230">
        <v>0.81</v>
      </c>
      <c r="Q532" s="230">
        <v>0.81</v>
      </c>
      <c r="R532" s="230">
        <v>0.81</v>
      </c>
      <c r="S532" s="601"/>
      <c r="T532" s="230">
        <v>-0.13</v>
      </c>
      <c r="U532" s="93"/>
      <c r="V532" s="793">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398</v>
      </c>
      <c r="J533" s="230">
        <v>0.81</v>
      </c>
      <c r="K533" s="230">
        <v>0.81</v>
      </c>
      <c r="L533" s="230">
        <v>0.81</v>
      </c>
      <c r="M533" s="230">
        <v>0.81</v>
      </c>
      <c r="N533" s="230">
        <v>0.81</v>
      </c>
      <c r="O533" s="230">
        <v>0.81</v>
      </c>
      <c r="P533" s="230">
        <v>0.81</v>
      </c>
      <c r="Q533" s="230">
        <v>0.81</v>
      </c>
      <c r="R533" s="230">
        <v>0.81</v>
      </c>
      <c r="S533" s="601"/>
      <c r="T533" s="230">
        <v>-0.13</v>
      </c>
      <c r="U533" s="93"/>
      <c r="V533" s="793">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399</v>
      </c>
      <c r="J534" s="230">
        <v>0.81</v>
      </c>
      <c r="K534" s="230">
        <v>0.81</v>
      </c>
      <c r="L534" s="230">
        <v>0.81</v>
      </c>
      <c r="M534" s="230">
        <v>0.81</v>
      </c>
      <c r="N534" s="230">
        <v>0.81</v>
      </c>
      <c r="O534" s="230">
        <v>0.81</v>
      </c>
      <c r="P534" s="230">
        <v>0.81</v>
      </c>
      <c r="Q534" s="230">
        <v>0.81</v>
      </c>
      <c r="R534" s="230">
        <v>0.81</v>
      </c>
      <c r="S534" s="601"/>
      <c r="T534" s="230">
        <v>-0.13</v>
      </c>
      <c r="U534" s="93"/>
      <c r="V534" s="793">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400</v>
      </c>
      <c r="J535" s="230">
        <v>0.75</v>
      </c>
      <c r="K535" s="230">
        <v>0.78</v>
      </c>
      <c r="L535" s="230">
        <v>0.78</v>
      </c>
      <c r="M535" s="230">
        <v>0.78</v>
      </c>
      <c r="N535" s="230">
        <v>0.78</v>
      </c>
      <c r="O535" s="230">
        <v>0.78</v>
      </c>
      <c r="P535" s="230">
        <v>0.78</v>
      </c>
      <c r="Q535" s="230">
        <v>0.78</v>
      </c>
      <c r="R535" s="230">
        <v>0.78</v>
      </c>
      <c r="S535" s="601"/>
      <c r="T535" s="230">
        <v>-0.1</v>
      </c>
      <c r="U535" s="93"/>
      <c r="V535" s="793">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401</v>
      </c>
      <c r="J536" s="230">
        <v>0.67</v>
      </c>
      <c r="K536" s="230">
        <v>0.72</v>
      </c>
      <c r="L536" s="230">
        <v>0.72</v>
      </c>
      <c r="M536" s="230">
        <v>0.72</v>
      </c>
      <c r="N536" s="230">
        <v>0.72</v>
      </c>
      <c r="O536" s="230">
        <v>0.72</v>
      </c>
      <c r="P536" s="230">
        <v>0.72</v>
      </c>
      <c r="Q536" s="230">
        <v>0.72</v>
      </c>
      <c r="R536" s="230">
        <v>0.72</v>
      </c>
      <c r="S536" s="601"/>
      <c r="T536" s="230">
        <v>-0.05</v>
      </c>
      <c r="U536" s="93"/>
      <c r="V536" s="793">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402</v>
      </c>
      <c r="J537" s="230">
        <v>0.73499999999999999</v>
      </c>
      <c r="K537" s="230">
        <v>0.6</v>
      </c>
      <c r="L537" s="230">
        <v>0.6</v>
      </c>
      <c r="M537" s="230">
        <v>0.6</v>
      </c>
      <c r="N537" s="230">
        <v>0.6</v>
      </c>
      <c r="O537" s="230">
        <v>0.6</v>
      </c>
      <c r="P537" s="230">
        <v>0.6</v>
      </c>
      <c r="Q537" s="230">
        <v>0.6</v>
      </c>
      <c r="R537" s="230">
        <v>0.6</v>
      </c>
      <c r="S537" s="601"/>
      <c r="T537" s="230">
        <v>-0.17</v>
      </c>
      <c r="U537" s="93"/>
      <c r="V537" s="793">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c r="I538" s="103" t="s">
        <v>403</v>
      </c>
      <c r="J538" s="230">
        <v>0.71</v>
      </c>
      <c r="K538" s="230">
        <v>0.71</v>
      </c>
      <c r="L538" s="230">
        <v>0.71</v>
      </c>
      <c r="M538" s="230">
        <v>0.71</v>
      </c>
      <c r="N538" s="230">
        <v>0.71</v>
      </c>
      <c r="O538" s="230">
        <v>0.71</v>
      </c>
      <c r="P538" s="230">
        <v>0.71</v>
      </c>
      <c r="Q538" s="230">
        <v>0.71</v>
      </c>
      <c r="R538" s="230">
        <v>0.71</v>
      </c>
      <c r="S538" s="601"/>
      <c r="T538" s="230">
        <v>-0.17</v>
      </c>
      <c r="U538" s="93"/>
      <c r="V538" s="793">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404</v>
      </c>
      <c r="J539" s="230">
        <v>0.7</v>
      </c>
      <c r="K539" s="230">
        <v>0.75</v>
      </c>
      <c r="L539" s="230">
        <v>0.75</v>
      </c>
      <c r="M539" s="230">
        <v>0.75</v>
      </c>
      <c r="N539" s="230">
        <v>0.75</v>
      </c>
      <c r="O539" s="230">
        <v>0.75</v>
      </c>
      <c r="P539" s="230">
        <v>0.75</v>
      </c>
      <c r="Q539" s="230">
        <v>0.75</v>
      </c>
      <c r="R539" s="230">
        <v>0.75</v>
      </c>
      <c r="S539" s="601"/>
      <c r="T539" s="230">
        <v>-0.17</v>
      </c>
      <c r="U539" s="93"/>
      <c r="V539" s="793">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405</v>
      </c>
      <c r="J540" s="230">
        <v>0.74</v>
      </c>
      <c r="K540" s="230">
        <v>0.75</v>
      </c>
      <c r="L540" s="230">
        <v>0.75</v>
      </c>
      <c r="M540" s="230">
        <v>0.75</v>
      </c>
      <c r="N540" s="230">
        <v>0.75</v>
      </c>
      <c r="O540" s="230">
        <v>0.75</v>
      </c>
      <c r="P540" s="230">
        <v>0.75</v>
      </c>
      <c r="Q540" s="230">
        <v>0.75</v>
      </c>
      <c r="R540" s="230">
        <v>0.75</v>
      </c>
      <c r="S540" s="601"/>
      <c r="T540" s="230">
        <v>-0.17</v>
      </c>
      <c r="U540" s="93"/>
      <c r="V540" s="793">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406</v>
      </c>
      <c r="J541" s="230">
        <v>0.75</v>
      </c>
      <c r="K541" s="230">
        <v>0.75</v>
      </c>
      <c r="L541" s="230">
        <v>0.75</v>
      </c>
      <c r="M541" s="230">
        <v>0.75</v>
      </c>
      <c r="N541" s="230">
        <v>0.75</v>
      </c>
      <c r="O541" s="230">
        <v>0.75</v>
      </c>
      <c r="P541" s="230">
        <v>0.75</v>
      </c>
      <c r="Q541" s="230">
        <v>0.75</v>
      </c>
      <c r="R541" s="230">
        <v>0.75</v>
      </c>
      <c r="S541" s="601"/>
      <c r="T541" s="230">
        <v>-0.2</v>
      </c>
      <c r="U541" s="93"/>
      <c r="V541" s="793">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t="s">
        <v>812</v>
      </c>
      <c r="I542" s="103" t="s">
        <v>397</v>
      </c>
      <c r="J542" s="230">
        <v>0.81</v>
      </c>
      <c r="K542" s="230">
        <v>0.81</v>
      </c>
      <c r="L542" s="230">
        <v>0.81</v>
      </c>
      <c r="M542" s="230">
        <v>0.81</v>
      </c>
      <c r="N542" s="230">
        <v>0.81</v>
      </c>
      <c r="O542" s="230">
        <v>0.81</v>
      </c>
      <c r="P542" s="230">
        <v>0.81</v>
      </c>
      <c r="Q542" s="230">
        <v>0.81</v>
      </c>
      <c r="R542" s="230">
        <v>0.81</v>
      </c>
      <c r="S542" s="601"/>
      <c r="T542" s="230">
        <v>-0.13</v>
      </c>
      <c r="U542" s="93"/>
      <c r="V542" s="793">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398</v>
      </c>
      <c r="J543" s="230">
        <v>0.81</v>
      </c>
      <c r="K543" s="230">
        <v>0.81</v>
      </c>
      <c r="L543" s="230">
        <v>0.81</v>
      </c>
      <c r="M543" s="230">
        <v>0.81</v>
      </c>
      <c r="N543" s="230">
        <v>0.81</v>
      </c>
      <c r="O543" s="230">
        <v>0.81</v>
      </c>
      <c r="P543" s="230">
        <v>0.81</v>
      </c>
      <c r="Q543" s="230">
        <v>0.81</v>
      </c>
      <c r="R543" s="230">
        <v>0.81</v>
      </c>
      <c r="S543" s="601"/>
      <c r="T543" s="230">
        <v>-0.13</v>
      </c>
      <c r="U543" s="93"/>
      <c r="V543" s="793">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399</v>
      </c>
      <c r="J544" s="230">
        <v>0.81</v>
      </c>
      <c r="K544" s="230">
        <v>0.81</v>
      </c>
      <c r="L544" s="230">
        <v>0.81</v>
      </c>
      <c r="M544" s="230">
        <v>0.81</v>
      </c>
      <c r="N544" s="230">
        <v>0.81</v>
      </c>
      <c r="O544" s="230">
        <v>0.81</v>
      </c>
      <c r="P544" s="230">
        <v>0.81</v>
      </c>
      <c r="Q544" s="230">
        <v>0.81</v>
      </c>
      <c r="R544" s="230">
        <v>0.81</v>
      </c>
      <c r="S544" s="601"/>
      <c r="T544" s="230">
        <v>-0.13</v>
      </c>
      <c r="U544" s="93"/>
      <c r="V544" s="793">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400</v>
      </c>
      <c r="J545" s="230">
        <v>0.75</v>
      </c>
      <c r="K545" s="230">
        <v>0.78</v>
      </c>
      <c r="L545" s="230">
        <v>0.78</v>
      </c>
      <c r="M545" s="230">
        <v>0.78</v>
      </c>
      <c r="N545" s="230">
        <v>0.78</v>
      </c>
      <c r="O545" s="230">
        <v>0.78</v>
      </c>
      <c r="P545" s="230">
        <v>0.78</v>
      </c>
      <c r="Q545" s="230">
        <v>0.78</v>
      </c>
      <c r="R545" s="230">
        <v>0.78</v>
      </c>
      <c r="S545" s="601"/>
      <c r="T545" s="230">
        <v>-0.1</v>
      </c>
      <c r="U545" s="93"/>
      <c r="V545" s="793">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401</v>
      </c>
      <c r="J546" s="230">
        <v>0.67</v>
      </c>
      <c r="K546" s="230">
        <v>0.72</v>
      </c>
      <c r="L546" s="230">
        <v>0.72</v>
      </c>
      <c r="M546" s="230">
        <v>0.72</v>
      </c>
      <c r="N546" s="230">
        <v>0.72</v>
      </c>
      <c r="O546" s="230">
        <v>0.72</v>
      </c>
      <c r="P546" s="230">
        <v>0.72</v>
      </c>
      <c r="Q546" s="230">
        <v>0.72</v>
      </c>
      <c r="R546" s="230">
        <v>0.72</v>
      </c>
      <c r="S546" s="601"/>
      <c r="T546" s="230">
        <v>-0.05</v>
      </c>
      <c r="U546" s="93"/>
      <c r="V546" s="793">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402</v>
      </c>
      <c r="J547" s="230">
        <v>0.73499999999999999</v>
      </c>
      <c r="K547" s="230">
        <v>0.6</v>
      </c>
      <c r="L547" s="230">
        <v>0.6</v>
      </c>
      <c r="M547" s="230">
        <v>0.6</v>
      </c>
      <c r="N547" s="230">
        <v>0.6</v>
      </c>
      <c r="O547" s="230">
        <v>0.6</v>
      </c>
      <c r="P547" s="230">
        <v>0.6</v>
      </c>
      <c r="Q547" s="230">
        <v>0.6</v>
      </c>
      <c r="R547" s="230">
        <v>0.6</v>
      </c>
      <c r="S547" s="601"/>
      <c r="T547" s="230">
        <v>-0.17</v>
      </c>
      <c r="U547" s="93"/>
      <c r="V547" s="793">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c r="I548" s="103" t="s">
        <v>403</v>
      </c>
      <c r="J548" s="230">
        <v>0.71</v>
      </c>
      <c r="K548" s="230">
        <v>0.71</v>
      </c>
      <c r="L548" s="230">
        <v>0.71</v>
      </c>
      <c r="M548" s="230">
        <v>0.71</v>
      </c>
      <c r="N548" s="230">
        <v>0.71</v>
      </c>
      <c r="O548" s="230">
        <v>0.71</v>
      </c>
      <c r="P548" s="230">
        <v>0.71</v>
      </c>
      <c r="Q548" s="230">
        <v>0.71</v>
      </c>
      <c r="R548" s="230">
        <v>0.71</v>
      </c>
      <c r="S548" s="601"/>
      <c r="T548" s="230">
        <v>-0.17</v>
      </c>
      <c r="U548" s="93"/>
      <c r="V548" s="793">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404</v>
      </c>
      <c r="J549" s="230">
        <v>0.7</v>
      </c>
      <c r="K549" s="230">
        <v>0.75</v>
      </c>
      <c r="L549" s="230">
        <v>0.75</v>
      </c>
      <c r="M549" s="230">
        <v>0.75</v>
      </c>
      <c r="N549" s="230">
        <v>0.75</v>
      </c>
      <c r="O549" s="230">
        <v>0.75</v>
      </c>
      <c r="P549" s="230">
        <v>0.75</v>
      </c>
      <c r="Q549" s="230">
        <v>0.75</v>
      </c>
      <c r="R549" s="230">
        <v>0.75</v>
      </c>
      <c r="S549" s="601"/>
      <c r="T549" s="230">
        <v>-0.17</v>
      </c>
      <c r="U549" s="93"/>
      <c r="V549" s="793">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405</v>
      </c>
      <c r="J550" s="230">
        <v>0.74</v>
      </c>
      <c r="K550" s="230">
        <v>0.75</v>
      </c>
      <c r="L550" s="230">
        <v>0.75</v>
      </c>
      <c r="M550" s="230">
        <v>0.75</v>
      </c>
      <c r="N550" s="230">
        <v>0.75</v>
      </c>
      <c r="O550" s="230">
        <v>0.75</v>
      </c>
      <c r="P550" s="230">
        <v>0.75</v>
      </c>
      <c r="Q550" s="230">
        <v>0.75</v>
      </c>
      <c r="R550" s="230">
        <v>0.75</v>
      </c>
      <c r="S550" s="601"/>
      <c r="T550" s="230">
        <v>-0.17</v>
      </c>
      <c r="U550" s="93"/>
      <c r="V550" s="793">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406</v>
      </c>
      <c r="J551" s="230">
        <v>0.75</v>
      </c>
      <c r="K551" s="230">
        <v>0.75</v>
      </c>
      <c r="L551" s="230">
        <v>0.75</v>
      </c>
      <c r="M551" s="230">
        <v>0.75</v>
      </c>
      <c r="N551" s="230">
        <v>0.75</v>
      </c>
      <c r="O551" s="230">
        <v>0.75</v>
      </c>
      <c r="P551" s="230">
        <v>0.75</v>
      </c>
      <c r="Q551" s="230">
        <v>0.75</v>
      </c>
      <c r="R551" s="230">
        <v>0.75</v>
      </c>
      <c r="S551" s="601"/>
      <c r="T551" s="230">
        <v>-0.2</v>
      </c>
      <c r="U551" s="93"/>
      <c r="V551" s="793">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t="s">
        <v>813</v>
      </c>
      <c r="I552" s="103" t="s">
        <v>397</v>
      </c>
      <c r="J552" s="230">
        <v>0.81</v>
      </c>
      <c r="K552" s="230">
        <v>0.81</v>
      </c>
      <c r="L552" s="230">
        <v>0.81</v>
      </c>
      <c r="M552" s="230">
        <v>0.81</v>
      </c>
      <c r="N552" s="230">
        <v>0.81</v>
      </c>
      <c r="O552" s="230">
        <v>0.81</v>
      </c>
      <c r="P552" s="230">
        <v>0.81</v>
      </c>
      <c r="Q552" s="230">
        <v>0.81</v>
      </c>
      <c r="R552" s="230">
        <v>0.81</v>
      </c>
      <c r="S552" s="601"/>
      <c r="T552" s="230">
        <v>-0.13</v>
      </c>
      <c r="U552" s="93"/>
      <c r="V552" s="793">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398</v>
      </c>
      <c r="J553" s="230">
        <v>0.81</v>
      </c>
      <c r="K553" s="230">
        <v>0.81</v>
      </c>
      <c r="L553" s="230">
        <v>0.81</v>
      </c>
      <c r="M553" s="230">
        <v>0.81</v>
      </c>
      <c r="N553" s="230">
        <v>0.81</v>
      </c>
      <c r="O553" s="230">
        <v>0.81</v>
      </c>
      <c r="P553" s="230">
        <v>0.81</v>
      </c>
      <c r="Q553" s="230">
        <v>0.81</v>
      </c>
      <c r="R553" s="230">
        <v>0.81</v>
      </c>
      <c r="S553" s="601"/>
      <c r="T553" s="230">
        <v>-0.13</v>
      </c>
      <c r="U553" s="93"/>
      <c r="V553" s="793">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399</v>
      </c>
      <c r="J554" s="230">
        <v>0.81</v>
      </c>
      <c r="K554" s="230">
        <v>0.81</v>
      </c>
      <c r="L554" s="230">
        <v>0.81</v>
      </c>
      <c r="M554" s="230">
        <v>0.81</v>
      </c>
      <c r="N554" s="230">
        <v>0.81</v>
      </c>
      <c r="O554" s="230">
        <v>0.81</v>
      </c>
      <c r="P554" s="230">
        <v>0.81</v>
      </c>
      <c r="Q554" s="230">
        <v>0.81</v>
      </c>
      <c r="R554" s="230">
        <v>0.81</v>
      </c>
      <c r="S554" s="601"/>
      <c r="T554" s="230">
        <v>-0.13</v>
      </c>
      <c r="U554" s="93"/>
      <c r="V554" s="793">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400</v>
      </c>
      <c r="J555" s="230">
        <v>0.75</v>
      </c>
      <c r="K555" s="230">
        <v>0.78</v>
      </c>
      <c r="L555" s="230">
        <v>0.78</v>
      </c>
      <c r="M555" s="230">
        <v>0.78</v>
      </c>
      <c r="N555" s="230">
        <v>0.78</v>
      </c>
      <c r="O555" s="230">
        <v>0.78</v>
      </c>
      <c r="P555" s="230">
        <v>0.78</v>
      </c>
      <c r="Q555" s="230">
        <v>0.78</v>
      </c>
      <c r="R555" s="230">
        <v>0.78</v>
      </c>
      <c r="S555" s="601"/>
      <c r="T555" s="230">
        <v>-0.1</v>
      </c>
      <c r="U555" s="93"/>
      <c r="V555" s="793">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401</v>
      </c>
      <c r="J556" s="230">
        <v>0.67</v>
      </c>
      <c r="K556" s="230">
        <v>0.72</v>
      </c>
      <c r="L556" s="230">
        <v>0.72</v>
      </c>
      <c r="M556" s="230">
        <v>0.72</v>
      </c>
      <c r="N556" s="230">
        <v>0.72</v>
      </c>
      <c r="O556" s="230">
        <v>0.72</v>
      </c>
      <c r="P556" s="230">
        <v>0.72</v>
      </c>
      <c r="Q556" s="230">
        <v>0.72</v>
      </c>
      <c r="R556" s="230">
        <v>0.72</v>
      </c>
      <c r="S556" s="601"/>
      <c r="T556" s="230">
        <v>-0.05</v>
      </c>
      <c r="U556" s="93"/>
      <c r="V556" s="793">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402</v>
      </c>
      <c r="J557" s="230">
        <v>0.73499999999999999</v>
      </c>
      <c r="K557" s="230">
        <v>0.6</v>
      </c>
      <c r="L557" s="230">
        <v>0.6</v>
      </c>
      <c r="M557" s="230">
        <v>0.6</v>
      </c>
      <c r="N557" s="230">
        <v>0.6</v>
      </c>
      <c r="O557" s="230">
        <v>0.6</v>
      </c>
      <c r="P557" s="230">
        <v>0.6</v>
      </c>
      <c r="Q557" s="230">
        <v>0.6</v>
      </c>
      <c r="R557" s="230">
        <v>0.6</v>
      </c>
      <c r="S557" s="601"/>
      <c r="T557" s="230">
        <v>-0.17</v>
      </c>
      <c r="U557" s="93"/>
      <c r="V557" s="793">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c r="I558" s="103" t="s">
        <v>403</v>
      </c>
      <c r="J558" s="230">
        <v>0.71</v>
      </c>
      <c r="K558" s="230">
        <v>0.71</v>
      </c>
      <c r="L558" s="230">
        <v>0.71</v>
      </c>
      <c r="M558" s="230">
        <v>0.71</v>
      </c>
      <c r="N558" s="230">
        <v>0.71</v>
      </c>
      <c r="O558" s="230">
        <v>0.71</v>
      </c>
      <c r="P558" s="230">
        <v>0.71</v>
      </c>
      <c r="Q558" s="230">
        <v>0.71</v>
      </c>
      <c r="R558" s="230">
        <v>0.71</v>
      </c>
      <c r="S558" s="601"/>
      <c r="T558" s="230">
        <v>-0.17</v>
      </c>
      <c r="U558" s="93"/>
      <c r="V558" s="793">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404</v>
      </c>
      <c r="J559" s="230">
        <v>0.7</v>
      </c>
      <c r="K559" s="230">
        <v>0.75</v>
      </c>
      <c r="L559" s="230">
        <v>0.75</v>
      </c>
      <c r="M559" s="230">
        <v>0.75</v>
      </c>
      <c r="N559" s="230">
        <v>0.75</v>
      </c>
      <c r="O559" s="230">
        <v>0.75</v>
      </c>
      <c r="P559" s="230">
        <v>0.75</v>
      </c>
      <c r="Q559" s="230">
        <v>0.75</v>
      </c>
      <c r="R559" s="230">
        <v>0.75</v>
      </c>
      <c r="S559" s="601"/>
      <c r="T559" s="230">
        <v>-0.17</v>
      </c>
      <c r="U559" s="93"/>
      <c r="V559" s="793">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405</v>
      </c>
      <c r="J560" s="230">
        <v>0.74</v>
      </c>
      <c r="K560" s="230">
        <v>0.75</v>
      </c>
      <c r="L560" s="230">
        <v>0.75</v>
      </c>
      <c r="M560" s="230">
        <v>0.75</v>
      </c>
      <c r="N560" s="230">
        <v>0.75</v>
      </c>
      <c r="O560" s="230">
        <v>0.75</v>
      </c>
      <c r="P560" s="230">
        <v>0.75</v>
      </c>
      <c r="Q560" s="230">
        <v>0.75</v>
      </c>
      <c r="R560" s="230">
        <v>0.75</v>
      </c>
      <c r="S560" s="601"/>
      <c r="T560" s="230">
        <v>-0.17</v>
      </c>
      <c r="U560" s="93"/>
      <c r="V560" s="793">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406</v>
      </c>
      <c r="J561" s="230">
        <v>0.75</v>
      </c>
      <c r="K561" s="230">
        <v>0.75</v>
      </c>
      <c r="L561" s="230">
        <v>0.75</v>
      </c>
      <c r="M561" s="230">
        <v>0.75</v>
      </c>
      <c r="N561" s="230">
        <v>0.75</v>
      </c>
      <c r="O561" s="230">
        <v>0.75</v>
      </c>
      <c r="P561" s="230">
        <v>0.75</v>
      </c>
      <c r="Q561" s="230">
        <v>0.75</v>
      </c>
      <c r="R561" s="230">
        <v>0.75</v>
      </c>
      <c r="S561" s="601"/>
      <c r="T561" s="230">
        <v>-0.2</v>
      </c>
      <c r="U561" s="93"/>
      <c r="V561" s="793">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t="s">
        <v>814</v>
      </c>
      <c r="I562" s="103" t="s">
        <v>397</v>
      </c>
      <c r="J562" s="230">
        <v>0.81</v>
      </c>
      <c r="K562" s="230">
        <v>0.81</v>
      </c>
      <c r="L562" s="230">
        <v>0.81</v>
      </c>
      <c r="M562" s="230">
        <v>0.81</v>
      </c>
      <c r="N562" s="230">
        <v>0.81</v>
      </c>
      <c r="O562" s="230">
        <v>0.81</v>
      </c>
      <c r="P562" s="230">
        <v>0.81</v>
      </c>
      <c r="Q562" s="230">
        <v>0.81</v>
      </c>
      <c r="R562" s="230">
        <v>0.81</v>
      </c>
      <c r="S562" s="601"/>
      <c r="T562" s="230">
        <v>-0.13</v>
      </c>
      <c r="U562" s="93"/>
      <c r="V562" s="793">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398</v>
      </c>
      <c r="J563" s="230">
        <v>0.81</v>
      </c>
      <c r="K563" s="230">
        <v>0.81</v>
      </c>
      <c r="L563" s="230">
        <v>0.81</v>
      </c>
      <c r="M563" s="230">
        <v>0.81</v>
      </c>
      <c r="N563" s="230">
        <v>0.81</v>
      </c>
      <c r="O563" s="230">
        <v>0.81</v>
      </c>
      <c r="P563" s="230">
        <v>0.81</v>
      </c>
      <c r="Q563" s="230">
        <v>0.81</v>
      </c>
      <c r="R563" s="230">
        <v>0.81</v>
      </c>
      <c r="S563" s="601"/>
      <c r="T563" s="230">
        <v>-0.13</v>
      </c>
      <c r="U563" s="93"/>
      <c r="V563" s="793">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399</v>
      </c>
      <c r="J564" s="230">
        <v>0.81</v>
      </c>
      <c r="K564" s="230">
        <v>0.81</v>
      </c>
      <c r="L564" s="230">
        <v>0.81</v>
      </c>
      <c r="M564" s="230">
        <v>0.81</v>
      </c>
      <c r="N564" s="230">
        <v>0.81</v>
      </c>
      <c r="O564" s="230">
        <v>0.81</v>
      </c>
      <c r="P564" s="230">
        <v>0.81</v>
      </c>
      <c r="Q564" s="230">
        <v>0.81</v>
      </c>
      <c r="R564" s="230">
        <v>0.81</v>
      </c>
      <c r="S564" s="601"/>
      <c r="T564" s="230">
        <v>-0.13</v>
      </c>
      <c r="U564" s="93"/>
      <c r="V564" s="793">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400</v>
      </c>
      <c r="J565" s="230">
        <v>0.75</v>
      </c>
      <c r="K565" s="230">
        <v>0.78</v>
      </c>
      <c r="L565" s="230">
        <v>0.78</v>
      </c>
      <c r="M565" s="230">
        <v>0.78</v>
      </c>
      <c r="N565" s="230">
        <v>0.78</v>
      </c>
      <c r="O565" s="230">
        <v>0.78</v>
      </c>
      <c r="P565" s="230">
        <v>0.78</v>
      </c>
      <c r="Q565" s="230">
        <v>0.78</v>
      </c>
      <c r="R565" s="230">
        <v>0.78</v>
      </c>
      <c r="S565" s="601"/>
      <c r="T565" s="230">
        <v>-0.1</v>
      </c>
      <c r="U565" s="93"/>
      <c r="V565" s="793">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401</v>
      </c>
      <c r="J566" s="230">
        <v>0.67</v>
      </c>
      <c r="K566" s="230">
        <v>0.72</v>
      </c>
      <c r="L566" s="230">
        <v>0.72</v>
      </c>
      <c r="M566" s="230">
        <v>0.72</v>
      </c>
      <c r="N566" s="230">
        <v>0.72</v>
      </c>
      <c r="O566" s="230">
        <v>0.72</v>
      </c>
      <c r="P566" s="230">
        <v>0.72</v>
      </c>
      <c r="Q566" s="230">
        <v>0.72</v>
      </c>
      <c r="R566" s="230">
        <v>0.72</v>
      </c>
      <c r="S566" s="601"/>
      <c r="T566" s="230">
        <v>-0.05</v>
      </c>
      <c r="U566" s="93"/>
      <c r="V566" s="793">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402</v>
      </c>
      <c r="J567" s="230">
        <v>0.73499999999999999</v>
      </c>
      <c r="K567" s="230">
        <v>0.6</v>
      </c>
      <c r="L567" s="230">
        <v>0.6</v>
      </c>
      <c r="M567" s="230">
        <v>0.6</v>
      </c>
      <c r="N567" s="230">
        <v>0.6</v>
      </c>
      <c r="O567" s="230">
        <v>0.6</v>
      </c>
      <c r="P567" s="230">
        <v>0.6</v>
      </c>
      <c r="Q567" s="230">
        <v>0.6</v>
      </c>
      <c r="R567" s="230">
        <v>0.6</v>
      </c>
      <c r="S567" s="601"/>
      <c r="T567" s="230">
        <v>-0.17</v>
      </c>
      <c r="U567" s="93"/>
      <c r="V567" s="793">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c r="I568" s="103" t="s">
        <v>403</v>
      </c>
      <c r="J568" s="230">
        <v>0.71</v>
      </c>
      <c r="K568" s="230">
        <v>0.71</v>
      </c>
      <c r="L568" s="230">
        <v>0.71</v>
      </c>
      <c r="M568" s="230">
        <v>0.71</v>
      </c>
      <c r="N568" s="230">
        <v>0.71</v>
      </c>
      <c r="O568" s="230">
        <v>0.71</v>
      </c>
      <c r="P568" s="230">
        <v>0.71</v>
      </c>
      <c r="Q568" s="230">
        <v>0.71</v>
      </c>
      <c r="R568" s="230">
        <v>0.71</v>
      </c>
      <c r="S568" s="601"/>
      <c r="T568" s="230">
        <v>-0.17</v>
      </c>
      <c r="U568" s="93"/>
      <c r="V568" s="793">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404</v>
      </c>
      <c r="J569" s="230">
        <v>0.7</v>
      </c>
      <c r="K569" s="230">
        <v>0.75</v>
      </c>
      <c r="L569" s="230">
        <v>0.75</v>
      </c>
      <c r="M569" s="230">
        <v>0.75</v>
      </c>
      <c r="N569" s="230">
        <v>0.75</v>
      </c>
      <c r="O569" s="230">
        <v>0.75</v>
      </c>
      <c r="P569" s="230">
        <v>0.75</v>
      </c>
      <c r="Q569" s="230">
        <v>0.75</v>
      </c>
      <c r="R569" s="230">
        <v>0.75</v>
      </c>
      <c r="S569" s="601"/>
      <c r="T569" s="230">
        <v>-0.17</v>
      </c>
      <c r="U569" s="93"/>
      <c r="V569" s="793">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405</v>
      </c>
      <c r="J570" s="230">
        <v>0.74</v>
      </c>
      <c r="K570" s="230">
        <v>0.75</v>
      </c>
      <c r="L570" s="230">
        <v>0.75</v>
      </c>
      <c r="M570" s="230">
        <v>0.75</v>
      </c>
      <c r="N570" s="230">
        <v>0.75</v>
      </c>
      <c r="O570" s="230">
        <v>0.75</v>
      </c>
      <c r="P570" s="230">
        <v>0.75</v>
      </c>
      <c r="Q570" s="230">
        <v>0.75</v>
      </c>
      <c r="R570" s="230">
        <v>0.75</v>
      </c>
      <c r="S570" s="601"/>
      <c r="T570" s="230">
        <v>-0.17</v>
      </c>
      <c r="U570" s="93"/>
      <c r="V570" s="793">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406</v>
      </c>
      <c r="J571" s="230">
        <v>0.75</v>
      </c>
      <c r="K571" s="230">
        <v>0.75</v>
      </c>
      <c r="L571" s="230">
        <v>0.75</v>
      </c>
      <c r="M571" s="230">
        <v>0.75</v>
      </c>
      <c r="N571" s="230">
        <v>0.75</v>
      </c>
      <c r="O571" s="230">
        <v>0.75</v>
      </c>
      <c r="P571" s="230">
        <v>0.75</v>
      </c>
      <c r="Q571" s="230">
        <v>0.75</v>
      </c>
      <c r="R571" s="230">
        <v>0.75</v>
      </c>
      <c r="S571" s="601"/>
      <c r="T571" s="230">
        <v>-0.2</v>
      </c>
      <c r="U571" s="93"/>
      <c r="V571" s="793">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t="s">
        <v>815</v>
      </c>
      <c r="I572" s="103" t="s">
        <v>397</v>
      </c>
      <c r="J572" s="230">
        <v>0.81</v>
      </c>
      <c r="K572" s="230">
        <v>0.81</v>
      </c>
      <c r="L572" s="230">
        <v>0.81</v>
      </c>
      <c r="M572" s="230">
        <v>0.81</v>
      </c>
      <c r="N572" s="230">
        <v>0.81</v>
      </c>
      <c r="O572" s="230">
        <v>0.81</v>
      </c>
      <c r="P572" s="230">
        <v>0.81</v>
      </c>
      <c r="Q572" s="230">
        <v>0.81</v>
      </c>
      <c r="R572" s="230">
        <v>0.81</v>
      </c>
      <c r="S572" s="601"/>
      <c r="T572" s="230">
        <v>-0.13</v>
      </c>
      <c r="U572" s="93"/>
      <c r="V572" s="793">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398</v>
      </c>
      <c r="J573" s="230">
        <v>0.81</v>
      </c>
      <c r="K573" s="230">
        <v>0.81</v>
      </c>
      <c r="L573" s="230">
        <v>0.81</v>
      </c>
      <c r="M573" s="230">
        <v>0.81</v>
      </c>
      <c r="N573" s="230">
        <v>0.81</v>
      </c>
      <c r="O573" s="230">
        <v>0.81</v>
      </c>
      <c r="P573" s="230">
        <v>0.81</v>
      </c>
      <c r="Q573" s="230">
        <v>0.81</v>
      </c>
      <c r="R573" s="230">
        <v>0.81</v>
      </c>
      <c r="S573" s="601"/>
      <c r="T573" s="230">
        <v>-0.13</v>
      </c>
      <c r="U573" s="93"/>
      <c r="V573" s="793">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399</v>
      </c>
      <c r="J574" s="230">
        <v>0.81</v>
      </c>
      <c r="K574" s="230">
        <v>0.81</v>
      </c>
      <c r="L574" s="230">
        <v>0.81</v>
      </c>
      <c r="M574" s="230">
        <v>0.81</v>
      </c>
      <c r="N574" s="230">
        <v>0.81</v>
      </c>
      <c r="O574" s="230">
        <v>0.81</v>
      </c>
      <c r="P574" s="230">
        <v>0.81</v>
      </c>
      <c r="Q574" s="230">
        <v>0.81</v>
      </c>
      <c r="R574" s="230">
        <v>0.81</v>
      </c>
      <c r="S574" s="601"/>
      <c r="T574" s="230">
        <v>-0.13</v>
      </c>
      <c r="U574" s="93"/>
      <c r="V574" s="793">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400</v>
      </c>
      <c r="J575" s="230">
        <v>0.75</v>
      </c>
      <c r="K575" s="230">
        <v>0.78</v>
      </c>
      <c r="L575" s="230">
        <v>0.78</v>
      </c>
      <c r="M575" s="230">
        <v>0.78</v>
      </c>
      <c r="N575" s="230">
        <v>0.78</v>
      </c>
      <c r="O575" s="230">
        <v>0.78</v>
      </c>
      <c r="P575" s="230">
        <v>0.78</v>
      </c>
      <c r="Q575" s="230">
        <v>0.78</v>
      </c>
      <c r="R575" s="230">
        <v>0.78</v>
      </c>
      <c r="S575" s="601"/>
      <c r="T575" s="230">
        <v>-0.1</v>
      </c>
      <c r="U575" s="93"/>
      <c r="V575" s="793">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401</v>
      </c>
      <c r="J576" s="230">
        <v>0.67</v>
      </c>
      <c r="K576" s="230">
        <v>0.72</v>
      </c>
      <c r="L576" s="230">
        <v>0.72</v>
      </c>
      <c r="M576" s="230">
        <v>0.72</v>
      </c>
      <c r="N576" s="230">
        <v>0.72</v>
      </c>
      <c r="O576" s="230">
        <v>0.72</v>
      </c>
      <c r="P576" s="230">
        <v>0.72</v>
      </c>
      <c r="Q576" s="230">
        <v>0.72</v>
      </c>
      <c r="R576" s="230">
        <v>0.72</v>
      </c>
      <c r="S576" s="601"/>
      <c r="T576" s="230">
        <v>-0.05</v>
      </c>
      <c r="U576" s="93"/>
      <c r="V576" s="793">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25" hidden="1" customHeight="1" outlineLevel="2" x14ac:dyDescent="0.35">
      <c r="A577" s="104"/>
      <c r="B577" s="97"/>
      <c r="C577" s="17"/>
      <c r="D577" s="17"/>
      <c r="E577" s="17"/>
      <c r="F577" s="13"/>
      <c r="G577" s="93"/>
      <c r="H577" s="93"/>
      <c r="I577" s="103" t="s">
        <v>402</v>
      </c>
      <c r="J577" s="230">
        <v>0.73499999999999999</v>
      </c>
      <c r="K577" s="230">
        <v>0.6</v>
      </c>
      <c r="L577" s="230">
        <v>0.6</v>
      </c>
      <c r="M577" s="230">
        <v>0.6</v>
      </c>
      <c r="N577" s="230">
        <v>0.6</v>
      </c>
      <c r="O577" s="230">
        <v>0.6</v>
      </c>
      <c r="P577" s="230">
        <v>0.6</v>
      </c>
      <c r="Q577" s="230">
        <v>0.6</v>
      </c>
      <c r="R577" s="230">
        <v>0.6</v>
      </c>
      <c r="S577" s="601"/>
      <c r="T577" s="230">
        <v>-0.17</v>
      </c>
      <c r="U577" s="93"/>
      <c r="V577" s="793">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25" hidden="1" customHeight="1" outlineLevel="2" x14ac:dyDescent="0.35">
      <c r="A578" s="104"/>
      <c r="B578" s="97"/>
      <c r="C578" s="17"/>
      <c r="D578" s="17"/>
      <c r="E578" s="17"/>
      <c r="F578" s="13"/>
      <c r="G578" s="93"/>
      <c r="H578" s="93"/>
      <c r="I578" s="103" t="s">
        <v>403</v>
      </c>
      <c r="J578" s="230">
        <v>0.71</v>
      </c>
      <c r="K578" s="230">
        <v>0.71</v>
      </c>
      <c r="L578" s="230">
        <v>0.71</v>
      </c>
      <c r="M578" s="230">
        <v>0.71</v>
      </c>
      <c r="N578" s="230">
        <v>0.71</v>
      </c>
      <c r="O578" s="230">
        <v>0.71</v>
      </c>
      <c r="P578" s="230">
        <v>0.71</v>
      </c>
      <c r="Q578" s="230">
        <v>0.71</v>
      </c>
      <c r="R578" s="230">
        <v>0.71</v>
      </c>
      <c r="S578" s="601"/>
      <c r="T578" s="230">
        <v>-0.17</v>
      </c>
      <c r="U578" s="93"/>
      <c r="V578" s="793">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25" hidden="1" customHeight="1" outlineLevel="2" x14ac:dyDescent="0.35">
      <c r="A579" s="104"/>
      <c r="B579" s="97"/>
      <c r="C579" s="17"/>
      <c r="D579" s="17"/>
      <c r="E579" s="17"/>
      <c r="F579" s="13"/>
      <c r="G579" s="93"/>
      <c r="H579" s="93"/>
      <c r="I579" s="103" t="s">
        <v>404</v>
      </c>
      <c r="J579" s="230">
        <v>0.7</v>
      </c>
      <c r="K579" s="230">
        <v>0.75</v>
      </c>
      <c r="L579" s="230">
        <v>0.75</v>
      </c>
      <c r="M579" s="230">
        <v>0.75</v>
      </c>
      <c r="N579" s="230">
        <v>0.75</v>
      </c>
      <c r="O579" s="230">
        <v>0.75</v>
      </c>
      <c r="P579" s="230">
        <v>0.75</v>
      </c>
      <c r="Q579" s="230">
        <v>0.75</v>
      </c>
      <c r="R579" s="230">
        <v>0.75</v>
      </c>
      <c r="S579" s="601"/>
      <c r="T579" s="230">
        <v>-0.17</v>
      </c>
      <c r="U579" s="93"/>
      <c r="V579" s="793">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25" hidden="1" customHeight="1" outlineLevel="2" x14ac:dyDescent="0.35">
      <c r="A580" s="104"/>
      <c r="B580" s="97"/>
      <c r="C580" s="17"/>
      <c r="D580" s="17"/>
      <c r="E580" s="17"/>
      <c r="F580" s="13"/>
      <c r="G580" s="93"/>
      <c r="H580" s="93"/>
      <c r="I580" s="103" t="s">
        <v>405</v>
      </c>
      <c r="J580" s="230">
        <v>0.74</v>
      </c>
      <c r="K580" s="230">
        <v>0.75</v>
      </c>
      <c r="L580" s="230">
        <v>0.75</v>
      </c>
      <c r="M580" s="230">
        <v>0.75</v>
      </c>
      <c r="N580" s="230">
        <v>0.75</v>
      </c>
      <c r="O580" s="230">
        <v>0.75</v>
      </c>
      <c r="P580" s="230">
        <v>0.75</v>
      </c>
      <c r="Q580" s="230">
        <v>0.75</v>
      </c>
      <c r="R580" s="230">
        <v>0.75</v>
      </c>
      <c r="S580" s="601"/>
      <c r="T580" s="230">
        <v>-0.17</v>
      </c>
      <c r="U580" s="93"/>
      <c r="V580" s="793">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25" hidden="1" customHeight="1" outlineLevel="2" x14ac:dyDescent="0.35">
      <c r="A581" s="104"/>
      <c r="B581" s="97"/>
      <c r="C581" s="17"/>
      <c r="D581" s="17"/>
      <c r="E581" s="17"/>
      <c r="F581" s="13"/>
      <c r="G581" s="93"/>
      <c r="H581" s="93"/>
      <c r="I581" s="103" t="s">
        <v>406</v>
      </c>
      <c r="J581" s="230">
        <v>0.75</v>
      </c>
      <c r="K581" s="230">
        <v>0.75</v>
      </c>
      <c r="L581" s="230">
        <v>0.75</v>
      </c>
      <c r="M581" s="230">
        <v>0.75</v>
      </c>
      <c r="N581" s="230">
        <v>0.75</v>
      </c>
      <c r="O581" s="230">
        <v>0.75</v>
      </c>
      <c r="P581" s="230">
        <v>0.75</v>
      </c>
      <c r="Q581" s="230">
        <v>0.75</v>
      </c>
      <c r="R581" s="230">
        <v>0.75</v>
      </c>
      <c r="S581" s="601"/>
      <c r="T581" s="230">
        <v>-0.2</v>
      </c>
      <c r="U581" s="93"/>
      <c r="V581" s="793">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25" hidden="1" customHeight="1" outlineLevel="2" x14ac:dyDescent="0.35">
      <c r="A582" s="104"/>
      <c r="B582" s="97"/>
      <c r="C582" s="17"/>
      <c r="D582" s="17"/>
      <c r="E582" s="17"/>
      <c r="F582" s="13"/>
      <c r="G582" s="93"/>
      <c r="H582" s="93" t="s">
        <v>816</v>
      </c>
      <c r="I582" s="103" t="s">
        <v>397</v>
      </c>
      <c r="J582" s="230">
        <v>0.81</v>
      </c>
      <c r="K582" s="230">
        <v>0.81</v>
      </c>
      <c r="L582" s="230">
        <v>0.81</v>
      </c>
      <c r="M582" s="230">
        <v>0.81</v>
      </c>
      <c r="N582" s="230">
        <v>0.81</v>
      </c>
      <c r="O582" s="230">
        <v>0.81</v>
      </c>
      <c r="P582" s="230">
        <v>0.81</v>
      </c>
      <c r="Q582" s="230">
        <v>0.81</v>
      </c>
      <c r="R582" s="230">
        <v>0.81</v>
      </c>
      <c r="S582" s="601"/>
      <c r="T582" s="230">
        <v>-0.13</v>
      </c>
      <c r="U582" s="93"/>
      <c r="V582" s="793">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25" hidden="1" customHeight="1" outlineLevel="2" x14ac:dyDescent="0.35">
      <c r="A583" s="104"/>
      <c r="B583" s="97"/>
      <c r="C583" s="17"/>
      <c r="D583" s="17"/>
      <c r="E583" s="17"/>
      <c r="F583" s="13"/>
      <c r="G583" s="93"/>
      <c r="H583" s="93"/>
      <c r="I583" s="103" t="s">
        <v>398</v>
      </c>
      <c r="J583" s="230">
        <v>0.81</v>
      </c>
      <c r="K583" s="230">
        <v>0.81</v>
      </c>
      <c r="L583" s="230">
        <v>0.81</v>
      </c>
      <c r="M583" s="230">
        <v>0.81</v>
      </c>
      <c r="N583" s="230">
        <v>0.81</v>
      </c>
      <c r="O583" s="230">
        <v>0.81</v>
      </c>
      <c r="P583" s="230">
        <v>0.81</v>
      </c>
      <c r="Q583" s="230">
        <v>0.81</v>
      </c>
      <c r="R583" s="230">
        <v>0.81</v>
      </c>
      <c r="S583" s="601"/>
      <c r="T583" s="230">
        <v>-0.13</v>
      </c>
      <c r="U583" s="93"/>
      <c r="V583" s="793">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25" hidden="1" customHeight="1" outlineLevel="2" x14ac:dyDescent="0.35">
      <c r="A584" s="104"/>
      <c r="B584" s="97"/>
      <c r="C584" s="17"/>
      <c r="D584" s="17"/>
      <c r="E584" s="17"/>
      <c r="F584" s="13"/>
      <c r="G584" s="93"/>
      <c r="H584" s="93"/>
      <c r="I584" s="103" t="s">
        <v>399</v>
      </c>
      <c r="J584" s="230">
        <v>0.81</v>
      </c>
      <c r="K584" s="230">
        <v>0.81</v>
      </c>
      <c r="L584" s="230">
        <v>0.81</v>
      </c>
      <c r="M584" s="230">
        <v>0.81</v>
      </c>
      <c r="N584" s="230">
        <v>0.81</v>
      </c>
      <c r="O584" s="230">
        <v>0.81</v>
      </c>
      <c r="P584" s="230">
        <v>0.81</v>
      </c>
      <c r="Q584" s="230">
        <v>0.81</v>
      </c>
      <c r="R584" s="230">
        <v>0.81</v>
      </c>
      <c r="S584" s="601"/>
      <c r="T584" s="230">
        <v>-0.13</v>
      </c>
      <c r="U584" s="93"/>
      <c r="V584" s="793">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25" hidden="1" customHeight="1" outlineLevel="2" x14ac:dyDescent="0.35">
      <c r="A585" s="104"/>
      <c r="B585" s="97"/>
      <c r="C585" s="17"/>
      <c r="D585" s="17"/>
      <c r="E585" s="17"/>
      <c r="F585" s="13"/>
      <c r="G585" s="93"/>
      <c r="H585" s="93"/>
      <c r="I585" s="103" t="s">
        <v>400</v>
      </c>
      <c r="J585" s="230">
        <v>0.75</v>
      </c>
      <c r="K585" s="230">
        <v>0.78</v>
      </c>
      <c r="L585" s="230">
        <v>0.78</v>
      </c>
      <c r="M585" s="230">
        <v>0.78</v>
      </c>
      <c r="N585" s="230">
        <v>0.78</v>
      </c>
      <c r="O585" s="230">
        <v>0.78</v>
      </c>
      <c r="P585" s="230">
        <v>0.78</v>
      </c>
      <c r="Q585" s="230">
        <v>0.78</v>
      </c>
      <c r="R585" s="230">
        <v>0.78</v>
      </c>
      <c r="S585" s="601"/>
      <c r="T585" s="230">
        <v>-0.1</v>
      </c>
      <c r="U585" s="93"/>
      <c r="V585" s="793">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25" hidden="1" customHeight="1" outlineLevel="2" x14ac:dyDescent="0.35">
      <c r="A586" s="104"/>
      <c r="B586" s="97"/>
      <c r="C586" s="17"/>
      <c r="D586" s="17"/>
      <c r="E586" s="17"/>
      <c r="F586" s="13"/>
      <c r="G586" s="93"/>
      <c r="H586" s="93"/>
      <c r="I586" s="103" t="s">
        <v>401</v>
      </c>
      <c r="J586" s="230">
        <v>0.67</v>
      </c>
      <c r="K586" s="230">
        <v>0.72</v>
      </c>
      <c r="L586" s="230">
        <v>0.72</v>
      </c>
      <c r="M586" s="230">
        <v>0.72</v>
      </c>
      <c r="N586" s="230">
        <v>0.72</v>
      </c>
      <c r="O586" s="230">
        <v>0.72</v>
      </c>
      <c r="P586" s="230">
        <v>0.72</v>
      </c>
      <c r="Q586" s="230">
        <v>0.72</v>
      </c>
      <c r="R586" s="230">
        <v>0.72</v>
      </c>
      <c r="S586" s="601"/>
      <c r="T586" s="230">
        <v>-0.05</v>
      </c>
      <c r="U586" s="93"/>
      <c r="V586" s="793">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25" hidden="1" customHeight="1" outlineLevel="2" x14ac:dyDescent="0.35">
      <c r="A587" s="104"/>
      <c r="B587" s="97"/>
      <c r="C587" s="17"/>
      <c r="D587" s="17"/>
      <c r="E587" s="17"/>
      <c r="F587" s="13"/>
      <c r="G587" s="93"/>
      <c r="H587" s="93"/>
      <c r="I587" s="103" t="s">
        <v>402</v>
      </c>
      <c r="J587" s="230">
        <v>0.73499999999999999</v>
      </c>
      <c r="K587" s="230">
        <v>0.6</v>
      </c>
      <c r="L587" s="230">
        <v>0.6</v>
      </c>
      <c r="M587" s="230">
        <v>0.6</v>
      </c>
      <c r="N587" s="230">
        <v>0.6</v>
      </c>
      <c r="O587" s="230">
        <v>0.6</v>
      </c>
      <c r="P587" s="230">
        <v>0.6</v>
      </c>
      <c r="Q587" s="230">
        <v>0.6</v>
      </c>
      <c r="R587" s="230">
        <v>0.6</v>
      </c>
      <c r="S587" s="601"/>
      <c r="T587" s="230">
        <v>-0.17</v>
      </c>
      <c r="U587" s="93"/>
      <c r="V587" s="793">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25" hidden="1" customHeight="1" outlineLevel="2" x14ac:dyDescent="0.35">
      <c r="A588" s="104"/>
      <c r="B588" s="97"/>
      <c r="C588" s="17"/>
      <c r="D588" s="17"/>
      <c r="E588" s="17"/>
      <c r="F588" s="13"/>
      <c r="G588" s="93"/>
      <c r="H588" s="93"/>
      <c r="I588" s="103" t="s">
        <v>403</v>
      </c>
      <c r="J588" s="230">
        <v>0.71</v>
      </c>
      <c r="K588" s="230">
        <v>0.71</v>
      </c>
      <c r="L588" s="230">
        <v>0.71</v>
      </c>
      <c r="M588" s="230">
        <v>0.71</v>
      </c>
      <c r="N588" s="230">
        <v>0.71</v>
      </c>
      <c r="O588" s="230">
        <v>0.71</v>
      </c>
      <c r="P588" s="230">
        <v>0.71</v>
      </c>
      <c r="Q588" s="230">
        <v>0.71</v>
      </c>
      <c r="R588" s="230">
        <v>0.71</v>
      </c>
      <c r="S588" s="601"/>
      <c r="T588" s="230">
        <v>-0.17</v>
      </c>
      <c r="U588" s="93"/>
      <c r="V588" s="793">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25" hidden="1" customHeight="1" outlineLevel="2" x14ac:dyDescent="0.35">
      <c r="A589" s="104"/>
      <c r="B589" s="97"/>
      <c r="C589" s="17"/>
      <c r="D589" s="17"/>
      <c r="E589" s="17"/>
      <c r="F589" s="13"/>
      <c r="G589" s="93"/>
      <c r="H589" s="93"/>
      <c r="I589" s="103" t="s">
        <v>404</v>
      </c>
      <c r="J589" s="230">
        <v>0.7</v>
      </c>
      <c r="K589" s="230">
        <v>0.75</v>
      </c>
      <c r="L589" s="230">
        <v>0.75</v>
      </c>
      <c r="M589" s="230">
        <v>0.75</v>
      </c>
      <c r="N589" s="230">
        <v>0.75</v>
      </c>
      <c r="O589" s="230">
        <v>0.75</v>
      </c>
      <c r="P589" s="230">
        <v>0.75</v>
      </c>
      <c r="Q589" s="230">
        <v>0.75</v>
      </c>
      <c r="R589" s="230">
        <v>0.75</v>
      </c>
      <c r="S589" s="601"/>
      <c r="T589" s="230">
        <v>-0.17</v>
      </c>
      <c r="U589" s="93"/>
      <c r="V589" s="793">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25" hidden="1" customHeight="1" outlineLevel="2" x14ac:dyDescent="0.35">
      <c r="A590" s="104"/>
      <c r="B590" s="97"/>
      <c r="C590" s="17"/>
      <c r="D590" s="17"/>
      <c r="E590" s="17"/>
      <c r="F590" s="13"/>
      <c r="G590" s="93"/>
      <c r="H590" s="93"/>
      <c r="I590" s="103" t="s">
        <v>405</v>
      </c>
      <c r="J590" s="230">
        <v>0.74</v>
      </c>
      <c r="K590" s="230">
        <v>0.75</v>
      </c>
      <c r="L590" s="230">
        <v>0.75</v>
      </c>
      <c r="M590" s="230">
        <v>0.75</v>
      </c>
      <c r="N590" s="230">
        <v>0.75</v>
      </c>
      <c r="O590" s="230">
        <v>0.75</v>
      </c>
      <c r="P590" s="230">
        <v>0.75</v>
      </c>
      <c r="Q590" s="230">
        <v>0.75</v>
      </c>
      <c r="R590" s="230">
        <v>0.75</v>
      </c>
      <c r="S590" s="601"/>
      <c r="T590" s="230">
        <v>-0.17</v>
      </c>
      <c r="U590" s="93"/>
      <c r="V590" s="793">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25" hidden="1" customHeight="1" outlineLevel="2" x14ac:dyDescent="0.35">
      <c r="A591" s="104"/>
      <c r="B591" s="97"/>
      <c r="C591" s="17"/>
      <c r="D591" s="17"/>
      <c r="E591" s="17"/>
      <c r="F591" s="13"/>
      <c r="G591" s="93"/>
      <c r="H591" s="93"/>
      <c r="I591" s="103" t="s">
        <v>406</v>
      </c>
      <c r="J591" s="230">
        <v>0.75</v>
      </c>
      <c r="K591" s="230">
        <v>0.75</v>
      </c>
      <c r="L591" s="230">
        <v>0.75</v>
      </c>
      <c r="M591" s="230">
        <v>0.75</v>
      </c>
      <c r="N591" s="230">
        <v>0.75</v>
      </c>
      <c r="O591" s="230">
        <v>0.75</v>
      </c>
      <c r="P591" s="230">
        <v>0.75</v>
      </c>
      <c r="Q591" s="230">
        <v>0.75</v>
      </c>
      <c r="R591" s="230">
        <v>0.75</v>
      </c>
      <c r="S591" s="601"/>
      <c r="T591" s="230">
        <v>-0.2</v>
      </c>
      <c r="U591" s="93"/>
      <c r="V591" s="793">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25" hidden="1" customHeight="1" outlineLevel="1" collapsed="1" x14ac:dyDescent="0.35">
      <c r="A598" s="104"/>
      <c r="B598" s="97"/>
      <c r="C598" s="12"/>
      <c r="D598" s="12">
        <v>0</v>
      </c>
      <c r="E598" s="12" t="s">
        <v>1</v>
      </c>
      <c r="F598" s="71"/>
      <c r="G598" s="72" t="s">
        <v>1094</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51" t="s">
        <v>1095</v>
      </c>
      <c r="H599" s="951"/>
      <c r="I599" s="951"/>
      <c r="J599" s="951"/>
      <c r="K599" s="951"/>
      <c r="L599" s="951"/>
      <c r="M599" s="951"/>
      <c r="N599" s="951"/>
      <c r="O599" s="951"/>
      <c r="P599" s="951"/>
      <c r="Q599" s="951"/>
      <c r="R599" s="951"/>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25"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25"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25"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25" hidden="1" customHeight="1" outlineLevel="1" x14ac:dyDescent="0.35">
      <c r="A603" s="104"/>
      <c r="B603" s="97"/>
      <c r="C603" s="17"/>
      <c r="D603" s="17"/>
      <c r="E603" s="17"/>
      <c r="F603" s="17"/>
      <c r="G603" s="17"/>
      <c r="H603" s="17"/>
      <c r="I603" s="17"/>
      <c r="J603" s="17"/>
      <c r="K603" s="17"/>
      <c r="L603" s="23"/>
      <c r="M603" s="133" t="s">
        <v>471</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hidden="1" customHeight="1" outlineLevel="1" x14ac:dyDescent="0.35">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hidden="1" customHeight="1" outlineLevel="1" x14ac:dyDescent="0.35">
      <c r="A608" s="104"/>
      <c r="B608" s="97"/>
      <c r="C608" s="17"/>
      <c r="D608" s="17"/>
      <c r="E608" s="17"/>
      <c r="F608" s="13"/>
      <c r="G608" s="88"/>
      <c r="H608" s="88"/>
      <c r="I608" s="101" t="s">
        <v>1096</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hidden="1" customHeight="1" outlineLevel="1" x14ac:dyDescent="0.35">
      <c r="A609" s="104"/>
      <c r="B609" s="97"/>
      <c r="C609" s="17"/>
      <c r="D609" s="17"/>
      <c r="E609" s="17"/>
      <c r="F609" s="13"/>
      <c r="G609" s="88"/>
      <c r="H609" s="88"/>
      <c r="I609" s="101" t="s">
        <v>1097</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hidden="1" customHeight="1" outlineLevel="1" collapsed="1" x14ac:dyDescent="0.35">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hidden="1" customHeight="1" outlineLevel="1" x14ac:dyDescent="0.35">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hidden="1" customHeight="1" outlineLevel="1" x14ac:dyDescent="0.35">
      <c r="A622" s="104"/>
      <c r="B622" s="97"/>
      <c r="C622" s="17"/>
      <c r="D622" s="17"/>
      <c r="E622" s="17"/>
      <c r="F622" s="17"/>
      <c r="G622" s="22"/>
      <c r="H622" s="22"/>
      <c r="I622" s="22"/>
      <c r="J622" s="22"/>
      <c r="K622" s="22"/>
      <c r="L622" s="17"/>
      <c r="M622" s="137"/>
      <c r="N622" s="46" t="s">
        <v>854</v>
      </c>
      <c r="O622" s="137"/>
      <c r="P622" s="46" t="s">
        <v>851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hidden="1" customHeight="1" outlineLevel="1" x14ac:dyDescent="0.35">
      <c r="A623" s="104"/>
      <c r="B623" s="97"/>
      <c r="C623" s="17"/>
      <c r="D623" s="17"/>
      <c r="E623" s="17"/>
      <c r="F623" s="17"/>
      <c r="G623" s="17"/>
      <c r="H623" s="17"/>
      <c r="I623" s="17"/>
      <c r="J623" s="17"/>
      <c r="K623" s="17"/>
      <c r="L623" s="17"/>
      <c r="M623" s="17"/>
      <c r="N623" s="46" t="s">
        <v>853</v>
      </c>
      <c r="O623" s="17"/>
      <c r="P623" s="46" t="s">
        <v>852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1" x14ac:dyDescent="0.35">
      <c r="A624" s="104"/>
      <c r="B624" s="97"/>
      <c r="C624" s="17"/>
      <c r="D624" s="17"/>
      <c r="E624" s="17"/>
      <c r="F624" s="17"/>
      <c r="G624" s="23"/>
      <c r="H624" s="23"/>
      <c r="I624" s="23"/>
      <c r="J624" s="23"/>
      <c r="K624" s="23"/>
      <c r="L624" s="23"/>
      <c r="M624" s="23"/>
      <c r="N624" s="23" t="s">
        <v>827</v>
      </c>
      <c r="O624" s="23"/>
      <c r="P624" s="23" t="s">
        <v>828</v>
      </c>
      <c r="Q624" s="22"/>
      <c r="R624" s="23"/>
      <c r="S624" s="100" t="s">
        <v>202</v>
      </c>
      <c r="T624" s="100"/>
      <c r="U624" s="23"/>
      <c r="V624" s="24" t="s">
        <v>196</v>
      </c>
      <c r="W624" s="24"/>
      <c r="X624" s="24"/>
      <c r="Y624" s="24"/>
      <c r="Z624" s="24"/>
      <c r="AA624" s="24"/>
      <c r="AB624" s="24"/>
      <c r="AC624" s="240" t="s">
        <v>908</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1" x14ac:dyDescent="0.35">
      <c r="A625" s="104"/>
      <c r="B625" s="97"/>
      <c r="C625" s="17"/>
      <c r="D625" s="17"/>
      <c r="E625" s="17"/>
      <c r="F625" s="17"/>
      <c r="G625" s="17"/>
      <c r="H625" s="17" t="s">
        <v>823</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829</v>
      </c>
      <c r="AD625" s="24" t="s">
        <v>909</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1" x14ac:dyDescent="0.35">
      <c r="A628" s="104"/>
      <c r="B628" s="97"/>
      <c r="C628" s="17"/>
      <c r="D628" s="17"/>
      <c r="E628" s="17"/>
      <c r="F628" s="13"/>
      <c r="H628" s="106" t="s">
        <v>839</v>
      </c>
      <c r="I628" s="101" t="s">
        <v>397</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1" x14ac:dyDescent="0.35">
      <c r="A629" s="104"/>
      <c r="B629" s="97"/>
      <c r="C629" s="17"/>
      <c r="D629" s="17"/>
      <c r="E629" s="17"/>
      <c r="F629" s="13"/>
      <c r="I629" s="101" t="s">
        <v>398</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1" x14ac:dyDescent="0.35">
      <c r="A630" s="104"/>
      <c r="B630" s="97"/>
      <c r="C630" s="17"/>
      <c r="D630" s="17"/>
      <c r="E630" s="17"/>
      <c r="F630" s="13"/>
      <c r="I630" s="101" t="s">
        <v>399</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1" x14ac:dyDescent="0.35">
      <c r="A631" s="104"/>
      <c r="B631" s="97"/>
      <c r="C631" s="17"/>
      <c r="D631" s="17"/>
      <c r="E631" s="17"/>
      <c r="F631" s="13"/>
      <c r="I631" s="101" t="s">
        <v>400</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1" x14ac:dyDescent="0.35">
      <c r="A632" s="104"/>
      <c r="B632" s="97"/>
      <c r="C632" s="17"/>
      <c r="D632" s="17"/>
      <c r="E632" s="17"/>
      <c r="F632" s="13"/>
      <c r="I632" s="101" t="s">
        <v>401</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1" x14ac:dyDescent="0.35">
      <c r="A633" s="104"/>
      <c r="B633" s="97"/>
      <c r="C633" s="17"/>
      <c r="D633" s="17"/>
      <c r="E633" s="17"/>
      <c r="F633" s="13"/>
      <c r="I633" s="101" t="s">
        <v>402</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1" x14ac:dyDescent="0.35">
      <c r="A634" s="104"/>
      <c r="B634" s="97"/>
      <c r="C634" s="17"/>
      <c r="D634" s="17"/>
      <c r="E634" s="17"/>
      <c r="F634" s="13"/>
      <c r="I634" s="101" t="s">
        <v>403</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1" x14ac:dyDescent="0.35">
      <c r="A635" s="104"/>
      <c r="B635" s="97"/>
      <c r="C635" s="17"/>
      <c r="D635" s="17"/>
      <c r="E635" s="17"/>
      <c r="F635" s="13"/>
      <c r="I635" s="101" t="s">
        <v>404</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1" x14ac:dyDescent="0.35">
      <c r="A636" s="104"/>
      <c r="B636" s="97"/>
      <c r="C636" s="17"/>
      <c r="D636" s="17"/>
      <c r="E636" s="17"/>
      <c r="F636" s="13"/>
      <c r="I636" s="101" t="s">
        <v>405</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1" x14ac:dyDescent="0.35">
      <c r="A637" s="104"/>
      <c r="B637" s="97"/>
      <c r="C637" s="17"/>
      <c r="D637" s="17"/>
      <c r="E637" s="17"/>
      <c r="F637" s="13"/>
      <c r="I637" s="101" t="s">
        <v>406</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H638" s="106" t="s">
        <v>410</v>
      </c>
      <c r="I638" s="101" t="s">
        <v>397</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398</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399</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400</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401</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402</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I644" s="101" t="s">
        <v>403</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404</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405</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406</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H648" s="106" t="s">
        <v>809</v>
      </c>
      <c r="I648" s="101" t="s">
        <v>397</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398</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399</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400</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401</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402</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I654" s="101" t="s">
        <v>403</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404</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405</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406</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H658" s="106" t="s">
        <v>810</v>
      </c>
      <c r="I658" s="101" t="s">
        <v>397</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398</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399</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400</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401</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402</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I664" s="101" t="s">
        <v>403</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404</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405</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406</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H668" s="106" t="s">
        <v>811</v>
      </c>
      <c r="I668" s="101" t="s">
        <v>397</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398</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399</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400</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401</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402</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I674" s="101" t="s">
        <v>403</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404</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405</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406</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H678" s="106" t="s">
        <v>812</v>
      </c>
      <c r="I678" s="101" t="s">
        <v>397</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398</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399</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400</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401</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402</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I684" s="101" t="s">
        <v>403</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404</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405</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406</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H688" s="106" t="s">
        <v>813</v>
      </c>
      <c r="I688" s="101" t="s">
        <v>397</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398</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399</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400</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401</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402</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I694" s="101" t="s">
        <v>403</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404</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405</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406</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H698" s="106" t="s">
        <v>814</v>
      </c>
      <c r="I698" s="101" t="s">
        <v>397</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398</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399</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400</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401</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402</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I704" s="101" t="s">
        <v>403</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404</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405</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406</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H708" s="106" t="s">
        <v>815</v>
      </c>
      <c r="I708" s="101" t="s">
        <v>397</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398</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399</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400</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401</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402</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hidden="1" customHeight="1" outlineLevel="2" x14ac:dyDescent="0.35">
      <c r="A714" s="104"/>
      <c r="B714" s="97"/>
      <c r="C714" s="17"/>
      <c r="D714" s="17"/>
      <c r="E714" s="17"/>
      <c r="F714" s="13"/>
      <c r="I714" s="101" t="s">
        <v>403</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hidden="1" customHeight="1" outlineLevel="2" x14ac:dyDescent="0.35">
      <c r="A715" s="104"/>
      <c r="B715" s="97"/>
      <c r="C715" s="17"/>
      <c r="D715" s="17"/>
      <c r="E715" s="17"/>
      <c r="F715" s="13"/>
      <c r="I715" s="101" t="s">
        <v>404</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hidden="1" customHeight="1" outlineLevel="2" x14ac:dyDescent="0.35">
      <c r="A716" s="104"/>
      <c r="B716" s="97"/>
      <c r="C716" s="17"/>
      <c r="D716" s="17"/>
      <c r="E716" s="17"/>
      <c r="F716" s="13"/>
      <c r="I716" s="101" t="s">
        <v>405</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25" hidden="1" customHeight="1" outlineLevel="2" x14ac:dyDescent="0.35">
      <c r="A717" s="104"/>
      <c r="B717" s="97"/>
      <c r="C717" s="17"/>
      <c r="D717" s="17"/>
      <c r="E717" s="17"/>
      <c r="F717" s="13"/>
      <c r="I717" s="101" t="s">
        <v>406</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25" hidden="1" customHeight="1" outlineLevel="2" x14ac:dyDescent="0.35">
      <c r="A718" s="104"/>
      <c r="B718" s="97"/>
      <c r="C718" s="17"/>
      <c r="D718" s="17"/>
      <c r="E718" s="17"/>
      <c r="F718" s="13"/>
      <c r="H718" s="106" t="s">
        <v>816</v>
      </c>
      <c r="I718" s="101" t="s">
        <v>397</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25" hidden="1" customHeight="1" outlineLevel="2" x14ac:dyDescent="0.35">
      <c r="A719" s="104"/>
      <c r="B719" s="97"/>
      <c r="C719" s="17"/>
      <c r="D719" s="17"/>
      <c r="E719" s="17"/>
      <c r="F719" s="13"/>
      <c r="I719" s="101" t="s">
        <v>398</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25" hidden="1" customHeight="1" outlineLevel="2" x14ac:dyDescent="0.35">
      <c r="A720" s="104"/>
      <c r="B720" s="97"/>
      <c r="C720" s="17"/>
      <c r="D720" s="17"/>
      <c r="E720" s="17"/>
      <c r="F720" s="13"/>
      <c r="I720" s="101" t="s">
        <v>399</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25" hidden="1" customHeight="1" outlineLevel="2" x14ac:dyDescent="0.35">
      <c r="A721" s="104"/>
      <c r="B721" s="97"/>
      <c r="C721" s="17"/>
      <c r="D721" s="17"/>
      <c r="E721" s="17"/>
      <c r="F721" s="13"/>
      <c r="I721" s="101" t="s">
        <v>400</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25" hidden="1" customHeight="1" outlineLevel="2" x14ac:dyDescent="0.35">
      <c r="A722" s="104"/>
      <c r="B722" s="97"/>
      <c r="C722" s="17"/>
      <c r="D722" s="17"/>
      <c r="E722" s="17"/>
      <c r="F722" s="13"/>
      <c r="I722" s="101" t="s">
        <v>401</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25" hidden="1" customHeight="1" outlineLevel="2" x14ac:dyDescent="0.35">
      <c r="A723" s="104"/>
      <c r="B723" s="97"/>
      <c r="C723" s="17"/>
      <c r="D723" s="17"/>
      <c r="E723" s="17"/>
      <c r="F723" s="13"/>
      <c r="I723" s="101" t="s">
        <v>402</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25" hidden="1" customHeight="1" outlineLevel="2" x14ac:dyDescent="0.35">
      <c r="A724" s="104"/>
      <c r="B724" s="97"/>
      <c r="C724" s="17"/>
      <c r="D724" s="17"/>
      <c r="E724" s="17"/>
      <c r="F724" s="13"/>
      <c r="I724" s="101" t="s">
        <v>403</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25" hidden="1" customHeight="1" outlineLevel="2" x14ac:dyDescent="0.35">
      <c r="A725" s="104"/>
      <c r="B725" s="97"/>
      <c r="C725" s="17"/>
      <c r="D725" s="17"/>
      <c r="E725" s="17"/>
      <c r="F725" s="13"/>
      <c r="I725" s="101" t="s">
        <v>404</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25" hidden="1" customHeight="1" outlineLevel="2" x14ac:dyDescent="0.35">
      <c r="A726" s="104"/>
      <c r="B726" s="97"/>
      <c r="C726" s="17"/>
      <c r="D726" s="17"/>
      <c r="E726" s="17"/>
      <c r="F726" s="13"/>
      <c r="I726" s="101" t="s">
        <v>405</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25" hidden="1" customHeight="1" outlineLevel="2" x14ac:dyDescent="0.35">
      <c r="A727" s="104"/>
      <c r="B727" s="97"/>
      <c r="C727" s="17"/>
      <c r="D727" s="17"/>
      <c r="E727" s="17"/>
      <c r="F727" s="13"/>
      <c r="I727" s="101" t="s">
        <v>406</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25"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25"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25"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25" hidden="1" customHeight="1" outlineLevel="1" collapsed="1" x14ac:dyDescent="0.35">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25" hidden="1" customHeight="1" outlineLevel="1" x14ac:dyDescent="0.35">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25"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25"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25"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25"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25" hidden="1" customHeight="1" outlineLevel="1" x14ac:dyDescent="0.35">
      <c r="A743" s="6"/>
      <c r="B743" s="97"/>
      <c r="C743" s="17"/>
      <c r="D743" s="17"/>
      <c r="E743" s="17"/>
      <c r="F743" s="17"/>
      <c r="G743" s="17"/>
      <c r="H743" s="17"/>
      <c r="I743" s="24"/>
      <c r="J743" s="24"/>
      <c r="K743" s="23"/>
      <c r="L743" s="942"/>
      <c r="M743" s="940"/>
      <c r="N743" s="940"/>
      <c r="O743" s="23"/>
      <c r="P743" s="23"/>
      <c r="Q743" s="23"/>
      <c r="R743" s="23"/>
      <c r="S743" s="23"/>
      <c r="T743" s="23"/>
      <c r="U743" s="23"/>
      <c r="V743" s="23"/>
      <c r="W743" s="23"/>
      <c r="X743" s="23"/>
      <c r="Y743" s="23"/>
      <c r="Z743" s="23"/>
      <c r="AA743" s="24"/>
      <c r="AB743" s="24"/>
      <c r="AC743" s="24"/>
      <c r="AD743" s="24"/>
      <c r="AE743" s="16"/>
      <c r="AF743" s="8"/>
    </row>
    <row r="744" spans="1:32" ht="13.25"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25" hidden="1" customHeight="1" outlineLevel="1" x14ac:dyDescent="0.35">
      <c r="A747" s="6"/>
      <c r="B747" s="97"/>
      <c r="C747" s="17"/>
      <c r="D747" s="17"/>
      <c r="E747" s="17"/>
      <c r="F747" s="13"/>
      <c r="G747" s="583" t="s">
        <v>211</v>
      </c>
      <c r="H747" s="34"/>
      <c r="I747" s="34"/>
      <c r="J747" s="29"/>
      <c r="K747" s="32"/>
      <c r="L747" s="32" t="s">
        <v>383</v>
      </c>
      <c r="M747" s="103" t="s">
        <v>396</v>
      </c>
      <c r="N747" s="103" t="s">
        <v>59</v>
      </c>
      <c r="O747" s="103" t="s">
        <v>60</v>
      </c>
      <c r="P747" s="103" t="s">
        <v>61</v>
      </c>
      <c r="Q747" s="103" t="s">
        <v>62</v>
      </c>
      <c r="R747" s="103" t="s">
        <v>900</v>
      </c>
      <c r="S747" s="103" t="s">
        <v>901</v>
      </c>
      <c r="T747" s="103" t="s">
        <v>902</v>
      </c>
      <c r="U747" s="103" t="s">
        <v>1186</v>
      </c>
      <c r="V747" s="93"/>
      <c r="W747" s="93"/>
      <c r="X747" s="93"/>
      <c r="Y747" s="93"/>
      <c r="Z747" s="93"/>
      <c r="AA747" s="13"/>
      <c r="AB747" s="13"/>
      <c r="AC747" s="13"/>
      <c r="AD747" s="13"/>
      <c r="AE747" s="16"/>
      <c r="AF747" s="8"/>
    </row>
    <row r="748" spans="1:32" ht="13.25" hidden="1" customHeight="1" outlineLevel="1" x14ac:dyDescent="0.35">
      <c r="A748" s="6"/>
      <c r="B748" s="97"/>
      <c r="C748" s="17"/>
      <c r="D748" s="17"/>
      <c r="E748" s="17"/>
      <c r="F748" s="13"/>
      <c r="H748" s="34"/>
      <c r="I748" s="34"/>
      <c r="J748" s="32"/>
      <c r="K748" s="144" t="s">
        <v>212</v>
      </c>
      <c r="L748" s="101" t="s">
        <v>395</v>
      </c>
      <c r="M748" s="745">
        <v>0.5</v>
      </c>
      <c r="N748" s="745">
        <v>1</v>
      </c>
      <c r="O748" s="745">
        <v>4</v>
      </c>
      <c r="P748" s="745">
        <v>2</v>
      </c>
      <c r="Q748" s="745">
        <v>4</v>
      </c>
      <c r="R748" s="745">
        <v>6</v>
      </c>
      <c r="S748" s="745">
        <v>4</v>
      </c>
      <c r="T748" s="745">
        <v>4</v>
      </c>
      <c r="U748" s="745">
        <f>Q748*0.7</f>
        <v>2.8</v>
      </c>
      <c r="V748" s="93"/>
      <c r="W748" s="93"/>
      <c r="X748" s="93"/>
      <c r="Y748" s="93"/>
      <c r="Z748" s="93"/>
      <c r="AA748" s="13"/>
      <c r="AB748" s="13"/>
      <c r="AC748" s="13"/>
      <c r="AD748" s="13"/>
      <c r="AE748" s="16"/>
      <c r="AF748" s="8"/>
    </row>
    <row r="749" spans="1:32" ht="13.25" hidden="1" customHeight="1" outlineLevel="1" x14ac:dyDescent="0.35">
      <c r="A749" s="6"/>
      <c r="B749" s="97"/>
      <c r="C749" s="17"/>
      <c r="D749" s="17"/>
      <c r="E749" s="17"/>
      <c r="F749" s="13"/>
      <c r="G749" s="49"/>
      <c r="H749" s="34"/>
      <c r="I749" s="34"/>
      <c r="J749" s="32"/>
      <c r="K749" s="32"/>
      <c r="L749" s="101" t="s">
        <v>141</v>
      </c>
      <c r="M749" s="745">
        <v>0.5</v>
      </c>
      <c r="N749" s="745">
        <v>1</v>
      </c>
      <c r="O749" s="745">
        <v>4</v>
      </c>
      <c r="P749" s="745">
        <v>2</v>
      </c>
      <c r="Q749" s="745">
        <v>4</v>
      </c>
      <c r="R749" s="745">
        <v>6</v>
      </c>
      <c r="S749" s="745">
        <v>4</v>
      </c>
      <c r="T749" s="745">
        <v>4</v>
      </c>
      <c r="U749" s="745">
        <f t="shared" ref="U749:U757" si="278">Q749*0.7</f>
        <v>2.8</v>
      </c>
      <c r="V749" s="93"/>
      <c r="W749" s="93"/>
      <c r="X749" s="93"/>
      <c r="Y749" s="93"/>
      <c r="Z749" s="93"/>
      <c r="AA749" s="13"/>
      <c r="AB749" s="13"/>
      <c r="AC749" s="13"/>
      <c r="AD749" s="13"/>
      <c r="AE749" s="16"/>
      <c r="AF749" s="8"/>
    </row>
    <row r="750" spans="1:32" ht="13.25" hidden="1" customHeight="1" outlineLevel="1" x14ac:dyDescent="0.35">
      <c r="A750" s="6"/>
      <c r="B750" s="97"/>
      <c r="C750" s="17"/>
      <c r="D750" s="17"/>
      <c r="E750" s="17"/>
      <c r="F750" s="13"/>
      <c r="G750" s="49"/>
      <c r="H750" s="34"/>
      <c r="I750" s="34"/>
      <c r="J750" s="32"/>
      <c r="K750" s="32"/>
      <c r="L750" s="101" t="s">
        <v>142</v>
      </c>
      <c r="M750" s="745">
        <v>0.5</v>
      </c>
      <c r="N750" s="745">
        <v>1</v>
      </c>
      <c r="O750" s="745">
        <v>4</v>
      </c>
      <c r="P750" s="745">
        <v>2</v>
      </c>
      <c r="Q750" s="745">
        <v>4</v>
      </c>
      <c r="R750" s="745">
        <v>6</v>
      </c>
      <c r="S750" s="745">
        <v>4</v>
      </c>
      <c r="T750" s="745">
        <v>4</v>
      </c>
      <c r="U750" s="745">
        <f t="shared" si="278"/>
        <v>2.8</v>
      </c>
      <c r="V750" s="93"/>
      <c r="W750" s="93"/>
      <c r="X750" s="93"/>
      <c r="Y750" s="93"/>
      <c r="Z750" s="93"/>
      <c r="AA750" s="13"/>
      <c r="AB750" s="13"/>
      <c r="AC750" s="13"/>
      <c r="AD750" s="13"/>
      <c r="AE750" s="16"/>
      <c r="AF750" s="8"/>
    </row>
    <row r="751" spans="1:32" ht="13.25" hidden="1" customHeight="1" outlineLevel="1" x14ac:dyDescent="0.35">
      <c r="A751" s="6"/>
      <c r="B751" s="97"/>
      <c r="C751" s="17"/>
      <c r="D751" s="17"/>
      <c r="E751" s="17"/>
      <c r="F751" s="13"/>
      <c r="G751" s="49"/>
      <c r="H751" s="34"/>
      <c r="I751" s="34"/>
      <c r="J751" s="32"/>
      <c r="K751" s="32"/>
      <c r="L751" s="101" t="s">
        <v>143</v>
      </c>
      <c r="M751" s="745">
        <v>0.5</v>
      </c>
      <c r="N751" s="745">
        <v>1</v>
      </c>
      <c r="O751" s="745">
        <v>4</v>
      </c>
      <c r="P751" s="745">
        <v>2</v>
      </c>
      <c r="Q751" s="745">
        <v>4</v>
      </c>
      <c r="R751" s="745">
        <v>6</v>
      </c>
      <c r="S751" s="745">
        <v>4</v>
      </c>
      <c r="T751" s="745">
        <v>4</v>
      </c>
      <c r="U751" s="745">
        <f t="shared" si="278"/>
        <v>2.8</v>
      </c>
      <c r="V751" s="93"/>
      <c r="W751" s="93"/>
      <c r="X751" s="93"/>
      <c r="Y751" s="93"/>
      <c r="Z751" s="93"/>
      <c r="AA751" s="13"/>
      <c r="AB751" s="13"/>
      <c r="AC751" s="13"/>
      <c r="AD751" s="13"/>
      <c r="AE751" s="16"/>
      <c r="AF751" s="8"/>
    </row>
    <row r="752" spans="1:32" ht="13.25" hidden="1" customHeight="1" outlineLevel="1" x14ac:dyDescent="0.35">
      <c r="A752" s="6"/>
      <c r="B752" s="97"/>
      <c r="C752" s="17"/>
      <c r="D752" s="17"/>
      <c r="E752" s="17"/>
      <c r="F752" s="13"/>
      <c r="G752" s="49"/>
      <c r="H752" s="34"/>
      <c r="I752" s="34"/>
      <c r="J752" s="32"/>
      <c r="K752" s="32"/>
      <c r="L752" s="101" t="s">
        <v>144</v>
      </c>
      <c r="M752" s="745">
        <v>0.5</v>
      </c>
      <c r="N752" s="745">
        <v>1</v>
      </c>
      <c r="O752" s="745">
        <v>4</v>
      </c>
      <c r="P752" s="745">
        <v>2</v>
      </c>
      <c r="Q752" s="745">
        <v>4</v>
      </c>
      <c r="R752" s="745">
        <v>6</v>
      </c>
      <c r="S752" s="745">
        <v>4</v>
      </c>
      <c r="T752" s="745">
        <v>4</v>
      </c>
      <c r="U752" s="745">
        <f t="shared" si="278"/>
        <v>2.8</v>
      </c>
      <c r="V752" s="93"/>
      <c r="W752" s="93"/>
      <c r="X752" s="93"/>
      <c r="Y752" s="93"/>
      <c r="Z752" s="93"/>
      <c r="AA752" s="13"/>
      <c r="AB752" s="13"/>
      <c r="AC752" s="13"/>
      <c r="AD752" s="13"/>
      <c r="AE752" s="16"/>
      <c r="AF752" s="8"/>
    </row>
    <row r="753" spans="1:58" ht="13.25" hidden="1" customHeight="1" outlineLevel="1" x14ac:dyDescent="0.35">
      <c r="A753" s="6"/>
      <c r="B753" s="97"/>
      <c r="C753" s="17"/>
      <c r="D753" s="17"/>
      <c r="E753" s="17"/>
      <c r="F753" s="13"/>
      <c r="G753" s="49"/>
      <c r="H753" s="34"/>
      <c r="I753" s="34"/>
      <c r="J753" s="32"/>
      <c r="K753" s="32"/>
      <c r="L753" s="101" t="s">
        <v>145</v>
      </c>
      <c r="M753" s="745">
        <v>0.5</v>
      </c>
      <c r="N753" s="745">
        <v>1</v>
      </c>
      <c r="O753" s="745">
        <v>4</v>
      </c>
      <c r="P753" s="745">
        <v>2</v>
      </c>
      <c r="Q753" s="745">
        <v>4</v>
      </c>
      <c r="R753" s="745">
        <v>6</v>
      </c>
      <c r="S753" s="745">
        <v>4</v>
      </c>
      <c r="T753" s="745">
        <v>4</v>
      </c>
      <c r="U753" s="745">
        <f t="shared" si="278"/>
        <v>2.8</v>
      </c>
      <c r="V753" s="93"/>
      <c r="W753" s="93"/>
      <c r="X753" s="93"/>
      <c r="Y753" s="93"/>
      <c r="Z753" s="93"/>
      <c r="AA753" s="13"/>
      <c r="AB753" s="13"/>
      <c r="AC753" s="13"/>
      <c r="AD753" s="13"/>
      <c r="AE753" s="16"/>
      <c r="AF753" s="8"/>
    </row>
    <row r="754" spans="1:58" ht="13.25" hidden="1" customHeight="1" outlineLevel="1" x14ac:dyDescent="0.35">
      <c r="A754" s="6"/>
      <c r="B754" s="97"/>
      <c r="C754" s="17"/>
      <c r="D754" s="17"/>
      <c r="E754" s="17"/>
      <c r="F754" s="13"/>
      <c r="G754" s="49"/>
      <c r="H754" s="34"/>
      <c r="I754" s="34"/>
      <c r="J754" s="32"/>
      <c r="K754" s="32"/>
      <c r="L754" s="101" t="s">
        <v>146</v>
      </c>
      <c r="M754" s="745">
        <v>0.5</v>
      </c>
      <c r="N754" s="745">
        <v>1</v>
      </c>
      <c r="O754" s="745">
        <v>4</v>
      </c>
      <c r="P754" s="745">
        <v>2</v>
      </c>
      <c r="Q754" s="745">
        <v>4</v>
      </c>
      <c r="R754" s="745">
        <v>6</v>
      </c>
      <c r="S754" s="745">
        <v>4</v>
      </c>
      <c r="T754" s="745">
        <v>4</v>
      </c>
      <c r="U754" s="745">
        <f t="shared" si="278"/>
        <v>2.8</v>
      </c>
      <c r="V754" s="93"/>
      <c r="W754" s="93"/>
      <c r="X754" s="93"/>
      <c r="Y754" s="93"/>
      <c r="Z754" s="93"/>
      <c r="AA754" s="13"/>
      <c r="AB754" s="13"/>
      <c r="AC754" s="13"/>
      <c r="AD754" s="13"/>
      <c r="AE754" s="16"/>
      <c r="AF754" s="8"/>
    </row>
    <row r="755" spans="1:58" ht="13.25" hidden="1" customHeight="1" outlineLevel="1" x14ac:dyDescent="0.35">
      <c r="A755" s="6"/>
      <c r="B755" s="97"/>
      <c r="C755" s="17"/>
      <c r="D755" s="17"/>
      <c r="E755" s="17"/>
      <c r="F755" s="13"/>
      <c r="G755" s="49"/>
      <c r="H755" s="34"/>
      <c r="I755" s="34"/>
      <c r="J755" s="32"/>
      <c r="K755" s="32"/>
      <c r="L755" s="101" t="s">
        <v>147</v>
      </c>
      <c r="M755" s="745">
        <v>0.5</v>
      </c>
      <c r="N755" s="745">
        <v>1</v>
      </c>
      <c r="O755" s="745">
        <v>4</v>
      </c>
      <c r="P755" s="745">
        <v>2</v>
      </c>
      <c r="Q755" s="745">
        <v>4</v>
      </c>
      <c r="R755" s="745">
        <v>6</v>
      </c>
      <c r="S755" s="745">
        <v>4</v>
      </c>
      <c r="T755" s="745">
        <v>4</v>
      </c>
      <c r="U755" s="745">
        <f t="shared" si="278"/>
        <v>2.8</v>
      </c>
      <c r="V755" s="93"/>
      <c r="W755" s="93"/>
      <c r="X755" s="93"/>
      <c r="Y755" s="93"/>
      <c r="Z755" s="93"/>
      <c r="AA755" s="13"/>
      <c r="AB755" s="13"/>
      <c r="AC755" s="13"/>
      <c r="AD755" s="13"/>
      <c r="AE755" s="16"/>
      <c r="AF755" s="8"/>
    </row>
    <row r="756" spans="1:58" ht="13.25" hidden="1" customHeight="1" outlineLevel="1" x14ac:dyDescent="0.35">
      <c r="A756" s="6"/>
      <c r="B756" s="97"/>
      <c r="C756" s="17"/>
      <c r="D756" s="17"/>
      <c r="E756" s="17"/>
      <c r="F756" s="13"/>
      <c r="G756" s="49"/>
      <c r="H756" s="34"/>
      <c r="I756" s="34"/>
      <c r="J756" s="32"/>
      <c r="K756" s="32"/>
      <c r="L756" s="101" t="s">
        <v>148</v>
      </c>
      <c r="M756" s="745">
        <v>0.5</v>
      </c>
      <c r="N756" s="745">
        <v>1</v>
      </c>
      <c r="O756" s="745">
        <v>4</v>
      </c>
      <c r="P756" s="745">
        <v>2</v>
      </c>
      <c r="Q756" s="745">
        <v>4</v>
      </c>
      <c r="R756" s="745">
        <v>6</v>
      </c>
      <c r="S756" s="745">
        <v>4</v>
      </c>
      <c r="T756" s="745">
        <v>4</v>
      </c>
      <c r="U756" s="745">
        <f t="shared" si="278"/>
        <v>2.8</v>
      </c>
      <c r="V756" s="93"/>
      <c r="W756" s="93"/>
      <c r="X756" s="93"/>
      <c r="Y756" s="93"/>
      <c r="Z756" s="93"/>
      <c r="AA756" s="13"/>
      <c r="AB756" s="13"/>
      <c r="AC756" s="13"/>
      <c r="AD756" s="13"/>
      <c r="AE756" s="16"/>
      <c r="AF756" s="8"/>
    </row>
    <row r="757" spans="1:58" ht="13.25" hidden="1" customHeight="1" outlineLevel="1" x14ac:dyDescent="0.35">
      <c r="A757" s="6"/>
      <c r="B757" s="97"/>
      <c r="C757" s="17"/>
      <c r="D757" s="17"/>
      <c r="E757" s="17"/>
      <c r="F757" s="13"/>
      <c r="G757" s="49"/>
      <c r="H757" s="34"/>
      <c r="I757" s="34"/>
      <c r="J757" s="32"/>
      <c r="K757" s="32"/>
      <c r="L757" s="101" t="s">
        <v>149</v>
      </c>
      <c r="M757" s="745">
        <v>0.5</v>
      </c>
      <c r="N757" s="745">
        <v>1</v>
      </c>
      <c r="O757" s="745">
        <v>4</v>
      </c>
      <c r="P757" s="745">
        <v>2</v>
      </c>
      <c r="Q757" s="745">
        <v>4</v>
      </c>
      <c r="R757" s="745">
        <v>6</v>
      </c>
      <c r="S757" s="745">
        <v>4</v>
      </c>
      <c r="T757" s="745">
        <v>4</v>
      </c>
      <c r="U757" s="745">
        <f t="shared" si="278"/>
        <v>2.8</v>
      </c>
      <c r="V757" s="93"/>
      <c r="W757" s="93"/>
      <c r="X757" s="93"/>
      <c r="Y757" s="93"/>
      <c r="Z757" s="93"/>
      <c r="AA757" s="13"/>
      <c r="AB757" s="13"/>
      <c r="AC757" s="13"/>
      <c r="AD757" s="13"/>
      <c r="AE757" s="16"/>
      <c r="AF757" s="8"/>
    </row>
    <row r="758" spans="1:58" s="106" customFormat="1" ht="13.25" hidden="1" customHeight="1" outlineLevel="2" x14ac:dyDescent="0.35">
      <c r="A758" s="104"/>
      <c r="B758" s="97"/>
      <c r="C758" s="17"/>
      <c r="D758" s="17"/>
      <c r="E758" s="17"/>
      <c r="F758" s="13"/>
      <c r="G758" s="88"/>
      <c r="H758" s="88"/>
      <c r="K758" s="101" t="s">
        <v>410</v>
      </c>
      <c r="L758" s="101" t="s">
        <v>395</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t="s">
        <v>809</v>
      </c>
      <c r="L768" s="101" t="s">
        <v>395</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t="s">
        <v>810</v>
      </c>
      <c r="L778" s="101" t="s">
        <v>395</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t="s">
        <v>811</v>
      </c>
      <c r="L788" s="101" t="s">
        <v>395</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t="s">
        <v>812</v>
      </c>
      <c r="L798" s="101" t="s">
        <v>395</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t="s">
        <v>813</v>
      </c>
      <c r="L808" s="101" t="s">
        <v>395</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t="s">
        <v>814</v>
      </c>
      <c r="L818" s="101" t="s">
        <v>395</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t="s">
        <v>815</v>
      </c>
      <c r="L828" s="101" t="s">
        <v>395</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25" hidden="1" customHeight="1" outlineLevel="2" x14ac:dyDescent="0.35">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25" hidden="1" customHeight="1" outlineLevel="2" x14ac:dyDescent="0.35">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25" hidden="1" customHeight="1" outlineLevel="2" x14ac:dyDescent="0.35">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25" hidden="1" customHeight="1" outlineLevel="2" x14ac:dyDescent="0.35">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25" hidden="1" customHeight="1" outlineLevel="2" x14ac:dyDescent="0.35">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25" hidden="1" customHeight="1" outlineLevel="2" x14ac:dyDescent="0.35">
      <c r="A838" s="104"/>
      <c r="B838" s="97"/>
      <c r="C838" s="17"/>
      <c r="D838" s="17"/>
      <c r="E838" s="17"/>
      <c r="F838" s="13"/>
      <c r="G838" s="88"/>
      <c r="H838" s="88"/>
      <c r="K838" s="101" t="s">
        <v>816</v>
      </c>
      <c r="L838" s="101" t="s">
        <v>395</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25" hidden="1" customHeight="1" outlineLevel="2" x14ac:dyDescent="0.35">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25" hidden="1" customHeight="1" outlineLevel="2" x14ac:dyDescent="0.35">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25" hidden="1" customHeight="1" outlineLevel="2" x14ac:dyDescent="0.35">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25" hidden="1" customHeight="1" outlineLevel="2" x14ac:dyDescent="0.35">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25" hidden="1" customHeight="1" outlineLevel="2" x14ac:dyDescent="0.35">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25" hidden="1" customHeight="1" outlineLevel="2" x14ac:dyDescent="0.35">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25" hidden="1" customHeight="1" outlineLevel="2" x14ac:dyDescent="0.35">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25" hidden="1" customHeight="1" outlineLevel="2" x14ac:dyDescent="0.35">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25" hidden="1" customHeight="1" outlineLevel="2" x14ac:dyDescent="0.35">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25"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hidden="1" customHeight="1" outlineLevel="1" collapsed="1" x14ac:dyDescent="0.35">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hidden="1" customHeight="1" outlineLevel="1" x14ac:dyDescent="0.35">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hidden="1" customHeight="1" outlineLevel="1" x14ac:dyDescent="0.35">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hidden="1" customHeight="1" outlineLevel="1" x14ac:dyDescent="0.35">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hidden="1" customHeight="1" outlineLevel="1" x14ac:dyDescent="0.3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25" hidden="1" customHeight="1" outlineLevel="1" x14ac:dyDescent="0.35">
      <c r="A867" s="104"/>
      <c r="B867" s="7"/>
      <c r="C867" s="17"/>
      <c r="D867" s="17"/>
      <c r="E867" s="17"/>
      <c r="F867" s="26"/>
      <c r="G867" s="145" t="s">
        <v>397</v>
      </c>
      <c r="I867" s="98">
        <v>0.8</v>
      </c>
      <c r="J867" s="98">
        <v>0.8</v>
      </c>
      <c r="K867" s="98">
        <v>0.8</v>
      </c>
      <c r="L867" s="98">
        <v>0.8</v>
      </c>
      <c r="M867" s="98">
        <v>0.8</v>
      </c>
      <c r="N867" s="98">
        <v>0.8</v>
      </c>
      <c r="O867" s="98">
        <v>0.8</v>
      </c>
      <c r="P867" s="98">
        <v>0.8</v>
      </c>
      <c r="Q867" s="98">
        <v>0.8</v>
      </c>
      <c r="R867" s="98">
        <v>0.8</v>
      </c>
      <c r="T867" s="742">
        <v>300</v>
      </c>
      <c r="U867" s="742">
        <v>300</v>
      </c>
      <c r="V867" s="742">
        <v>300</v>
      </c>
      <c r="W867" s="742">
        <v>300</v>
      </c>
      <c r="X867" s="742">
        <v>300</v>
      </c>
      <c r="Y867" s="742">
        <v>300</v>
      </c>
      <c r="Z867" s="742">
        <v>300</v>
      </c>
      <c r="AA867" s="742">
        <v>300</v>
      </c>
      <c r="AB867" s="742">
        <v>300</v>
      </c>
      <c r="AC867" s="742">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25" hidden="1" customHeight="1" outlineLevel="1" x14ac:dyDescent="0.35">
      <c r="A868" s="104"/>
      <c r="B868" s="7"/>
      <c r="C868" s="17"/>
      <c r="D868" s="17"/>
      <c r="E868" s="17"/>
      <c r="F868" s="26"/>
      <c r="G868" s="145" t="s">
        <v>398</v>
      </c>
      <c r="I868" s="98">
        <v>0.8</v>
      </c>
      <c r="J868" s="98">
        <v>0.8</v>
      </c>
      <c r="K868" s="98">
        <v>0.8</v>
      </c>
      <c r="L868" s="98">
        <v>0.8</v>
      </c>
      <c r="M868" s="98">
        <v>0.8</v>
      </c>
      <c r="N868" s="98">
        <v>0.8</v>
      </c>
      <c r="O868" s="98">
        <v>0.8</v>
      </c>
      <c r="P868" s="98">
        <v>0.8</v>
      </c>
      <c r="Q868" s="98">
        <v>0.8</v>
      </c>
      <c r="R868" s="98">
        <v>0.8</v>
      </c>
      <c r="T868" s="742">
        <v>350</v>
      </c>
      <c r="U868" s="742">
        <v>350</v>
      </c>
      <c r="V868" s="742">
        <v>350</v>
      </c>
      <c r="W868" s="742">
        <v>350</v>
      </c>
      <c r="X868" s="742">
        <v>350</v>
      </c>
      <c r="Y868" s="742">
        <v>350</v>
      </c>
      <c r="Z868" s="742">
        <v>350</v>
      </c>
      <c r="AA868" s="742">
        <v>350</v>
      </c>
      <c r="AB868" s="742">
        <v>350</v>
      </c>
      <c r="AC868" s="742">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25" hidden="1" customHeight="1" outlineLevel="1" x14ac:dyDescent="0.35">
      <c r="A869" s="104"/>
      <c r="B869" s="7"/>
      <c r="C869" s="17"/>
      <c r="D869" s="17"/>
      <c r="E869" s="17"/>
      <c r="F869" s="33"/>
      <c r="G869" s="145" t="s">
        <v>399</v>
      </c>
      <c r="I869" s="98">
        <v>0.8</v>
      </c>
      <c r="J869" s="98">
        <v>0.8</v>
      </c>
      <c r="K869" s="98">
        <v>0.8</v>
      </c>
      <c r="L869" s="98">
        <v>0.8</v>
      </c>
      <c r="M869" s="98">
        <v>0.8</v>
      </c>
      <c r="N869" s="98">
        <v>0.8</v>
      </c>
      <c r="O869" s="98">
        <v>0.8</v>
      </c>
      <c r="P869" s="98">
        <v>0.8</v>
      </c>
      <c r="Q869" s="98">
        <v>0.8</v>
      </c>
      <c r="R869" s="98">
        <v>0.8</v>
      </c>
      <c r="T869" s="742">
        <v>400</v>
      </c>
      <c r="U869" s="742">
        <v>400</v>
      </c>
      <c r="V869" s="742">
        <v>400</v>
      </c>
      <c r="W869" s="742">
        <v>400</v>
      </c>
      <c r="X869" s="742">
        <v>400</v>
      </c>
      <c r="Y869" s="742">
        <v>400</v>
      </c>
      <c r="Z869" s="742">
        <v>400</v>
      </c>
      <c r="AA869" s="742">
        <v>400</v>
      </c>
      <c r="AB869" s="742">
        <v>400</v>
      </c>
      <c r="AC869" s="742">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25" hidden="1" customHeight="1" outlineLevel="1" x14ac:dyDescent="0.35">
      <c r="A870" s="104"/>
      <c r="B870" s="7"/>
      <c r="C870" s="17"/>
      <c r="D870" s="17"/>
      <c r="E870" s="17"/>
      <c r="F870" s="33"/>
      <c r="G870" s="145" t="s">
        <v>400</v>
      </c>
      <c r="I870" s="98">
        <v>0</v>
      </c>
      <c r="J870" s="98">
        <v>0</v>
      </c>
      <c r="K870" s="98">
        <v>0</v>
      </c>
      <c r="L870" s="98">
        <v>0</v>
      </c>
      <c r="M870" s="98">
        <v>0</v>
      </c>
      <c r="N870" s="98">
        <v>0</v>
      </c>
      <c r="O870" s="98">
        <v>0</v>
      </c>
      <c r="P870" s="98">
        <v>0</v>
      </c>
      <c r="Q870" s="98">
        <v>0</v>
      </c>
      <c r="R870" s="98">
        <v>0</v>
      </c>
      <c r="T870" s="742">
        <v>0</v>
      </c>
      <c r="U870" s="742">
        <v>0</v>
      </c>
      <c r="V870" s="742">
        <v>0</v>
      </c>
      <c r="W870" s="742">
        <v>0</v>
      </c>
      <c r="X870" s="742">
        <v>0</v>
      </c>
      <c r="Y870" s="742">
        <v>0</v>
      </c>
      <c r="Z870" s="742">
        <v>0</v>
      </c>
      <c r="AA870" s="742">
        <v>0</v>
      </c>
      <c r="AB870" s="742">
        <v>0</v>
      </c>
      <c r="AC870" s="742">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25" hidden="1" customHeight="1" outlineLevel="1" x14ac:dyDescent="0.35">
      <c r="A871" s="104"/>
      <c r="B871" s="7"/>
      <c r="C871" s="17"/>
      <c r="D871" s="17"/>
      <c r="E871" s="17"/>
      <c r="F871" s="33"/>
      <c r="G871" s="145" t="s">
        <v>401</v>
      </c>
      <c r="I871" s="98">
        <v>0</v>
      </c>
      <c r="J871" s="98">
        <v>0</v>
      </c>
      <c r="K871" s="98">
        <v>0</v>
      </c>
      <c r="L871" s="98">
        <v>0</v>
      </c>
      <c r="M871" s="98">
        <v>0</v>
      </c>
      <c r="N871" s="98">
        <v>0</v>
      </c>
      <c r="O871" s="98">
        <v>0</v>
      </c>
      <c r="P871" s="98">
        <v>0</v>
      </c>
      <c r="Q871" s="98">
        <v>0</v>
      </c>
      <c r="R871" s="98">
        <v>0</v>
      </c>
      <c r="T871" s="742">
        <v>0</v>
      </c>
      <c r="U871" s="742">
        <v>0</v>
      </c>
      <c r="V871" s="742">
        <v>0</v>
      </c>
      <c r="W871" s="742">
        <v>0</v>
      </c>
      <c r="X871" s="742">
        <v>0</v>
      </c>
      <c r="Y871" s="742">
        <v>0</v>
      </c>
      <c r="Z871" s="742">
        <v>0</v>
      </c>
      <c r="AA871" s="742">
        <v>0</v>
      </c>
      <c r="AB871" s="742">
        <v>0</v>
      </c>
      <c r="AC871" s="742">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25" hidden="1" customHeight="1" outlineLevel="1" x14ac:dyDescent="0.35">
      <c r="A872" s="104"/>
      <c r="B872" s="7"/>
      <c r="C872" s="17"/>
      <c r="D872" s="17"/>
      <c r="E872" s="17"/>
      <c r="F872" s="33"/>
      <c r="G872" s="145" t="s">
        <v>402</v>
      </c>
      <c r="I872" s="98">
        <v>0</v>
      </c>
      <c r="J872" s="98">
        <v>0</v>
      </c>
      <c r="K872" s="98">
        <v>0</v>
      </c>
      <c r="L872" s="98">
        <v>0</v>
      </c>
      <c r="M872" s="98">
        <v>0</v>
      </c>
      <c r="N872" s="98">
        <v>0</v>
      </c>
      <c r="O872" s="98">
        <v>0</v>
      </c>
      <c r="P872" s="98">
        <v>0</v>
      </c>
      <c r="Q872" s="98">
        <v>0</v>
      </c>
      <c r="R872" s="98">
        <v>0</v>
      </c>
      <c r="T872" s="742">
        <v>0</v>
      </c>
      <c r="U872" s="742">
        <v>0</v>
      </c>
      <c r="V872" s="742">
        <v>0</v>
      </c>
      <c r="W872" s="742">
        <v>0</v>
      </c>
      <c r="X872" s="742">
        <v>0</v>
      </c>
      <c r="Y872" s="742">
        <v>0</v>
      </c>
      <c r="Z872" s="742">
        <v>0</v>
      </c>
      <c r="AA872" s="742">
        <v>0</v>
      </c>
      <c r="AB872" s="742">
        <v>0</v>
      </c>
      <c r="AC872" s="742">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25" hidden="1" customHeight="1" outlineLevel="1" x14ac:dyDescent="0.35">
      <c r="A873" s="104"/>
      <c r="B873" s="7"/>
      <c r="C873" s="17"/>
      <c r="D873" s="17"/>
      <c r="E873" s="17"/>
      <c r="F873" s="33"/>
      <c r="G873" s="145" t="s">
        <v>403</v>
      </c>
      <c r="I873" s="98">
        <v>0</v>
      </c>
      <c r="J873" s="98">
        <v>0</v>
      </c>
      <c r="K873" s="98">
        <v>0</v>
      </c>
      <c r="L873" s="98">
        <v>0</v>
      </c>
      <c r="M873" s="98">
        <v>0</v>
      </c>
      <c r="N873" s="98">
        <v>0</v>
      </c>
      <c r="O873" s="98">
        <v>0</v>
      </c>
      <c r="P873" s="98">
        <v>0</v>
      </c>
      <c r="Q873" s="98">
        <v>0</v>
      </c>
      <c r="R873" s="98">
        <v>0</v>
      </c>
      <c r="T873" s="742">
        <v>0</v>
      </c>
      <c r="U873" s="742">
        <v>0</v>
      </c>
      <c r="V873" s="742">
        <v>0</v>
      </c>
      <c r="W873" s="742">
        <v>0</v>
      </c>
      <c r="X873" s="742">
        <v>0</v>
      </c>
      <c r="Y873" s="742">
        <v>0</v>
      </c>
      <c r="Z873" s="742">
        <v>0</v>
      </c>
      <c r="AA873" s="742">
        <v>0</v>
      </c>
      <c r="AB873" s="742">
        <v>0</v>
      </c>
      <c r="AC873" s="742">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25" hidden="1" customHeight="1" outlineLevel="1" x14ac:dyDescent="0.35">
      <c r="A874" s="104"/>
      <c r="B874" s="7"/>
      <c r="C874" s="17"/>
      <c r="D874" s="17"/>
      <c r="E874" s="17"/>
      <c r="F874" s="33"/>
      <c r="G874" s="145" t="s">
        <v>404</v>
      </c>
      <c r="I874" s="98">
        <v>0</v>
      </c>
      <c r="J874" s="98">
        <v>0</v>
      </c>
      <c r="K874" s="98">
        <v>0</v>
      </c>
      <c r="L874" s="98">
        <v>0</v>
      </c>
      <c r="M874" s="98">
        <v>0</v>
      </c>
      <c r="N874" s="98">
        <v>0</v>
      </c>
      <c r="O874" s="98">
        <v>0</v>
      </c>
      <c r="P874" s="98">
        <v>0</v>
      </c>
      <c r="Q874" s="98">
        <v>0</v>
      </c>
      <c r="R874" s="98">
        <v>0</v>
      </c>
      <c r="T874" s="742">
        <v>0</v>
      </c>
      <c r="U874" s="742">
        <v>0</v>
      </c>
      <c r="V874" s="742">
        <v>0</v>
      </c>
      <c r="W874" s="742">
        <v>0</v>
      </c>
      <c r="X874" s="742">
        <v>0</v>
      </c>
      <c r="Y874" s="742">
        <v>0</v>
      </c>
      <c r="Z874" s="742">
        <v>0</v>
      </c>
      <c r="AA874" s="742">
        <v>0</v>
      </c>
      <c r="AB874" s="742">
        <v>0</v>
      </c>
      <c r="AC874" s="742">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25" hidden="1" customHeight="1" outlineLevel="1" x14ac:dyDescent="0.35">
      <c r="A875" s="104"/>
      <c r="B875" s="7"/>
      <c r="C875" s="17"/>
      <c r="D875" s="17"/>
      <c r="E875" s="17"/>
      <c r="F875" s="33"/>
      <c r="G875" s="145" t="s">
        <v>405</v>
      </c>
      <c r="I875" s="98">
        <v>0</v>
      </c>
      <c r="J875" s="98">
        <v>0</v>
      </c>
      <c r="K875" s="98">
        <v>0</v>
      </c>
      <c r="L875" s="98">
        <v>0</v>
      </c>
      <c r="M875" s="98">
        <v>0</v>
      </c>
      <c r="N875" s="98">
        <v>0</v>
      </c>
      <c r="O875" s="98">
        <v>0</v>
      </c>
      <c r="P875" s="98">
        <v>0</v>
      </c>
      <c r="Q875" s="98">
        <v>0</v>
      </c>
      <c r="R875" s="98">
        <v>0</v>
      </c>
      <c r="T875" s="742">
        <v>0</v>
      </c>
      <c r="U875" s="742">
        <v>0</v>
      </c>
      <c r="V875" s="742">
        <v>0</v>
      </c>
      <c r="W875" s="742">
        <v>0</v>
      </c>
      <c r="X875" s="742">
        <v>0</v>
      </c>
      <c r="Y875" s="742">
        <v>0</v>
      </c>
      <c r="Z875" s="742">
        <v>0</v>
      </c>
      <c r="AA875" s="742">
        <v>0</v>
      </c>
      <c r="AB875" s="742">
        <v>0</v>
      </c>
      <c r="AC875" s="742">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25" hidden="1" customHeight="1" outlineLevel="1" x14ac:dyDescent="0.35">
      <c r="A876" s="104"/>
      <c r="B876" s="7"/>
      <c r="C876" s="17"/>
      <c r="D876" s="17"/>
      <c r="E876" s="17"/>
      <c r="F876" s="26"/>
      <c r="G876" s="145" t="s">
        <v>406</v>
      </c>
      <c r="I876" s="98">
        <v>0</v>
      </c>
      <c r="J876" s="98">
        <v>0</v>
      </c>
      <c r="K876" s="98">
        <v>0</v>
      </c>
      <c r="L876" s="98">
        <v>0</v>
      </c>
      <c r="M876" s="98">
        <v>0</v>
      </c>
      <c r="N876" s="98">
        <v>0</v>
      </c>
      <c r="O876" s="98">
        <v>0</v>
      </c>
      <c r="P876" s="98">
        <v>0</v>
      </c>
      <c r="Q876" s="98">
        <v>0</v>
      </c>
      <c r="R876" s="98">
        <v>0</v>
      </c>
      <c r="T876" s="742">
        <v>0</v>
      </c>
      <c r="U876" s="742">
        <v>0</v>
      </c>
      <c r="V876" s="742">
        <v>0</v>
      </c>
      <c r="W876" s="742">
        <v>0</v>
      </c>
      <c r="X876" s="742">
        <v>0</v>
      </c>
      <c r="Y876" s="742">
        <v>0</v>
      </c>
      <c r="Z876" s="742">
        <v>0</v>
      </c>
      <c r="AA876" s="742">
        <v>0</v>
      </c>
      <c r="AB876" s="742">
        <v>0</v>
      </c>
      <c r="AC876" s="742">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25"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25" hidden="1" customHeight="1" outlineLevel="1" x14ac:dyDescent="0.3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913</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221</v>
      </c>
      <c r="K892" s="23" t="s">
        <v>396</v>
      </c>
      <c r="L892" s="23" t="s">
        <v>59</v>
      </c>
      <c r="M892" s="23" t="s">
        <v>60</v>
      </c>
      <c r="N892" s="23" t="s">
        <v>61</v>
      </c>
      <c r="O892" s="23" t="s">
        <v>62</v>
      </c>
      <c r="P892" s="23" t="s">
        <v>900</v>
      </c>
      <c r="Q892" s="23" t="s">
        <v>901</v>
      </c>
      <c r="R892" s="23" t="s">
        <v>902</v>
      </c>
      <c r="S892" s="23" t="s">
        <v>1186</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839</v>
      </c>
      <c r="J893" s="145" t="s">
        <v>397</v>
      </c>
      <c r="K893" s="746">
        <v>100</v>
      </c>
      <c r="L893" s="746">
        <v>100</v>
      </c>
      <c r="M893" s="746">
        <v>100</v>
      </c>
      <c r="N893" s="746">
        <v>100</v>
      </c>
      <c r="O893" s="746">
        <v>100</v>
      </c>
      <c r="P893" s="746">
        <v>100</v>
      </c>
      <c r="Q893" s="746">
        <v>100</v>
      </c>
      <c r="R893" s="746">
        <v>100</v>
      </c>
      <c r="S893" s="746">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398</v>
      </c>
      <c r="K894" s="746">
        <v>100</v>
      </c>
      <c r="L894" s="746">
        <v>100</v>
      </c>
      <c r="M894" s="746">
        <v>100</v>
      </c>
      <c r="N894" s="746">
        <v>100</v>
      </c>
      <c r="O894" s="746">
        <v>100</v>
      </c>
      <c r="P894" s="746">
        <v>100</v>
      </c>
      <c r="Q894" s="746">
        <v>100</v>
      </c>
      <c r="R894" s="746">
        <v>100</v>
      </c>
      <c r="S894" s="746">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399</v>
      </c>
      <c r="K895" s="746">
        <v>100</v>
      </c>
      <c r="L895" s="746">
        <v>100</v>
      </c>
      <c r="M895" s="746">
        <v>100</v>
      </c>
      <c r="N895" s="746">
        <v>100</v>
      </c>
      <c r="O895" s="746">
        <v>100</v>
      </c>
      <c r="P895" s="746">
        <v>100</v>
      </c>
      <c r="Q895" s="746">
        <v>100</v>
      </c>
      <c r="R895" s="746">
        <v>100</v>
      </c>
      <c r="S895" s="746">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400</v>
      </c>
      <c r="K896" s="746">
        <v>100</v>
      </c>
      <c r="L896" s="746">
        <v>100</v>
      </c>
      <c r="M896" s="746">
        <v>100</v>
      </c>
      <c r="N896" s="746">
        <v>100</v>
      </c>
      <c r="O896" s="746">
        <v>100</v>
      </c>
      <c r="P896" s="746">
        <v>100</v>
      </c>
      <c r="Q896" s="746">
        <v>100</v>
      </c>
      <c r="R896" s="746">
        <v>100</v>
      </c>
      <c r="S896" s="746">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401</v>
      </c>
      <c r="K897" s="746">
        <v>500</v>
      </c>
      <c r="L897" s="746">
        <v>800</v>
      </c>
      <c r="M897" s="746">
        <v>800</v>
      </c>
      <c r="N897" s="746">
        <v>800</v>
      </c>
      <c r="O897" s="746">
        <v>800</v>
      </c>
      <c r="P897" s="746">
        <v>800</v>
      </c>
      <c r="Q897" s="746">
        <v>800</v>
      </c>
      <c r="R897" s="746">
        <v>800</v>
      </c>
      <c r="S897" s="746">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402</v>
      </c>
      <c r="K898" s="746">
        <v>500</v>
      </c>
      <c r="L898" s="746">
        <v>800</v>
      </c>
      <c r="M898" s="746">
        <v>800</v>
      </c>
      <c r="N898" s="746">
        <v>800</v>
      </c>
      <c r="O898" s="746">
        <v>800</v>
      </c>
      <c r="P898" s="746">
        <v>800</v>
      </c>
      <c r="Q898" s="746">
        <v>800</v>
      </c>
      <c r="R898" s="746">
        <v>800</v>
      </c>
      <c r="S898" s="746">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403</v>
      </c>
      <c r="K899" s="746">
        <v>500</v>
      </c>
      <c r="L899" s="746">
        <v>800</v>
      </c>
      <c r="M899" s="746">
        <v>800</v>
      </c>
      <c r="N899" s="746">
        <v>800</v>
      </c>
      <c r="O899" s="746">
        <v>800</v>
      </c>
      <c r="P899" s="746">
        <v>800</v>
      </c>
      <c r="Q899" s="746">
        <v>800</v>
      </c>
      <c r="R899" s="746">
        <v>800</v>
      </c>
      <c r="S899" s="746">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404</v>
      </c>
      <c r="K900" s="746">
        <v>500</v>
      </c>
      <c r="L900" s="746">
        <v>800</v>
      </c>
      <c r="M900" s="746">
        <v>800</v>
      </c>
      <c r="N900" s="746">
        <v>800</v>
      </c>
      <c r="O900" s="746">
        <v>800</v>
      </c>
      <c r="P900" s="746">
        <v>800</v>
      </c>
      <c r="Q900" s="746">
        <v>800</v>
      </c>
      <c r="R900" s="746">
        <v>800</v>
      </c>
      <c r="S900" s="746">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405</v>
      </c>
      <c r="K901" s="746">
        <v>500</v>
      </c>
      <c r="L901" s="746">
        <v>800</v>
      </c>
      <c r="M901" s="746">
        <v>800</v>
      </c>
      <c r="N901" s="746">
        <v>800</v>
      </c>
      <c r="O901" s="746">
        <v>800</v>
      </c>
      <c r="P901" s="746">
        <v>800</v>
      </c>
      <c r="Q901" s="746">
        <v>800</v>
      </c>
      <c r="R901" s="746">
        <v>800</v>
      </c>
      <c r="S901" s="746">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406</v>
      </c>
      <c r="K902" s="746">
        <v>500</v>
      </c>
      <c r="L902" s="746">
        <v>800</v>
      </c>
      <c r="M902" s="746">
        <v>800</v>
      </c>
      <c r="N902" s="746">
        <v>800</v>
      </c>
      <c r="O902" s="746">
        <v>800</v>
      </c>
      <c r="P902" s="746">
        <v>800</v>
      </c>
      <c r="Q902" s="746">
        <v>800</v>
      </c>
      <c r="R902" s="746">
        <v>800</v>
      </c>
      <c r="S902" s="746">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25" hidden="1" customHeight="1" outlineLevel="2" x14ac:dyDescent="0.35">
      <c r="A903" s="104"/>
      <c r="B903" s="97"/>
      <c r="C903" s="17"/>
      <c r="D903" s="17"/>
      <c r="E903" s="17"/>
      <c r="F903" s="13"/>
      <c r="G903" s="88"/>
      <c r="H903" s="88"/>
      <c r="I903" s="101" t="s">
        <v>410</v>
      </c>
      <c r="J903" s="101" t="s">
        <v>395</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25" hidden="1" customHeight="1" outlineLevel="2" x14ac:dyDescent="0.35">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25" hidden="1" customHeight="1" outlineLevel="2" x14ac:dyDescent="0.35">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25" hidden="1" customHeight="1" outlineLevel="2" x14ac:dyDescent="0.35">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25" hidden="1" customHeight="1" outlineLevel="2" x14ac:dyDescent="0.35">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25" hidden="1" customHeight="1" outlineLevel="2" x14ac:dyDescent="0.35">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25" hidden="1" customHeight="1" outlineLevel="2" x14ac:dyDescent="0.35">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25" hidden="1" customHeight="1" outlineLevel="2" x14ac:dyDescent="0.35">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25" hidden="1" customHeight="1" outlineLevel="2" x14ac:dyDescent="0.35">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25" hidden="1" customHeight="1" outlineLevel="2" x14ac:dyDescent="0.35">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t="s">
        <v>809</v>
      </c>
      <c r="J913" s="101" t="s">
        <v>395</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t="s">
        <v>810</v>
      </c>
      <c r="J923" s="101" t="s">
        <v>395</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t="s">
        <v>811</v>
      </c>
      <c r="J933" s="101" t="s">
        <v>395</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t="s">
        <v>812</v>
      </c>
      <c r="J943" s="101" t="s">
        <v>395</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t="s">
        <v>813</v>
      </c>
      <c r="J953" s="101" t="s">
        <v>395</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t="s">
        <v>814</v>
      </c>
      <c r="J963" s="101" t="s">
        <v>395</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t="s">
        <v>815</v>
      </c>
      <c r="J973" s="101" t="s">
        <v>395</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25" hidden="1" customHeight="1" outlineLevel="2" x14ac:dyDescent="0.35">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25" hidden="1" customHeight="1" outlineLevel="2" x14ac:dyDescent="0.35">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25" hidden="1" customHeight="1" outlineLevel="2" x14ac:dyDescent="0.35">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25" hidden="1" customHeight="1" outlineLevel="2" x14ac:dyDescent="0.35">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25" hidden="1" customHeight="1" outlineLevel="2" x14ac:dyDescent="0.35">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25" hidden="1" customHeight="1" outlineLevel="2" x14ac:dyDescent="0.35">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25" hidden="1" customHeight="1" outlineLevel="2" x14ac:dyDescent="0.35">
      <c r="A983" s="104"/>
      <c r="B983" s="97"/>
      <c r="C983" s="17"/>
      <c r="D983" s="17"/>
      <c r="E983" s="17"/>
      <c r="F983" s="13"/>
      <c r="G983" s="88"/>
      <c r="H983" s="88"/>
      <c r="I983" s="101" t="s">
        <v>816</v>
      </c>
      <c r="J983" s="101" t="s">
        <v>395</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25" hidden="1" customHeight="1" outlineLevel="2" x14ac:dyDescent="0.35">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25" hidden="1" customHeight="1" outlineLevel="2" x14ac:dyDescent="0.35">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25" hidden="1" customHeight="1" outlineLevel="2" x14ac:dyDescent="0.35">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25" hidden="1" customHeight="1" outlineLevel="2" x14ac:dyDescent="0.35">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25" hidden="1" customHeight="1" outlineLevel="2" x14ac:dyDescent="0.35">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25" hidden="1" customHeight="1" outlineLevel="2" x14ac:dyDescent="0.35">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25" hidden="1" customHeight="1" outlineLevel="2" x14ac:dyDescent="0.35">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25" hidden="1" customHeight="1" outlineLevel="2" x14ac:dyDescent="0.35">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25" hidden="1" customHeight="1" outlineLevel="2" x14ac:dyDescent="0.35">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hidden="1" customHeight="1" outlineLevel="1" collapsed="1" x14ac:dyDescent="0.35">
      <c r="A1001" s="104"/>
      <c r="B1001" s="97"/>
      <c r="C1001" s="12"/>
      <c r="D1001" s="12">
        <v>0</v>
      </c>
      <c r="E1001" s="12" t="s">
        <v>1</v>
      </c>
      <c r="F1001" s="71"/>
      <c r="G1001" s="72" t="s">
        <v>763</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hidden="1" customHeight="1" outlineLevel="1" x14ac:dyDescent="0.35">
      <c r="A1002" s="104"/>
      <c r="B1002" s="97"/>
      <c r="C1002" s="12"/>
      <c r="D1002" s="12"/>
      <c r="E1002" s="17"/>
      <c r="F1002" s="75"/>
      <c r="G1002" s="76" t="s">
        <v>767</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hidden="1" customHeight="1" outlineLevel="1" x14ac:dyDescent="0.35">
      <c r="A1004" s="104"/>
      <c r="B1004" s="97"/>
      <c r="C1004" s="17">
        <v>1</v>
      </c>
      <c r="D1004" s="12"/>
      <c r="E1004" s="17"/>
      <c r="F1004" s="81"/>
      <c r="G1004" s="82" t="s">
        <v>962</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hidden="1" customHeight="1" outlineLevel="1" x14ac:dyDescent="0.35">
      <c r="A1005" s="104"/>
      <c r="B1005" s="97"/>
      <c r="C1005" s="17"/>
      <c r="D1005" s="17"/>
      <c r="E1005" s="17"/>
      <c r="F1005" s="17"/>
      <c r="G1005" s="22"/>
      <c r="H1005" s="22"/>
      <c r="I1005" s="22"/>
      <c r="J1005" s="22"/>
      <c r="K1005" s="22"/>
      <c r="L1005" s="22"/>
      <c r="M1005" s="483" t="s">
        <v>765</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hidden="1" customHeight="1" outlineLevel="1" x14ac:dyDescent="0.35">
      <c r="A1006" s="104"/>
      <c r="B1006" s="97"/>
      <c r="C1006" s="17"/>
      <c r="D1006" s="17"/>
      <c r="E1006" s="17"/>
      <c r="F1006" s="17"/>
      <c r="G1006" s="17"/>
      <c r="H1006" s="17"/>
      <c r="I1006" s="17"/>
      <c r="J1006" s="17"/>
      <c r="K1006" s="17"/>
      <c r="L1006" s="22"/>
      <c r="M1006" s="483" t="s">
        <v>764</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hidden="1" customHeight="1" outlineLevel="1" x14ac:dyDescent="0.35">
      <c r="A1007" s="104"/>
      <c r="B1007" s="97"/>
      <c r="C1007" s="17"/>
      <c r="D1007" s="17"/>
      <c r="E1007" s="17"/>
      <c r="F1007" s="17"/>
      <c r="G1007" s="17"/>
      <c r="H1007" s="17"/>
      <c r="I1007" s="17"/>
      <c r="J1007" s="17"/>
      <c r="K1007" s="17"/>
      <c r="L1007" s="22"/>
      <c r="M1007" s="100" t="s">
        <v>931</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hidden="1" customHeight="1" outlineLevel="1" x14ac:dyDescent="0.35">
      <c r="A1008" s="104"/>
      <c r="B1008" s="97"/>
      <c r="C1008" s="17"/>
      <c r="D1008" s="17"/>
      <c r="E1008" s="17"/>
      <c r="F1008" s="17"/>
      <c r="G1008" s="23"/>
      <c r="H1008" s="23"/>
      <c r="I1008" s="23"/>
      <c r="J1008" s="23"/>
      <c r="K1008" s="23"/>
      <c r="L1008" s="23" t="s">
        <v>222</v>
      </c>
      <c r="M1008" s="100" t="s">
        <v>371</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25" hidden="1" customHeight="1" outlineLevel="1" x14ac:dyDescent="0.35">
      <c r="A1009" s="104"/>
      <c r="B1009" s="97"/>
      <c r="C1009" s="17"/>
      <c r="D1009" s="17"/>
      <c r="E1009" s="17"/>
      <c r="F1009" s="17"/>
      <c r="G1009" s="23"/>
      <c r="H1009" s="23"/>
      <c r="I1009" s="23"/>
      <c r="J1009" s="23"/>
      <c r="K1009" s="113" t="s">
        <v>163</v>
      </c>
      <c r="L1009" s="113" t="s">
        <v>223</v>
      </c>
      <c r="M1009" s="478" t="s">
        <v>201</v>
      </c>
      <c r="N1009" s="478" t="s">
        <v>385</v>
      </c>
      <c r="O1009" s="478" t="s">
        <v>384</v>
      </c>
      <c r="P1009" s="478" t="s">
        <v>200</v>
      </c>
      <c r="Q1009" s="23" t="s">
        <v>762</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25" hidden="1" customHeight="1" outlineLevel="1" x14ac:dyDescent="0.35">
      <c r="A1010" s="104"/>
      <c r="B1010" s="97"/>
      <c r="C1010" s="17"/>
      <c r="D1010" s="17"/>
      <c r="E1010" s="17"/>
      <c r="F1010" s="13"/>
      <c r="G1010" s="146"/>
      <c r="H1010" s="147"/>
      <c r="I1010" s="120"/>
      <c r="J1010" s="120"/>
      <c r="K1010" s="529" t="s">
        <v>397</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25" hidden="1" customHeight="1" outlineLevel="1" x14ac:dyDescent="0.35">
      <c r="A1011" s="104"/>
      <c r="B1011" s="97"/>
      <c r="C1011" s="17"/>
      <c r="D1011" s="17"/>
      <c r="E1011" s="17"/>
      <c r="F1011" s="13"/>
      <c r="G1011" s="101"/>
      <c r="H1011" s="101"/>
      <c r="I1011" s="88"/>
      <c r="J1011" s="88"/>
      <c r="K1011" s="530" t="s">
        <v>398</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25" hidden="1" customHeight="1" outlineLevel="1" x14ac:dyDescent="0.35">
      <c r="A1012" s="104"/>
      <c r="B1012" s="97"/>
      <c r="C1012" s="17"/>
      <c r="D1012" s="17"/>
      <c r="E1012" s="17"/>
      <c r="F1012" s="13"/>
      <c r="G1012" s="101"/>
      <c r="H1012" s="101"/>
      <c r="I1012" s="88"/>
      <c r="J1012" s="88"/>
      <c r="K1012" s="530" t="s">
        <v>399</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25" hidden="1" customHeight="1" outlineLevel="1" x14ac:dyDescent="0.35">
      <c r="A1013" s="104"/>
      <c r="B1013" s="97"/>
      <c r="C1013" s="17"/>
      <c r="D1013" s="17"/>
      <c r="E1013" s="17"/>
      <c r="F1013" s="13"/>
      <c r="G1013" s="101"/>
      <c r="H1013" s="101"/>
      <c r="I1013" s="88"/>
      <c r="J1013" s="88"/>
      <c r="K1013" s="530" t="s">
        <v>400</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25" hidden="1" customHeight="1" outlineLevel="1" x14ac:dyDescent="0.35">
      <c r="A1014" s="104"/>
      <c r="B1014" s="97"/>
      <c r="C1014" s="17"/>
      <c r="D1014" s="17"/>
      <c r="E1014" s="17"/>
      <c r="F1014" s="13"/>
      <c r="G1014" s="101"/>
      <c r="H1014" s="101"/>
      <c r="I1014" s="88"/>
      <c r="J1014" s="88"/>
      <c r="K1014" s="530" t="s">
        <v>401</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25" hidden="1" customHeight="1" outlineLevel="1" x14ac:dyDescent="0.35">
      <c r="A1015" s="104"/>
      <c r="B1015" s="97"/>
      <c r="C1015" s="17"/>
      <c r="D1015" s="17"/>
      <c r="E1015" s="17"/>
      <c r="F1015" s="13"/>
      <c r="G1015" s="101"/>
      <c r="H1015" s="101"/>
      <c r="I1015" s="88"/>
      <c r="J1015" s="88"/>
      <c r="K1015" s="530" t="s">
        <v>402</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25" hidden="1" customHeight="1" outlineLevel="1" x14ac:dyDescent="0.35">
      <c r="A1016" s="104"/>
      <c r="B1016" s="97"/>
      <c r="C1016" s="17"/>
      <c r="D1016" s="17"/>
      <c r="E1016" s="17"/>
      <c r="F1016" s="13"/>
      <c r="G1016" s="101"/>
      <c r="H1016" s="101"/>
      <c r="I1016" s="93"/>
      <c r="J1016" s="93"/>
      <c r="K1016" s="530" t="s">
        <v>403</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25" hidden="1" customHeight="1" outlineLevel="1" x14ac:dyDescent="0.35">
      <c r="A1017" s="104"/>
      <c r="B1017" s="97"/>
      <c r="C1017" s="17"/>
      <c r="D1017" s="17"/>
      <c r="E1017" s="17"/>
      <c r="F1017" s="13"/>
      <c r="G1017" s="101"/>
      <c r="H1017" s="101"/>
      <c r="I1017" s="93"/>
      <c r="J1017" s="93"/>
      <c r="K1017" s="530" t="s">
        <v>404</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25" hidden="1" customHeight="1" outlineLevel="1" x14ac:dyDescent="0.35">
      <c r="A1018" s="104"/>
      <c r="B1018" s="97"/>
      <c r="C1018" s="17"/>
      <c r="D1018" s="17"/>
      <c r="E1018" s="17"/>
      <c r="F1018" s="13"/>
      <c r="G1018" s="101"/>
      <c r="H1018" s="101"/>
      <c r="I1018" s="93"/>
      <c r="J1018" s="93"/>
      <c r="K1018" s="530" t="s">
        <v>405</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25" hidden="1" customHeight="1" outlineLevel="1" x14ac:dyDescent="0.35">
      <c r="A1019" s="104"/>
      <c r="B1019" s="97"/>
      <c r="C1019" s="17"/>
      <c r="D1019" s="17"/>
      <c r="E1019" s="17"/>
      <c r="F1019" s="13"/>
      <c r="G1019" s="124"/>
      <c r="H1019" s="124"/>
      <c r="I1019" s="123"/>
      <c r="J1019" s="123"/>
      <c r="K1019" s="531" t="s">
        <v>406</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25"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25" hidden="1" customHeight="1" outlineLevel="1" x14ac:dyDescent="0.35">
      <c r="A1021" s="104"/>
      <c r="B1021" s="97"/>
      <c r="C1021" s="17"/>
      <c r="D1021" s="17"/>
      <c r="E1021" s="17"/>
      <c r="F1021" s="13"/>
      <c r="G1021" s="93" t="s">
        <v>932</v>
      </c>
      <c r="H1021" s="87"/>
      <c r="I1021" s="87"/>
      <c r="J1021" s="87"/>
      <c r="K1021" s="87"/>
      <c r="L1021" s="226">
        <v>6.5</v>
      </c>
      <c r="M1021" s="87" t="s">
        <v>768</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25"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24" priority="2">
      <formula>J$151&lt;MIN(i_date_node_zm)</formula>
    </cfRule>
  </conditionalFormatting>
  <conditionalFormatting sqref="K437:K446 M437:V446">
    <cfRule type="expression" dxfId="23" priority="139" stopIfTrue="1">
      <formula>OR($T$468:$T469=1)</formula>
    </cfRule>
  </conditionalFormatting>
  <conditionalFormatting sqref="I473:R478">
    <cfRule type="expression" dxfId="22" priority="141" stopIfTrue="1">
      <formula>OR($T$468:$T473=1)</formula>
    </cfRule>
  </conditionalFormatting>
  <conditionalFormatting sqref="T492:T591 J492:R591">
    <cfRule type="expression" dxfId="21" priority="142" stopIfTrue="1">
      <formula>AND(OFFSET($T$469,$AD492,$AC492)=1,OFFSET($T$469,$AD491,$AC492)=1)</formula>
    </cfRule>
  </conditionalFormatting>
  <conditionalFormatting sqref="N628:N727">
    <cfRule type="expression" dxfId="20" priority="145" stopIfTrue="1">
      <formula>AND(N628&lt;$S628,OFFSET($T$469,$AD628,$AC628,1,1)&gt;0)</formula>
    </cfRule>
  </conditionalFormatting>
  <conditionalFormatting sqref="P628:P727">
    <cfRule type="expression" dxfId="19" priority="146" stopIfTrue="1">
      <formula>AND(P628&gt;$T628,OFFSET($T$469,$AD628,$AC628,1,1)&gt;0)</formula>
    </cfRule>
  </conditionalFormatting>
  <conditionalFormatting sqref="I469:R472">
    <cfRule type="expression" dxfId="18"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61" zoomScale="84" zoomScaleNormal="84" workbookViewId="0">
      <selection activeCell="O178" sqref="H178:O17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25" customHeight="1" outlineLevel="1" collapsed="1" x14ac:dyDescent="0.3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449</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88" t="s">
        <v>1086</v>
      </c>
      <c r="I20" s="88"/>
      <c r="J20" s="88" t="s">
        <v>397</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c r="I21" s="88"/>
      <c r="J21" s="88" t="s">
        <v>398</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t="s">
        <v>399</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c r="I23" s="88"/>
      <c r="J23" s="88" t="s">
        <v>400</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c r="I24" s="88"/>
      <c r="J24" s="88" t="s">
        <v>401</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402</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403</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404</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405</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406</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25" customHeight="1" outlineLevel="1" collapsed="1" x14ac:dyDescent="0.35">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25" customHeight="1" outlineLevel="1" x14ac:dyDescent="0.35">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25"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25"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25"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25"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25"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25"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25" customHeight="1" outlineLevel="1" x14ac:dyDescent="0.35">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25" customHeight="1" outlineLevel="1" x14ac:dyDescent="0.35">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25" customHeight="1" outlineLevel="1" x14ac:dyDescent="0.35">
      <c r="A49" s="6"/>
      <c r="B49" s="97"/>
      <c r="C49" s="17"/>
      <c r="D49" s="17"/>
      <c r="E49" s="17"/>
      <c r="F49" s="13"/>
      <c r="G49" s="88"/>
      <c r="H49" s="92" t="s">
        <v>845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25"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25" customHeight="1" outlineLevel="1" x14ac:dyDescent="0.35">
      <c r="A51" s="6"/>
      <c r="B51" s="97"/>
      <c r="C51" s="17"/>
      <c r="D51" s="17"/>
      <c r="E51" s="17"/>
      <c r="F51" s="13"/>
      <c r="G51" s="88"/>
      <c r="H51" s="92" t="s">
        <v>1252</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25"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25" customHeight="1" outlineLevel="1" x14ac:dyDescent="0.35">
      <c r="A56" s="6"/>
      <c r="B56" s="97"/>
      <c r="C56" s="17"/>
      <c r="D56" s="17"/>
      <c r="E56" s="17"/>
      <c r="F56" s="13"/>
      <c r="G56" s="88"/>
      <c r="H56" s="92" t="s">
        <v>386</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48" t="s">
        <v>1087</v>
      </c>
      <c r="I57" s="949"/>
      <c r="J57" s="949"/>
      <c r="K57" s="949"/>
      <c r="L57" s="949"/>
      <c r="M57" s="949"/>
      <c r="N57" s="949"/>
      <c r="O57" s="949"/>
      <c r="P57" s="949"/>
      <c r="Q57" s="949"/>
      <c r="R57" s="949"/>
      <c r="S57" s="949"/>
      <c r="T57" s="950"/>
      <c r="U57" s="528"/>
      <c r="V57" s="528"/>
      <c r="W57" s="528"/>
      <c r="X57" s="528"/>
      <c r="Y57" s="528"/>
      <c r="Z57" s="88"/>
      <c r="AA57" s="13"/>
      <c r="AB57" s="13"/>
      <c r="AC57" s="13"/>
      <c r="AD57" s="13"/>
      <c r="AE57" s="16"/>
      <c r="AF57" s="8"/>
    </row>
    <row r="58" spans="1:32" ht="5.15" customHeight="1" outlineLevel="1" x14ac:dyDescent="0.35">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25" customHeight="1" outlineLevel="1" collapsed="1" x14ac:dyDescent="0.35">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25" customHeight="1" outlineLevel="1" x14ac:dyDescent="0.35">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25"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25"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25"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25"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25"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25" customHeight="1" outlineLevel="1" x14ac:dyDescent="0.35">
      <c r="A71" s="6"/>
      <c r="B71" s="97"/>
      <c r="C71" s="17"/>
      <c r="D71" s="17"/>
      <c r="E71" s="17"/>
      <c r="F71" s="17"/>
      <c r="G71" s="23" t="s">
        <v>138</v>
      </c>
      <c r="H71" s="23" t="s">
        <v>139</v>
      </c>
      <c r="I71" s="23"/>
      <c r="J71" s="23" t="s">
        <v>839</v>
      </c>
      <c r="K71" s="23" t="s">
        <v>410</v>
      </c>
      <c r="L71" s="23" t="s">
        <v>809</v>
      </c>
      <c r="M71" s="23" t="s">
        <v>810</v>
      </c>
      <c r="N71" s="23" t="s">
        <v>811</v>
      </c>
      <c r="O71" s="23" t="s">
        <v>812</v>
      </c>
      <c r="P71" s="23" t="s">
        <v>813</v>
      </c>
      <c r="Q71" s="23" t="s">
        <v>814</v>
      </c>
      <c r="R71" s="23" t="s">
        <v>815</v>
      </c>
      <c r="S71" s="23" t="s">
        <v>816</v>
      </c>
      <c r="T71" s="23"/>
      <c r="U71" s="23"/>
      <c r="V71" s="23"/>
      <c r="W71" s="23"/>
      <c r="X71" s="23"/>
      <c r="Y71" s="23"/>
      <c r="Z71" s="23"/>
      <c r="AA71" s="24"/>
      <c r="AB71" s="24"/>
      <c r="AC71" s="24"/>
      <c r="AD71" s="24"/>
      <c r="AE71" s="16"/>
      <c r="AF71" s="8"/>
    </row>
    <row r="72" spans="1:32" ht="5.15" customHeight="1" outlineLevel="1" x14ac:dyDescent="0.35">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25" customHeight="1" outlineLevel="1" x14ac:dyDescent="0.35">
      <c r="A74" s="6"/>
      <c r="B74" s="97"/>
      <c r="C74" s="17"/>
      <c r="D74" s="17"/>
      <c r="E74" s="17"/>
      <c r="F74" s="13"/>
      <c r="G74" s="92" t="s">
        <v>837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25" customHeight="1" outlineLevel="1" x14ac:dyDescent="0.35">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25" customHeight="1" outlineLevel="1" x14ac:dyDescent="0.35">
      <c r="A76" s="6"/>
      <c r="B76" s="97"/>
      <c r="C76" s="17"/>
      <c r="D76" s="17"/>
      <c r="E76" s="17"/>
      <c r="F76" s="13"/>
      <c r="G76" s="92" t="s">
        <v>907</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25" customHeight="1" outlineLevel="1" x14ac:dyDescent="0.35">
      <c r="A77" s="6"/>
      <c r="B77" s="97"/>
      <c r="C77" s="17"/>
      <c r="D77" s="17"/>
      <c r="E77" s="17"/>
      <c r="F77" s="13"/>
      <c r="G77" s="93" t="s">
        <v>838</v>
      </c>
      <c r="H77" s="93"/>
      <c r="I77" s="93"/>
      <c r="J77" s="741">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25"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25"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25"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25" customHeight="1" outlineLevel="1" collapsed="1" x14ac:dyDescent="0.35">
      <c r="A87" s="104"/>
      <c r="B87" s="97"/>
      <c r="C87" s="12"/>
      <c r="D87" s="12">
        <v>0</v>
      </c>
      <c r="E87" s="12" t="s">
        <v>1</v>
      </c>
      <c r="F87" s="71"/>
      <c r="G87" s="72" t="s">
        <v>1179</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25" customHeight="1" outlineLevel="1" x14ac:dyDescent="0.35">
      <c r="A88" s="104"/>
      <c r="B88" s="97"/>
      <c r="C88" s="12"/>
      <c r="D88" s="12"/>
      <c r="E88" s="17"/>
      <c r="F88" s="75"/>
      <c r="G88" s="76" t="s">
        <v>1180</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25"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25"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25"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25"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25"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25" customHeight="1" outlineLevel="1" x14ac:dyDescent="0.35">
      <c r="A94" s="104"/>
      <c r="B94" s="97"/>
      <c r="C94" s="17"/>
      <c r="D94" s="17"/>
      <c r="E94" s="17"/>
      <c r="F94" s="17"/>
      <c r="G94" s="23"/>
      <c r="H94" s="23"/>
      <c r="I94" s="23"/>
      <c r="J94" s="23" t="s">
        <v>387</v>
      </c>
      <c r="K94" s="23" t="s">
        <v>388</v>
      </c>
      <c r="L94" s="23" t="s">
        <v>390</v>
      </c>
      <c r="M94" s="23" t="s">
        <v>391</v>
      </c>
      <c r="N94" s="23" t="s">
        <v>392</v>
      </c>
      <c r="O94" s="23" t="s">
        <v>394</v>
      </c>
      <c r="P94" s="23" t="s">
        <v>903</v>
      </c>
      <c r="Q94" s="23" t="s">
        <v>904</v>
      </c>
      <c r="R94" s="23" t="s">
        <v>1187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25" customHeight="1" outlineLevel="1" x14ac:dyDescent="0.35">
      <c r="A97" s="104"/>
      <c r="B97" s="97"/>
      <c r="C97" s="17"/>
      <c r="D97" s="17"/>
      <c r="E97" s="17"/>
      <c r="F97" s="13"/>
      <c r="G97" s="93"/>
      <c r="H97" s="93"/>
      <c r="I97" s="93" t="s">
        <v>1181</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25"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25"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991</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992</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389</v>
      </c>
      <c r="J113" s="100" t="s">
        <v>994</v>
      </c>
      <c r="K113" s="100"/>
      <c r="L113" s="100"/>
      <c r="M113" s="100"/>
      <c r="N113" s="100"/>
      <c r="O113" s="100"/>
      <c r="P113" s="100"/>
      <c r="Q113" s="100"/>
      <c r="R113" s="100"/>
      <c r="S113" s="23"/>
      <c r="T113" s="100" t="s">
        <v>995</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471</v>
      </c>
      <c r="I114" s="23" t="s">
        <v>38</v>
      </c>
      <c r="J114" s="23" t="s">
        <v>387</v>
      </c>
      <c r="K114" s="23" t="s">
        <v>388</v>
      </c>
      <c r="L114" s="23" t="s">
        <v>390</v>
      </c>
      <c r="M114" s="23" t="s">
        <v>391</v>
      </c>
      <c r="N114" s="23" t="s">
        <v>392</v>
      </c>
      <c r="O114" s="23" t="s">
        <v>394</v>
      </c>
      <c r="P114" s="23" t="s">
        <v>903</v>
      </c>
      <c r="Q114" s="23" t="s">
        <v>904</v>
      </c>
      <c r="R114" s="23" t="s">
        <v>1187</v>
      </c>
      <c r="S114" s="23"/>
      <c r="T114" s="23" t="s">
        <v>395</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4" t="s">
        <v>839</v>
      </c>
      <c r="I117" s="742">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4" t="s">
        <v>410</v>
      </c>
      <c r="I118" s="742">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4" t="s">
        <v>809</v>
      </c>
      <c r="I119" s="742">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4" t="s">
        <v>810</v>
      </c>
      <c r="I120" s="742">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4" t="s">
        <v>811</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4" t="s">
        <v>812</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4" t="s">
        <v>813</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4" t="s">
        <v>814</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4" t="s">
        <v>815</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4" t="s">
        <v>816</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25" customHeight="1" outlineLevel="1" collapsed="1" x14ac:dyDescent="0.35">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25" customHeight="1" outlineLevel="1" x14ac:dyDescent="0.35">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25"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25"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9"/>
      <c r="H144" s="88" t="s">
        <v>164</v>
      </c>
      <c r="I144" s="88"/>
      <c r="J144" s="782">
        <v>43570</v>
      </c>
      <c r="K144" s="782">
        <v>43570</v>
      </c>
      <c r="L144" s="782">
        <v>43570</v>
      </c>
      <c r="M144" s="782">
        <v>43570</v>
      </c>
      <c r="N144" s="782">
        <v>43570</v>
      </c>
      <c r="O144" s="782">
        <v>43570</v>
      </c>
      <c r="P144" s="782">
        <v>43570</v>
      </c>
      <c r="Q144" s="782">
        <v>43570</v>
      </c>
      <c r="R144" s="782">
        <v>43570</v>
      </c>
      <c r="S144" s="782">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3"/>
      <c r="G145" s="88"/>
      <c r="H145" s="88"/>
      <c r="I145" s="88" t="s">
        <v>1122</v>
      </c>
      <c r="J145" s="783">
        <f>MIN(364,INT((J144 - DATE(YEAR(J144),1,1))))</f>
        <v>104</v>
      </c>
      <c r="K145" s="783">
        <f t="shared" ref="K145:S145" si="1">MIN(364,INT((K144 - DATE(YEAR(K144),1,1))))</f>
        <v>104</v>
      </c>
      <c r="L145" s="783">
        <f t="shared" si="1"/>
        <v>104</v>
      </c>
      <c r="M145" s="783">
        <f t="shared" si="1"/>
        <v>104</v>
      </c>
      <c r="N145" s="783">
        <f t="shared" si="1"/>
        <v>104</v>
      </c>
      <c r="O145" s="783">
        <f t="shared" si="1"/>
        <v>104</v>
      </c>
      <c r="P145" s="783">
        <f t="shared" si="1"/>
        <v>104</v>
      </c>
      <c r="Q145" s="783">
        <f t="shared" si="1"/>
        <v>104</v>
      </c>
      <c r="R145" s="783">
        <f t="shared" si="1"/>
        <v>104</v>
      </c>
      <c r="S145" s="783">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25" customHeight="1" outlineLevel="1" x14ac:dyDescent="0.35">
      <c r="A146" s="104"/>
      <c r="B146" s="97"/>
      <c r="C146" s="17"/>
      <c r="D146" s="17"/>
      <c r="E146" s="17"/>
      <c r="F146" s="13"/>
      <c r="G146" s="88"/>
      <c r="H146" s="88" t="s">
        <v>165</v>
      </c>
      <c r="I146" s="88"/>
      <c r="J146" s="782">
        <v>43580</v>
      </c>
      <c r="K146" s="782">
        <v>43580</v>
      </c>
      <c r="L146" s="782">
        <v>43580</v>
      </c>
      <c r="M146" s="782">
        <v>43580</v>
      </c>
      <c r="N146" s="782">
        <v>43610</v>
      </c>
      <c r="O146" s="782">
        <v>43580</v>
      </c>
      <c r="P146" s="782">
        <v>43580</v>
      </c>
      <c r="Q146" s="782">
        <v>43580</v>
      </c>
      <c r="R146" s="782">
        <v>43580</v>
      </c>
      <c r="S146" s="782">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25" customHeight="1" outlineLevel="1" x14ac:dyDescent="0.35">
      <c r="A147" s="104"/>
      <c r="B147" s="97"/>
      <c r="C147" s="17"/>
      <c r="D147" s="17"/>
      <c r="E147" s="17"/>
      <c r="F147" s="13"/>
      <c r="G147" s="88"/>
      <c r="H147" s="88"/>
      <c r="I147" s="88" t="s">
        <v>1122</v>
      </c>
      <c r="J147" s="783">
        <f>MIN(364,INT((J146 - DATE(YEAR(J146),1,1))))</f>
        <v>114</v>
      </c>
      <c r="K147" s="783">
        <f t="shared" ref="K147:S147" si="2">MIN(364,INT((K146 - DATE(YEAR(K146),1,1))))</f>
        <v>114</v>
      </c>
      <c r="L147" s="783">
        <f t="shared" si="2"/>
        <v>114</v>
      </c>
      <c r="M147" s="783">
        <f t="shared" si="2"/>
        <v>114</v>
      </c>
      <c r="N147" s="783">
        <f t="shared" si="2"/>
        <v>144</v>
      </c>
      <c r="O147" s="783">
        <f t="shared" si="2"/>
        <v>114</v>
      </c>
      <c r="P147" s="783">
        <f t="shared" si="2"/>
        <v>114</v>
      </c>
      <c r="Q147" s="783">
        <f t="shared" si="2"/>
        <v>114</v>
      </c>
      <c r="R147" s="783">
        <f t="shared" si="2"/>
        <v>114</v>
      </c>
      <c r="S147" s="783">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25" customHeight="1" outlineLevel="1" x14ac:dyDescent="0.35">
      <c r="A148" s="104"/>
      <c r="B148" s="97"/>
      <c r="C148" s="17"/>
      <c r="D148" s="17"/>
      <c r="E148" s="17"/>
      <c r="F148" s="13"/>
      <c r="G148" s="88"/>
      <c r="H148" s="88" t="s">
        <v>277</v>
      </c>
      <c r="I148" s="88"/>
      <c r="J148" s="782">
        <v>43615</v>
      </c>
      <c r="K148" s="782">
        <v>43615</v>
      </c>
      <c r="L148" s="782">
        <v>43615</v>
      </c>
      <c r="M148" s="782">
        <v>43615</v>
      </c>
      <c r="N148" s="782">
        <v>43615</v>
      </c>
      <c r="O148" s="782">
        <v>43615</v>
      </c>
      <c r="P148" s="782">
        <v>43615</v>
      </c>
      <c r="Q148" s="782">
        <v>43615</v>
      </c>
      <c r="R148" s="782">
        <v>43615</v>
      </c>
      <c r="S148" s="782">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1122</v>
      </c>
      <c r="J149" s="783">
        <f>MIN(364,INT((J148 - DATE(YEAR(J148),1,1))))</f>
        <v>149</v>
      </c>
      <c r="K149" s="783">
        <f t="shared" ref="K149:S149" si="3">MIN(364,INT((K148 - DATE(YEAR(K148),1,1))))</f>
        <v>149</v>
      </c>
      <c r="L149" s="783">
        <f t="shared" si="3"/>
        <v>149</v>
      </c>
      <c r="M149" s="783">
        <f t="shared" si="3"/>
        <v>149</v>
      </c>
      <c r="N149" s="783">
        <f t="shared" si="3"/>
        <v>149</v>
      </c>
      <c r="O149" s="783">
        <f t="shared" si="3"/>
        <v>149</v>
      </c>
      <c r="P149" s="783">
        <f t="shared" si="3"/>
        <v>149</v>
      </c>
      <c r="Q149" s="783">
        <f t="shared" si="3"/>
        <v>149</v>
      </c>
      <c r="R149" s="783">
        <f t="shared" si="3"/>
        <v>149</v>
      </c>
      <c r="S149" s="783">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166</v>
      </c>
      <c r="I150" s="88"/>
      <c r="J150" s="782">
        <v>43658</v>
      </c>
      <c r="K150" s="782">
        <v>43658</v>
      </c>
      <c r="L150" s="782">
        <v>43658</v>
      </c>
      <c r="M150" s="782">
        <v>43658</v>
      </c>
      <c r="N150" s="782">
        <v>43658</v>
      </c>
      <c r="O150" s="782">
        <v>43658</v>
      </c>
      <c r="P150" s="782">
        <v>43658</v>
      </c>
      <c r="Q150" s="782">
        <v>43658</v>
      </c>
      <c r="R150" s="782">
        <v>43658</v>
      </c>
      <c r="S150" s="782">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1122</v>
      </c>
      <c r="J151" s="783">
        <f>MIN(364,INT((J150 - DATE(YEAR(J150),1,1))))</f>
        <v>192</v>
      </c>
      <c r="K151" s="783">
        <f t="shared" ref="K151:S151" si="4">MIN(364,INT((K150 - DATE(YEAR(K150),1,1))))</f>
        <v>192</v>
      </c>
      <c r="L151" s="783">
        <f t="shared" si="4"/>
        <v>192</v>
      </c>
      <c r="M151" s="783">
        <f t="shared" si="4"/>
        <v>192</v>
      </c>
      <c r="N151" s="783">
        <f t="shared" si="4"/>
        <v>192</v>
      </c>
      <c r="O151" s="783">
        <f t="shared" si="4"/>
        <v>192</v>
      </c>
      <c r="P151" s="783">
        <f t="shared" si="4"/>
        <v>192</v>
      </c>
      <c r="Q151" s="783">
        <f t="shared" si="4"/>
        <v>192</v>
      </c>
      <c r="R151" s="783">
        <f t="shared" si="4"/>
        <v>192</v>
      </c>
      <c r="S151" s="783">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784"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120" t="s">
        <v>270</v>
      </c>
      <c r="I158" s="120"/>
      <c r="J158" s="120"/>
      <c r="K158" s="120"/>
      <c r="L158" s="121" t="s">
        <v>389</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93"/>
      <c r="H159" s="123"/>
      <c r="I159" s="123"/>
      <c r="J159" s="123"/>
      <c r="K159" s="123"/>
      <c r="L159" s="124" t="s">
        <v>38</v>
      </c>
      <c r="M159" s="124" t="s">
        <v>387</v>
      </c>
      <c r="N159" s="124" t="s">
        <v>388</v>
      </c>
      <c r="O159" s="124" t="s">
        <v>390</v>
      </c>
      <c r="P159" s="124" t="s">
        <v>391</v>
      </c>
      <c r="Q159" s="124" t="s">
        <v>392</v>
      </c>
      <c r="R159" s="124" t="s">
        <v>394</v>
      </c>
      <c r="S159" s="124" t="s">
        <v>903</v>
      </c>
      <c r="T159" s="124" t="s">
        <v>904</v>
      </c>
      <c r="U159" s="124" t="s">
        <v>1187</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93"/>
      <c r="H160" s="87" t="s">
        <v>171</v>
      </c>
      <c r="I160" s="87"/>
      <c r="J160" s="87"/>
      <c r="K160" s="87"/>
      <c r="L160" s="743">
        <v>500</v>
      </c>
      <c r="M160" s="744">
        <v>0.2</v>
      </c>
      <c r="N160" s="744">
        <v>0.3</v>
      </c>
      <c r="O160" s="744">
        <v>1.28</v>
      </c>
      <c r="P160" s="744">
        <v>0.43</v>
      </c>
      <c r="Q160" s="744">
        <v>1</v>
      </c>
      <c r="R160" s="744">
        <v>1.87</v>
      </c>
      <c r="S160" s="744">
        <v>1.1299999999999999</v>
      </c>
      <c r="T160" s="744">
        <v>1.1299999999999999</v>
      </c>
      <c r="U160" s="744">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25" customHeight="1" outlineLevel="1" collapsed="1" x14ac:dyDescent="0.35">
      <c r="A170" s="6"/>
      <c r="B170" s="97"/>
      <c r="C170" s="12"/>
      <c r="D170" s="12">
        <v>0</v>
      </c>
      <c r="E170" s="12" t="s">
        <v>1</v>
      </c>
      <c r="F170" s="71"/>
      <c r="G170" s="72" t="s">
        <v>993</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25" customHeight="1" outlineLevel="1" x14ac:dyDescent="0.35">
      <c r="A171" s="6"/>
      <c r="B171" s="97"/>
      <c r="C171" s="12"/>
      <c r="D171" s="12"/>
      <c r="E171" s="17"/>
      <c r="F171" s="75"/>
      <c r="G171" s="76" t="s">
        <v>996</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25" customHeight="1" outlineLevel="1" x14ac:dyDescent="0.35">
      <c r="A172" s="6"/>
      <c r="B172" s="97"/>
      <c r="C172" s="17"/>
      <c r="D172" s="12"/>
      <c r="E172" s="17"/>
      <c r="F172" s="75"/>
      <c r="G172" s="79">
        <v>37998.514178240737</v>
      </c>
      <c r="H172" s="80">
        <v>37998.514178240737</v>
      </c>
      <c r="I172" s="76"/>
      <c r="J172" s="76"/>
      <c r="K172" s="83" t="s">
        <v>997</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25" customHeight="1" outlineLevel="1" x14ac:dyDescent="0.35">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25"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25"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25" customHeight="1" outlineLevel="1" x14ac:dyDescent="0.35">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25" customHeight="1" outlineLevel="1" x14ac:dyDescent="0.35">
      <c r="A177" s="6"/>
      <c r="B177" s="97"/>
      <c r="C177" s="17"/>
      <c r="D177" s="17"/>
      <c r="E177" s="17"/>
      <c r="F177" s="17"/>
      <c r="G177" s="113"/>
      <c r="H177" s="113" t="s">
        <v>152</v>
      </c>
      <c r="I177" s="113" t="s">
        <v>153</v>
      </c>
      <c r="J177" s="113" t="s">
        <v>154</v>
      </c>
      <c r="K177" s="113" t="s">
        <v>155</v>
      </c>
      <c r="L177" s="113" t="s">
        <v>156</v>
      </c>
      <c r="M177" s="113" t="s">
        <v>338</v>
      </c>
      <c r="N177" s="113" t="s">
        <v>157</v>
      </c>
      <c r="O177" s="23" t="s">
        <v>1123</v>
      </c>
      <c r="P177" s="23"/>
      <c r="Q177" s="23"/>
      <c r="R177" s="23"/>
      <c r="S177" s="23"/>
      <c r="T177" s="23"/>
      <c r="U177" s="23"/>
      <c r="V177" s="23"/>
      <c r="W177" s="23"/>
      <c r="X177" s="23"/>
      <c r="Y177" s="23"/>
      <c r="Z177" s="23"/>
      <c r="AA177" s="24"/>
      <c r="AB177" s="24"/>
      <c r="AC177" s="24"/>
      <c r="AD177" s="24"/>
      <c r="AE177" s="16"/>
      <c r="AF177" s="8"/>
    </row>
    <row r="178" spans="1:60" ht="13.25" customHeight="1" outlineLevel="1" x14ac:dyDescent="0.35">
      <c r="A178" s="6"/>
      <c r="B178" s="97"/>
      <c r="C178" s="17"/>
      <c r="D178" s="17"/>
      <c r="E178" s="17"/>
      <c r="F178" s="13"/>
      <c r="G178" s="114"/>
      <c r="H178" s="115" t="s">
        <v>1183</v>
      </c>
      <c r="I178" s="115" t="s">
        <v>1183</v>
      </c>
      <c r="J178" s="115" t="s">
        <v>1183</v>
      </c>
      <c r="K178" s="115" t="s">
        <v>1183</v>
      </c>
      <c r="L178" s="115" t="s">
        <v>1183</v>
      </c>
      <c r="M178" s="115" t="s">
        <v>1182</v>
      </c>
      <c r="N178" s="187">
        <v>1</v>
      </c>
      <c r="O178" s="88">
        <v>0</v>
      </c>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25" customHeight="1" outlineLevel="1" collapsed="1" x14ac:dyDescent="0.35">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25" customHeight="1" outlineLevel="1" x14ac:dyDescent="0.35">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25"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25"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25" customHeight="1" outlineLevel="1" x14ac:dyDescent="0.35">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25"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25" customHeight="1" outlineLevel="1" x14ac:dyDescent="0.35">
      <c r="A191" s="104"/>
      <c r="B191" s="97"/>
      <c r="C191" s="17"/>
      <c r="D191" s="17"/>
      <c r="E191" s="17"/>
      <c r="F191" s="17"/>
      <c r="G191" s="23"/>
      <c r="H191" s="23"/>
      <c r="I191" s="23" t="s">
        <v>471</v>
      </c>
      <c r="J191" s="23" t="s">
        <v>770</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393</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25" customHeight="1" outlineLevel="1" x14ac:dyDescent="0.35">
      <c r="A192" s="104"/>
      <c r="B192" s="97"/>
      <c r="C192" s="17"/>
      <c r="D192" s="17"/>
      <c r="E192" s="17"/>
      <c r="F192" s="17"/>
      <c r="G192" s="23"/>
      <c r="H192" s="23"/>
      <c r="I192" s="23"/>
      <c r="J192" s="23"/>
      <c r="K192" s="23" t="s">
        <v>387</v>
      </c>
      <c r="L192" s="23" t="s">
        <v>388</v>
      </c>
      <c r="M192" s="23" t="s">
        <v>390</v>
      </c>
      <c r="N192" s="23" t="s">
        <v>391</v>
      </c>
      <c r="O192" s="23" t="s">
        <v>392</v>
      </c>
      <c r="P192" s="23" t="s">
        <v>394</v>
      </c>
      <c r="Q192" s="23" t="s">
        <v>903</v>
      </c>
      <c r="R192" s="23" t="s">
        <v>904</v>
      </c>
      <c r="S192" s="23" t="s">
        <v>1187</v>
      </c>
      <c r="T192" s="23"/>
      <c r="U192" s="23"/>
      <c r="V192" s="23" t="s">
        <v>387</v>
      </c>
      <c r="W192" s="23" t="s">
        <v>388</v>
      </c>
      <c r="X192" s="23" t="s">
        <v>390</v>
      </c>
      <c r="Y192" s="23" t="s">
        <v>391</v>
      </c>
      <c r="Z192" s="23" t="s">
        <v>392</v>
      </c>
      <c r="AA192" s="23" t="s">
        <v>394</v>
      </c>
      <c r="AB192" s="23" t="s">
        <v>903</v>
      </c>
      <c r="AC192" s="23" t="s">
        <v>904</v>
      </c>
      <c r="AD192" s="23" t="s">
        <v>1187</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25" customHeight="1" outlineLevel="1" x14ac:dyDescent="0.35">
      <c r="A193" s="104"/>
      <c r="B193" s="97"/>
      <c r="C193" s="17"/>
      <c r="D193" s="17"/>
      <c r="E193" s="17"/>
      <c r="F193" s="13"/>
      <c r="G193" s="88"/>
      <c r="H193" s="88"/>
      <c r="I193" s="101" t="s">
        <v>839</v>
      </c>
      <c r="J193" s="101" t="s">
        <v>397</v>
      </c>
      <c r="K193" s="130">
        <v>1</v>
      </c>
      <c r="L193" s="130">
        <v>1</v>
      </c>
      <c r="M193" s="130">
        <v>1</v>
      </c>
      <c r="N193" s="130">
        <v>1</v>
      </c>
      <c r="O193" s="130">
        <v>1</v>
      </c>
      <c r="P193" s="130">
        <v>1</v>
      </c>
      <c r="Q193" s="130">
        <v>1</v>
      </c>
      <c r="R193" s="130">
        <v>1</v>
      </c>
      <c r="S193" s="130">
        <v>1</v>
      </c>
      <c r="T193" s="908">
        <v>0.9</v>
      </c>
      <c r="U193" s="101" t="s">
        <v>395</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25" customHeight="1" outlineLevel="1" x14ac:dyDescent="0.35">
      <c r="A194" s="104"/>
      <c r="B194" s="97"/>
      <c r="C194" s="17"/>
      <c r="D194" s="17"/>
      <c r="E194" s="17"/>
      <c r="F194" s="13"/>
      <c r="G194" s="88"/>
      <c r="H194" s="88"/>
      <c r="I194" s="101"/>
      <c r="J194" s="101" t="s">
        <v>398</v>
      </c>
      <c r="K194" s="130">
        <v>0</v>
      </c>
      <c r="L194" s="130">
        <v>22</v>
      </c>
      <c r="M194" s="130">
        <v>120</v>
      </c>
      <c r="N194" s="130">
        <v>20</v>
      </c>
      <c r="O194" s="130">
        <v>30</v>
      </c>
      <c r="P194" s="130">
        <v>230</v>
      </c>
      <c r="Q194" s="130">
        <v>50</v>
      </c>
      <c r="R194" s="130">
        <v>80</v>
      </c>
      <c r="S194" s="130">
        <f>O194</f>
        <v>30</v>
      </c>
      <c r="T194" s="908">
        <v>0.75</v>
      </c>
      <c r="U194" s="101" t="s">
        <v>141</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25" customHeight="1" outlineLevel="1" x14ac:dyDescent="0.35">
      <c r="A195" s="104"/>
      <c r="B195" s="97"/>
      <c r="C195" s="17"/>
      <c r="D195" s="17"/>
      <c r="E195" s="17"/>
      <c r="F195" s="13"/>
      <c r="G195" s="88"/>
      <c r="H195" s="88"/>
      <c r="I195" s="101"/>
      <c r="J195" s="101" t="s">
        <v>399</v>
      </c>
      <c r="K195" s="130">
        <v>0</v>
      </c>
      <c r="L195" s="130">
        <v>60</v>
      </c>
      <c r="M195" s="130">
        <v>185</v>
      </c>
      <c r="N195" s="130">
        <v>70</v>
      </c>
      <c r="O195" s="130">
        <v>100</v>
      </c>
      <c r="P195" s="130">
        <v>280</v>
      </c>
      <c r="Q195" s="130">
        <v>150</v>
      </c>
      <c r="R195" s="130">
        <v>150</v>
      </c>
      <c r="S195" s="130">
        <f t="shared" ref="S195:S197" si="5">O195</f>
        <v>100</v>
      </c>
      <c r="T195" s="908">
        <v>0.65</v>
      </c>
      <c r="U195" s="101" t="s">
        <v>142</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25" customHeight="1" outlineLevel="1" x14ac:dyDescent="0.35">
      <c r="A196" s="104"/>
      <c r="B196" s="97"/>
      <c r="C196" s="17"/>
      <c r="D196" s="17"/>
      <c r="E196" s="17"/>
      <c r="F196" s="13"/>
      <c r="G196" s="88"/>
      <c r="H196" s="88"/>
      <c r="I196" s="101"/>
      <c r="J196" s="101" t="s">
        <v>400</v>
      </c>
      <c r="K196" s="130">
        <v>60</v>
      </c>
      <c r="L196" s="130">
        <v>125</v>
      </c>
      <c r="M196" s="130">
        <v>480</v>
      </c>
      <c r="N196" s="130">
        <v>225</v>
      </c>
      <c r="O196" s="130">
        <v>425</v>
      </c>
      <c r="P196" s="130">
        <v>700</v>
      </c>
      <c r="Q196" s="130">
        <v>400</v>
      </c>
      <c r="R196" s="130">
        <v>400</v>
      </c>
      <c r="S196" s="130">
        <f t="shared" si="5"/>
        <v>425</v>
      </c>
      <c r="T196" s="908">
        <v>0.55000000000000004</v>
      </c>
      <c r="U196" s="101" t="s">
        <v>143</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25" customHeight="1" outlineLevel="1" x14ac:dyDescent="0.35">
      <c r="A197" s="104"/>
      <c r="B197" s="97"/>
      <c r="C197" s="17"/>
      <c r="D197" s="17"/>
      <c r="E197" s="17"/>
      <c r="F197" s="13"/>
      <c r="G197" s="88"/>
      <c r="H197" s="88"/>
      <c r="I197" s="101"/>
      <c r="J197" s="101" t="s">
        <v>401</v>
      </c>
      <c r="K197" s="130">
        <v>275</v>
      </c>
      <c r="L197" s="130">
        <v>396</v>
      </c>
      <c r="M197" s="130">
        <v>535</v>
      </c>
      <c r="N197" s="130">
        <v>480</v>
      </c>
      <c r="O197" s="130">
        <v>500</v>
      </c>
      <c r="P197" s="130">
        <v>550</v>
      </c>
      <c r="Q197" s="130">
        <v>550</v>
      </c>
      <c r="R197" s="130">
        <v>550</v>
      </c>
      <c r="S197" s="130">
        <f t="shared" si="5"/>
        <v>500</v>
      </c>
      <c r="T197" s="908">
        <v>0.45</v>
      </c>
      <c r="U197" s="101" t="s">
        <v>144</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25" customHeight="1" outlineLevel="1" x14ac:dyDescent="0.35">
      <c r="A198" s="104"/>
      <c r="B198" s="97"/>
      <c r="C198" s="17"/>
      <c r="D198" s="17"/>
      <c r="E198" s="17"/>
      <c r="F198" s="13"/>
      <c r="G198" s="88"/>
      <c r="H198" s="88"/>
      <c r="I198" s="101"/>
      <c r="J198" s="101" t="s">
        <v>402</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x14ac:dyDescent="0.35">
      <c r="A199" s="104"/>
      <c r="B199" s="97"/>
      <c r="C199" s="17"/>
      <c r="D199" s="17"/>
      <c r="E199" s="17"/>
      <c r="F199" s="13"/>
      <c r="G199" s="88"/>
      <c r="H199" s="88"/>
      <c r="I199" s="101"/>
      <c r="J199" s="101" t="s">
        <v>403</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7"/>
      <c r="D200" s="17"/>
      <c r="E200" s="17"/>
      <c r="F200" s="13"/>
      <c r="G200" s="88"/>
      <c r="H200" s="88"/>
      <c r="I200" s="101"/>
      <c r="J200" s="101" t="s">
        <v>404</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7"/>
      <c r="E201" s="17"/>
      <c r="F201" s="13"/>
      <c r="G201" s="88"/>
      <c r="H201" s="88"/>
      <c r="I201" s="101"/>
      <c r="J201" s="101" t="s">
        <v>405</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c r="D202" s="17"/>
      <c r="E202" s="17"/>
      <c r="F202" s="13"/>
      <c r="G202" s="88"/>
      <c r="H202" s="88"/>
      <c r="I202" s="101"/>
      <c r="J202" s="101" t="s">
        <v>406</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hidden="1" customHeight="1" outlineLevel="2" x14ac:dyDescent="0.35">
      <c r="A203" s="104"/>
      <c r="B203" s="97"/>
      <c r="C203" s="17"/>
      <c r="D203" s="17"/>
      <c r="E203" s="17"/>
      <c r="F203" s="13"/>
      <c r="G203" s="88"/>
      <c r="H203" s="88"/>
      <c r="I203" s="101" t="s">
        <v>410</v>
      </c>
      <c r="J203" s="101" t="s">
        <v>397</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395</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hidden="1" customHeight="1" outlineLevel="2" x14ac:dyDescent="0.35">
      <c r="A204" s="104"/>
      <c r="B204" s="97"/>
      <c r="C204" s="17"/>
      <c r="D204" s="17"/>
      <c r="E204" s="17"/>
      <c r="F204" s="13"/>
      <c r="G204" s="88"/>
      <c r="H204" s="88"/>
      <c r="I204" s="101"/>
      <c r="J204" s="101" t="s">
        <v>398</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hidden="1" customHeight="1" outlineLevel="2" x14ac:dyDescent="0.35">
      <c r="A205" s="104"/>
      <c r="B205" s="97"/>
      <c r="C205" s="17"/>
      <c r="D205" s="17"/>
      <c r="E205" s="17"/>
      <c r="F205" s="13"/>
      <c r="G205" s="88"/>
      <c r="H205" s="88"/>
      <c r="I205" s="101"/>
      <c r="J205" s="101" t="s">
        <v>399</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hidden="1" customHeight="1" outlineLevel="2" x14ac:dyDescent="0.35">
      <c r="A206" s="104"/>
      <c r="B206" s="97"/>
      <c r="C206" s="17"/>
      <c r="D206" s="17"/>
      <c r="E206" s="17"/>
      <c r="F206" s="13"/>
      <c r="G206" s="88"/>
      <c r="H206" s="88"/>
      <c r="I206" s="101"/>
      <c r="J206" s="101" t="s">
        <v>400</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hidden="1" customHeight="1" outlineLevel="2" x14ac:dyDescent="0.35">
      <c r="A207" s="104"/>
      <c r="B207" s="97"/>
      <c r="C207" s="17"/>
      <c r="D207" s="17"/>
      <c r="E207" s="17"/>
      <c r="F207" s="13"/>
      <c r="G207" s="88"/>
      <c r="H207" s="88"/>
      <c r="I207" s="101"/>
      <c r="J207" s="101" t="s">
        <v>401</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hidden="1" customHeight="1" outlineLevel="2" x14ac:dyDescent="0.35">
      <c r="A208" s="104"/>
      <c r="B208" s="97"/>
      <c r="C208" s="17"/>
      <c r="D208" s="17"/>
      <c r="E208" s="17"/>
      <c r="F208" s="13"/>
      <c r="G208" s="88"/>
      <c r="H208" s="88"/>
      <c r="I208" s="101"/>
      <c r="J208" s="101" t="s">
        <v>402</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hidden="1" customHeight="1" outlineLevel="2" x14ac:dyDescent="0.35">
      <c r="A209" s="104"/>
      <c r="B209" s="97"/>
      <c r="C209" s="17"/>
      <c r="D209" s="17"/>
      <c r="E209" s="17"/>
      <c r="F209" s="13"/>
      <c r="G209" s="88"/>
      <c r="H209" s="88"/>
      <c r="I209" s="101"/>
      <c r="J209" s="101" t="s">
        <v>403</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hidden="1" customHeight="1" outlineLevel="2" x14ac:dyDescent="0.35">
      <c r="A210" s="104"/>
      <c r="B210" s="97"/>
      <c r="C210" s="17"/>
      <c r="D210" s="17"/>
      <c r="E210" s="17"/>
      <c r="F210" s="13"/>
      <c r="G210" s="88"/>
      <c r="H210" s="88"/>
      <c r="I210" s="101"/>
      <c r="J210" s="101" t="s">
        <v>404</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hidden="1" customHeight="1" outlineLevel="2" x14ac:dyDescent="0.35">
      <c r="A211" s="104"/>
      <c r="B211" s="97"/>
      <c r="C211" s="17"/>
      <c r="D211" s="17"/>
      <c r="E211" s="17"/>
      <c r="F211" s="13"/>
      <c r="G211" s="88"/>
      <c r="H211" s="88"/>
      <c r="I211" s="101"/>
      <c r="J211" s="101" t="s">
        <v>405</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hidden="1" customHeight="1" outlineLevel="2" x14ac:dyDescent="0.35">
      <c r="A212" s="104"/>
      <c r="B212" s="97"/>
      <c r="C212" s="17"/>
      <c r="D212" s="17"/>
      <c r="E212" s="17"/>
      <c r="F212" s="13"/>
      <c r="G212" s="88"/>
      <c r="H212" s="88"/>
      <c r="I212" s="101"/>
      <c r="J212" s="101" t="s">
        <v>406</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hidden="1" customHeight="1" outlineLevel="2" x14ac:dyDescent="0.35">
      <c r="A213" s="104"/>
      <c r="B213" s="97"/>
      <c r="C213" s="17"/>
      <c r="D213" s="17"/>
      <c r="E213" s="17"/>
      <c r="F213" s="13"/>
      <c r="G213" s="88"/>
      <c r="H213" s="88"/>
      <c r="I213" s="101" t="s">
        <v>809</v>
      </c>
      <c r="J213" s="101" t="s">
        <v>397</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395</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hidden="1" customHeight="1" outlineLevel="2" x14ac:dyDescent="0.35">
      <c r="A214" s="104"/>
      <c r="B214" s="97"/>
      <c r="C214" s="17"/>
      <c r="D214" s="17"/>
      <c r="E214" s="17"/>
      <c r="F214" s="13"/>
      <c r="G214" s="88"/>
      <c r="H214" s="88"/>
      <c r="I214" s="101"/>
      <c r="J214" s="101" t="s">
        <v>398</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hidden="1" customHeight="1" outlineLevel="2" x14ac:dyDescent="0.35">
      <c r="A215" s="104"/>
      <c r="B215" s="97"/>
      <c r="C215" s="17"/>
      <c r="D215" s="17"/>
      <c r="E215" s="17"/>
      <c r="F215" s="13"/>
      <c r="G215" s="88"/>
      <c r="H215" s="88"/>
      <c r="I215" s="101"/>
      <c r="J215" s="101" t="s">
        <v>399</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hidden="1" customHeight="1" outlineLevel="2" x14ac:dyDescent="0.35">
      <c r="A216" s="104"/>
      <c r="B216" s="97"/>
      <c r="C216" s="17"/>
      <c r="D216" s="17"/>
      <c r="E216" s="17"/>
      <c r="F216" s="13"/>
      <c r="G216" s="88"/>
      <c r="H216" s="88"/>
      <c r="I216" s="101"/>
      <c r="J216" s="101" t="s">
        <v>400</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c r="J217" s="101" t="s">
        <v>401</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402</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403</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404</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405</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406</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t="s">
        <v>810</v>
      </c>
      <c r="J223" s="101" t="s">
        <v>397</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395</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398</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399</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400</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c r="J227" s="101" t="s">
        <v>401</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402</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403</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404</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405</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406</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t="s">
        <v>811</v>
      </c>
      <c r="J233" s="101" t="s">
        <v>397</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395</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398</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399</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400</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c r="J237" s="101" t="s">
        <v>401</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402</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403</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404</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405</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406</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t="s">
        <v>812</v>
      </c>
      <c r="J243" s="101" t="s">
        <v>397</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395</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398</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399</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400</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c r="J247" s="101" t="s">
        <v>401</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402</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403</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404</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405</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406</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t="s">
        <v>813</v>
      </c>
      <c r="J253" s="101" t="s">
        <v>397</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395</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398</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399</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400</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c r="J257" s="101" t="s">
        <v>401</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402</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403</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404</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405</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406</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t="s">
        <v>814</v>
      </c>
      <c r="J263" s="101" t="s">
        <v>397</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395</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398</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399</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400</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c r="J267" s="101" t="s">
        <v>401</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402</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403</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404</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405</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406</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t="s">
        <v>815</v>
      </c>
      <c r="J273" s="101" t="s">
        <v>397</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395</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398</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399</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400</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c r="J277" s="101" t="s">
        <v>401</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402</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403</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404</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405</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406</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t="s">
        <v>816</v>
      </c>
      <c r="J283" s="101" t="s">
        <v>397</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395</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398</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399</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400</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c r="J287" s="101" t="s">
        <v>401</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402</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403</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404</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405</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406</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customHeight="1" outlineLevel="1" collapsed="1" x14ac:dyDescent="0.35">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customHeight="1" outlineLevel="1" x14ac:dyDescent="0.35">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customHeight="1" outlineLevel="1" x14ac:dyDescent="0.35">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customHeight="1" outlineLevel="1" x14ac:dyDescent="0.35">
      <c r="A305" s="104"/>
      <c r="B305" s="97"/>
      <c r="C305" s="17"/>
      <c r="D305" s="17"/>
      <c r="E305" s="17"/>
      <c r="F305" s="17"/>
      <c r="G305" s="23"/>
      <c r="H305" s="23"/>
      <c r="I305" s="23" t="s">
        <v>471</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393</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25" customHeight="1" outlineLevel="1" x14ac:dyDescent="0.35">
      <c r="A306" s="104"/>
      <c r="B306" s="97"/>
      <c r="C306" s="17"/>
      <c r="D306" s="17"/>
      <c r="E306" s="17"/>
      <c r="F306" s="17"/>
      <c r="G306" s="23"/>
      <c r="H306" s="23"/>
      <c r="I306" s="23"/>
      <c r="J306" s="23"/>
      <c r="K306" s="23" t="s">
        <v>387</v>
      </c>
      <c r="L306" s="23" t="s">
        <v>388</v>
      </c>
      <c r="M306" s="23" t="s">
        <v>390</v>
      </c>
      <c r="N306" s="23" t="s">
        <v>391</v>
      </c>
      <c r="O306" s="23" t="s">
        <v>392</v>
      </c>
      <c r="P306" s="23" t="s">
        <v>394</v>
      </c>
      <c r="Q306" s="23" t="s">
        <v>903</v>
      </c>
      <c r="R306" s="23" t="s">
        <v>904</v>
      </c>
      <c r="S306" s="23" t="s">
        <v>1187</v>
      </c>
      <c r="T306" s="23"/>
      <c r="U306" s="23"/>
      <c r="V306" s="23" t="s">
        <v>387</v>
      </c>
      <c r="W306" s="23" t="s">
        <v>388</v>
      </c>
      <c r="X306" s="23" t="s">
        <v>390</v>
      </c>
      <c r="Y306" s="23" t="s">
        <v>391</v>
      </c>
      <c r="Z306" s="23" t="s">
        <v>392</v>
      </c>
      <c r="AA306" s="23" t="s">
        <v>394</v>
      </c>
      <c r="AB306" s="23" t="s">
        <v>903</v>
      </c>
      <c r="AC306" s="23" t="s">
        <v>904</v>
      </c>
      <c r="AD306" s="23" t="s">
        <v>1187</v>
      </c>
      <c r="AE306" s="23" t="s">
        <v>392</v>
      </c>
      <c r="AF306" s="23" t="s">
        <v>392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25" customHeight="1" outlineLevel="1" x14ac:dyDescent="0.35">
      <c r="A307" s="104"/>
      <c r="B307" s="97"/>
      <c r="C307" s="17"/>
      <c r="D307" s="17"/>
      <c r="E307" s="17"/>
      <c r="F307" s="13"/>
      <c r="G307" s="88"/>
      <c r="H307" s="88"/>
      <c r="I307" s="101" t="s">
        <v>839</v>
      </c>
      <c r="J307" s="101" t="s">
        <v>395</v>
      </c>
      <c r="K307" s="130">
        <v>100</v>
      </c>
      <c r="L307" s="130">
        <v>100</v>
      </c>
      <c r="M307" s="130">
        <v>100</v>
      </c>
      <c r="N307" s="130">
        <v>100</v>
      </c>
      <c r="O307" s="130">
        <v>100</v>
      </c>
      <c r="P307" s="130">
        <v>100</v>
      </c>
      <c r="Q307" s="130">
        <v>100</v>
      </c>
      <c r="R307" s="130">
        <v>100</v>
      </c>
      <c r="S307" s="130">
        <v>100</v>
      </c>
      <c r="T307" s="88"/>
      <c r="U307" s="101" t="s">
        <v>395</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25" customHeight="1" outlineLevel="1" x14ac:dyDescent="0.35">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f>
        <v>315</v>
      </c>
      <c r="T308" s="88"/>
      <c r="U308" s="101" t="s">
        <v>141</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25" customHeight="1" outlineLevel="1" x14ac:dyDescent="0.35">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f>
        <v>739</v>
      </c>
      <c r="T309" s="88"/>
      <c r="U309" s="101" t="s">
        <v>142</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25" customHeight="1" outlineLevel="1" x14ac:dyDescent="0.35">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1822</v>
      </c>
      <c r="T310" s="88"/>
      <c r="U310" s="101" t="s">
        <v>143</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25" customHeight="1" outlineLevel="1" x14ac:dyDescent="0.35">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2864</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25" customHeight="1" outlineLevel="1" x14ac:dyDescent="0.35">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x14ac:dyDescent="0.35">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hidden="1" customHeight="1" outlineLevel="2" x14ac:dyDescent="0.35">
      <c r="A317" s="104"/>
      <c r="B317" s="97"/>
      <c r="C317" s="17"/>
      <c r="D317" s="17"/>
      <c r="E317" s="17"/>
      <c r="F317" s="13"/>
      <c r="G317" s="88"/>
      <c r="H317" s="88"/>
      <c r="I317" s="101" t="s">
        <v>410</v>
      </c>
      <c r="J317" s="101" t="s">
        <v>395</v>
      </c>
      <c r="K317" s="130">
        <v>200</v>
      </c>
      <c r="L317" s="130">
        <v>300</v>
      </c>
      <c r="M317" s="130">
        <v>300</v>
      </c>
      <c r="N317" s="244">
        <f t="shared" ref="N317:N380" si="45">$O317</f>
        <v>400</v>
      </c>
      <c r="O317" s="130">
        <v>400</v>
      </c>
      <c r="P317" s="130">
        <v>0</v>
      </c>
      <c r="Q317" s="130">
        <v>0</v>
      </c>
      <c r="R317" s="130">
        <v>0</v>
      </c>
      <c r="S317" s="130">
        <v>0</v>
      </c>
      <c r="T317" s="88"/>
      <c r="U317" s="101" t="s">
        <v>395</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hidden="1" customHeight="1" outlineLevel="2" x14ac:dyDescent="0.35">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hidden="1" customHeight="1" outlineLevel="2" x14ac:dyDescent="0.35">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hidden="1" customHeight="1" outlineLevel="2" x14ac:dyDescent="0.35">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hidden="1" customHeight="1" outlineLevel="2" x14ac:dyDescent="0.35">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hidden="1" customHeight="1" outlineLevel="2" x14ac:dyDescent="0.35">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hidden="1" customHeight="1" outlineLevel="2" x14ac:dyDescent="0.35">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hidden="1" customHeight="1" outlineLevel="2" x14ac:dyDescent="0.35">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hidden="1" customHeight="1" outlineLevel="2" x14ac:dyDescent="0.35">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hidden="1" customHeight="1" outlineLevel="2" x14ac:dyDescent="0.35">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hidden="1" customHeight="1" outlineLevel="2" x14ac:dyDescent="0.35">
      <c r="A327" s="104"/>
      <c r="B327" s="97"/>
      <c r="C327" s="17"/>
      <c r="D327" s="17"/>
      <c r="E327" s="17"/>
      <c r="F327" s="13"/>
      <c r="G327" s="88"/>
      <c r="H327" s="88"/>
      <c r="I327" s="101" t="s">
        <v>809</v>
      </c>
      <c r="J327" s="101" t="s">
        <v>395</v>
      </c>
      <c r="K327" s="130">
        <v>200</v>
      </c>
      <c r="L327" s="130">
        <v>300</v>
      </c>
      <c r="M327" s="130">
        <v>300</v>
      </c>
      <c r="N327" s="244">
        <f t="shared" si="45"/>
        <v>400</v>
      </c>
      <c r="O327" s="130">
        <v>400</v>
      </c>
      <c r="P327" s="130">
        <v>0</v>
      </c>
      <c r="Q327" s="130">
        <v>0</v>
      </c>
      <c r="R327" s="130">
        <v>0</v>
      </c>
      <c r="S327" s="130">
        <v>0</v>
      </c>
      <c r="T327" s="88"/>
      <c r="U327" s="101" t="s">
        <v>395</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hidden="1" customHeight="1" outlineLevel="2" x14ac:dyDescent="0.35">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hidden="1" customHeight="1" outlineLevel="2" x14ac:dyDescent="0.35">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hidden="1" customHeight="1" outlineLevel="2" x14ac:dyDescent="0.35">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t="s">
        <v>810</v>
      </c>
      <c r="J337" s="101" t="s">
        <v>395</v>
      </c>
      <c r="K337" s="130">
        <v>200</v>
      </c>
      <c r="L337" s="130">
        <v>300</v>
      </c>
      <c r="M337" s="130">
        <v>300</v>
      </c>
      <c r="N337" s="244">
        <f t="shared" si="45"/>
        <v>400</v>
      </c>
      <c r="O337" s="130">
        <v>400</v>
      </c>
      <c r="P337" s="130">
        <v>0</v>
      </c>
      <c r="Q337" s="130">
        <v>0</v>
      </c>
      <c r="R337" s="130">
        <v>0</v>
      </c>
      <c r="S337" s="130">
        <v>0</v>
      </c>
      <c r="T337" s="88"/>
      <c r="U337" s="101" t="s">
        <v>395</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t="s">
        <v>811</v>
      </c>
      <c r="J347" s="101" t="s">
        <v>395</v>
      </c>
      <c r="K347" s="130">
        <v>200</v>
      </c>
      <c r="L347" s="130">
        <v>300</v>
      </c>
      <c r="M347" s="130">
        <v>300</v>
      </c>
      <c r="N347" s="244">
        <f t="shared" si="45"/>
        <v>400</v>
      </c>
      <c r="O347" s="130">
        <v>400</v>
      </c>
      <c r="P347" s="130">
        <v>0</v>
      </c>
      <c r="Q347" s="130">
        <v>0</v>
      </c>
      <c r="R347" s="130">
        <v>0</v>
      </c>
      <c r="S347" s="130">
        <v>0</v>
      </c>
      <c r="T347" s="88"/>
      <c r="U347" s="101" t="s">
        <v>395</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t="s">
        <v>812</v>
      </c>
      <c r="J357" s="101" t="s">
        <v>395</v>
      </c>
      <c r="K357" s="130">
        <v>200</v>
      </c>
      <c r="L357" s="130">
        <v>300</v>
      </c>
      <c r="M357" s="130">
        <v>300</v>
      </c>
      <c r="N357" s="244">
        <f t="shared" si="45"/>
        <v>400</v>
      </c>
      <c r="O357" s="130">
        <v>400</v>
      </c>
      <c r="P357" s="130">
        <v>0</v>
      </c>
      <c r="Q357" s="130">
        <v>0</v>
      </c>
      <c r="R357" s="130">
        <v>0</v>
      </c>
      <c r="S357" s="130">
        <v>0</v>
      </c>
      <c r="T357" s="88"/>
      <c r="U357" s="101" t="s">
        <v>395</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t="s">
        <v>813</v>
      </c>
      <c r="J367" s="101" t="s">
        <v>395</v>
      </c>
      <c r="K367" s="130">
        <v>200</v>
      </c>
      <c r="L367" s="130">
        <v>300</v>
      </c>
      <c r="M367" s="130">
        <v>300</v>
      </c>
      <c r="N367" s="244">
        <f t="shared" si="45"/>
        <v>400</v>
      </c>
      <c r="O367" s="130">
        <v>400</v>
      </c>
      <c r="P367" s="130">
        <v>0</v>
      </c>
      <c r="Q367" s="130">
        <v>0</v>
      </c>
      <c r="R367" s="130">
        <v>0</v>
      </c>
      <c r="S367" s="130">
        <v>0</v>
      </c>
      <c r="T367" s="88"/>
      <c r="U367" s="101" t="s">
        <v>395</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t="s">
        <v>814</v>
      </c>
      <c r="J377" s="101" t="s">
        <v>395</v>
      </c>
      <c r="K377" s="130">
        <v>200</v>
      </c>
      <c r="L377" s="130">
        <v>300</v>
      </c>
      <c r="M377" s="130">
        <v>300</v>
      </c>
      <c r="N377" s="244">
        <f t="shared" si="45"/>
        <v>400</v>
      </c>
      <c r="O377" s="130">
        <v>400</v>
      </c>
      <c r="P377" s="130">
        <v>0</v>
      </c>
      <c r="Q377" s="130">
        <v>0</v>
      </c>
      <c r="R377" s="130">
        <v>0</v>
      </c>
      <c r="S377" s="130">
        <v>0</v>
      </c>
      <c r="T377" s="88"/>
      <c r="U377" s="101" t="s">
        <v>395</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t="s">
        <v>815</v>
      </c>
      <c r="J387" s="101" t="s">
        <v>395</v>
      </c>
      <c r="K387" s="130">
        <v>200</v>
      </c>
      <c r="L387" s="130">
        <v>300</v>
      </c>
      <c r="M387" s="130">
        <v>300</v>
      </c>
      <c r="N387" s="244">
        <f t="shared" si="66"/>
        <v>400</v>
      </c>
      <c r="O387" s="130">
        <v>400</v>
      </c>
      <c r="P387" s="130">
        <v>0</v>
      </c>
      <c r="Q387" s="130">
        <v>0</v>
      </c>
      <c r="R387" s="130">
        <v>0</v>
      </c>
      <c r="S387" s="130">
        <v>0</v>
      </c>
      <c r="T387" s="88"/>
      <c r="U387" s="101" t="s">
        <v>395</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t="s">
        <v>816</v>
      </c>
      <c r="J397" s="101" t="s">
        <v>395</v>
      </c>
      <c r="K397" s="130">
        <v>200</v>
      </c>
      <c r="L397" s="130">
        <v>300</v>
      </c>
      <c r="M397" s="130">
        <v>300</v>
      </c>
      <c r="N397" s="244">
        <f t="shared" si="71"/>
        <v>400</v>
      </c>
      <c r="O397" s="130">
        <v>400</v>
      </c>
      <c r="P397" s="130">
        <v>0</v>
      </c>
      <c r="Q397" s="130">
        <v>0</v>
      </c>
      <c r="R397" s="130">
        <v>0</v>
      </c>
      <c r="S397" s="130">
        <v>0</v>
      </c>
      <c r="T397" s="88"/>
      <c r="U397" s="101" t="s">
        <v>395</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25" hidden="1" customHeight="1" outlineLevel="2" x14ac:dyDescent="0.35">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25" hidden="1" customHeight="1" outlineLevel="2" x14ac:dyDescent="0.35">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25" hidden="1" customHeight="1" outlineLevel="2" x14ac:dyDescent="0.35">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25" hidden="1" customHeight="1" outlineLevel="2" x14ac:dyDescent="0.35">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25" hidden="1" customHeight="1" outlineLevel="2" x14ac:dyDescent="0.35">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25" hidden="1" customHeight="1" outlineLevel="2" x14ac:dyDescent="0.35">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25" customHeight="1" outlineLevel="1" collapsed="1" x14ac:dyDescent="0.35">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25" customHeight="1" outlineLevel="1" x14ac:dyDescent="0.35">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25"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25"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25" customHeight="1" outlineLevel="1" x14ac:dyDescent="0.35">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25" customHeight="1" outlineLevel="1" x14ac:dyDescent="0.35">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25" customHeight="1" outlineLevel="1" x14ac:dyDescent="0.35">
      <c r="A419" s="104"/>
      <c r="B419" s="97"/>
      <c r="C419" s="17"/>
      <c r="D419" s="17"/>
      <c r="E419" s="17"/>
      <c r="F419" s="17"/>
      <c r="G419" s="23"/>
      <c r="H419" s="23"/>
      <c r="I419" s="23"/>
      <c r="J419" s="23"/>
      <c r="K419" s="23" t="s">
        <v>184</v>
      </c>
      <c r="L419" s="23"/>
      <c r="M419" s="23" t="s">
        <v>850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25" customHeight="1" outlineLevel="1" x14ac:dyDescent="0.35">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25" customHeight="1" outlineLevel="1" x14ac:dyDescent="0.35">
      <c r="A423" s="104"/>
      <c r="B423" s="97"/>
      <c r="C423" s="17"/>
      <c r="D423" s="17"/>
      <c r="E423" s="17"/>
      <c r="F423" s="13"/>
      <c r="G423" s="88"/>
      <c r="H423" s="88"/>
      <c r="I423" s="101" t="s">
        <v>395</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25" customHeight="1" outlineLevel="1" x14ac:dyDescent="0.35">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25" customHeight="1" outlineLevel="1" x14ac:dyDescent="0.35">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25" customHeight="1" outlineLevel="1" x14ac:dyDescent="0.35">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x14ac:dyDescent="0.35">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25" customHeight="1" outlineLevel="1" x14ac:dyDescent="0.35">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25" customHeight="1" outlineLevel="1" x14ac:dyDescent="0.35">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collapsed="1" x14ac:dyDescent="0.35">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7"/>
      <c r="G450" s="17"/>
      <c r="H450" s="17"/>
      <c r="I450" s="17"/>
      <c r="J450" s="613" t="s">
        <v>1201</v>
      </c>
      <c r="K450" s="613"/>
      <c r="L450" s="100"/>
      <c r="M450" s="100"/>
      <c r="N450" s="100"/>
      <c r="O450" s="613"/>
      <c r="P450" s="100"/>
      <c r="Q450" s="100"/>
      <c r="R450" s="100"/>
      <c r="S450" s="22"/>
      <c r="T450" s="22"/>
      <c r="U450" s="128" t="s">
        <v>826</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25" customHeight="1" outlineLevel="1" x14ac:dyDescent="0.35">
      <c r="A455" s="104"/>
      <c r="B455" s="97"/>
      <c r="C455" s="17"/>
      <c r="D455" s="17"/>
      <c r="E455" s="17"/>
      <c r="F455" s="13"/>
      <c r="G455" s="88"/>
      <c r="H455" s="101" t="s">
        <v>397</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25" customHeight="1" outlineLevel="1" x14ac:dyDescent="0.35">
      <c r="A456" s="104"/>
      <c r="B456" s="97"/>
      <c r="C456" s="17"/>
      <c r="D456" s="17"/>
      <c r="E456" s="17"/>
      <c r="F456" s="13"/>
      <c r="G456" s="88"/>
      <c r="H456" s="101" t="s">
        <v>398</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25" customHeight="1" outlineLevel="1" x14ac:dyDescent="0.35">
      <c r="A457" s="104"/>
      <c r="B457" s="97"/>
      <c r="C457" s="17"/>
      <c r="D457" s="17"/>
      <c r="E457" s="17"/>
      <c r="F457" s="13"/>
      <c r="G457" s="88"/>
      <c r="H457" s="101" t="s">
        <v>399</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25" customHeight="1" outlineLevel="1" x14ac:dyDescent="0.35">
      <c r="A458" s="104"/>
      <c r="B458" s="97"/>
      <c r="C458" s="17"/>
      <c r="D458" s="17"/>
      <c r="E458" s="17"/>
      <c r="F458" s="13"/>
      <c r="G458" s="88"/>
      <c r="H458" s="101" t="s">
        <v>400</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customHeight="1" outlineLevel="1" x14ac:dyDescent="0.35">
      <c r="A459" s="104"/>
      <c r="B459" s="97"/>
      <c r="C459" s="17"/>
      <c r="D459" s="17"/>
      <c r="E459" s="17"/>
      <c r="F459" s="13"/>
      <c r="G459" s="88"/>
      <c r="H459" s="101" t="s">
        <v>401</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customHeight="1" outlineLevel="1" x14ac:dyDescent="0.35">
      <c r="A460" s="104"/>
      <c r="B460" s="97"/>
      <c r="C460" s="17"/>
      <c r="D460" s="17"/>
      <c r="E460" s="17"/>
      <c r="F460" s="13"/>
      <c r="G460" s="88"/>
      <c r="H460" s="101" t="s">
        <v>402</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customHeight="1" outlineLevel="1" x14ac:dyDescent="0.35">
      <c r="A461" s="104"/>
      <c r="B461" s="97"/>
      <c r="C461" s="17"/>
      <c r="D461" s="17"/>
      <c r="E461" s="17"/>
      <c r="F461" s="13"/>
      <c r="G461" s="88"/>
      <c r="H461" s="101" t="s">
        <v>403</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customHeight="1" outlineLevel="1" x14ac:dyDescent="0.35">
      <c r="A462" s="104"/>
      <c r="B462" s="97"/>
      <c r="C462" s="17"/>
      <c r="D462" s="17"/>
      <c r="E462" s="17"/>
      <c r="F462" s="13"/>
      <c r="G462" s="88"/>
      <c r="H462" s="101" t="s">
        <v>404</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customHeight="1" outlineLevel="1" x14ac:dyDescent="0.35">
      <c r="A463" s="104"/>
      <c r="B463" s="97"/>
      <c r="C463" s="17"/>
      <c r="D463" s="17"/>
      <c r="E463" s="17"/>
      <c r="F463" s="13"/>
      <c r="G463" s="88"/>
      <c r="H463" s="101" t="s">
        <v>405</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customHeight="1" outlineLevel="1" x14ac:dyDescent="0.35">
      <c r="A464" s="104"/>
      <c r="B464" s="97"/>
      <c r="C464" s="17"/>
      <c r="D464" s="17"/>
      <c r="E464" s="17"/>
      <c r="F464" s="13"/>
      <c r="G464" s="93"/>
      <c r="H464" s="101" t="s">
        <v>406</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25" customHeight="1" outlineLevel="1" collapsed="1" x14ac:dyDescent="0.35">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25" customHeight="1" outlineLevel="1" x14ac:dyDescent="0.35">
      <c r="A472" s="104"/>
      <c r="B472" s="97"/>
      <c r="C472" s="12"/>
      <c r="D472" s="12"/>
      <c r="E472" s="17"/>
      <c r="F472" s="75"/>
      <c r="G472" s="76" t="s">
        <v>847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25"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25"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25"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25" customHeight="1" outlineLevel="1" x14ac:dyDescent="0.35">
      <c r="A476" s="104"/>
      <c r="B476" s="97"/>
      <c r="C476" s="17"/>
      <c r="D476" s="17"/>
      <c r="E476" s="17"/>
      <c r="F476" s="17"/>
      <c r="G476" s="17"/>
      <c r="H476" s="17"/>
      <c r="I476" s="17"/>
      <c r="J476" s="17" t="s">
        <v>846</v>
      </c>
      <c r="K476" s="17"/>
      <c r="L476" s="22"/>
      <c r="M476" s="22"/>
      <c r="N476" s="22"/>
      <c r="O476" s="22"/>
      <c r="P476" s="22"/>
      <c r="Q476" s="22"/>
      <c r="R476" s="22"/>
      <c r="S476" s="22"/>
      <c r="T476" s="23" t="s">
        <v>195</v>
      </c>
      <c r="U476" s="22"/>
      <c r="V476" s="22" t="s">
        <v>849</v>
      </c>
      <c r="W476" s="22"/>
      <c r="X476" s="23" t="s">
        <v>196</v>
      </c>
      <c r="Y476" s="23"/>
      <c r="Z476" s="24"/>
      <c r="AA476" s="24"/>
      <c r="AB476" s="24"/>
      <c r="AC476" s="240" t="s">
        <v>908</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25" customHeight="1" outlineLevel="1" x14ac:dyDescent="0.35">
      <c r="A477" s="104"/>
      <c r="B477" s="97"/>
      <c r="C477" s="17"/>
      <c r="D477" s="17"/>
      <c r="E477" s="17"/>
      <c r="F477" s="17"/>
      <c r="G477" s="599"/>
      <c r="H477" s="599" t="s">
        <v>829</v>
      </c>
      <c r="I477" s="600" t="s">
        <v>163</v>
      </c>
      <c r="J477" s="600" t="s">
        <v>396</v>
      </c>
      <c r="K477" s="600" t="s">
        <v>59</v>
      </c>
      <c r="L477" s="600" t="s">
        <v>60</v>
      </c>
      <c r="M477" s="600" t="s">
        <v>61</v>
      </c>
      <c r="N477" s="600" t="s">
        <v>62</v>
      </c>
      <c r="O477" s="600" t="s">
        <v>900</v>
      </c>
      <c r="P477" s="600" t="s">
        <v>901</v>
      </c>
      <c r="Q477" s="600" t="s">
        <v>902</v>
      </c>
      <c r="R477" s="600" t="s">
        <v>1186</v>
      </c>
      <c r="S477" s="599"/>
      <c r="T477" s="599" t="s">
        <v>197</v>
      </c>
      <c r="U477" s="599"/>
      <c r="V477" s="599" t="s">
        <v>848</v>
      </c>
      <c r="W477" s="599"/>
      <c r="X477" s="599"/>
      <c r="Y477" s="599"/>
      <c r="Z477" s="599"/>
      <c r="AA477" s="599"/>
      <c r="AB477" s="599"/>
      <c r="AC477" s="599" t="s">
        <v>829</v>
      </c>
      <c r="AD477" s="599" t="s">
        <v>909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25" customHeight="1" outlineLevel="1" x14ac:dyDescent="0.35">
      <c r="A478" s="104"/>
      <c r="B478" s="97"/>
      <c r="C478" s="17"/>
      <c r="D478" s="17"/>
      <c r="E478" s="17"/>
      <c r="F478" s="13"/>
      <c r="G478" s="93"/>
      <c r="H478" s="93" t="s">
        <v>839</v>
      </c>
      <c r="I478" s="103" t="s">
        <v>397</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25" customHeight="1" outlineLevel="1" x14ac:dyDescent="0.35">
      <c r="A479" s="104"/>
      <c r="B479" s="97"/>
      <c r="C479" s="17"/>
      <c r="D479" s="17"/>
      <c r="E479" s="17"/>
      <c r="F479" s="13"/>
      <c r="G479" s="93"/>
      <c r="H479" s="93"/>
      <c r="I479" s="103" t="s">
        <v>398</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25" customHeight="1" outlineLevel="1" x14ac:dyDescent="0.35">
      <c r="A480" s="104"/>
      <c r="B480" s="97"/>
      <c r="C480" s="17"/>
      <c r="D480" s="17"/>
      <c r="E480" s="17"/>
      <c r="F480" s="13"/>
      <c r="G480" s="93"/>
      <c r="H480" s="93"/>
      <c r="I480" s="103" t="s">
        <v>399</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25" customHeight="1" outlineLevel="1" x14ac:dyDescent="0.35">
      <c r="A481" s="104"/>
      <c r="B481" s="97"/>
      <c r="C481" s="17"/>
      <c r="D481" s="17"/>
      <c r="E481" s="17"/>
      <c r="F481" s="13"/>
      <c r="G481" s="93"/>
      <c r="H481" s="93"/>
      <c r="I481" s="103" t="s">
        <v>400</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25" customHeight="1" outlineLevel="1" x14ac:dyDescent="0.35">
      <c r="A482" s="104"/>
      <c r="B482" s="97"/>
      <c r="C482" s="17"/>
      <c r="D482" s="17"/>
      <c r="E482" s="17"/>
      <c r="F482" s="13"/>
      <c r="G482" s="93"/>
      <c r="H482" s="93"/>
      <c r="I482" s="103" t="s">
        <v>401</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25" customHeight="1" outlineLevel="1" x14ac:dyDescent="0.35">
      <c r="A483" s="104"/>
      <c r="B483" s="97"/>
      <c r="C483" s="17"/>
      <c r="D483" s="17"/>
      <c r="E483" s="17"/>
      <c r="F483" s="13"/>
      <c r="G483" s="93"/>
      <c r="H483" s="93"/>
      <c r="I483" s="103" t="s">
        <v>402</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25" customHeight="1" outlineLevel="1" x14ac:dyDescent="0.35">
      <c r="A484" s="104"/>
      <c r="B484" s="97"/>
      <c r="C484" s="17"/>
      <c r="D484" s="17"/>
      <c r="E484" s="17"/>
      <c r="F484" s="13"/>
      <c r="G484" s="93"/>
      <c r="H484" s="93"/>
      <c r="I484" s="103" t="s">
        <v>403</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25" customHeight="1" outlineLevel="1" x14ac:dyDescent="0.35">
      <c r="A485" s="104"/>
      <c r="B485" s="97"/>
      <c r="C485" s="17"/>
      <c r="D485" s="17"/>
      <c r="E485" s="17"/>
      <c r="F485" s="13"/>
      <c r="G485" s="93"/>
      <c r="H485" s="93"/>
      <c r="I485" s="103" t="s">
        <v>404</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25" customHeight="1" outlineLevel="1" x14ac:dyDescent="0.35">
      <c r="A486" s="104"/>
      <c r="B486" s="97"/>
      <c r="C486" s="17"/>
      <c r="D486" s="17"/>
      <c r="E486" s="17"/>
      <c r="F486" s="13"/>
      <c r="G486" s="93"/>
      <c r="H486" s="93"/>
      <c r="I486" s="103" t="s">
        <v>405</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25" customHeight="1" outlineLevel="1" x14ac:dyDescent="0.35">
      <c r="A487" s="104"/>
      <c r="B487" s="97"/>
      <c r="C487" s="17"/>
      <c r="D487" s="17"/>
      <c r="E487" s="17"/>
      <c r="F487" s="13"/>
      <c r="G487" s="93"/>
      <c r="H487" s="93"/>
      <c r="I487" s="103" t="s">
        <v>406</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25" hidden="1" customHeight="1" outlineLevel="2" x14ac:dyDescent="0.35">
      <c r="A488" s="104"/>
      <c r="B488" s="97"/>
      <c r="C488" s="17"/>
      <c r="D488" s="17"/>
      <c r="E488" s="17"/>
      <c r="F488" s="13"/>
      <c r="G488" s="93"/>
      <c r="H488" s="93" t="s">
        <v>410</v>
      </c>
      <c r="I488" s="103" t="s">
        <v>397</v>
      </c>
      <c r="J488" s="230">
        <v>0.81</v>
      </c>
      <c r="K488" s="230">
        <v>0.81</v>
      </c>
      <c r="L488" s="230">
        <v>0.81</v>
      </c>
      <c r="M488" s="230">
        <v>0.81</v>
      </c>
      <c r="N488" s="230">
        <v>0.81</v>
      </c>
      <c r="O488" s="230">
        <v>0.81</v>
      </c>
      <c r="P488" s="230">
        <v>0.81</v>
      </c>
      <c r="Q488" s="230">
        <v>0.81</v>
      </c>
      <c r="R488" s="230">
        <v>0.81</v>
      </c>
      <c r="S488" s="601"/>
      <c r="T488" s="230">
        <v>-0.13</v>
      </c>
      <c r="U488" s="93"/>
      <c r="V488" s="793">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25" hidden="1" customHeight="1" outlineLevel="2" x14ac:dyDescent="0.35">
      <c r="A489" s="104"/>
      <c r="B489" s="97"/>
      <c r="C489" s="17"/>
      <c r="D489" s="17"/>
      <c r="E489" s="17"/>
      <c r="F489" s="13"/>
      <c r="G489" s="93"/>
      <c r="H489" s="93"/>
      <c r="I489" s="103" t="s">
        <v>398</v>
      </c>
      <c r="J489" s="230">
        <v>0.81</v>
      </c>
      <c r="K489" s="230">
        <v>0.81</v>
      </c>
      <c r="L489" s="230">
        <v>0.81</v>
      </c>
      <c r="M489" s="230">
        <v>0.81</v>
      </c>
      <c r="N489" s="230">
        <v>0.81</v>
      </c>
      <c r="O489" s="230">
        <v>0.81</v>
      </c>
      <c r="P489" s="230">
        <v>0.81</v>
      </c>
      <c r="Q489" s="230">
        <v>0.81</v>
      </c>
      <c r="R489" s="230">
        <v>0.81</v>
      </c>
      <c r="S489" s="601"/>
      <c r="T489" s="230">
        <v>-0.13</v>
      </c>
      <c r="U489" s="93"/>
      <c r="V489" s="793">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25" hidden="1" customHeight="1" outlineLevel="2" x14ac:dyDescent="0.35">
      <c r="A490" s="104"/>
      <c r="B490" s="97"/>
      <c r="C490" s="17"/>
      <c r="D490" s="17"/>
      <c r="E490" s="17"/>
      <c r="F490" s="13"/>
      <c r="G490" s="93"/>
      <c r="H490" s="93"/>
      <c r="I490" s="103" t="s">
        <v>399</v>
      </c>
      <c r="J490" s="230">
        <v>0.81</v>
      </c>
      <c r="K490" s="230">
        <v>0.81</v>
      </c>
      <c r="L490" s="230">
        <v>0.81</v>
      </c>
      <c r="M490" s="230">
        <v>0.81</v>
      </c>
      <c r="N490" s="230">
        <v>0.81</v>
      </c>
      <c r="O490" s="230">
        <v>0.81</v>
      </c>
      <c r="P490" s="230">
        <v>0.81</v>
      </c>
      <c r="Q490" s="230">
        <v>0.81</v>
      </c>
      <c r="R490" s="230">
        <v>0.81</v>
      </c>
      <c r="S490" s="601"/>
      <c r="T490" s="230">
        <v>-0.13</v>
      </c>
      <c r="U490" s="93"/>
      <c r="V490" s="793">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25" hidden="1" customHeight="1" outlineLevel="2" x14ac:dyDescent="0.35">
      <c r="A491" s="104"/>
      <c r="B491" s="97"/>
      <c r="C491" s="17"/>
      <c r="D491" s="17"/>
      <c r="E491" s="17"/>
      <c r="F491" s="13"/>
      <c r="G491" s="93"/>
      <c r="H491" s="93"/>
      <c r="I491" s="103" t="s">
        <v>400</v>
      </c>
      <c r="J491" s="230">
        <v>0.75</v>
      </c>
      <c r="K491" s="230">
        <v>0.78</v>
      </c>
      <c r="L491" s="230">
        <v>0.78</v>
      </c>
      <c r="M491" s="230">
        <v>0.78</v>
      </c>
      <c r="N491" s="230">
        <v>0.78</v>
      </c>
      <c r="O491" s="230">
        <v>0.78</v>
      </c>
      <c r="P491" s="230">
        <v>0.78</v>
      </c>
      <c r="Q491" s="230">
        <v>0.78</v>
      </c>
      <c r="R491" s="230">
        <v>0.78</v>
      </c>
      <c r="S491" s="601"/>
      <c r="T491" s="230">
        <v>-0.1</v>
      </c>
      <c r="U491" s="93"/>
      <c r="V491" s="793">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25" hidden="1" customHeight="1" outlineLevel="2" x14ac:dyDescent="0.35">
      <c r="A492" s="104"/>
      <c r="B492" s="97"/>
      <c r="C492" s="17"/>
      <c r="D492" s="17"/>
      <c r="E492" s="17"/>
      <c r="F492" s="13"/>
      <c r="G492" s="93"/>
      <c r="H492" s="93"/>
      <c r="I492" s="103" t="s">
        <v>401</v>
      </c>
      <c r="J492" s="230">
        <v>0.67</v>
      </c>
      <c r="K492" s="230">
        <v>0.72</v>
      </c>
      <c r="L492" s="230">
        <v>0.72</v>
      </c>
      <c r="M492" s="230">
        <v>0.72</v>
      </c>
      <c r="N492" s="230">
        <v>0.72</v>
      </c>
      <c r="O492" s="230">
        <v>0.72</v>
      </c>
      <c r="P492" s="230">
        <v>0.72</v>
      </c>
      <c r="Q492" s="230">
        <v>0.72</v>
      </c>
      <c r="R492" s="230">
        <v>0.72</v>
      </c>
      <c r="S492" s="601"/>
      <c r="T492" s="230">
        <v>-0.05</v>
      </c>
      <c r="U492" s="93"/>
      <c r="V492" s="793">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25" hidden="1" customHeight="1" outlineLevel="2" x14ac:dyDescent="0.35">
      <c r="A493" s="104"/>
      <c r="B493" s="97"/>
      <c r="C493" s="17"/>
      <c r="D493" s="17"/>
      <c r="E493" s="17"/>
      <c r="F493" s="13"/>
      <c r="G493" s="93"/>
      <c r="H493" s="93"/>
      <c r="I493" s="103" t="s">
        <v>402</v>
      </c>
      <c r="J493" s="230">
        <v>0.73499999999999999</v>
      </c>
      <c r="K493" s="230">
        <v>0.6</v>
      </c>
      <c r="L493" s="230">
        <v>0.6</v>
      </c>
      <c r="M493" s="230">
        <v>0.6</v>
      </c>
      <c r="N493" s="230">
        <v>0.6</v>
      </c>
      <c r="O493" s="230">
        <v>0.6</v>
      </c>
      <c r="P493" s="230">
        <v>0.6</v>
      </c>
      <c r="Q493" s="230">
        <v>0.6</v>
      </c>
      <c r="R493" s="230">
        <v>0.6</v>
      </c>
      <c r="S493" s="601"/>
      <c r="T493" s="230">
        <v>-0.17</v>
      </c>
      <c r="U493" s="93"/>
      <c r="V493" s="793">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25" hidden="1" customHeight="1" outlineLevel="2" x14ac:dyDescent="0.35">
      <c r="A494" s="104"/>
      <c r="B494" s="97"/>
      <c r="C494" s="17"/>
      <c r="D494" s="17"/>
      <c r="E494" s="17"/>
      <c r="F494" s="13"/>
      <c r="G494" s="93"/>
      <c r="H494" s="93"/>
      <c r="I494" s="103" t="s">
        <v>403</v>
      </c>
      <c r="J494" s="230">
        <v>0.71</v>
      </c>
      <c r="K494" s="230">
        <v>0.71</v>
      </c>
      <c r="L494" s="230">
        <v>0.71</v>
      </c>
      <c r="M494" s="230">
        <v>0.71</v>
      </c>
      <c r="N494" s="230">
        <v>0.71</v>
      </c>
      <c r="O494" s="230">
        <v>0.71</v>
      </c>
      <c r="P494" s="230">
        <v>0.71</v>
      </c>
      <c r="Q494" s="230">
        <v>0.71</v>
      </c>
      <c r="R494" s="230">
        <v>0.71</v>
      </c>
      <c r="S494" s="601"/>
      <c r="T494" s="230">
        <v>-0.17</v>
      </c>
      <c r="U494" s="93"/>
      <c r="V494" s="793">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25" hidden="1" customHeight="1" outlineLevel="2" x14ac:dyDescent="0.35">
      <c r="A495" s="104"/>
      <c r="B495" s="97"/>
      <c r="C495" s="17"/>
      <c r="D495" s="17"/>
      <c r="E495" s="17"/>
      <c r="F495" s="13"/>
      <c r="G495" s="93"/>
      <c r="H495" s="93"/>
      <c r="I495" s="103" t="s">
        <v>404</v>
      </c>
      <c r="J495" s="230">
        <v>0.7</v>
      </c>
      <c r="K495" s="230">
        <v>0.75</v>
      </c>
      <c r="L495" s="230">
        <v>0.75</v>
      </c>
      <c r="M495" s="230">
        <v>0.75</v>
      </c>
      <c r="N495" s="230">
        <v>0.75</v>
      </c>
      <c r="O495" s="230">
        <v>0.75</v>
      </c>
      <c r="P495" s="230">
        <v>0.75</v>
      </c>
      <c r="Q495" s="230">
        <v>0.75</v>
      </c>
      <c r="R495" s="230">
        <v>0.75</v>
      </c>
      <c r="S495" s="601"/>
      <c r="T495" s="230">
        <v>-0.17</v>
      </c>
      <c r="U495" s="93"/>
      <c r="V495" s="793">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25" hidden="1" customHeight="1" outlineLevel="2" x14ac:dyDescent="0.35">
      <c r="A496" s="104"/>
      <c r="B496" s="97"/>
      <c r="C496" s="17"/>
      <c r="D496" s="17"/>
      <c r="E496" s="17"/>
      <c r="F496" s="13"/>
      <c r="G496" s="93"/>
      <c r="H496" s="93"/>
      <c r="I496" s="103" t="s">
        <v>405</v>
      </c>
      <c r="J496" s="230">
        <v>0.74</v>
      </c>
      <c r="K496" s="230">
        <v>0.75</v>
      </c>
      <c r="L496" s="230">
        <v>0.75</v>
      </c>
      <c r="M496" s="230">
        <v>0.75</v>
      </c>
      <c r="N496" s="230">
        <v>0.75</v>
      </c>
      <c r="O496" s="230">
        <v>0.75</v>
      </c>
      <c r="P496" s="230">
        <v>0.75</v>
      </c>
      <c r="Q496" s="230">
        <v>0.75</v>
      </c>
      <c r="R496" s="230">
        <v>0.75</v>
      </c>
      <c r="S496" s="601"/>
      <c r="T496" s="230">
        <v>-0.17</v>
      </c>
      <c r="U496" s="93"/>
      <c r="V496" s="793">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2" x14ac:dyDescent="0.35">
      <c r="A497" s="104"/>
      <c r="B497" s="97"/>
      <c r="C497" s="17"/>
      <c r="D497" s="17"/>
      <c r="E497" s="17"/>
      <c r="F497" s="13"/>
      <c r="G497" s="93"/>
      <c r="H497" s="93"/>
      <c r="I497" s="103" t="s">
        <v>406</v>
      </c>
      <c r="J497" s="230">
        <v>0.75</v>
      </c>
      <c r="K497" s="230">
        <v>0.75</v>
      </c>
      <c r="L497" s="230">
        <v>0.75</v>
      </c>
      <c r="M497" s="230">
        <v>0.75</v>
      </c>
      <c r="N497" s="230">
        <v>0.75</v>
      </c>
      <c r="O497" s="230">
        <v>0.75</v>
      </c>
      <c r="P497" s="230">
        <v>0.75</v>
      </c>
      <c r="Q497" s="230">
        <v>0.75</v>
      </c>
      <c r="R497" s="230">
        <v>0.75</v>
      </c>
      <c r="S497" s="601"/>
      <c r="T497" s="230">
        <v>-0.2</v>
      </c>
      <c r="U497" s="93"/>
      <c r="V497" s="793">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2" x14ac:dyDescent="0.35">
      <c r="A498" s="104"/>
      <c r="B498" s="97"/>
      <c r="C498" s="17"/>
      <c r="D498" s="17"/>
      <c r="E498" s="17"/>
      <c r="F498" s="13"/>
      <c r="G498" s="93"/>
      <c r="H498" s="93" t="s">
        <v>809</v>
      </c>
      <c r="I498" s="103" t="s">
        <v>397</v>
      </c>
      <c r="J498" s="230">
        <v>0.81</v>
      </c>
      <c r="K498" s="230">
        <v>0.81</v>
      </c>
      <c r="L498" s="230">
        <v>0.81</v>
      </c>
      <c r="M498" s="230">
        <v>0.81</v>
      </c>
      <c r="N498" s="230">
        <v>0.81</v>
      </c>
      <c r="O498" s="230">
        <v>0.81</v>
      </c>
      <c r="P498" s="230">
        <v>0.81</v>
      </c>
      <c r="Q498" s="230">
        <v>0.81</v>
      </c>
      <c r="R498" s="230">
        <v>0.81</v>
      </c>
      <c r="S498" s="601"/>
      <c r="T498" s="230">
        <v>-0.13</v>
      </c>
      <c r="U498" s="93"/>
      <c r="V498" s="793">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2" x14ac:dyDescent="0.35">
      <c r="A499" s="104"/>
      <c r="B499" s="97"/>
      <c r="C499" s="17"/>
      <c r="D499" s="17"/>
      <c r="E499" s="17"/>
      <c r="F499" s="13"/>
      <c r="G499" s="93"/>
      <c r="H499" s="93"/>
      <c r="I499" s="103" t="s">
        <v>398</v>
      </c>
      <c r="J499" s="230">
        <v>0.81</v>
      </c>
      <c r="K499" s="230">
        <v>0.81</v>
      </c>
      <c r="L499" s="230">
        <v>0.81</v>
      </c>
      <c r="M499" s="230">
        <v>0.81</v>
      </c>
      <c r="N499" s="230">
        <v>0.81</v>
      </c>
      <c r="O499" s="230">
        <v>0.81</v>
      </c>
      <c r="P499" s="230">
        <v>0.81</v>
      </c>
      <c r="Q499" s="230">
        <v>0.81</v>
      </c>
      <c r="R499" s="230">
        <v>0.81</v>
      </c>
      <c r="S499" s="601"/>
      <c r="T499" s="230">
        <v>-0.13</v>
      </c>
      <c r="U499" s="93"/>
      <c r="V499" s="793">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2" x14ac:dyDescent="0.35">
      <c r="A500" s="104"/>
      <c r="B500" s="97"/>
      <c r="C500" s="17"/>
      <c r="D500" s="17"/>
      <c r="E500" s="17"/>
      <c r="F500" s="13"/>
      <c r="G500" s="93"/>
      <c r="H500" s="93"/>
      <c r="I500" s="103" t="s">
        <v>399</v>
      </c>
      <c r="J500" s="230">
        <v>0.81</v>
      </c>
      <c r="K500" s="230">
        <v>0.81</v>
      </c>
      <c r="L500" s="230">
        <v>0.81</v>
      </c>
      <c r="M500" s="230">
        <v>0.81</v>
      </c>
      <c r="N500" s="230">
        <v>0.81</v>
      </c>
      <c r="O500" s="230">
        <v>0.81</v>
      </c>
      <c r="P500" s="230">
        <v>0.81</v>
      </c>
      <c r="Q500" s="230">
        <v>0.81</v>
      </c>
      <c r="R500" s="230">
        <v>0.81</v>
      </c>
      <c r="S500" s="601"/>
      <c r="T500" s="230">
        <v>-0.13</v>
      </c>
      <c r="U500" s="93"/>
      <c r="V500" s="793">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2" x14ac:dyDescent="0.35">
      <c r="A501" s="104"/>
      <c r="B501" s="97"/>
      <c r="C501" s="17"/>
      <c r="D501" s="17"/>
      <c r="E501" s="17"/>
      <c r="F501" s="13"/>
      <c r="G501" s="93"/>
      <c r="H501" s="93"/>
      <c r="I501" s="103" t="s">
        <v>400</v>
      </c>
      <c r="J501" s="230">
        <v>0.75</v>
      </c>
      <c r="K501" s="230">
        <v>0.78</v>
      </c>
      <c r="L501" s="230">
        <v>0.78</v>
      </c>
      <c r="M501" s="230">
        <v>0.78</v>
      </c>
      <c r="N501" s="230">
        <v>0.78</v>
      </c>
      <c r="O501" s="230">
        <v>0.78</v>
      </c>
      <c r="P501" s="230">
        <v>0.78</v>
      </c>
      <c r="Q501" s="230">
        <v>0.78</v>
      </c>
      <c r="R501" s="230">
        <v>0.78</v>
      </c>
      <c r="S501" s="601"/>
      <c r="T501" s="230">
        <v>-0.1</v>
      </c>
      <c r="U501" s="93"/>
      <c r="V501" s="793">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c r="I502" s="103" t="s">
        <v>401</v>
      </c>
      <c r="J502" s="230">
        <v>0.67</v>
      </c>
      <c r="K502" s="230">
        <v>0.72</v>
      </c>
      <c r="L502" s="230">
        <v>0.72</v>
      </c>
      <c r="M502" s="230">
        <v>0.72</v>
      </c>
      <c r="N502" s="230">
        <v>0.72</v>
      </c>
      <c r="O502" s="230">
        <v>0.72</v>
      </c>
      <c r="P502" s="230">
        <v>0.72</v>
      </c>
      <c r="Q502" s="230">
        <v>0.72</v>
      </c>
      <c r="R502" s="230">
        <v>0.72</v>
      </c>
      <c r="S502" s="601"/>
      <c r="T502" s="230">
        <v>-0.05</v>
      </c>
      <c r="U502" s="93"/>
      <c r="V502" s="793">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402</v>
      </c>
      <c r="J503" s="230">
        <v>0.73499999999999999</v>
      </c>
      <c r="K503" s="230">
        <v>0.6</v>
      </c>
      <c r="L503" s="230">
        <v>0.6</v>
      </c>
      <c r="M503" s="230">
        <v>0.6</v>
      </c>
      <c r="N503" s="230">
        <v>0.6</v>
      </c>
      <c r="O503" s="230">
        <v>0.6</v>
      </c>
      <c r="P503" s="230">
        <v>0.6</v>
      </c>
      <c r="Q503" s="230">
        <v>0.6</v>
      </c>
      <c r="R503" s="230">
        <v>0.6</v>
      </c>
      <c r="S503" s="601"/>
      <c r="T503" s="230">
        <v>-0.17</v>
      </c>
      <c r="U503" s="93"/>
      <c r="V503" s="793">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403</v>
      </c>
      <c r="J504" s="230">
        <v>0.71</v>
      </c>
      <c r="K504" s="230">
        <v>0.71</v>
      </c>
      <c r="L504" s="230">
        <v>0.71</v>
      </c>
      <c r="M504" s="230">
        <v>0.71</v>
      </c>
      <c r="N504" s="230">
        <v>0.71</v>
      </c>
      <c r="O504" s="230">
        <v>0.71</v>
      </c>
      <c r="P504" s="230">
        <v>0.71</v>
      </c>
      <c r="Q504" s="230">
        <v>0.71</v>
      </c>
      <c r="R504" s="230">
        <v>0.71</v>
      </c>
      <c r="S504" s="601"/>
      <c r="T504" s="230">
        <v>-0.17</v>
      </c>
      <c r="U504" s="93"/>
      <c r="V504" s="793">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404</v>
      </c>
      <c r="J505" s="230">
        <v>0.7</v>
      </c>
      <c r="K505" s="230">
        <v>0.75</v>
      </c>
      <c r="L505" s="230">
        <v>0.75</v>
      </c>
      <c r="M505" s="230">
        <v>0.75</v>
      </c>
      <c r="N505" s="230">
        <v>0.75</v>
      </c>
      <c r="O505" s="230">
        <v>0.75</v>
      </c>
      <c r="P505" s="230">
        <v>0.75</v>
      </c>
      <c r="Q505" s="230">
        <v>0.75</v>
      </c>
      <c r="R505" s="230">
        <v>0.75</v>
      </c>
      <c r="S505" s="601"/>
      <c r="T505" s="230">
        <v>-0.17</v>
      </c>
      <c r="U505" s="93"/>
      <c r="V505" s="793">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405</v>
      </c>
      <c r="J506" s="230">
        <v>0.74</v>
      </c>
      <c r="K506" s="230">
        <v>0.75</v>
      </c>
      <c r="L506" s="230">
        <v>0.75</v>
      </c>
      <c r="M506" s="230">
        <v>0.75</v>
      </c>
      <c r="N506" s="230">
        <v>0.75</v>
      </c>
      <c r="O506" s="230">
        <v>0.75</v>
      </c>
      <c r="P506" s="230">
        <v>0.75</v>
      </c>
      <c r="Q506" s="230">
        <v>0.75</v>
      </c>
      <c r="R506" s="230">
        <v>0.75</v>
      </c>
      <c r="S506" s="601"/>
      <c r="T506" s="230">
        <v>-0.17</v>
      </c>
      <c r="U506" s="93"/>
      <c r="V506" s="793">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406</v>
      </c>
      <c r="J507" s="230">
        <v>0.75</v>
      </c>
      <c r="K507" s="230">
        <v>0.75</v>
      </c>
      <c r="L507" s="230">
        <v>0.75</v>
      </c>
      <c r="M507" s="230">
        <v>0.75</v>
      </c>
      <c r="N507" s="230">
        <v>0.75</v>
      </c>
      <c r="O507" s="230">
        <v>0.75</v>
      </c>
      <c r="P507" s="230">
        <v>0.75</v>
      </c>
      <c r="Q507" s="230">
        <v>0.75</v>
      </c>
      <c r="R507" s="230">
        <v>0.75</v>
      </c>
      <c r="S507" s="601"/>
      <c r="T507" s="230">
        <v>-0.2</v>
      </c>
      <c r="U507" s="93"/>
      <c r="V507" s="793">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t="s">
        <v>810</v>
      </c>
      <c r="I508" s="103" t="s">
        <v>397</v>
      </c>
      <c r="J508" s="230">
        <v>0.81</v>
      </c>
      <c r="K508" s="230">
        <v>0.81</v>
      </c>
      <c r="L508" s="230">
        <v>0.81</v>
      </c>
      <c r="M508" s="230">
        <v>0.81</v>
      </c>
      <c r="N508" s="230">
        <v>0.81</v>
      </c>
      <c r="O508" s="230">
        <v>0.81</v>
      </c>
      <c r="P508" s="230">
        <v>0.81</v>
      </c>
      <c r="Q508" s="230">
        <v>0.81</v>
      </c>
      <c r="R508" s="230">
        <v>0.81</v>
      </c>
      <c r="S508" s="601"/>
      <c r="T508" s="230">
        <v>-0.13</v>
      </c>
      <c r="U508" s="93"/>
      <c r="V508" s="793">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398</v>
      </c>
      <c r="J509" s="230">
        <v>0.81</v>
      </c>
      <c r="K509" s="230">
        <v>0.81</v>
      </c>
      <c r="L509" s="230">
        <v>0.81</v>
      </c>
      <c r="M509" s="230">
        <v>0.81</v>
      </c>
      <c r="N509" s="230">
        <v>0.81</v>
      </c>
      <c r="O509" s="230">
        <v>0.81</v>
      </c>
      <c r="P509" s="230">
        <v>0.81</v>
      </c>
      <c r="Q509" s="230">
        <v>0.81</v>
      </c>
      <c r="R509" s="230">
        <v>0.81</v>
      </c>
      <c r="S509" s="601"/>
      <c r="T509" s="230">
        <v>-0.13</v>
      </c>
      <c r="U509" s="93"/>
      <c r="V509" s="793">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399</v>
      </c>
      <c r="J510" s="230">
        <v>0.81</v>
      </c>
      <c r="K510" s="230">
        <v>0.81</v>
      </c>
      <c r="L510" s="230">
        <v>0.81</v>
      </c>
      <c r="M510" s="230">
        <v>0.81</v>
      </c>
      <c r="N510" s="230">
        <v>0.81</v>
      </c>
      <c r="O510" s="230">
        <v>0.81</v>
      </c>
      <c r="P510" s="230">
        <v>0.81</v>
      </c>
      <c r="Q510" s="230">
        <v>0.81</v>
      </c>
      <c r="R510" s="230">
        <v>0.81</v>
      </c>
      <c r="S510" s="601"/>
      <c r="T510" s="230">
        <v>-0.13</v>
      </c>
      <c r="U510" s="93"/>
      <c r="V510" s="793">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400</v>
      </c>
      <c r="J511" s="230">
        <v>0.75</v>
      </c>
      <c r="K511" s="230">
        <v>0.78</v>
      </c>
      <c r="L511" s="230">
        <v>0.78</v>
      </c>
      <c r="M511" s="230">
        <v>0.78</v>
      </c>
      <c r="N511" s="230">
        <v>0.78</v>
      </c>
      <c r="O511" s="230">
        <v>0.78</v>
      </c>
      <c r="P511" s="230">
        <v>0.78</v>
      </c>
      <c r="Q511" s="230">
        <v>0.78</v>
      </c>
      <c r="R511" s="230">
        <v>0.78</v>
      </c>
      <c r="S511" s="601"/>
      <c r="T511" s="230">
        <v>-0.1</v>
      </c>
      <c r="U511" s="93"/>
      <c r="V511" s="793">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c r="I512" s="103" t="s">
        <v>401</v>
      </c>
      <c r="J512" s="230">
        <v>0.67</v>
      </c>
      <c r="K512" s="230">
        <v>0.72</v>
      </c>
      <c r="L512" s="230">
        <v>0.72</v>
      </c>
      <c r="M512" s="230">
        <v>0.72</v>
      </c>
      <c r="N512" s="230">
        <v>0.72</v>
      </c>
      <c r="O512" s="230">
        <v>0.72</v>
      </c>
      <c r="P512" s="230">
        <v>0.72</v>
      </c>
      <c r="Q512" s="230">
        <v>0.72</v>
      </c>
      <c r="R512" s="230">
        <v>0.72</v>
      </c>
      <c r="S512" s="601"/>
      <c r="T512" s="230">
        <v>-0.05</v>
      </c>
      <c r="U512" s="93"/>
      <c r="V512" s="793">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402</v>
      </c>
      <c r="J513" s="230">
        <v>0.73499999999999999</v>
      </c>
      <c r="K513" s="230">
        <v>0.6</v>
      </c>
      <c r="L513" s="230">
        <v>0.6</v>
      </c>
      <c r="M513" s="230">
        <v>0.6</v>
      </c>
      <c r="N513" s="230">
        <v>0.6</v>
      </c>
      <c r="O513" s="230">
        <v>0.6</v>
      </c>
      <c r="P513" s="230">
        <v>0.6</v>
      </c>
      <c r="Q513" s="230">
        <v>0.6</v>
      </c>
      <c r="R513" s="230">
        <v>0.6</v>
      </c>
      <c r="S513" s="601"/>
      <c r="T513" s="230">
        <v>-0.17</v>
      </c>
      <c r="U513" s="93"/>
      <c r="V513" s="793">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403</v>
      </c>
      <c r="J514" s="230">
        <v>0.71</v>
      </c>
      <c r="K514" s="230">
        <v>0.71</v>
      </c>
      <c r="L514" s="230">
        <v>0.71</v>
      </c>
      <c r="M514" s="230">
        <v>0.71</v>
      </c>
      <c r="N514" s="230">
        <v>0.71</v>
      </c>
      <c r="O514" s="230">
        <v>0.71</v>
      </c>
      <c r="P514" s="230">
        <v>0.71</v>
      </c>
      <c r="Q514" s="230">
        <v>0.71</v>
      </c>
      <c r="R514" s="230">
        <v>0.71</v>
      </c>
      <c r="S514" s="601"/>
      <c r="T514" s="230">
        <v>-0.17</v>
      </c>
      <c r="U514" s="93"/>
      <c r="V514" s="793">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404</v>
      </c>
      <c r="J515" s="230">
        <v>0.7</v>
      </c>
      <c r="K515" s="230">
        <v>0.75</v>
      </c>
      <c r="L515" s="230">
        <v>0.75</v>
      </c>
      <c r="M515" s="230">
        <v>0.75</v>
      </c>
      <c r="N515" s="230">
        <v>0.75</v>
      </c>
      <c r="O515" s="230">
        <v>0.75</v>
      </c>
      <c r="P515" s="230">
        <v>0.75</v>
      </c>
      <c r="Q515" s="230">
        <v>0.75</v>
      </c>
      <c r="R515" s="230">
        <v>0.75</v>
      </c>
      <c r="S515" s="601"/>
      <c r="T515" s="230">
        <v>-0.17</v>
      </c>
      <c r="U515" s="93"/>
      <c r="V515" s="793">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405</v>
      </c>
      <c r="J516" s="230">
        <v>0.74</v>
      </c>
      <c r="K516" s="230">
        <v>0.75</v>
      </c>
      <c r="L516" s="230">
        <v>0.75</v>
      </c>
      <c r="M516" s="230">
        <v>0.75</v>
      </c>
      <c r="N516" s="230">
        <v>0.75</v>
      </c>
      <c r="O516" s="230">
        <v>0.75</v>
      </c>
      <c r="P516" s="230">
        <v>0.75</v>
      </c>
      <c r="Q516" s="230">
        <v>0.75</v>
      </c>
      <c r="R516" s="230">
        <v>0.75</v>
      </c>
      <c r="S516" s="601"/>
      <c r="T516" s="230">
        <v>-0.17</v>
      </c>
      <c r="U516" s="93"/>
      <c r="V516" s="793">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406</v>
      </c>
      <c r="J517" s="230">
        <v>0.75</v>
      </c>
      <c r="K517" s="230">
        <v>0.75</v>
      </c>
      <c r="L517" s="230">
        <v>0.75</v>
      </c>
      <c r="M517" s="230">
        <v>0.75</v>
      </c>
      <c r="N517" s="230">
        <v>0.75</v>
      </c>
      <c r="O517" s="230">
        <v>0.75</v>
      </c>
      <c r="P517" s="230">
        <v>0.75</v>
      </c>
      <c r="Q517" s="230">
        <v>0.75</v>
      </c>
      <c r="R517" s="230">
        <v>0.75</v>
      </c>
      <c r="S517" s="601"/>
      <c r="T517" s="230">
        <v>-0.2</v>
      </c>
      <c r="U517" s="93"/>
      <c r="V517" s="793">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t="s">
        <v>811</v>
      </c>
      <c r="I518" s="103" t="s">
        <v>397</v>
      </c>
      <c r="J518" s="230">
        <v>0.81</v>
      </c>
      <c r="K518" s="230">
        <v>0.81</v>
      </c>
      <c r="L518" s="230">
        <v>0.81</v>
      </c>
      <c r="M518" s="230">
        <v>0.81</v>
      </c>
      <c r="N518" s="230">
        <v>0.81</v>
      </c>
      <c r="O518" s="230">
        <v>0.81</v>
      </c>
      <c r="P518" s="230">
        <v>0.81</v>
      </c>
      <c r="Q518" s="230">
        <v>0.81</v>
      </c>
      <c r="R518" s="230">
        <v>0.81</v>
      </c>
      <c r="S518" s="601"/>
      <c r="T518" s="230">
        <v>-0.13</v>
      </c>
      <c r="U518" s="93"/>
      <c r="V518" s="793">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398</v>
      </c>
      <c r="J519" s="230">
        <v>0.81</v>
      </c>
      <c r="K519" s="230">
        <v>0.81</v>
      </c>
      <c r="L519" s="230">
        <v>0.81</v>
      </c>
      <c r="M519" s="230">
        <v>0.81</v>
      </c>
      <c r="N519" s="230">
        <v>0.81</v>
      </c>
      <c r="O519" s="230">
        <v>0.81</v>
      </c>
      <c r="P519" s="230">
        <v>0.81</v>
      </c>
      <c r="Q519" s="230">
        <v>0.81</v>
      </c>
      <c r="R519" s="230">
        <v>0.81</v>
      </c>
      <c r="S519" s="601"/>
      <c r="T519" s="230">
        <v>-0.13</v>
      </c>
      <c r="U519" s="93"/>
      <c r="V519" s="793">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399</v>
      </c>
      <c r="J520" s="230">
        <v>0.81</v>
      </c>
      <c r="K520" s="230">
        <v>0.81</v>
      </c>
      <c r="L520" s="230">
        <v>0.81</v>
      </c>
      <c r="M520" s="230">
        <v>0.81</v>
      </c>
      <c r="N520" s="230">
        <v>0.81</v>
      </c>
      <c r="O520" s="230">
        <v>0.81</v>
      </c>
      <c r="P520" s="230">
        <v>0.81</v>
      </c>
      <c r="Q520" s="230">
        <v>0.81</v>
      </c>
      <c r="R520" s="230">
        <v>0.81</v>
      </c>
      <c r="S520" s="601"/>
      <c r="T520" s="230">
        <v>-0.13</v>
      </c>
      <c r="U520" s="93"/>
      <c r="V520" s="793">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400</v>
      </c>
      <c r="J521" s="230">
        <v>0.75</v>
      </c>
      <c r="K521" s="230">
        <v>0.78</v>
      </c>
      <c r="L521" s="230">
        <v>0.78</v>
      </c>
      <c r="M521" s="230">
        <v>0.78</v>
      </c>
      <c r="N521" s="230">
        <v>0.78</v>
      </c>
      <c r="O521" s="230">
        <v>0.78</v>
      </c>
      <c r="P521" s="230">
        <v>0.78</v>
      </c>
      <c r="Q521" s="230">
        <v>0.78</v>
      </c>
      <c r="R521" s="230">
        <v>0.78</v>
      </c>
      <c r="S521" s="601"/>
      <c r="T521" s="230">
        <v>-0.1</v>
      </c>
      <c r="U521" s="93"/>
      <c r="V521" s="793">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c r="I522" s="103" t="s">
        <v>401</v>
      </c>
      <c r="J522" s="230">
        <v>0.67</v>
      </c>
      <c r="K522" s="230">
        <v>0.72</v>
      </c>
      <c r="L522" s="230">
        <v>0.72</v>
      </c>
      <c r="M522" s="230">
        <v>0.72</v>
      </c>
      <c r="N522" s="230">
        <v>0.72</v>
      </c>
      <c r="O522" s="230">
        <v>0.72</v>
      </c>
      <c r="P522" s="230">
        <v>0.72</v>
      </c>
      <c r="Q522" s="230">
        <v>0.72</v>
      </c>
      <c r="R522" s="230">
        <v>0.72</v>
      </c>
      <c r="S522" s="601"/>
      <c r="T522" s="230">
        <v>-0.05</v>
      </c>
      <c r="U522" s="93"/>
      <c r="V522" s="793">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402</v>
      </c>
      <c r="J523" s="230">
        <v>0.73499999999999999</v>
      </c>
      <c r="K523" s="230">
        <v>0.6</v>
      </c>
      <c r="L523" s="230">
        <v>0.6</v>
      </c>
      <c r="M523" s="230">
        <v>0.6</v>
      </c>
      <c r="N523" s="230">
        <v>0.6</v>
      </c>
      <c r="O523" s="230">
        <v>0.6</v>
      </c>
      <c r="P523" s="230">
        <v>0.6</v>
      </c>
      <c r="Q523" s="230">
        <v>0.6</v>
      </c>
      <c r="R523" s="230">
        <v>0.6</v>
      </c>
      <c r="S523" s="601"/>
      <c r="T523" s="230">
        <v>-0.17</v>
      </c>
      <c r="U523" s="93"/>
      <c r="V523" s="793">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403</v>
      </c>
      <c r="J524" s="230">
        <v>0.71</v>
      </c>
      <c r="K524" s="230">
        <v>0.71</v>
      </c>
      <c r="L524" s="230">
        <v>0.71</v>
      </c>
      <c r="M524" s="230">
        <v>0.71</v>
      </c>
      <c r="N524" s="230">
        <v>0.71</v>
      </c>
      <c r="O524" s="230">
        <v>0.71</v>
      </c>
      <c r="P524" s="230">
        <v>0.71</v>
      </c>
      <c r="Q524" s="230">
        <v>0.71</v>
      </c>
      <c r="R524" s="230">
        <v>0.71</v>
      </c>
      <c r="S524" s="601"/>
      <c r="T524" s="230">
        <v>-0.17</v>
      </c>
      <c r="U524" s="93"/>
      <c r="V524" s="793">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404</v>
      </c>
      <c r="J525" s="230">
        <v>0.7</v>
      </c>
      <c r="K525" s="230">
        <v>0.75</v>
      </c>
      <c r="L525" s="230">
        <v>0.75</v>
      </c>
      <c r="M525" s="230">
        <v>0.75</v>
      </c>
      <c r="N525" s="230">
        <v>0.75</v>
      </c>
      <c r="O525" s="230">
        <v>0.75</v>
      </c>
      <c r="P525" s="230">
        <v>0.75</v>
      </c>
      <c r="Q525" s="230">
        <v>0.75</v>
      </c>
      <c r="R525" s="230">
        <v>0.75</v>
      </c>
      <c r="S525" s="601"/>
      <c r="T525" s="230">
        <v>-0.17</v>
      </c>
      <c r="U525" s="93"/>
      <c r="V525" s="793">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405</v>
      </c>
      <c r="J526" s="230">
        <v>0.74</v>
      </c>
      <c r="K526" s="230">
        <v>0.75</v>
      </c>
      <c r="L526" s="230">
        <v>0.75</v>
      </c>
      <c r="M526" s="230">
        <v>0.75</v>
      </c>
      <c r="N526" s="230">
        <v>0.75</v>
      </c>
      <c r="O526" s="230">
        <v>0.75</v>
      </c>
      <c r="P526" s="230">
        <v>0.75</v>
      </c>
      <c r="Q526" s="230">
        <v>0.75</v>
      </c>
      <c r="R526" s="230">
        <v>0.75</v>
      </c>
      <c r="S526" s="601"/>
      <c r="T526" s="230">
        <v>-0.17</v>
      </c>
      <c r="U526" s="93"/>
      <c r="V526" s="793">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406</v>
      </c>
      <c r="J527" s="230">
        <v>0.75</v>
      </c>
      <c r="K527" s="230">
        <v>0.75</v>
      </c>
      <c r="L527" s="230">
        <v>0.75</v>
      </c>
      <c r="M527" s="230">
        <v>0.75</v>
      </c>
      <c r="N527" s="230">
        <v>0.75</v>
      </c>
      <c r="O527" s="230">
        <v>0.75</v>
      </c>
      <c r="P527" s="230">
        <v>0.75</v>
      </c>
      <c r="Q527" s="230">
        <v>0.75</v>
      </c>
      <c r="R527" s="230">
        <v>0.75</v>
      </c>
      <c r="S527" s="601"/>
      <c r="T527" s="230">
        <v>-0.2</v>
      </c>
      <c r="U527" s="93"/>
      <c r="V527" s="793">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t="s">
        <v>812</v>
      </c>
      <c r="I528" s="103" t="s">
        <v>397</v>
      </c>
      <c r="J528" s="230">
        <v>0.81</v>
      </c>
      <c r="K528" s="230">
        <v>0.81</v>
      </c>
      <c r="L528" s="230">
        <v>0.81</v>
      </c>
      <c r="M528" s="230">
        <v>0.81</v>
      </c>
      <c r="N528" s="230">
        <v>0.81</v>
      </c>
      <c r="O528" s="230">
        <v>0.81</v>
      </c>
      <c r="P528" s="230">
        <v>0.81</v>
      </c>
      <c r="Q528" s="230">
        <v>0.81</v>
      </c>
      <c r="R528" s="230">
        <v>0.81</v>
      </c>
      <c r="S528" s="601"/>
      <c r="T528" s="230">
        <v>-0.13</v>
      </c>
      <c r="U528" s="93"/>
      <c r="V528" s="793">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398</v>
      </c>
      <c r="J529" s="230">
        <v>0.81</v>
      </c>
      <c r="K529" s="230">
        <v>0.81</v>
      </c>
      <c r="L529" s="230">
        <v>0.81</v>
      </c>
      <c r="M529" s="230">
        <v>0.81</v>
      </c>
      <c r="N529" s="230">
        <v>0.81</v>
      </c>
      <c r="O529" s="230">
        <v>0.81</v>
      </c>
      <c r="P529" s="230">
        <v>0.81</v>
      </c>
      <c r="Q529" s="230">
        <v>0.81</v>
      </c>
      <c r="R529" s="230">
        <v>0.81</v>
      </c>
      <c r="S529" s="601"/>
      <c r="T529" s="230">
        <v>-0.13</v>
      </c>
      <c r="U529" s="93"/>
      <c r="V529" s="793">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399</v>
      </c>
      <c r="J530" s="230">
        <v>0.81</v>
      </c>
      <c r="K530" s="230">
        <v>0.81</v>
      </c>
      <c r="L530" s="230">
        <v>0.81</v>
      </c>
      <c r="M530" s="230">
        <v>0.81</v>
      </c>
      <c r="N530" s="230">
        <v>0.81</v>
      </c>
      <c r="O530" s="230">
        <v>0.81</v>
      </c>
      <c r="P530" s="230">
        <v>0.81</v>
      </c>
      <c r="Q530" s="230">
        <v>0.81</v>
      </c>
      <c r="R530" s="230">
        <v>0.81</v>
      </c>
      <c r="S530" s="601"/>
      <c r="T530" s="230">
        <v>-0.13</v>
      </c>
      <c r="U530" s="93"/>
      <c r="V530" s="793">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400</v>
      </c>
      <c r="J531" s="230">
        <v>0.75</v>
      </c>
      <c r="K531" s="230">
        <v>0.78</v>
      </c>
      <c r="L531" s="230">
        <v>0.78</v>
      </c>
      <c r="M531" s="230">
        <v>0.78</v>
      </c>
      <c r="N531" s="230">
        <v>0.78</v>
      </c>
      <c r="O531" s="230">
        <v>0.78</v>
      </c>
      <c r="P531" s="230">
        <v>0.78</v>
      </c>
      <c r="Q531" s="230">
        <v>0.78</v>
      </c>
      <c r="R531" s="230">
        <v>0.78</v>
      </c>
      <c r="S531" s="601"/>
      <c r="T531" s="230">
        <v>-0.1</v>
      </c>
      <c r="U531" s="93"/>
      <c r="V531" s="793">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c r="I532" s="103" t="s">
        <v>401</v>
      </c>
      <c r="J532" s="230">
        <v>0.67</v>
      </c>
      <c r="K532" s="230">
        <v>0.72</v>
      </c>
      <c r="L532" s="230">
        <v>0.72</v>
      </c>
      <c r="M532" s="230">
        <v>0.72</v>
      </c>
      <c r="N532" s="230">
        <v>0.72</v>
      </c>
      <c r="O532" s="230">
        <v>0.72</v>
      </c>
      <c r="P532" s="230">
        <v>0.72</v>
      </c>
      <c r="Q532" s="230">
        <v>0.72</v>
      </c>
      <c r="R532" s="230">
        <v>0.72</v>
      </c>
      <c r="S532" s="601"/>
      <c r="T532" s="230">
        <v>-0.05</v>
      </c>
      <c r="U532" s="93"/>
      <c r="V532" s="793">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402</v>
      </c>
      <c r="J533" s="230">
        <v>0.73499999999999999</v>
      </c>
      <c r="K533" s="230">
        <v>0.6</v>
      </c>
      <c r="L533" s="230">
        <v>0.6</v>
      </c>
      <c r="M533" s="230">
        <v>0.6</v>
      </c>
      <c r="N533" s="230">
        <v>0.6</v>
      </c>
      <c r="O533" s="230">
        <v>0.6</v>
      </c>
      <c r="P533" s="230">
        <v>0.6</v>
      </c>
      <c r="Q533" s="230">
        <v>0.6</v>
      </c>
      <c r="R533" s="230">
        <v>0.6</v>
      </c>
      <c r="S533" s="601"/>
      <c r="T533" s="230">
        <v>-0.17</v>
      </c>
      <c r="U533" s="93"/>
      <c r="V533" s="793">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403</v>
      </c>
      <c r="J534" s="230">
        <v>0.71</v>
      </c>
      <c r="K534" s="230">
        <v>0.71</v>
      </c>
      <c r="L534" s="230">
        <v>0.71</v>
      </c>
      <c r="M534" s="230">
        <v>0.71</v>
      </c>
      <c r="N534" s="230">
        <v>0.71</v>
      </c>
      <c r="O534" s="230">
        <v>0.71</v>
      </c>
      <c r="P534" s="230">
        <v>0.71</v>
      </c>
      <c r="Q534" s="230">
        <v>0.71</v>
      </c>
      <c r="R534" s="230">
        <v>0.71</v>
      </c>
      <c r="S534" s="601"/>
      <c r="T534" s="230">
        <v>-0.17</v>
      </c>
      <c r="U534" s="93"/>
      <c r="V534" s="793">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404</v>
      </c>
      <c r="J535" s="230">
        <v>0.7</v>
      </c>
      <c r="K535" s="230">
        <v>0.75</v>
      </c>
      <c r="L535" s="230">
        <v>0.75</v>
      </c>
      <c r="M535" s="230">
        <v>0.75</v>
      </c>
      <c r="N535" s="230">
        <v>0.75</v>
      </c>
      <c r="O535" s="230">
        <v>0.75</v>
      </c>
      <c r="P535" s="230">
        <v>0.75</v>
      </c>
      <c r="Q535" s="230">
        <v>0.75</v>
      </c>
      <c r="R535" s="230">
        <v>0.75</v>
      </c>
      <c r="S535" s="601"/>
      <c r="T535" s="230">
        <v>-0.17</v>
      </c>
      <c r="U535" s="93"/>
      <c r="V535" s="793">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405</v>
      </c>
      <c r="J536" s="230">
        <v>0.74</v>
      </c>
      <c r="K536" s="230">
        <v>0.75</v>
      </c>
      <c r="L536" s="230">
        <v>0.75</v>
      </c>
      <c r="M536" s="230">
        <v>0.75</v>
      </c>
      <c r="N536" s="230">
        <v>0.75</v>
      </c>
      <c r="O536" s="230">
        <v>0.75</v>
      </c>
      <c r="P536" s="230">
        <v>0.75</v>
      </c>
      <c r="Q536" s="230">
        <v>0.75</v>
      </c>
      <c r="R536" s="230">
        <v>0.75</v>
      </c>
      <c r="S536" s="601"/>
      <c r="T536" s="230">
        <v>-0.17</v>
      </c>
      <c r="U536" s="93"/>
      <c r="V536" s="793">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406</v>
      </c>
      <c r="J537" s="230">
        <v>0.75</v>
      </c>
      <c r="K537" s="230">
        <v>0.75</v>
      </c>
      <c r="L537" s="230">
        <v>0.75</v>
      </c>
      <c r="M537" s="230">
        <v>0.75</v>
      </c>
      <c r="N537" s="230">
        <v>0.75</v>
      </c>
      <c r="O537" s="230">
        <v>0.75</v>
      </c>
      <c r="P537" s="230">
        <v>0.75</v>
      </c>
      <c r="Q537" s="230">
        <v>0.75</v>
      </c>
      <c r="R537" s="230">
        <v>0.75</v>
      </c>
      <c r="S537" s="601"/>
      <c r="T537" s="230">
        <v>-0.2</v>
      </c>
      <c r="U537" s="93"/>
      <c r="V537" s="793">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t="s">
        <v>813</v>
      </c>
      <c r="I538" s="103" t="s">
        <v>397</v>
      </c>
      <c r="J538" s="230">
        <v>0.81</v>
      </c>
      <c r="K538" s="230">
        <v>0.81</v>
      </c>
      <c r="L538" s="230">
        <v>0.81</v>
      </c>
      <c r="M538" s="230">
        <v>0.81</v>
      </c>
      <c r="N538" s="230">
        <v>0.81</v>
      </c>
      <c r="O538" s="230">
        <v>0.81</v>
      </c>
      <c r="P538" s="230">
        <v>0.81</v>
      </c>
      <c r="Q538" s="230">
        <v>0.81</v>
      </c>
      <c r="R538" s="230">
        <v>0.81</v>
      </c>
      <c r="S538" s="601"/>
      <c r="T538" s="230">
        <v>-0.13</v>
      </c>
      <c r="U538" s="93"/>
      <c r="V538" s="793">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398</v>
      </c>
      <c r="J539" s="230">
        <v>0.81</v>
      </c>
      <c r="K539" s="230">
        <v>0.81</v>
      </c>
      <c r="L539" s="230">
        <v>0.81</v>
      </c>
      <c r="M539" s="230">
        <v>0.81</v>
      </c>
      <c r="N539" s="230">
        <v>0.81</v>
      </c>
      <c r="O539" s="230">
        <v>0.81</v>
      </c>
      <c r="P539" s="230">
        <v>0.81</v>
      </c>
      <c r="Q539" s="230">
        <v>0.81</v>
      </c>
      <c r="R539" s="230">
        <v>0.81</v>
      </c>
      <c r="S539" s="601"/>
      <c r="T539" s="230">
        <v>-0.13</v>
      </c>
      <c r="U539" s="93"/>
      <c r="V539" s="793">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399</v>
      </c>
      <c r="J540" s="230">
        <v>0.81</v>
      </c>
      <c r="K540" s="230">
        <v>0.81</v>
      </c>
      <c r="L540" s="230">
        <v>0.81</v>
      </c>
      <c r="M540" s="230">
        <v>0.81</v>
      </c>
      <c r="N540" s="230">
        <v>0.81</v>
      </c>
      <c r="O540" s="230">
        <v>0.81</v>
      </c>
      <c r="P540" s="230">
        <v>0.81</v>
      </c>
      <c r="Q540" s="230">
        <v>0.81</v>
      </c>
      <c r="R540" s="230">
        <v>0.81</v>
      </c>
      <c r="S540" s="601"/>
      <c r="T540" s="230">
        <v>-0.13</v>
      </c>
      <c r="U540" s="93"/>
      <c r="V540" s="793">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400</v>
      </c>
      <c r="J541" s="230">
        <v>0.75</v>
      </c>
      <c r="K541" s="230">
        <v>0.78</v>
      </c>
      <c r="L541" s="230">
        <v>0.78</v>
      </c>
      <c r="M541" s="230">
        <v>0.78</v>
      </c>
      <c r="N541" s="230">
        <v>0.78</v>
      </c>
      <c r="O541" s="230">
        <v>0.78</v>
      </c>
      <c r="P541" s="230">
        <v>0.78</v>
      </c>
      <c r="Q541" s="230">
        <v>0.78</v>
      </c>
      <c r="R541" s="230">
        <v>0.78</v>
      </c>
      <c r="S541" s="601"/>
      <c r="T541" s="230">
        <v>-0.1</v>
      </c>
      <c r="U541" s="93"/>
      <c r="V541" s="793">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c r="I542" s="103" t="s">
        <v>401</v>
      </c>
      <c r="J542" s="230">
        <v>0.67</v>
      </c>
      <c r="K542" s="230">
        <v>0.72</v>
      </c>
      <c r="L542" s="230">
        <v>0.72</v>
      </c>
      <c r="M542" s="230">
        <v>0.72</v>
      </c>
      <c r="N542" s="230">
        <v>0.72</v>
      </c>
      <c r="O542" s="230">
        <v>0.72</v>
      </c>
      <c r="P542" s="230">
        <v>0.72</v>
      </c>
      <c r="Q542" s="230">
        <v>0.72</v>
      </c>
      <c r="R542" s="230">
        <v>0.72</v>
      </c>
      <c r="S542" s="601"/>
      <c r="T542" s="230">
        <v>-0.05</v>
      </c>
      <c r="U542" s="93"/>
      <c r="V542" s="793">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402</v>
      </c>
      <c r="J543" s="230">
        <v>0.73499999999999999</v>
      </c>
      <c r="K543" s="230">
        <v>0.6</v>
      </c>
      <c r="L543" s="230">
        <v>0.6</v>
      </c>
      <c r="M543" s="230">
        <v>0.6</v>
      </c>
      <c r="N543" s="230">
        <v>0.6</v>
      </c>
      <c r="O543" s="230">
        <v>0.6</v>
      </c>
      <c r="P543" s="230">
        <v>0.6</v>
      </c>
      <c r="Q543" s="230">
        <v>0.6</v>
      </c>
      <c r="R543" s="230">
        <v>0.6</v>
      </c>
      <c r="S543" s="601"/>
      <c r="T543" s="230">
        <v>-0.17</v>
      </c>
      <c r="U543" s="93"/>
      <c r="V543" s="793">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403</v>
      </c>
      <c r="J544" s="230">
        <v>0.71</v>
      </c>
      <c r="K544" s="230">
        <v>0.71</v>
      </c>
      <c r="L544" s="230">
        <v>0.71</v>
      </c>
      <c r="M544" s="230">
        <v>0.71</v>
      </c>
      <c r="N544" s="230">
        <v>0.71</v>
      </c>
      <c r="O544" s="230">
        <v>0.71</v>
      </c>
      <c r="P544" s="230">
        <v>0.71</v>
      </c>
      <c r="Q544" s="230">
        <v>0.71</v>
      </c>
      <c r="R544" s="230">
        <v>0.71</v>
      </c>
      <c r="S544" s="601"/>
      <c r="T544" s="230">
        <v>-0.17</v>
      </c>
      <c r="U544" s="93"/>
      <c r="V544" s="793">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404</v>
      </c>
      <c r="J545" s="230">
        <v>0.7</v>
      </c>
      <c r="K545" s="230">
        <v>0.75</v>
      </c>
      <c r="L545" s="230">
        <v>0.75</v>
      </c>
      <c r="M545" s="230">
        <v>0.75</v>
      </c>
      <c r="N545" s="230">
        <v>0.75</v>
      </c>
      <c r="O545" s="230">
        <v>0.75</v>
      </c>
      <c r="P545" s="230">
        <v>0.75</v>
      </c>
      <c r="Q545" s="230">
        <v>0.75</v>
      </c>
      <c r="R545" s="230">
        <v>0.75</v>
      </c>
      <c r="S545" s="601"/>
      <c r="T545" s="230">
        <v>-0.17</v>
      </c>
      <c r="U545" s="93"/>
      <c r="V545" s="793">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405</v>
      </c>
      <c r="J546" s="230">
        <v>0.74</v>
      </c>
      <c r="K546" s="230">
        <v>0.75</v>
      </c>
      <c r="L546" s="230">
        <v>0.75</v>
      </c>
      <c r="M546" s="230">
        <v>0.75</v>
      </c>
      <c r="N546" s="230">
        <v>0.75</v>
      </c>
      <c r="O546" s="230">
        <v>0.75</v>
      </c>
      <c r="P546" s="230">
        <v>0.75</v>
      </c>
      <c r="Q546" s="230">
        <v>0.75</v>
      </c>
      <c r="R546" s="230">
        <v>0.75</v>
      </c>
      <c r="S546" s="601"/>
      <c r="T546" s="230">
        <v>-0.17</v>
      </c>
      <c r="U546" s="93"/>
      <c r="V546" s="793">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406</v>
      </c>
      <c r="J547" s="230">
        <v>0.75</v>
      </c>
      <c r="K547" s="230">
        <v>0.75</v>
      </c>
      <c r="L547" s="230">
        <v>0.75</v>
      </c>
      <c r="M547" s="230">
        <v>0.75</v>
      </c>
      <c r="N547" s="230">
        <v>0.75</v>
      </c>
      <c r="O547" s="230">
        <v>0.75</v>
      </c>
      <c r="P547" s="230">
        <v>0.75</v>
      </c>
      <c r="Q547" s="230">
        <v>0.75</v>
      </c>
      <c r="R547" s="230">
        <v>0.75</v>
      </c>
      <c r="S547" s="601"/>
      <c r="T547" s="230">
        <v>-0.2</v>
      </c>
      <c r="U547" s="93"/>
      <c r="V547" s="793">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t="s">
        <v>814</v>
      </c>
      <c r="I548" s="103" t="s">
        <v>397</v>
      </c>
      <c r="J548" s="230">
        <v>0.81</v>
      </c>
      <c r="K548" s="230">
        <v>0.81</v>
      </c>
      <c r="L548" s="230">
        <v>0.81</v>
      </c>
      <c r="M548" s="230">
        <v>0.81</v>
      </c>
      <c r="N548" s="230">
        <v>0.81</v>
      </c>
      <c r="O548" s="230">
        <v>0.81</v>
      </c>
      <c r="P548" s="230">
        <v>0.81</v>
      </c>
      <c r="Q548" s="230">
        <v>0.81</v>
      </c>
      <c r="R548" s="230">
        <v>0.81</v>
      </c>
      <c r="S548" s="601"/>
      <c r="T548" s="230">
        <v>-0.13</v>
      </c>
      <c r="U548" s="93"/>
      <c r="V548" s="793">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398</v>
      </c>
      <c r="J549" s="230">
        <v>0.81</v>
      </c>
      <c r="K549" s="230">
        <v>0.81</v>
      </c>
      <c r="L549" s="230">
        <v>0.81</v>
      </c>
      <c r="M549" s="230">
        <v>0.81</v>
      </c>
      <c r="N549" s="230">
        <v>0.81</v>
      </c>
      <c r="O549" s="230">
        <v>0.81</v>
      </c>
      <c r="P549" s="230">
        <v>0.81</v>
      </c>
      <c r="Q549" s="230">
        <v>0.81</v>
      </c>
      <c r="R549" s="230">
        <v>0.81</v>
      </c>
      <c r="S549" s="601"/>
      <c r="T549" s="230">
        <v>-0.13</v>
      </c>
      <c r="U549" s="93"/>
      <c r="V549" s="793">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399</v>
      </c>
      <c r="J550" s="230">
        <v>0.81</v>
      </c>
      <c r="K550" s="230">
        <v>0.81</v>
      </c>
      <c r="L550" s="230">
        <v>0.81</v>
      </c>
      <c r="M550" s="230">
        <v>0.81</v>
      </c>
      <c r="N550" s="230">
        <v>0.81</v>
      </c>
      <c r="O550" s="230">
        <v>0.81</v>
      </c>
      <c r="P550" s="230">
        <v>0.81</v>
      </c>
      <c r="Q550" s="230">
        <v>0.81</v>
      </c>
      <c r="R550" s="230">
        <v>0.81</v>
      </c>
      <c r="S550" s="601"/>
      <c r="T550" s="230">
        <v>-0.13</v>
      </c>
      <c r="U550" s="93"/>
      <c r="V550" s="793">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400</v>
      </c>
      <c r="J551" s="230">
        <v>0.75</v>
      </c>
      <c r="K551" s="230">
        <v>0.78</v>
      </c>
      <c r="L551" s="230">
        <v>0.78</v>
      </c>
      <c r="M551" s="230">
        <v>0.78</v>
      </c>
      <c r="N551" s="230">
        <v>0.78</v>
      </c>
      <c r="O551" s="230">
        <v>0.78</v>
      </c>
      <c r="P551" s="230">
        <v>0.78</v>
      </c>
      <c r="Q551" s="230">
        <v>0.78</v>
      </c>
      <c r="R551" s="230">
        <v>0.78</v>
      </c>
      <c r="S551" s="601"/>
      <c r="T551" s="230">
        <v>-0.1</v>
      </c>
      <c r="U551" s="93"/>
      <c r="V551" s="793">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c r="I552" s="103" t="s">
        <v>401</v>
      </c>
      <c r="J552" s="230">
        <v>0.67</v>
      </c>
      <c r="K552" s="230">
        <v>0.72</v>
      </c>
      <c r="L552" s="230">
        <v>0.72</v>
      </c>
      <c r="M552" s="230">
        <v>0.72</v>
      </c>
      <c r="N552" s="230">
        <v>0.72</v>
      </c>
      <c r="O552" s="230">
        <v>0.72</v>
      </c>
      <c r="P552" s="230">
        <v>0.72</v>
      </c>
      <c r="Q552" s="230">
        <v>0.72</v>
      </c>
      <c r="R552" s="230">
        <v>0.72</v>
      </c>
      <c r="S552" s="601"/>
      <c r="T552" s="230">
        <v>-0.05</v>
      </c>
      <c r="U552" s="93"/>
      <c r="V552" s="793">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402</v>
      </c>
      <c r="J553" s="230">
        <v>0.73499999999999999</v>
      </c>
      <c r="K553" s="230">
        <v>0.6</v>
      </c>
      <c r="L553" s="230">
        <v>0.6</v>
      </c>
      <c r="M553" s="230">
        <v>0.6</v>
      </c>
      <c r="N553" s="230">
        <v>0.6</v>
      </c>
      <c r="O553" s="230">
        <v>0.6</v>
      </c>
      <c r="P553" s="230">
        <v>0.6</v>
      </c>
      <c r="Q553" s="230">
        <v>0.6</v>
      </c>
      <c r="R553" s="230">
        <v>0.6</v>
      </c>
      <c r="S553" s="601"/>
      <c r="T553" s="230">
        <v>-0.17</v>
      </c>
      <c r="U553" s="93"/>
      <c r="V553" s="793">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403</v>
      </c>
      <c r="J554" s="230">
        <v>0.71</v>
      </c>
      <c r="K554" s="230">
        <v>0.71</v>
      </c>
      <c r="L554" s="230">
        <v>0.71</v>
      </c>
      <c r="M554" s="230">
        <v>0.71</v>
      </c>
      <c r="N554" s="230">
        <v>0.71</v>
      </c>
      <c r="O554" s="230">
        <v>0.71</v>
      </c>
      <c r="P554" s="230">
        <v>0.71</v>
      </c>
      <c r="Q554" s="230">
        <v>0.71</v>
      </c>
      <c r="R554" s="230">
        <v>0.71</v>
      </c>
      <c r="S554" s="601"/>
      <c r="T554" s="230">
        <v>-0.17</v>
      </c>
      <c r="U554" s="93"/>
      <c r="V554" s="793">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404</v>
      </c>
      <c r="J555" s="230">
        <v>0.7</v>
      </c>
      <c r="K555" s="230">
        <v>0.75</v>
      </c>
      <c r="L555" s="230">
        <v>0.75</v>
      </c>
      <c r="M555" s="230">
        <v>0.75</v>
      </c>
      <c r="N555" s="230">
        <v>0.75</v>
      </c>
      <c r="O555" s="230">
        <v>0.75</v>
      </c>
      <c r="P555" s="230">
        <v>0.75</v>
      </c>
      <c r="Q555" s="230">
        <v>0.75</v>
      </c>
      <c r="R555" s="230">
        <v>0.75</v>
      </c>
      <c r="S555" s="601"/>
      <c r="T555" s="230">
        <v>-0.17</v>
      </c>
      <c r="U555" s="93"/>
      <c r="V555" s="793">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405</v>
      </c>
      <c r="J556" s="230">
        <v>0.74</v>
      </c>
      <c r="K556" s="230">
        <v>0.75</v>
      </c>
      <c r="L556" s="230">
        <v>0.75</v>
      </c>
      <c r="M556" s="230">
        <v>0.75</v>
      </c>
      <c r="N556" s="230">
        <v>0.75</v>
      </c>
      <c r="O556" s="230">
        <v>0.75</v>
      </c>
      <c r="P556" s="230">
        <v>0.75</v>
      </c>
      <c r="Q556" s="230">
        <v>0.75</v>
      </c>
      <c r="R556" s="230">
        <v>0.75</v>
      </c>
      <c r="S556" s="601"/>
      <c r="T556" s="230">
        <v>-0.17</v>
      </c>
      <c r="U556" s="93"/>
      <c r="V556" s="793">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406</v>
      </c>
      <c r="J557" s="230">
        <v>0.75</v>
      </c>
      <c r="K557" s="230">
        <v>0.75</v>
      </c>
      <c r="L557" s="230">
        <v>0.75</v>
      </c>
      <c r="M557" s="230">
        <v>0.75</v>
      </c>
      <c r="N557" s="230">
        <v>0.75</v>
      </c>
      <c r="O557" s="230">
        <v>0.75</v>
      </c>
      <c r="P557" s="230">
        <v>0.75</v>
      </c>
      <c r="Q557" s="230">
        <v>0.75</v>
      </c>
      <c r="R557" s="230">
        <v>0.75</v>
      </c>
      <c r="S557" s="601"/>
      <c r="T557" s="230">
        <v>-0.2</v>
      </c>
      <c r="U557" s="93"/>
      <c r="V557" s="793">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t="s">
        <v>815</v>
      </c>
      <c r="I558" s="103" t="s">
        <v>397</v>
      </c>
      <c r="J558" s="230">
        <v>0.81</v>
      </c>
      <c r="K558" s="230">
        <v>0.81</v>
      </c>
      <c r="L558" s="230">
        <v>0.81</v>
      </c>
      <c r="M558" s="230">
        <v>0.81</v>
      </c>
      <c r="N558" s="230">
        <v>0.81</v>
      </c>
      <c r="O558" s="230">
        <v>0.81</v>
      </c>
      <c r="P558" s="230">
        <v>0.81</v>
      </c>
      <c r="Q558" s="230">
        <v>0.81</v>
      </c>
      <c r="R558" s="230">
        <v>0.81</v>
      </c>
      <c r="S558" s="601"/>
      <c r="T558" s="230">
        <v>-0.13</v>
      </c>
      <c r="U558" s="93"/>
      <c r="V558" s="793">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398</v>
      </c>
      <c r="J559" s="230">
        <v>0.81</v>
      </c>
      <c r="K559" s="230">
        <v>0.81</v>
      </c>
      <c r="L559" s="230">
        <v>0.81</v>
      </c>
      <c r="M559" s="230">
        <v>0.81</v>
      </c>
      <c r="N559" s="230">
        <v>0.81</v>
      </c>
      <c r="O559" s="230">
        <v>0.81</v>
      </c>
      <c r="P559" s="230">
        <v>0.81</v>
      </c>
      <c r="Q559" s="230">
        <v>0.81</v>
      </c>
      <c r="R559" s="230">
        <v>0.81</v>
      </c>
      <c r="S559" s="601"/>
      <c r="T559" s="230">
        <v>-0.13</v>
      </c>
      <c r="U559" s="93"/>
      <c r="V559" s="793">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399</v>
      </c>
      <c r="J560" s="230">
        <v>0.81</v>
      </c>
      <c r="K560" s="230">
        <v>0.81</v>
      </c>
      <c r="L560" s="230">
        <v>0.81</v>
      </c>
      <c r="M560" s="230">
        <v>0.81</v>
      </c>
      <c r="N560" s="230">
        <v>0.81</v>
      </c>
      <c r="O560" s="230">
        <v>0.81</v>
      </c>
      <c r="P560" s="230">
        <v>0.81</v>
      </c>
      <c r="Q560" s="230">
        <v>0.81</v>
      </c>
      <c r="R560" s="230">
        <v>0.81</v>
      </c>
      <c r="S560" s="601"/>
      <c r="T560" s="230">
        <v>-0.13</v>
      </c>
      <c r="U560" s="93"/>
      <c r="V560" s="793">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400</v>
      </c>
      <c r="J561" s="230">
        <v>0.75</v>
      </c>
      <c r="K561" s="230">
        <v>0.78</v>
      </c>
      <c r="L561" s="230">
        <v>0.78</v>
      </c>
      <c r="M561" s="230">
        <v>0.78</v>
      </c>
      <c r="N561" s="230">
        <v>0.78</v>
      </c>
      <c r="O561" s="230">
        <v>0.78</v>
      </c>
      <c r="P561" s="230">
        <v>0.78</v>
      </c>
      <c r="Q561" s="230">
        <v>0.78</v>
      </c>
      <c r="R561" s="230">
        <v>0.78</v>
      </c>
      <c r="S561" s="601"/>
      <c r="T561" s="230">
        <v>-0.1</v>
      </c>
      <c r="U561" s="93"/>
      <c r="V561" s="793">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c r="I562" s="103" t="s">
        <v>401</v>
      </c>
      <c r="J562" s="230">
        <v>0.67</v>
      </c>
      <c r="K562" s="230">
        <v>0.72</v>
      </c>
      <c r="L562" s="230">
        <v>0.72</v>
      </c>
      <c r="M562" s="230">
        <v>0.72</v>
      </c>
      <c r="N562" s="230">
        <v>0.72</v>
      </c>
      <c r="O562" s="230">
        <v>0.72</v>
      </c>
      <c r="P562" s="230">
        <v>0.72</v>
      </c>
      <c r="Q562" s="230">
        <v>0.72</v>
      </c>
      <c r="R562" s="230">
        <v>0.72</v>
      </c>
      <c r="S562" s="601"/>
      <c r="T562" s="230">
        <v>-0.05</v>
      </c>
      <c r="U562" s="93"/>
      <c r="V562" s="793">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402</v>
      </c>
      <c r="J563" s="230">
        <v>0.73499999999999999</v>
      </c>
      <c r="K563" s="230">
        <v>0.6</v>
      </c>
      <c r="L563" s="230">
        <v>0.6</v>
      </c>
      <c r="M563" s="230">
        <v>0.6</v>
      </c>
      <c r="N563" s="230">
        <v>0.6</v>
      </c>
      <c r="O563" s="230">
        <v>0.6</v>
      </c>
      <c r="P563" s="230">
        <v>0.6</v>
      </c>
      <c r="Q563" s="230">
        <v>0.6</v>
      </c>
      <c r="R563" s="230">
        <v>0.6</v>
      </c>
      <c r="S563" s="601"/>
      <c r="T563" s="230">
        <v>-0.17</v>
      </c>
      <c r="U563" s="93"/>
      <c r="V563" s="793">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403</v>
      </c>
      <c r="J564" s="230">
        <v>0.71</v>
      </c>
      <c r="K564" s="230">
        <v>0.71</v>
      </c>
      <c r="L564" s="230">
        <v>0.71</v>
      </c>
      <c r="M564" s="230">
        <v>0.71</v>
      </c>
      <c r="N564" s="230">
        <v>0.71</v>
      </c>
      <c r="O564" s="230">
        <v>0.71</v>
      </c>
      <c r="P564" s="230">
        <v>0.71</v>
      </c>
      <c r="Q564" s="230">
        <v>0.71</v>
      </c>
      <c r="R564" s="230">
        <v>0.71</v>
      </c>
      <c r="S564" s="601"/>
      <c r="T564" s="230">
        <v>-0.17</v>
      </c>
      <c r="U564" s="93"/>
      <c r="V564" s="793">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404</v>
      </c>
      <c r="J565" s="230">
        <v>0.7</v>
      </c>
      <c r="K565" s="230">
        <v>0.75</v>
      </c>
      <c r="L565" s="230">
        <v>0.75</v>
      </c>
      <c r="M565" s="230">
        <v>0.75</v>
      </c>
      <c r="N565" s="230">
        <v>0.75</v>
      </c>
      <c r="O565" s="230">
        <v>0.75</v>
      </c>
      <c r="P565" s="230">
        <v>0.75</v>
      </c>
      <c r="Q565" s="230">
        <v>0.75</v>
      </c>
      <c r="R565" s="230">
        <v>0.75</v>
      </c>
      <c r="S565" s="601"/>
      <c r="T565" s="230">
        <v>-0.17</v>
      </c>
      <c r="U565" s="93"/>
      <c r="V565" s="793">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405</v>
      </c>
      <c r="J566" s="230">
        <v>0.74</v>
      </c>
      <c r="K566" s="230">
        <v>0.75</v>
      </c>
      <c r="L566" s="230">
        <v>0.75</v>
      </c>
      <c r="M566" s="230">
        <v>0.75</v>
      </c>
      <c r="N566" s="230">
        <v>0.75</v>
      </c>
      <c r="O566" s="230">
        <v>0.75</v>
      </c>
      <c r="P566" s="230">
        <v>0.75</v>
      </c>
      <c r="Q566" s="230">
        <v>0.75</v>
      </c>
      <c r="R566" s="230">
        <v>0.75</v>
      </c>
      <c r="S566" s="601"/>
      <c r="T566" s="230">
        <v>-0.17</v>
      </c>
      <c r="U566" s="93"/>
      <c r="V566" s="793">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406</v>
      </c>
      <c r="J567" s="230">
        <v>0.75</v>
      </c>
      <c r="K567" s="230">
        <v>0.75</v>
      </c>
      <c r="L567" s="230">
        <v>0.75</v>
      </c>
      <c r="M567" s="230">
        <v>0.75</v>
      </c>
      <c r="N567" s="230">
        <v>0.75</v>
      </c>
      <c r="O567" s="230">
        <v>0.75</v>
      </c>
      <c r="P567" s="230">
        <v>0.75</v>
      </c>
      <c r="Q567" s="230">
        <v>0.75</v>
      </c>
      <c r="R567" s="230">
        <v>0.75</v>
      </c>
      <c r="S567" s="601"/>
      <c r="T567" s="230">
        <v>-0.2</v>
      </c>
      <c r="U567" s="93"/>
      <c r="V567" s="793">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t="s">
        <v>816</v>
      </c>
      <c r="I568" s="103" t="s">
        <v>397</v>
      </c>
      <c r="J568" s="230">
        <v>0.81</v>
      </c>
      <c r="K568" s="230">
        <v>0.81</v>
      </c>
      <c r="L568" s="230">
        <v>0.81</v>
      </c>
      <c r="M568" s="230">
        <v>0.81</v>
      </c>
      <c r="N568" s="230">
        <v>0.81</v>
      </c>
      <c r="O568" s="230">
        <v>0.81</v>
      </c>
      <c r="P568" s="230">
        <v>0.81</v>
      </c>
      <c r="Q568" s="230">
        <v>0.81</v>
      </c>
      <c r="R568" s="230">
        <v>0.81</v>
      </c>
      <c r="S568" s="601"/>
      <c r="T568" s="230">
        <v>-0.13</v>
      </c>
      <c r="U568" s="93"/>
      <c r="V568" s="793">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398</v>
      </c>
      <c r="J569" s="230">
        <v>0.81</v>
      </c>
      <c r="K569" s="230">
        <v>0.81</v>
      </c>
      <c r="L569" s="230">
        <v>0.81</v>
      </c>
      <c r="M569" s="230">
        <v>0.81</v>
      </c>
      <c r="N569" s="230">
        <v>0.81</v>
      </c>
      <c r="O569" s="230">
        <v>0.81</v>
      </c>
      <c r="P569" s="230">
        <v>0.81</v>
      </c>
      <c r="Q569" s="230">
        <v>0.81</v>
      </c>
      <c r="R569" s="230">
        <v>0.81</v>
      </c>
      <c r="S569" s="601"/>
      <c r="T569" s="230">
        <v>-0.13</v>
      </c>
      <c r="U569" s="93"/>
      <c r="V569" s="793">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399</v>
      </c>
      <c r="J570" s="230">
        <v>0.81</v>
      </c>
      <c r="K570" s="230">
        <v>0.81</v>
      </c>
      <c r="L570" s="230">
        <v>0.81</v>
      </c>
      <c r="M570" s="230">
        <v>0.81</v>
      </c>
      <c r="N570" s="230">
        <v>0.81</v>
      </c>
      <c r="O570" s="230">
        <v>0.81</v>
      </c>
      <c r="P570" s="230">
        <v>0.81</v>
      </c>
      <c r="Q570" s="230">
        <v>0.81</v>
      </c>
      <c r="R570" s="230">
        <v>0.81</v>
      </c>
      <c r="S570" s="601"/>
      <c r="T570" s="230">
        <v>-0.13</v>
      </c>
      <c r="U570" s="93"/>
      <c r="V570" s="793">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400</v>
      </c>
      <c r="J571" s="230">
        <v>0.75</v>
      </c>
      <c r="K571" s="230">
        <v>0.78</v>
      </c>
      <c r="L571" s="230">
        <v>0.78</v>
      </c>
      <c r="M571" s="230">
        <v>0.78</v>
      </c>
      <c r="N571" s="230">
        <v>0.78</v>
      </c>
      <c r="O571" s="230">
        <v>0.78</v>
      </c>
      <c r="P571" s="230">
        <v>0.78</v>
      </c>
      <c r="Q571" s="230">
        <v>0.78</v>
      </c>
      <c r="R571" s="230">
        <v>0.78</v>
      </c>
      <c r="S571" s="601"/>
      <c r="T571" s="230">
        <v>-0.1</v>
      </c>
      <c r="U571" s="93"/>
      <c r="V571" s="793">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c r="I572" s="103" t="s">
        <v>401</v>
      </c>
      <c r="J572" s="230">
        <v>0.67</v>
      </c>
      <c r="K572" s="230">
        <v>0.72</v>
      </c>
      <c r="L572" s="230">
        <v>0.72</v>
      </c>
      <c r="M572" s="230">
        <v>0.72</v>
      </c>
      <c r="N572" s="230">
        <v>0.72</v>
      </c>
      <c r="O572" s="230">
        <v>0.72</v>
      </c>
      <c r="P572" s="230">
        <v>0.72</v>
      </c>
      <c r="Q572" s="230">
        <v>0.72</v>
      </c>
      <c r="R572" s="230">
        <v>0.72</v>
      </c>
      <c r="S572" s="601"/>
      <c r="T572" s="230">
        <v>-0.05</v>
      </c>
      <c r="U572" s="93"/>
      <c r="V572" s="793">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402</v>
      </c>
      <c r="J573" s="230">
        <v>0.73499999999999999</v>
      </c>
      <c r="K573" s="230">
        <v>0.6</v>
      </c>
      <c r="L573" s="230">
        <v>0.6</v>
      </c>
      <c r="M573" s="230">
        <v>0.6</v>
      </c>
      <c r="N573" s="230">
        <v>0.6</v>
      </c>
      <c r="O573" s="230">
        <v>0.6</v>
      </c>
      <c r="P573" s="230">
        <v>0.6</v>
      </c>
      <c r="Q573" s="230">
        <v>0.6</v>
      </c>
      <c r="R573" s="230">
        <v>0.6</v>
      </c>
      <c r="S573" s="601"/>
      <c r="T573" s="230">
        <v>-0.17</v>
      </c>
      <c r="U573" s="93"/>
      <c r="V573" s="793">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403</v>
      </c>
      <c r="J574" s="230">
        <v>0.71</v>
      </c>
      <c r="K574" s="230">
        <v>0.71</v>
      </c>
      <c r="L574" s="230">
        <v>0.71</v>
      </c>
      <c r="M574" s="230">
        <v>0.71</v>
      </c>
      <c r="N574" s="230">
        <v>0.71</v>
      </c>
      <c r="O574" s="230">
        <v>0.71</v>
      </c>
      <c r="P574" s="230">
        <v>0.71</v>
      </c>
      <c r="Q574" s="230">
        <v>0.71</v>
      </c>
      <c r="R574" s="230">
        <v>0.71</v>
      </c>
      <c r="S574" s="601"/>
      <c r="T574" s="230">
        <v>-0.17</v>
      </c>
      <c r="U574" s="93"/>
      <c r="V574" s="793">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404</v>
      </c>
      <c r="J575" s="230">
        <v>0.7</v>
      </c>
      <c r="K575" s="230">
        <v>0.75</v>
      </c>
      <c r="L575" s="230">
        <v>0.75</v>
      </c>
      <c r="M575" s="230">
        <v>0.75</v>
      </c>
      <c r="N575" s="230">
        <v>0.75</v>
      </c>
      <c r="O575" s="230">
        <v>0.75</v>
      </c>
      <c r="P575" s="230">
        <v>0.75</v>
      </c>
      <c r="Q575" s="230">
        <v>0.75</v>
      </c>
      <c r="R575" s="230">
        <v>0.75</v>
      </c>
      <c r="S575" s="601"/>
      <c r="T575" s="230">
        <v>-0.17</v>
      </c>
      <c r="U575" s="93"/>
      <c r="V575" s="793">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405</v>
      </c>
      <c r="J576" s="230">
        <v>0.74</v>
      </c>
      <c r="K576" s="230">
        <v>0.75</v>
      </c>
      <c r="L576" s="230">
        <v>0.75</v>
      </c>
      <c r="M576" s="230">
        <v>0.75</v>
      </c>
      <c r="N576" s="230">
        <v>0.75</v>
      </c>
      <c r="O576" s="230">
        <v>0.75</v>
      </c>
      <c r="P576" s="230">
        <v>0.75</v>
      </c>
      <c r="Q576" s="230">
        <v>0.75</v>
      </c>
      <c r="R576" s="230">
        <v>0.75</v>
      </c>
      <c r="S576" s="601"/>
      <c r="T576" s="230">
        <v>-0.17</v>
      </c>
      <c r="U576" s="93"/>
      <c r="V576" s="793">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25" hidden="1" customHeight="1" outlineLevel="2" x14ac:dyDescent="0.35">
      <c r="A577" s="104"/>
      <c r="B577" s="97"/>
      <c r="C577" s="17"/>
      <c r="D577" s="17"/>
      <c r="E577" s="17"/>
      <c r="F577" s="13"/>
      <c r="G577" s="93"/>
      <c r="H577" s="93"/>
      <c r="I577" s="103" t="s">
        <v>406</v>
      </c>
      <c r="J577" s="230">
        <v>0.75</v>
      </c>
      <c r="K577" s="230">
        <v>0.75</v>
      </c>
      <c r="L577" s="230">
        <v>0.75</v>
      </c>
      <c r="M577" s="230">
        <v>0.75</v>
      </c>
      <c r="N577" s="230">
        <v>0.75</v>
      </c>
      <c r="O577" s="230">
        <v>0.75</v>
      </c>
      <c r="P577" s="230">
        <v>0.75</v>
      </c>
      <c r="Q577" s="230">
        <v>0.75</v>
      </c>
      <c r="R577" s="230">
        <v>0.75</v>
      </c>
      <c r="S577" s="601"/>
      <c r="T577" s="230">
        <v>-0.2</v>
      </c>
      <c r="U577" s="93"/>
      <c r="V577" s="793">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25" customHeight="1" outlineLevel="1" collapsed="1" x14ac:dyDescent="0.35">
      <c r="A584" s="104"/>
      <c r="B584" s="97"/>
      <c r="C584" s="12"/>
      <c r="D584" s="12">
        <v>0</v>
      </c>
      <c r="E584" s="12" t="s">
        <v>1</v>
      </c>
      <c r="F584" s="71"/>
      <c r="G584" s="72" t="s">
        <v>1094</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51" t="s">
        <v>1095</v>
      </c>
      <c r="H585" s="951"/>
      <c r="I585" s="951"/>
      <c r="J585" s="951"/>
      <c r="K585" s="951"/>
      <c r="L585" s="951"/>
      <c r="M585" s="951"/>
      <c r="N585" s="951"/>
      <c r="O585" s="951"/>
      <c r="P585" s="951"/>
      <c r="Q585" s="951"/>
      <c r="R585" s="951"/>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25"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25"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25"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25" customHeight="1" outlineLevel="1" x14ac:dyDescent="0.35">
      <c r="A589" s="104"/>
      <c r="B589" s="97"/>
      <c r="C589" s="17"/>
      <c r="D589" s="17"/>
      <c r="E589" s="17"/>
      <c r="F589" s="17"/>
      <c r="G589" s="17"/>
      <c r="H589" s="17"/>
      <c r="I589" s="17"/>
      <c r="J589" s="17"/>
      <c r="K589" s="17"/>
      <c r="L589" s="23"/>
      <c r="M589" s="133" t="s">
        <v>471</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25"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25" customHeight="1" outlineLevel="1" x14ac:dyDescent="0.35">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25" customHeight="1" outlineLevel="1" x14ac:dyDescent="0.35">
      <c r="A594" s="104"/>
      <c r="B594" s="97"/>
      <c r="C594" s="17"/>
      <c r="D594" s="17"/>
      <c r="E594" s="17"/>
      <c r="F594" s="13"/>
      <c r="G594" s="88"/>
      <c r="H594" s="88"/>
      <c r="I594" s="101" t="s">
        <v>1096</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25" customHeight="1" outlineLevel="1" x14ac:dyDescent="0.35">
      <c r="A595" s="104"/>
      <c r="B595" s="97"/>
      <c r="C595" s="17"/>
      <c r="D595" s="17"/>
      <c r="E595" s="17"/>
      <c r="F595" s="13"/>
      <c r="G595" s="88"/>
      <c r="H595" s="88"/>
      <c r="I595" s="101" t="s">
        <v>1097</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25"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25"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customHeight="1" outlineLevel="1" collapsed="1" x14ac:dyDescent="0.35">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customHeight="1" outlineLevel="1" x14ac:dyDescent="0.35">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25"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25"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customHeight="1" outlineLevel="1" x14ac:dyDescent="0.35">
      <c r="A608" s="104"/>
      <c r="B608" s="97"/>
      <c r="C608" s="17"/>
      <c r="D608" s="17"/>
      <c r="E608" s="17"/>
      <c r="F608" s="17"/>
      <c r="G608" s="22"/>
      <c r="H608" s="22"/>
      <c r="I608" s="22"/>
      <c r="J608" s="22"/>
      <c r="K608" s="22"/>
      <c r="L608" s="17"/>
      <c r="M608" s="137"/>
      <c r="N608" s="46" t="s">
        <v>854</v>
      </c>
      <c r="O608" s="137"/>
      <c r="P608" s="46" t="s">
        <v>851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customHeight="1" outlineLevel="1" x14ac:dyDescent="0.35">
      <c r="A609" s="104"/>
      <c r="B609" s="97"/>
      <c r="C609" s="17"/>
      <c r="D609" s="17"/>
      <c r="E609" s="17"/>
      <c r="F609" s="17"/>
      <c r="G609" s="17"/>
      <c r="H609" s="17"/>
      <c r="I609" s="17"/>
      <c r="J609" s="17"/>
      <c r="K609" s="17"/>
      <c r="L609" s="17"/>
      <c r="M609" s="17"/>
      <c r="N609" s="46" t="s">
        <v>853</v>
      </c>
      <c r="O609" s="17"/>
      <c r="P609" s="46" t="s">
        <v>852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customHeight="1" outlineLevel="1" x14ac:dyDescent="0.35">
      <c r="A610" s="104"/>
      <c r="B610" s="97"/>
      <c r="C610" s="17"/>
      <c r="D610" s="17"/>
      <c r="E610" s="17"/>
      <c r="F610" s="17"/>
      <c r="G610" s="23"/>
      <c r="H610" s="23"/>
      <c r="I610" s="23"/>
      <c r="J610" s="23"/>
      <c r="K610" s="23"/>
      <c r="L610" s="23"/>
      <c r="M610" s="23"/>
      <c r="N610" s="23" t="s">
        <v>827</v>
      </c>
      <c r="O610" s="23"/>
      <c r="P610" s="23" t="s">
        <v>828</v>
      </c>
      <c r="Q610" s="22"/>
      <c r="R610" s="23"/>
      <c r="S610" s="100" t="s">
        <v>202</v>
      </c>
      <c r="T610" s="100"/>
      <c r="U610" s="23"/>
      <c r="V610" s="24" t="s">
        <v>196</v>
      </c>
      <c r="W610" s="24"/>
      <c r="X610" s="24"/>
      <c r="Y610" s="24"/>
      <c r="Z610" s="24"/>
      <c r="AA610" s="24"/>
      <c r="AB610" s="24"/>
      <c r="AC610" s="240" t="s">
        <v>908</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customHeight="1" outlineLevel="1" x14ac:dyDescent="0.35">
      <c r="A611" s="104"/>
      <c r="B611" s="97"/>
      <c r="C611" s="17"/>
      <c r="D611" s="17"/>
      <c r="E611" s="17"/>
      <c r="F611" s="17"/>
      <c r="G611" s="17"/>
      <c r="H611" s="17" t="s">
        <v>823</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829</v>
      </c>
      <c r="AD611" s="24" t="s">
        <v>909</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25" customHeight="1" outlineLevel="1" x14ac:dyDescent="0.35">
      <c r="A614" s="104"/>
      <c r="B614" s="97"/>
      <c r="C614" s="17"/>
      <c r="D614" s="17"/>
      <c r="E614" s="17"/>
      <c r="F614" s="13"/>
      <c r="H614" s="106" t="s">
        <v>839</v>
      </c>
      <c r="I614" s="101" t="s">
        <v>397</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25" customHeight="1" outlineLevel="1" x14ac:dyDescent="0.35">
      <c r="A615" s="104"/>
      <c r="B615" s="97"/>
      <c r="C615" s="17"/>
      <c r="D615" s="17"/>
      <c r="E615" s="17"/>
      <c r="F615" s="13"/>
      <c r="I615" s="101" t="s">
        <v>398</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25" customHeight="1" outlineLevel="1" x14ac:dyDescent="0.35">
      <c r="A616" s="104"/>
      <c r="B616" s="97"/>
      <c r="C616" s="17"/>
      <c r="D616" s="17"/>
      <c r="E616" s="17"/>
      <c r="F616" s="13"/>
      <c r="I616" s="101" t="s">
        <v>399</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25" customHeight="1" outlineLevel="1" x14ac:dyDescent="0.35">
      <c r="A617" s="104"/>
      <c r="B617" s="97"/>
      <c r="C617" s="17"/>
      <c r="D617" s="17"/>
      <c r="E617" s="17"/>
      <c r="F617" s="13"/>
      <c r="I617" s="101" t="s">
        <v>400</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customHeight="1" outlineLevel="1" x14ac:dyDescent="0.35">
      <c r="A618" s="104"/>
      <c r="B618" s="97"/>
      <c r="C618" s="17"/>
      <c r="D618" s="17"/>
      <c r="E618" s="17"/>
      <c r="F618" s="13"/>
      <c r="I618" s="101" t="s">
        <v>401</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customHeight="1" outlineLevel="1" x14ac:dyDescent="0.35">
      <c r="A619" s="104"/>
      <c r="B619" s="97"/>
      <c r="C619" s="17"/>
      <c r="D619" s="17"/>
      <c r="E619" s="17"/>
      <c r="F619" s="13"/>
      <c r="I619" s="101" t="s">
        <v>402</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customHeight="1" outlineLevel="1" x14ac:dyDescent="0.35">
      <c r="A620" s="104"/>
      <c r="B620" s="97"/>
      <c r="C620" s="17"/>
      <c r="D620" s="17"/>
      <c r="E620" s="17"/>
      <c r="F620" s="13"/>
      <c r="I620" s="101" t="s">
        <v>403</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customHeight="1" outlineLevel="1" x14ac:dyDescent="0.35">
      <c r="A621" s="104"/>
      <c r="B621" s="97"/>
      <c r="C621" s="17"/>
      <c r="D621" s="17"/>
      <c r="E621" s="17"/>
      <c r="F621" s="13"/>
      <c r="I621" s="101" t="s">
        <v>404</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customHeight="1" outlineLevel="1" x14ac:dyDescent="0.35">
      <c r="A622" s="104"/>
      <c r="B622" s="97"/>
      <c r="C622" s="17"/>
      <c r="D622" s="17"/>
      <c r="E622" s="17"/>
      <c r="F622" s="13"/>
      <c r="I622" s="101" t="s">
        <v>405</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customHeight="1" outlineLevel="1" x14ac:dyDescent="0.35">
      <c r="A623" s="104"/>
      <c r="B623" s="97"/>
      <c r="C623" s="17"/>
      <c r="D623" s="17"/>
      <c r="E623" s="17"/>
      <c r="F623" s="13"/>
      <c r="I623" s="101" t="s">
        <v>406</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2" x14ac:dyDescent="0.35">
      <c r="A624" s="104"/>
      <c r="B624" s="97"/>
      <c r="C624" s="17"/>
      <c r="D624" s="17"/>
      <c r="E624" s="17"/>
      <c r="F624" s="13"/>
      <c r="H624" s="106" t="s">
        <v>410</v>
      </c>
      <c r="I624" s="101" t="s">
        <v>397</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2" x14ac:dyDescent="0.35">
      <c r="A625" s="104"/>
      <c r="B625" s="97"/>
      <c r="C625" s="17"/>
      <c r="D625" s="17"/>
      <c r="E625" s="17"/>
      <c r="F625" s="13"/>
      <c r="I625" s="101" t="s">
        <v>398</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25" hidden="1" customHeight="1" outlineLevel="2" x14ac:dyDescent="0.35">
      <c r="A626" s="104"/>
      <c r="B626" s="97"/>
      <c r="C626" s="17"/>
      <c r="D626" s="17"/>
      <c r="E626" s="17"/>
      <c r="F626" s="13"/>
      <c r="I626" s="101" t="s">
        <v>399</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25" hidden="1" customHeight="1" outlineLevel="2" x14ac:dyDescent="0.35">
      <c r="A627" s="104"/>
      <c r="B627" s="97"/>
      <c r="C627" s="17"/>
      <c r="D627" s="17"/>
      <c r="E627" s="17"/>
      <c r="F627" s="13"/>
      <c r="I627" s="101" t="s">
        <v>400</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2" x14ac:dyDescent="0.35">
      <c r="A628" s="104"/>
      <c r="B628" s="97"/>
      <c r="C628" s="17"/>
      <c r="D628" s="17"/>
      <c r="E628" s="17"/>
      <c r="F628" s="13"/>
      <c r="I628" s="101" t="s">
        <v>401</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2" x14ac:dyDescent="0.35">
      <c r="A629" s="104"/>
      <c r="B629" s="97"/>
      <c r="C629" s="17"/>
      <c r="D629" s="17"/>
      <c r="E629" s="17"/>
      <c r="F629" s="13"/>
      <c r="I629" s="101" t="s">
        <v>402</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2" x14ac:dyDescent="0.35">
      <c r="A630" s="104"/>
      <c r="B630" s="97"/>
      <c r="C630" s="17"/>
      <c r="D630" s="17"/>
      <c r="E630" s="17"/>
      <c r="F630" s="13"/>
      <c r="I630" s="101" t="s">
        <v>403</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2" x14ac:dyDescent="0.35">
      <c r="A631" s="104"/>
      <c r="B631" s="97"/>
      <c r="C631" s="17"/>
      <c r="D631" s="17"/>
      <c r="E631" s="17"/>
      <c r="F631" s="13"/>
      <c r="I631" s="101" t="s">
        <v>404</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2" x14ac:dyDescent="0.35">
      <c r="A632" s="104"/>
      <c r="B632" s="97"/>
      <c r="C632" s="17"/>
      <c r="D632" s="17"/>
      <c r="E632" s="17"/>
      <c r="F632" s="13"/>
      <c r="I632" s="101" t="s">
        <v>405</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2" x14ac:dyDescent="0.35">
      <c r="A633" s="104"/>
      <c r="B633" s="97"/>
      <c r="C633" s="17"/>
      <c r="D633" s="17"/>
      <c r="E633" s="17"/>
      <c r="F633" s="13"/>
      <c r="I633" s="101" t="s">
        <v>406</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2" x14ac:dyDescent="0.35">
      <c r="A634" s="104"/>
      <c r="B634" s="97"/>
      <c r="C634" s="17"/>
      <c r="D634" s="17"/>
      <c r="E634" s="17"/>
      <c r="F634" s="13"/>
      <c r="H634" s="106" t="s">
        <v>809</v>
      </c>
      <c r="I634" s="101" t="s">
        <v>397</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2" x14ac:dyDescent="0.35">
      <c r="A635" s="104"/>
      <c r="B635" s="97"/>
      <c r="C635" s="17"/>
      <c r="D635" s="17"/>
      <c r="E635" s="17"/>
      <c r="F635" s="13"/>
      <c r="I635" s="101" t="s">
        <v>398</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2" x14ac:dyDescent="0.35">
      <c r="A636" s="104"/>
      <c r="B636" s="97"/>
      <c r="C636" s="17"/>
      <c r="D636" s="17"/>
      <c r="E636" s="17"/>
      <c r="F636" s="13"/>
      <c r="I636" s="101" t="s">
        <v>399</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2" x14ac:dyDescent="0.35">
      <c r="A637" s="104"/>
      <c r="B637" s="97"/>
      <c r="C637" s="17"/>
      <c r="D637" s="17"/>
      <c r="E637" s="17"/>
      <c r="F637" s="13"/>
      <c r="I637" s="101" t="s">
        <v>400</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I638" s="101" t="s">
        <v>401</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402</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403</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404</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405</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406</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H644" s="106" t="s">
        <v>810</v>
      </c>
      <c r="I644" s="101" t="s">
        <v>397</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398</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399</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400</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I648" s="101" t="s">
        <v>401</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402</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403</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404</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405</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406</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H654" s="106" t="s">
        <v>811</v>
      </c>
      <c r="I654" s="101" t="s">
        <v>397</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398</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399</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400</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I658" s="101" t="s">
        <v>401</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402</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403</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404</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405</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406</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H664" s="106" t="s">
        <v>812</v>
      </c>
      <c r="I664" s="101" t="s">
        <v>397</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398</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399</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400</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I668" s="101" t="s">
        <v>401</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402</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403</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404</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405</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406</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H674" s="106" t="s">
        <v>813</v>
      </c>
      <c r="I674" s="101" t="s">
        <v>397</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398</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399</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400</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I678" s="101" t="s">
        <v>401</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402</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403</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404</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405</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406</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H684" s="106" t="s">
        <v>814</v>
      </c>
      <c r="I684" s="101" t="s">
        <v>397</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398</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399</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400</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I688" s="101" t="s">
        <v>401</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402</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403</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404</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405</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406</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H694" s="106" t="s">
        <v>815</v>
      </c>
      <c r="I694" s="101" t="s">
        <v>397</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398</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399</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400</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I698" s="101" t="s">
        <v>401</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402</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403</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404</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405</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406</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H704" s="106" t="s">
        <v>816</v>
      </c>
      <c r="I704" s="101" t="s">
        <v>397</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398</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399</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400</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I708" s="101" t="s">
        <v>401</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402</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403</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404</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405</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406</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25" customHeight="1" outlineLevel="1" collapsed="1" x14ac:dyDescent="0.35">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25" customHeight="1" outlineLevel="1" x14ac:dyDescent="0.35">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25"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25"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25"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25"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25" customHeight="1" outlineLevel="1" x14ac:dyDescent="0.35">
      <c r="A729" s="6"/>
      <c r="B729" s="97"/>
      <c r="C729" s="17"/>
      <c r="D729" s="17"/>
      <c r="E729" s="17"/>
      <c r="F729" s="17"/>
      <c r="G729" s="17"/>
      <c r="H729" s="17"/>
      <c r="I729" s="24"/>
      <c r="J729" s="24"/>
      <c r="K729" s="23"/>
      <c r="L729" s="942"/>
      <c r="M729" s="940"/>
      <c r="N729" s="940"/>
      <c r="O729" s="23"/>
      <c r="P729" s="23"/>
      <c r="Q729" s="23"/>
      <c r="R729" s="23"/>
      <c r="S729" s="23"/>
      <c r="T729" s="23"/>
      <c r="U729" s="23"/>
      <c r="V729" s="23"/>
      <c r="W729" s="23"/>
      <c r="X729" s="23"/>
      <c r="Y729" s="23"/>
      <c r="Z729" s="23"/>
      <c r="AA729" s="24"/>
      <c r="AB729" s="24"/>
      <c r="AC729" s="24"/>
      <c r="AD729" s="24"/>
      <c r="AE729" s="16"/>
      <c r="AF729" s="8"/>
    </row>
    <row r="730" spans="1:32" ht="13.25"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25" customHeight="1" outlineLevel="1" x14ac:dyDescent="0.35">
      <c r="A733" s="6"/>
      <c r="B733" s="97"/>
      <c r="C733" s="17"/>
      <c r="D733" s="17"/>
      <c r="E733" s="17"/>
      <c r="F733" s="13"/>
      <c r="G733" s="583" t="s">
        <v>211</v>
      </c>
      <c r="H733" s="34"/>
      <c r="I733" s="34"/>
      <c r="J733" s="29"/>
      <c r="K733" s="32"/>
      <c r="L733" s="32" t="s">
        <v>383</v>
      </c>
      <c r="M733" s="103" t="s">
        <v>396</v>
      </c>
      <c r="N733" s="103" t="s">
        <v>59</v>
      </c>
      <c r="O733" s="103" t="s">
        <v>60</v>
      </c>
      <c r="P733" s="103" t="s">
        <v>61</v>
      </c>
      <c r="Q733" s="103" t="s">
        <v>62</v>
      </c>
      <c r="R733" s="103" t="s">
        <v>900</v>
      </c>
      <c r="S733" s="103" t="s">
        <v>901</v>
      </c>
      <c r="T733" s="103" t="s">
        <v>902</v>
      </c>
      <c r="U733" s="103" t="s">
        <v>1186</v>
      </c>
      <c r="V733" s="93"/>
      <c r="W733" s="93"/>
      <c r="X733" s="93"/>
      <c r="Y733" s="93"/>
      <c r="Z733" s="93"/>
      <c r="AA733" s="13"/>
      <c r="AB733" s="13"/>
      <c r="AC733" s="13"/>
      <c r="AD733" s="13"/>
      <c r="AE733" s="16"/>
      <c r="AF733" s="8"/>
    </row>
    <row r="734" spans="1:32" ht="13.25" customHeight="1" outlineLevel="1" x14ac:dyDescent="0.35">
      <c r="A734" s="6"/>
      <c r="B734" s="97"/>
      <c r="C734" s="17"/>
      <c r="D734" s="17"/>
      <c r="E734" s="17"/>
      <c r="F734" s="13"/>
      <c r="H734" s="34"/>
      <c r="I734" s="34"/>
      <c r="J734" s="32"/>
      <c r="K734" s="144" t="s">
        <v>212</v>
      </c>
      <c r="L734" s="101" t="s">
        <v>395</v>
      </c>
      <c r="M734" s="745">
        <v>0.5</v>
      </c>
      <c r="N734" s="745">
        <v>1</v>
      </c>
      <c r="O734" s="745">
        <v>4</v>
      </c>
      <c r="P734" s="745">
        <v>2</v>
      </c>
      <c r="Q734" s="745">
        <v>4</v>
      </c>
      <c r="R734" s="745">
        <v>6</v>
      </c>
      <c r="S734" s="745">
        <v>4</v>
      </c>
      <c r="T734" s="745">
        <v>4</v>
      </c>
      <c r="U734" s="745">
        <f>Q734*0.7</f>
        <v>2.8</v>
      </c>
      <c r="V734" s="93"/>
      <c r="W734" s="93"/>
      <c r="X734" s="93"/>
      <c r="Y734" s="93"/>
      <c r="Z734" s="93"/>
      <c r="AA734" s="13"/>
      <c r="AB734" s="13"/>
      <c r="AC734" s="13"/>
      <c r="AD734" s="13"/>
      <c r="AE734" s="16"/>
      <c r="AF734" s="8"/>
    </row>
    <row r="735" spans="1:32" ht="13.25" customHeight="1" outlineLevel="1" x14ac:dyDescent="0.35">
      <c r="A735" s="6"/>
      <c r="B735" s="97"/>
      <c r="C735" s="17"/>
      <c r="D735" s="17"/>
      <c r="E735" s="17"/>
      <c r="F735" s="13"/>
      <c r="G735" s="49"/>
      <c r="H735" s="34"/>
      <c r="I735" s="34"/>
      <c r="J735" s="32"/>
      <c r="K735" s="32"/>
      <c r="L735" s="101" t="s">
        <v>141</v>
      </c>
      <c r="M735" s="745">
        <v>0.5</v>
      </c>
      <c r="N735" s="745">
        <v>1</v>
      </c>
      <c r="O735" s="745">
        <v>4</v>
      </c>
      <c r="P735" s="745">
        <v>2</v>
      </c>
      <c r="Q735" s="745">
        <v>4</v>
      </c>
      <c r="R735" s="745">
        <v>6</v>
      </c>
      <c r="S735" s="745">
        <v>4</v>
      </c>
      <c r="T735" s="745">
        <v>4</v>
      </c>
      <c r="U735" s="745">
        <f t="shared" ref="U735:U743" si="107">Q735*0.7</f>
        <v>2.8</v>
      </c>
      <c r="V735" s="93"/>
      <c r="W735" s="93"/>
      <c r="X735" s="93"/>
      <c r="Y735" s="93"/>
      <c r="Z735" s="93"/>
      <c r="AA735" s="13"/>
      <c r="AB735" s="13"/>
      <c r="AC735" s="13"/>
      <c r="AD735" s="13"/>
      <c r="AE735" s="16"/>
      <c r="AF735" s="8"/>
    </row>
    <row r="736" spans="1:32" ht="13.25" customHeight="1" outlineLevel="1" x14ac:dyDescent="0.35">
      <c r="A736" s="6"/>
      <c r="B736" s="97"/>
      <c r="C736" s="17"/>
      <c r="D736" s="17"/>
      <c r="E736" s="17"/>
      <c r="F736" s="13"/>
      <c r="G736" s="49"/>
      <c r="H736" s="34"/>
      <c r="I736" s="34"/>
      <c r="J736" s="32"/>
      <c r="K736" s="32"/>
      <c r="L736" s="101" t="s">
        <v>142</v>
      </c>
      <c r="M736" s="745">
        <v>0.5</v>
      </c>
      <c r="N736" s="745">
        <v>1</v>
      </c>
      <c r="O736" s="745">
        <v>4</v>
      </c>
      <c r="P736" s="745">
        <v>2</v>
      </c>
      <c r="Q736" s="745">
        <v>4</v>
      </c>
      <c r="R736" s="745">
        <v>6</v>
      </c>
      <c r="S736" s="745">
        <v>4</v>
      </c>
      <c r="T736" s="745">
        <v>4</v>
      </c>
      <c r="U736" s="745">
        <f t="shared" si="107"/>
        <v>2.8</v>
      </c>
      <c r="V736" s="93"/>
      <c r="W736" s="93"/>
      <c r="X736" s="93"/>
      <c r="Y736" s="93"/>
      <c r="Z736" s="93"/>
      <c r="AA736" s="13"/>
      <c r="AB736" s="13"/>
      <c r="AC736" s="13"/>
      <c r="AD736" s="13"/>
      <c r="AE736" s="16"/>
      <c r="AF736" s="8"/>
    </row>
    <row r="737" spans="1:58" ht="13.25" customHeight="1" outlineLevel="1" x14ac:dyDescent="0.35">
      <c r="A737" s="6"/>
      <c r="B737" s="97"/>
      <c r="C737" s="17"/>
      <c r="D737" s="17"/>
      <c r="E737" s="17"/>
      <c r="F737" s="13"/>
      <c r="G737" s="49"/>
      <c r="H737" s="34"/>
      <c r="I737" s="34"/>
      <c r="J737" s="32"/>
      <c r="K737" s="32"/>
      <c r="L737" s="101" t="s">
        <v>143</v>
      </c>
      <c r="M737" s="745">
        <v>0.5</v>
      </c>
      <c r="N737" s="745">
        <v>1</v>
      </c>
      <c r="O737" s="745">
        <v>4</v>
      </c>
      <c r="P737" s="745">
        <v>2</v>
      </c>
      <c r="Q737" s="745">
        <v>4</v>
      </c>
      <c r="R737" s="745">
        <v>6</v>
      </c>
      <c r="S737" s="745">
        <v>4</v>
      </c>
      <c r="T737" s="745">
        <v>4</v>
      </c>
      <c r="U737" s="745">
        <f t="shared" si="107"/>
        <v>2.8</v>
      </c>
      <c r="V737" s="93"/>
      <c r="W737" s="93"/>
      <c r="X737" s="93"/>
      <c r="Y737" s="93"/>
      <c r="Z737" s="93"/>
      <c r="AA737" s="13"/>
      <c r="AB737" s="13"/>
      <c r="AC737" s="13"/>
      <c r="AD737" s="13"/>
      <c r="AE737" s="16"/>
      <c r="AF737" s="8"/>
    </row>
    <row r="738" spans="1:58" ht="13.25" customHeight="1" outlineLevel="1" x14ac:dyDescent="0.35">
      <c r="A738" s="6"/>
      <c r="B738" s="97"/>
      <c r="C738" s="17"/>
      <c r="D738" s="17"/>
      <c r="E738" s="17"/>
      <c r="F738" s="13"/>
      <c r="G738" s="49"/>
      <c r="H738" s="34"/>
      <c r="I738" s="34"/>
      <c r="J738" s="32"/>
      <c r="K738" s="32"/>
      <c r="L738" s="101" t="s">
        <v>144</v>
      </c>
      <c r="M738" s="745">
        <v>0.5</v>
      </c>
      <c r="N738" s="745">
        <v>1</v>
      </c>
      <c r="O738" s="745">
        <v>4</v>
      </c>
      <c r="P738" s="745">
        <v>2</v>
      </c>
      <c r="Q738" s="745">
        <v>4</v>
      </c>
      <c r="R738" s="745">
        <v>6</v>
      </c>
      <c r="S738" s="745">
        <v>4</v>
      </c>
      <c r="T738" s="745">
        <v>4</v>
      </c>
      <c r="U738" s="745">
        <f t="shared" si="107"/>
        <v>2.8</v>
      </c>
      <c r="V738" s="93"/>
      <c r="W738" s="93"/>
      <c r="X738" s="93"/>
      <c r="Y738" s="93"/>
      <c r="Z738" s="93"/>
      <c r="AA738" s="13"/>
      <c r="AB738" s="13"/>
      <c r="AC738" s="13"/>
      <c r="AD738" s="13"/>
      <c r="AE738" s="16"/>
      <c r="AF738" s="8"/>
    </row>
    <row r="739" spans="1:58" ht="13.25" customHeight="1" outlineLevel="1" x14ac:dyDescent="0.35">
      <c r="A739" s="6"/>
      <c r="B739" s="97"/>
      <c r="C739" s="17"/>
      <c r="D739" s="17"/>
      <c r="E739" s="17"/>
      <c r="F739" s="13"/>
      <c r="G739" s="49"/>
      <c r="H739" s="34"/>
      <c r="I739" s="34"/>
      <c r="J739" s="32"/>
      <c r="K739" s="32"/>
      <c r="L739" s="101" t="s">
        <v>145</v>
      </c>
      <c r="M739" s="745">
        <v>0.5</v>
      </c>
      <c r="N739" s="745">
        <v>1</v>
      </c>
      <c r="O739" s="745">
        <v>4</v>
      </c>
      <c r="P739" s="745">
        <v>2</v>
      </c>
      <c r="Q739" s="745">
        <v>4</v>
      </c>
      <c r="R739" s="745">
        <v>6</v>
      </c>
      <c r="S739" s="745">
        <v>4</v>
      </c>
      <c r="T739" s="745">
        <v>4</v>
      </c>
      <c r="U739" s="745">
        <f t="shared" si="107"/>
        <v>2.8</v>
      </c>
      <c r="V739" s="93"/>
      <c r="W739" s="93"/>
      <c r="X739" s="93"/>
      <c r="Y739" s="93"/>
      <c r="Z739" s="93"/>
      <c r="AA739" s="13"/>
      <c r="AB739" s="13"/>
      <c r="AC739" s="13"/>
      <c r="AD739" s="13"/>
      <c r="AE739" s="16"/>
      <c r="AF739" s="8"/>
    </row>
    <row r="740" spans="1:58" ht="13.25" customHeight="1" outlineLevel="1" x14ac:dyDescent="0.35">
      <c r="A740" s="6"/>
      <c r="B740" s="97"/>
      <c r="C740" s="17"/>
      <c r="D740" s="17"/>
      <c r="E740" s="17"/>
      <c r="F740" s="13"/>
      <c r="G740" s="49"/>
      <c r="H740" s="34"/>
      <c r="I740" s="34"/>
      <c r="J740" s="32"/>
      <c r="K740" s="32"/>
      <c r="L740" s="101" t="s">
        <v>146</v>
      </c>
      <c r="M740" s="745">
        <v>0.5</v>
      </c>
      <c r="N740" s="745">
        <v>1</v>
      </c>
      <c r="O740" s="745">
        <v>4</v>
      </c>
      <c r="P740" s="745">
        <v>2</v>
      </c>
      <c r="Q740" s="745">
        <v>4</v>
      </c>
      <c r="R740" s="745">
        <v>6</v>
      </c>
      <c r="S740" s="745">
        <v>4</v>
      </c>
      <c r="T740" s="745">
        <v>4</v>
      </c>
      <c r="U740" s="745">
        <f t="shared" si="107"/>
        <v>2.8</v>
      </c>
      <c r="V740" s="93"/>
      <c r="W740" s="93"/>
      <c r="X740" s="93"/>
      <c r="Y740" s="93"/>
      <c r="Z740" s="93"/>
      <c r="AA740" s="13"/>
      <c r="AB740" s="13"/>
      <c r="AC740" s="13"/>
      <c r="AD740" s="13"/>
      <c r="AE740" s="16"/>
      <c r="AF740" s="8"/>
    </row>
    <row r="741" spans="1:58" ht="13.25" customHeight="1" outlineLevel="1" x14ac:dyDescent="0.35">
      <c r="A741" s="6"/>
      <c r="B741" s="97"/>
      <c r="C741" s="17"/>
      <c r="D741" s="17"/>
      <c r="E741" s="17"/>
      <c r="F741" s="13"/>
      <c r="G741" s="49"/>
      <c r="H741" s="34"/>
      <c r="I741" s="34"/>
      <c r="J741" s="32"/>
      <c r="K741" s="32"/>
      <c r="L741" s="101" t="s">
        <v>147</v>
      </c>
      <c r="M741" s="745">
        <v>0.5</v>
      </c>
      <c r="N741" s="745">
        <v>1</v>
      </c>
      <c r="O741" s="745">
        <v>4</v>
      </c>
      <c r="P741" s="745">
        <v>2</v>
      </c>
      <c r="Q741" s="745">
        <v>4</v>
      </c>
      <c r="R741" s="745">
        <v>6</v>
      </c>
      <c r="S741" s="745">
        <v>4</v>
      </c>
      <c r="T741" s="745">
        <v>4</v>
      </c>
      <c r="U741" s="745">
        <f t="shared" si="107"/>
        <v>2.8</v>
      </c>
      <c r="V741" s="93"/>
      <c r="W741" s="93"/>
      <c r="X741" s="93"/>
      <c r="Y741" s="93"/>
      <c r="Z741" s="93"/>
      <c r="AA741" s="13"/>
      <c r="AB741" s="13"/>
      <c r="AC741" s="13"/>
      <c r="AD741" s="13"/>
      <c r="AE741" s="16"/>
      <c r="AF741" s="8"/>
    </row>
    <row r="742" spans="1:58" ht="13.25" customHeight="1" outlineLevel="1" x14ac:dyDescent="0.35">
      <c r="A742" s="6"/>
      <c r="B742" s="97"/>
      <c r="C742" s="17"/>
      <c r="D742" s="17"/>
      <c r="E742" s="17"/>
      <c r="F742" s="13"/>
      <c r="G742" s="49"/>
      <c r="H742" s="34"/>
      <c r="I742" s="34"/>
      <c r="J742" s="32"/>
      <c r="K742" s="32"/>
      <c r="L742" s="101" t="s">
        <v>148</v>
      </c>
      <c r="M742" s="745">
        <v>0.5</v>
      </c>
      <c r="N742" s="745">
        <v>1</v>
      </c>
      <c r="O742" s="745">
        <v>4</v>
      </c>
      <c r="P742" s="745">
        <v>2</v>
      </c>
      <c r="Q742" s="745">
        <v>4</v>
      </c>
      <c r="R742" s="745">
        <v>6</v>
      </c>
      <c r="S742" s="745">
        <v>4</v>
      </c>
      <c r="T742" s="745">
        <v>4</v>
      </c>
      <c r="U742" s="745">
        <f t="shared" si="107"/>
        <v>2.8</v>
      </c>
      <c r="V742" s="93"/>
      <c r="W742" s="93"/>
      <c r="X742" s="93"/>
      <c r="Y742" s="93"/>
      <c r="Z742" s="93"/>
      <c r="AA742" s="13"/>
      <c r="AB742" s="13"/>
      <c r="AC742" s="13"/>
      <c r="AD742" s="13"/>
      <c r="AE742" s="16"/>
      <c r="AF742" s="8"/>
    </row>
    <row r="743" spans="1:58" ht="13.25" customHeight="1" outlineLevel="1" x14ac:dyDescent="0.35">
      <c r="A743" s="6"/>
      <c r="B743" s="97"/>
      <c r="C743" s="17"/>
      <c r="D743" s="17"/>
      <c r="E743" s="17"/>
      <c r="F743" s="13"/>
      <c r="G743" s="49"/>
      <c r="H743" s="34"/>
      <c r="I743" s="34"/>
      <c r="J743" s="32"/>
      <c r="K743" s="32"/>
      <c r="L743" s="101" t="s">
        <v>149</v>
      </c>
      <c r="M743" s="745">
        <v>0.5</v>
      </c>
      <c r="N743" s="745">
        <v>1</v>
      </c>
      <c r="O743" s="745">
        <v>4</v>
      </c>
      <c r="P743" s="745">
        <v>2</v>
      </c>
      <c r="Q743" s="745">
        <v>4</v>
      </c>
      <c r="R743" s="745">
        <v>6</v>
      </c>
      <c r="S743" s="745">
        <v>4</v>
      </c>
      <c r="T743" s="745">
        <v>4</v>
      </c>
      <c r="U743" s="745">
        <f t="shared" si="107"/>
        <v>2.8</v>
      </c>
      <c r="V743" s="93"/>
      <c r="W743" s="93"/>
      <c r="X743" s="93"/>
      <c r="Y743" s="93"/>
      <c r="Z743" s="93"/>
      <c r="AA743" s="13"/>
      <c r="AB743" s="13"/>
      <c r="AC743" s="13"/>
      <c r="AD743" s="13"/>
      <c r="AE743" s="16"/>
      <c r="AF743" s="8"/>
    </row>
    <row r="744" spans="1:58" s="106" customFormat="1" ht="13.25" hidden="1" customHeight="1" outlineLevel="2" x14ac:dyDescent="0.35">
      <c r="A744" s="104"/>
      <c r="B744" s="97"/>
      <c r="C744" s="17"/>
      <c r="D744" s="17"/>
      <c r="E744" s="17"/>
      <c r="F744" s="13"/>
      <c r="G744" s="88"/>
      <c r="H744" s="88"/>
      <c r="K744" s="101" t="s">
        <v>410</v>
      </c>
      <c r="L744" s="101" t="s">
        <v>395</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25" hidden="1" customHeight="1" outlineLevel="2" x14ac:dyDescent="0.35">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25" hidden="1" customHeight="1" outlineLevel="2" x14ac:dyDescent="0.35">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25" hidden="1" customHeight="1" outlineLevel="2" x14ac:dyDescent="0.35">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25" hidden="1" customHeight="1" outlineLevel="2" x14ac:dyDescent="0.35">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25" hidden="1" customHeight="1" outlineLevel="2" x14ac:dyDescent="0.35">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25" hidden="1" customHeight="1" outlineLevel="2" x14ac:dyDescent="0.35">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25" hidden="1" customHeight="1" outlineLevel="2" x14ac:dyDescent="0.35">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25" hidden="1" customHeight="1" outlineLevel="2" x14ac:dyDescent="0.35">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25" hidden="1" customHeight="1" outlineLevel="2" x14ac:dyDescent="0.35">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25" hidden="1" customHeight="1" outlineLevel="2" x14ac:dyDescent="0.35">
      <c r="A754" s="104"/>
      <c r="B754" s="97"/>
      <c r="C754" s="17"/>
      <c r="D754" s="17"/>
      <c r="E754" s="17"/>
      <c r="F754" s="13"/>
      <c r="G754" s="88"/>
      <c r="H754" s="88"/>
      <c r="K754" s="101" t="s">
        <v>809</v>
      </c>
      <c r="L754" s="101" t="s">
        <v>395</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25" hidden="1" customHeight="1" outlineLevel="2" x14ac:dyDescent="0.35">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25" hidden="1" customHeight="1" outlineLevel="2" x14ac:dyDescent="0.35">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25" hidden="1" customHeight="1" outlineLevel="2" x14ac:dyDescent="0.35">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25" hidden="1" customHeight="1" outlineLevel="2" x14ac:dyDescent="0.35">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t="s">
        <v>810</v>
      </c>
      <c r="L764" s="101" t="s">
        <v>395</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t="s">
        <v>811</v>
      </c>
      <c r="L774" s="101" t="s">
        <v>395</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t="s">
        <v>812</v>
      </c>
      <c r="L784" s="101" t="s">
        <v>395</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t="s">
        <v>813</v>
      </c>
      <c r="L794" s="101" t="s">
        <v>395</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t="s">
        <v>814</v>
      </c>
      <c r="L804" s="101" t="s">
        <v>395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t="s">
        <v>815</v>
      </c>
      <c r="L814" s="101" t="s">
        <v>395</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t="s">
        <v>816</v>
      </c>
      <c r="L824" s="101" t="s">
        <v>395</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25" hidden="1" customHeight="1" outlineLevel="2" x14ac:dyDescent="0.35">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25"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25"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25" customHeight="1" outlineLevel="1" collapsed="1" x14ac:dyDescent="0.35">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25" customHeight="1" outlineLevel="1" x14ac:dyDescent="0.35">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25"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25"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25"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25" customHeight="1" outlineLevel="1" x14ac:dyDescent="0.35">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25" customHeight="1" outlineLevel="1" x14ac:dyDescent="0.35">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25"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25" customHeight="1" outlineLevel="1" x14ac:dyDescent="0.35">
      <c r="A853" s="104"/>
      <c r="B853" s="7"/>
      <c r="C853" s="17"/>
      <c r="D853" s="17"/>
      <c r="E853" s="17"/>
      <c r="F853" s="26"/>
      <c r="G853" s="145" t="s">
        <v>397</v>
      </c>
      <c r="I853" s="98">
        <v>0.8</v>
      </c>
      <c r="J853" s="98">
        <v>0.8</v>
      </c>
      <c r="K853" s="98">
        <v>0.8</v>
      </c>
      <c r="L853" s="98">
        <v>0.8</v>
      </c>
      <c r="M853" s="98">
        <v>0.8</v>
      </c>
      <c r="N853" s="98">
        <v>0.8</v>
      </c>
      <c r="O853" s="98">
        <v>0.8</v>
      </c>
      <c r="P853" s="98">
        <v>0.8</v>
      </c>
      <c r="Q853" s="98">
        <v>0.8</v>
      </c>
      <c r="R853" s="98">
        <v>0.8</v>
      </c>
      <c r="T853" s="742">
        <v>300</v>
      </c>
      <c r="U853" s="742">
        <v>300</v>
      </c>
      <c r="V853" s="742">
        <v>300</v>
      </c>
      <c r="W853" s="742">
        <v>300</v>
      </c>
      <c r="X853" s="742">
        <v>300</v>
      </c>
      <c r="Y853" s="742">
        <v>300</v>
      </c>
      <c r="Z853" s="742">
        <v>300</v>
      </c>
      <c r="AA853" s="742">
        <v>300</v>
      </c>
      <c r="AB853" s="742">
        <v>300</v>
      </c>
      <c r="AC853" s="742">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25" customHeight="1" outlineLevel="1" x14ac:dyDescent="0.35">
      <c r="A854" s="104"/>
      <c r="B854" s="7"/>
      <c r="C854" s="17"/>
      <c r="D854" s="17"/>
      <c r="E854" s="17"/>
      <c r="F854" s="26"/>
      <c r="G854" s="145" t="s">
        <v>398</v>
      </c>
      <c r="I854" s="98">
        <v>0.8</v>
      </c>
      <c r="J854" s="98">
        <v>0.8</v>
      </c>
      <c r="K854" s="98">
        <v>0.8</v>
      </c>
      <c r="L854" s="98">
        <v>0.8</v>
      </c>
      <c r="M854" s="98">
        <v>0.8</v>
      </c>
      <c r="N854" s="98">
        <v>0.8</v>
      </c>
      <c r="O854" s="98">
        <v>0.8</v>
      </c>
      <c r="P854" s="98">
        <v>0.8</v>
      </c>
      <c r="Q854" s="98">
        <v>0.8</v>
      </c>
      <c r="R854" s="98">
        <v>0.8</v>
      </c>
      <c r="T854" s="742">
        <v>350</v>
      </c>
      <c r="U854" s="742">
        <v>350</v>
      </c>
      <c r="V854" s="742">
        <v>350</v>
      </c>
      <c r="W854" s="742">
        <v>350</v>
      </c>
      <c r="X854" s="742">
        <v>350</v>
      </c>
      <c r="Y854" s="742">
        <v>350</v>
      </c>
      <c r="Z854" s="742">
        <v>350</v>
      </c>
      <c r="AA854" s="742">
        <v>350</v>
      </c>
      <c r="AB854" s="742">
        <v>350</v>
      </c>
      <c r="AC854" s="742">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25" customHeight="1" outlineLevel="1" x14ac:dyDescent="0.35">
      <c r="A855" s="104"/>
      <c r="B855" s="7"/>
      <c r="C855" s="17"/>
      <c r="D855" s="17"/>
      <c r="E855" s="17"/>
      <c r="F855" s="33"/>
      <c r="G855" s="145" t="s">
        <v>399</v>
      </c>
      <c r="I855" s="98">
        <v>0.8</v>
      </c>
      <c r="J855" s="98">
        <v>0.8</v>
      </c>
      <c r="K855" s="98">
        <v>0.8</v>
      </c>
      <c r="L855" s="98">
        <v>0.8</v>
      </c>
      <c r="M855" s="98">
        <v>0.8</v>
      </c>
      <c r="N855" s="98">
        <v>0.8</v>
      </c>
      <c r="O855" s="98">
        <v>0.8</v>
      </c>
      <c r="P855" s="98">
        <v>0.8</v>
      </c>
      <c r="Q855" s="98">
        <v>0.8</v>
      </c>
      <c r="R855" s="98">
        <v>0.8</v>
      </c>
      <c r="T855" s="742">
        <v>400</v>
      </c>
      <c r="U855" s="742">
        <v>400</v>
      </c>
      <c r="V855" s="742">
        <v>400</v>
      </c>
      <c r="W855" s="742">
        <v>400</v>
      </c>
      <c r="X855" s="742">
        <v>400</v>
      </c>
      <c r="Y855" s="742">
        <v>400</v>
      </c>
      <c r="Z855" s="742">
        <v>400</v>
      </c>
      <c r="AA855" s="742">
        <v>400</v>
      </c>
      <c r="AB855" s="742">
        <v>400</v>
      </c>
      <c r="AC855" s="742">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25" customHeight="1" outlineLevel="1" x14ac:dyDescent="0.35">
      <c r="A856" s="104"/>
      <c r="B856" s="7"/>
      <c r="C856" s="17"/>
      <c r="D856" s="17"/>
      <c r="E856" s="17"/>
      <c r="F856" s="33"/>
      <c r="G856" s="145" t="s">
        <v>400</v>
      </c>
      <c r="I856" s="98">
        <v>0</v>
      </c>
      <c r="J856" s="98">
        <v>0</v>
      </c>
      <c r="K856" s="98">
        <v>0</v>
      </c>
      <c r="L856" s="98">
        <v>0</v>
      </c>
      <c r="M856" s="98">
        <v>0</v>
      </c>
      <c r="N856" s="98">
        <v>0</v>
      </c>
      <c r="O856" s="98">
        <v>0</v>
      </c>
      <c r="P856" s="98">
        <v>0</v>
      </c>
      <c r="Q856" s="98">
        <v>0</v>
      </c>
      <c r="R856" s="98">
        <v>0</v>
      </c>
      <c r="T856" s="742">
        <v>0</v>
      </c>
      <c r="U856" s="742">
        <v>0</v>
      </c>
      <c r="V856" s="742">
        <v>0</v>
      </c>
      <c r="W856" s="742">
        <v>0</v>
      </c>
      <c r="X856" s="742">
        <v>0</v>
      </c>
      <c r="Y856" s="742">
        <v>0</v>
      </c>
      <c r="Z856" s="742">
        <v>0</v>
      </c>
      <c r="AA856" s="742">
        <v>0</v>
      </c>
      <c r="AB856" s="742">
        <v>0</v>
      </c>
      <c r="AC856" s="742">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customHeight="1" outlineLevel="1" x14ac:dyDescent="0.35">
      <c r="A857" s="104"/>
      <c r="B857" s="7"/>
      <c r="C857" s="17"/>
      <c r="D857" s="17"/>
      <c r="E857" s="17"/>
      <c r="F857" s="33"/>
      <c r="G857" s="145" t="s">
        <v>401</v>
      </c>
      <c r="I857" s="98">
        <v>0</v>
      </c>
      <c r="J857" s="98">
        <v>0</v>
      </c>
      <c r="K857" s="98">
        <v>0</v>
      </c>
      <c r="L857" s="98">
        <v>0</v>
      </c>
      <c r="M857" s="98">
        <v>0</v>
      </c>
      <c r="N857" s="98">
        <v>0</v>
      </c>
      <c r="O857" s="98">
        <v>0</v>
      </c>
      <c r="P857" s="98">
        <v>0</v>
      </c>
      <c r="Q857" s="98">
        <v>0</v>
      </c>
      <c r="R857" s="98">
        <v>0</v>
      </c>
      <c r="T857" s="742">
        <v>0</v>
      </c>
      <c r="U857" s="742">
        <v>0</v>
      </c>
      <c r="V857" s="742">
        <v>0</v>
      </c>
      <c r="W857" s="742">
        <v>0</v>
      </c>
      <c r="X857" s="742">
        <v>0</v>
      </c>
      <c r="Y857" s="742">
        <v>0</v>
      </c>
      <c r="Z857" s="742">
        <v>0</v>
      </c>
      <c r="AA857" s="742">
        <v>0</v>
      </c>
      <c r="AB857" s="742">
        <v>0</v>
      </c>
      <c r="AC857" s="742">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customHeight="1" outlineLevel="1" x14ac:dyDescent="0.35">
      <c r="A858" s="104"/>
      <c r="B858" s="7"/>
      <c r="C858" s="17"/>
      <c r="D858" s="17"/>
      <c r="E858" s="17"/>
      <c r="F858" s="33"/>
      <c r="G858" s="145" t="s">
        <v>402</v>
      </c>
      <c r="I858" s="98">
        <v>0</v>
      </c>
      <c r="J858" s="98">
        <v>0</v>
      </c>
      <c r="K858" s="98">
        <v>0</v>
      </c>
      <c r="L858" s="98">
        <v>0</v>
      </c>
      <c r="M858" s="98">
        <v>0</v>
      </c>
      <c r="N858" s="98">
        <v>0</v>
      </c>
      <c r="O858" s="98">
        <v>0</v>
      </c>
      <c r="P858" s="98">
        <v>0</v>
      </c>
      <c r="Q858" s="98">
        <v>0</v>
      </c>
      <c r="R858" s="98">
        <v>0</v>
      </c>
      <c r="T858" s="742">
        <v>0</v>
      </c>
      <c r="U858" s="742">
        <v>0</v>
      </c>
      <c r="V858" s="742">
        <v>0</v>
      </c>
      <c r="W858" s="742">
        <v>0</v>
      </c>
      <c r="X858" s="742">
        <v>0</v>
      </c>
      <c r="Y858" s="742">
        <v>0</v>
      </c>
      <c r="Z858" s="742">
        <v>0</v>
      </c>
      <c r="AA858" s="742">
        <v>0</v>
      </c>
      <c r="AB858" s="742">
        <v>0</v>
      </c>
      <c r="AC858" s="742">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customHeight="1" outlineLevel="1" x14ac:dyDescent="0.35">
      <c r="A859" s="104"/>
      <c r="B859" s="7"/>
      <c r="C859" s="17"/>
      <c r="D859" s="17"/>
      <c r="E859" s="17"/>
      <c r="F859" s="33"/>
      <c r="G859" s="145" t="s">
        <v>403</v>
      </c>
      <c r="I859" s="98">
        <v>0</v>
      </c>
      <c r="J859" s="98">
        <v>0</v>
      </c>
      <c r="K859" s="98">
        <v>0</v>
      </c>
      <c r="L859" s="98">
        <v>0</v>
      </c>
      <c r="M859" s="98">
        <v>0</v>
      </c>
      <c r="N859" s="98">
        <v>0</v>
      </c>
      <c r="O859" s="98">
        <v>0</v>
      </c>
      <c r="P859" s="98">
        <v>0</v>
      </c>
      <c r="Q859" s="98">
        <v>0</v>
      </c>
      <c r="R859" s="98">
        <v>0</v>
      </c>
      <c r="T859" s="742">
        <v>0</v>
      </c>
      <c r="U859" s="742">
        <v>0</v>
      </c>
      <c r="V859" s="742">
        <v>0</v>
      </c>
      <c r="W859" s="742">
        <v>0</v>
      </c>
      <c r="X859" s="742">
        <v>0</v>
      </c>
      <c r="Y859" s="742">
        <v>0</v>
      </c>
      <c r="Z859" s="742">
        <v>0</v>
      </c>
      <c r="AA859" s="742">
        <v>0</v>
      </c>
      <c r="AB859" s="742">
        <v>0</v>
      </c>
      <c r="AC859" s="742">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customHeight="1" outlineLevel="1" x14ac:dyDescent="0.35">
      <c r="A860" s="104"/>
      <c r="B860" s="7"/>
      <c r="C860" s="17"/>
      <c r="D860" s="17"/>
      <c r="E860" s="17"/>
      <c r="F860" s="33"/>
      <c r="G860" s="145" t="s">
        <v>404</v>
      </c>
      <c r="I860" s="98">
        <v>0</v>
      </c>
      <c r="J860" s="98">
        <v>0</v>
      </c>
      <c r="K860" s="98">
        <v>0</v>
      </c>
      <c r="L860" s="98">
        <v>0</v>
      </c>
      <c r="M860" s="98">
        <v>0</v>
      </c>
      <c r="N860" s="98">
        <v>0</v>
      </c>
      <c r="O860" s="98">
        <v>0</v>
      </c>
      <c r="P860" s="98">
        <v>0</v>
      </c>
      <c r="Q860" s="98">
        <v>0</v>
      </c>
      <c r="R860" s="98">
        <v>0</v>
      </c>
      <c r="T860" s="742">
        <v>0</v>
      </c>
      <c r="U860" s="742">
        <v>0</v>
      </c>
      <c r="V860" s="742">
        <v>0</v>
      </c>
      <c r="W860" s="742">
        <v>0</v>
      </c>
      <c r="X860" s="742">
        <v>0</v>
      </c>
      <c r="Y860" s="742">
        <v>0</v>
      </c>
      <c r="Z860" s="742">
        <v>0</v>
      </c>
      <c r="AA860" s="742">
        <v>0</v>
      </c>
      <c r="AB860" s="742">
        <v>0</v>
      </c>
      <c r="AC860" s="742">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customHeight="1" outlineLevel="1" x14ac:dyDescent="0.35">
      <c r="A861" s="104"/>
      <c r="B861" s="7"/>
      <c r="C861" s="17"/>
      <c r="D861" s="17"/>
      <c r="E861" s="17"/>
      <c r="F861" s="33"/>
      <c r="G861" s="145" t="s">
        <v>405</v>
      </c>
      <c r="I861" s="98">
        <v>0</v>
      </c>
      <c r="J861" s="98">
        <v>0</v>
      </c>
      <c r="K861" s="98">
        <v>0</v>
      </c>
      <c r="L861" s="98">
        <v>0</v>
      </c>
      <c r="M861" s="98">
        <v>0</v>
      </c>
      <c r="N861" s="98">
        <v>0</v>
      </c>
      <c r="O861" s="98">
        <v>0</v>
      </c>
      <c r="P861" s="98">
        <v>0</v>
      </c>
      <c r="Q861" s="98">
        <v>0</v>
      </c>
      <c r="R861" s="98">
        <v>0</v>
      </c>
      <c r="T861" s="742">
        <v>0</v>
      </c>
      <c r="U861" s="742">
        <v>0</v>
      </c>
      <c r="V861" s="742">
        <v>0</v>
      </c>
      <c r="W861" s="742">
        <v>0</v>
      </c>
      <c r="X861" s="742">
        <v>0</v>
      </c>
      <c r="Y861" s="742">
        <v>0</v>
      </c>
      <c r="Z861" s="742">
        <v>0</v>
      </c>
      <c r="AA861" s="742">
        <v>0</v>
      </c>
      <c r="AB861" s="742">
        <v>0</v>
      </c>
      <c r="AC861" s="742">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customHeight="1" outlineLevel="1" x14ac:dyDescent="0.35">
      <c r="A862" s="104"/>
      <c r="B862" s="7"/>
      <c r="C862" s="17"/>
      <c r="D862" s="17"/>
      <c r="E862" s="17"/>
      <c r="F862" s="26"/>
      <c r="G862" s="145" t="s">
        <v>406</v>
      </c>
      <c r="I862" s="98">
        <v>0</v>
      </c>
      <c r="J862" s="98">
        <v>0</v>
      </c>
      <c r="K862" s="98">
        <v>0</v>
      </c>
      <c r="L862" s="98">
        <v>0</v>
      </c>
      <c r="M862" s="98">
        <v>0</v>
      </c>
      <c r="N862" s="98">
        <v>0</v>
      </c>
      <c r="O862" s="98">
        <v>0</v>
      </c>
      <c r="P862" s="98">
        <v>0</v>
      </c>
      <c r="Q862" s="98">
        <v>0</v>
      </c>
      <c r="R862" s="98">
        <v>0</v>
      </c>
      <c r="T862" s="742">
        <v>0</v>
      </c>
      <c r="U862" s="742">
        <v>0</v>
      </c>
      <c r="V862" s="742">
        <v>0</v>
      </c>
      <c r="W862" s="742">
        <v>0</v>
      </c>
      <c r="X862" s="742">
        <v>0</v>
      </c>
      <c r="Y862" s="742">
        <v>0</v>
      </c>
      <c r="Z862" s="742">
        <v>0</v>
      </c>
      <c r="AA862" s="742">
        <v>0</v>
      </c>
      <c r="AB862" s="742">
        <v>0</v>
      </c>
      <c r="AC862" s="742">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customHeight="1" outlineLevel="1" x14ac:dyDescent="0.3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913</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221</v>
      </c>
      <c r="K878" s="23" t="s">
        <v>396</v>
      </c>
      <c r="L878" s="23" t="s">
        <v>59</v>
      </c>
      <c r="M878" s="23" t="s">
        <v>60</v>
      </c>
      <c r="N878" s="23" t="s">
        <v>61</v>
      </c>
      <c r="O878" s="23" t="s">
        <v>62</v>
      </c>
      <c r="P878" s="23" t="s">
        <v>900</v>
      </c>
      <c r="Q878" s="23" t="s">
        <v>901</v>
      </c>
      <c r="R878" s="23" t="s">
        <v>902</v>
      </c>
      <c r="S878" s="23" t="s">
        <v>1186</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839</v>
      </c>
      <c r="J879" s="145" t="s">
        <v>397</v>
      </c>
      <c r="K879" s="746">
        <v>100</v>
      </c>
      <c r="L879" s="746">
        <v>100</v>
      </c>
      <c r="M879" s="746">
        <v>100</v>
      </c>
      <c r="N879" s="746">
        <v>100</v>
      </c>
      <c r="O879" s="746">
        <v>100</v>
      </c>
      <c r="P879" s="746">
        <v>100</v>
      </c>
      <c r="Q879" s="746">
        <v>100</v>
      </c>
      <c r="R879" s="746">
        <v>100</v>
      </c>
      <c r="S879" s="746">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398</v>
      </c>
      <c r="K880" s="746">
        <v>100</v>
      </c>
      <c r="L880" s="746">
        <v>100</v>
      </c>
      <c r="M880" s="746">
        <v>100</v>
      </c>
      <c r="N880" s="746">
        <v>100</v>
      </c>
      <c r="O880" s="746">
        <v>100</v>
      </c>
      <c r="P880" s="746">
        <v>100</v>
      </c>
      <c r="Q880" s="746">
        <v>100</v>
      </c>
      <c r="R880" s="746">
        <v>100</v>
      </c>
      <c r="S880" s="746">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399</v>
      </c>
      <c r="K881" s="746">
        <v>100</v>
      </c>
      <c r="L881" s="746">
        <v>100</v>
      </c>
      <c r="M881" s="746">
        <v>100</v>
      </c>
      <c r="N881" s="746">
        <v>100</v>
      </c>
      <c r="O881" s="746">
        <v>100</v>
      </c>
      <c r="P881" s="746">
        <v>100</v>
      </c>
      <c r="Q881" s="746">
        <v>100</v>
      </c>
      <c r="R881" s="746">
        <v>100</v>
      </c>
      <c r="S881" s="746">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400</v>
      </c>
      <c r="K882" s="746">
        <v>100</v>
      </c>
      <c r="L882" s="746">
        <v>100</v>
      </c>
      <c r="M882" s="746">
        <v>100</v>
      </c>
      <c r="N882" s="746">
        <v>100</v>
      </c>
      <c r="O882" s="746">
        <v>100</v>
      </c>
      <c r="P882" s="746">
        <v>100</v>
      </c>
      <c r="Q882" s="746">
        <v>100</v>
      </c>
      <c r="R882" s="746">
        <v>100</v>
      </c>
      <c r="S882" s="746">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401</v>
      </c>
      <c r="K883" s="746">
        <v>500</v>
      </c>
      <c r="L883" s="746">
        <v>800</v>
      </c>
      <c r="M883" s="746">
        <v>800</v>
      </c>
      <c r="N883" s="746">
        <v>800</v>
      </c>
      <c r="O883" s="746">
        <v>800</v>
      </c>
      <c r="P883" s="746">
        <v>800</v>
      </c>
      <c r="Q883" s="746">
        <v>800</v>
      </c>
      <c r="R883" s="746">
        <v>800</v>
      </c>
      <c r="S883" s="746">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402</v>
      </c>
      <c r="K884" s="746">
        <v>500</v>
      </c>
      <c r="L884" s="746">
        <v>800</v>
      </c>
      <c r="M884" s="746">
        <v>800</v>
      </c>
      <c r="N884" s="746">
        <v>800</v>
      </c>
      <c r="O884" s="746">
        <v>800</v>
      </c>
      <c r="P884" s="746">
        <v>800</v>
      </c>
      <c r="Q884" s="746">
        <v>800</v>
      </c>
      <c r="R884" s="746">
        <v>800</v>
      </c>
      <c r="S884" s="746">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403</v>
      </c>
      <c r="K885" s="746">
        <v>500</v>
      </c>
      <c r="L885" s="746">
        <v>800</v>
      </c>
      <c r="M885" s="746">
        <v>800</v>
      </c>
      <c r="N885" s="746">
        <v>800</v>
      </c>
      <c r="O885" s="746">
        <v>800</v>
      </c>
      <c r="P885" s="746">
        <v>800</v>
      </c>
      <c r="Q885" s="746">
        <v>800</v>
      </c>
      <c r="R885" s="746">
        <v>800</v>
      </c>
      <c r="S885" s="746">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404</v>
      </c>
      <c r="K886" s="746">
        <v>500</v>
      </c>
      <c r="L886" s="746">
        <v>800</v>
      </c>
      <c r="M886" s="746">
        <v>800</v>
      </c>
      <c r="N886" s="746">
        <v>800</v>
      </c>
      <c r="O886" s="746">
        <v>800</v>
      </c>
      <c r="P886" s="746">
        <v>800</v>
      </c>
      <c r="Q886" s="746">
        <v>800</v>
      </c>
      <c r="R886" s="746">
        <v>800</v>
      </c>
      <c r="S886" s="746">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405</v>
      </c>
      <c r="K887" s="746">
        <v>500</v>
      </c>
      <c r="L887" s="746">
        <v>800</v>
      </c>
      <c r="M887" s="746">
        <v>800</v>
      </c>
      <c r="N887" s="746">
        <v>800</v>
      </c>
      <c r="O887" s="746">
        <v>800</v>
      </c>
      <c r="P887" s="746">
        <v>800</v>
      </c>
      <c r="Q887" s="746">
        <v>800</v>
      </c>
      <c r="R887" s="746">
        <v>800</v>
      </c>
      <c r="S887" s="746">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406</v>
      </c>
      <c r="K888" s="746">
        <v>500</v>
      </c>
      <c r="L888" s="746">
        <v>800</v>
      </c>
      <c r="M888" s="746">
        <v>800</v>
      </c>
      <c r="N888" s="746">
        <v>800</v>
      </c>
      <c r="O888" s="746">
        <v>800</v>
      </c>
      <c r="P888" s="746">
        <v>800</v>
      </c>
      <c r="Q888" s="746">
        <v>800</v>
      </c>
      <c r="R888" s="746">
        <v>800</v>
      </c>
      <c r="S888" s="746">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25" hidden="1" customHeight="1" outlineLevel="2" x14ac:dyDescent="0.35">
      <c r="A889" s="104"/>
      <c r="B889" s="97"/>
      <c r="C889" s="17"/>
      <c r="D889" s="17"/>
      <c r="E889" s="17"/>
      <c r="F889" s="13"/>
      <c r="G889" s="88"/>
      <c r="H889" s="88"/>
      <c r="I889" s="101" t="s">
        <v>410</v>
      </c>
      <c r="J889" s="101" t="s">
        <v>395</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25" hidden="1" customHeight="1" outlineLevel="2" x14ac:dyDescent="0.35">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25" hidden="1" customHeight="1" outlineLevel="2" x14ac:dyDescent="0.35">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25" hidden="1" customHeight="1" outlineLevel="2" x14ac:dyDescent="0.35">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25" hidden="1" customHeight="1" outlineLevel="2" x14ac:dyDescent="0.35">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25" hidden="1" customHeight="1" outlineLevel="2" x14ac:dyDescent="0.35">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25" hidden="1" customHeight="1" outlineLevel="2" x14ac:dyDescent="0.35">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25" hidden="1" customHeight="1" outlineLevel="2" x14ac:dyDescent="0.35">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25" hidden="1" customHeight="1" outlineLevel="2" x14ac:dyDescent="0.35">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25" hidden="1" customHeight="1" outlineLevel="2" x14ac:dyDescent="0.35">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25" hidden="1" customHeight="1" outlineLevel="2" x14ac:dyDescent="0.35">
      <c r="A899" s="104"/>
      <c r="B899" s="97"/>
      <c r="C899" s="17"/>
      <c r="D899" s="17"/>
      <c r="E899" s="17"/>
      <c r="F899" s="13"/>
      <c r="G899" s="88"/>
      <c r="H899" s="88"/>
      <c r="I899" s="101" t="s">
        <v>809</v>
      </c>
      <c r="J899" s="101" t="s">
        <v>395</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25" hidden="1" customHeight="1" outlineLevel="2" x14ac:dyDescent="0.35">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25" hidden="1" customHeight="1" outlineLevel="2" x14ac:dyDescent="0.35">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25" hidden="1" customHeight="1" outlineLevel="2" x14ac:dyDescent="0.35">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25" hidden="1" customHeight="1" outlineLevel="2" x14ac:dyDescent="0.35">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25" hidden="1" customHeight="1" outlineLevel="2" x14ac:dyDescent="0.35">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25" hidden="1" customHeight="1" outlineLevel="2" x14ac:dyDescent="0.35">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25" hidden="1" customHeight="1" outlineLevel="2" x14ac:dyDescent="0.35">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25" hidden="1" customHeight="1" outlineLevel="2" x14ac:dyDescent="0.35">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25" hidden="1" customHeight="1" outlineLevel="2" x14ac:dyDescent="0.35">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25" hidden="1" customHeight="1" outlineLevel="2" x14ac:dyDescent="0.35">
      <c r="A909" s="104"/>
      <c r="B909" s="97"/>
      <c r="C909" s="17"/>
      <c r="D909" s="17"/>
      <c r="E909" s="17"/>
      <c r="F909" s="13"/>
      <c r="G909" s="88"/>
      <c r="H909" s="88"/>
      <c r="I909" s="101" t="s">
        <v>810</v>
      </c>
      <c r="J909" s="101" t="s">
        <v>395</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25" hidden="1" customHeight="1" outlineLevel="2" x14ac:dyDescent="0.35">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25" hidden="1" customHeight="1" outlineLevel="2" x14ac:dyDescent="0.35">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25" hidden="1" customHeight="1" outlineLevel="2" x14ac:dyDescent="0.35">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t="s">
        <v>811</v>
      </c>
      <c r="J919" s="101" t="s">
        <v>395</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t="s">
        <v>812</v>
      </c>
      <c r="J929" s="101" t="s">
        <v>395</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t="s">
        <v>813</v>
      </c>
      <c r="J939" s="101" t="s">
        <v>395</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t="s">
        <v>814</v>
      </c>
      <c r="J949" s="101" t="s">
        <v>395</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t="s">
        <v>815</v>
      </c>
      <c r="J959" s="101" t="s">
        <v>395</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t="s">
        <v>816</v>
      </c>
      <c r="J969" s="101" t="s">
        <v>395</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25" hidden="1" customHeight="1" outlineLevel="2" x14ac:dyDescent="0.35">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25" hidden="1" customHeight="1" outlineLevel="2" x14ac:dyDescent="0.35">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25" customHeight="1" outlineLevel="1" collapsed="1" x14ac:dyDescent="0.35">
      <c r="A987" s="104"/>
      <c r="B987" s="97"/>
      <c r="C987" s="12"/>
      <c r="D987" s="12">
        <v>0</v>
      </c>
      <c r="E987" s="12" t="s">
        <v>1</v>
      </c>
      <c r="F987" s="71"/>
      <c r="G987" s="72" t="s">
        <v>763</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25" customHeight="1" outlineLevel="1" x14ac:dyDescent="0.35">
      <c r="A988" s="104"/>
      <c r="B988" s="97"/>
      <c r="C988" s="12"/>
      <c r="D988" s="12"/>
      <c r="E988" s="17"/>
      <c r="F988" s="75"/>
      <c r="G988" s="76" t="s">
        <v>767</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25"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25" customHeight="1" outlineLevel="1" x14ac:dyDescent="0.35">
      <c r="A990" s="104"/>
      <c r="B990" s="97"/>
      <c r="C990" s="17">
        <v>1</v>
      </c>
      <c r="D990" s="12"/>
      <c r="E990" s="17"/>
      <c r="F990" s="81"/>
      <c r="G990" s="82" t="s">
        <v>962</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25" customHeight="1" outlineLevel="1" x14ac:dyDescent="0.35">
      <c r="A991" s="104"/>
      <c r="B991" s="97"/>
      <c r="C991" s="17"/>
      <c r="D991" s="17"/>
      <c r="E991" s="17"/>
      <c r="F991" s="17"/>
      <c r="G991" s="22"/>
      <c r="H991" s="22"/>
      <c r="I991" s="22"/>
      <c r="J991" s="22"/>
      <c r="K991" s="22"/>
      <c r="L991" s="22"/>
      <c r="M991" s="483" t="s">
        <v>765</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25" customHeight="1" outlineLevel="1" x14ac:dyDescent="0.35">
      <c r="A992" s="104"/>
      <c r="B992" s="97"/>
      <c r="C992" s="17"/>
      <c r="D992" s="17"/>
      <c r="E992" s="17"/>
      <c r="F992" s="17"/>
      <c r="G992" s="17"/>
      <c r="H992" s="17"/>
      <c r="I992" s="17"/>
      <c r="J992" s="17"/>
      <c r="K992" s="17"/>
      <c r="L992" s="22"/>
      <c r="M992" s="483" t="s">
        <v>764</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25" customHeight="1" outlineLevel="1" x14ac:dyDescent="0.35">
      <c r="A993" s="104"/>
      <c r="B993" s="97"/>
      <c r="C993" s="17"/>
      <c r="D993" s="17"/>
      <c r="E993" s="17"/>
      <c r="F993" s="17"/>
      <c r="G993" s="17"/>
      <c r="H993" s="17"/>
      <c r="I993" s="17"/>
      <c r="J993" s="17"/>
      <c r="K993" s="17"/>
      <c r="L993" s="22"/>
      <c r="M993" s="100" t="s">
        <v>931</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25" customHeight="1" outlineLevel="1" x14ac:dyDescent="0.35">
      <c r="A994" s="104"/>
      <c r="B994" s="97"/>
      <c r="C994" s="17"/>
      <c r="D994" s="17"/>
      <c r="E994" s="17"/>
      <c r="F994" s="17"/>
      <c r="G994" s="23"/>
      <c r="H994" s="23"/>
      <c r="I994" s="23"/>
      <c r="J994" s="23"/>
      <c r="K994" s="23"/>
      <c r="L994" s="23" t="s">
        <v>222</v>
      </c>
      <c r="M994" s="100" t="s">
        <v>371</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25" customHeight="1" outlineLevel="1" x14ac:dyDescent="0.35">
      <c r="A995" s="104"/>
      <c r="B995" s="97"/>
      <c r="C995" s="17"/>
      <c r="D995" s="17"/>
      <c r="E995" s="17"/>
      <c r="F995" s="17"/>
      <c r="G995" s="23"/>
      <c r="H995" s="23"/>
      <c r="I995" s="23"/>
      <c r="J995" s="23"/>
      <c r="K995" s="113" t="s">
        <v>163</v>
      </c>
      <c r="L995" s="113" t="s">
        <v>223</v>
      </c>
      <c r="M995" s="478" t="s">
        <v>201</v>
      </c>
      <c r="N995" s="478" t="s">
        <v>385</v>
      </c>
      <c r="O995" s="478" t="s">
        <v>384</v>
      </c>
      <c r="P995" s="478" t="s">
        <v>200</v>
      </c>
      <c r="Q995" s="23" t="s">
        <v>762</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25" customHeight="1" outlineLevel="1" x14ac:dyDescent="0.35">
      <c r="A996" s="104"/>
      <c r="B996" s="97"/>
      <c r="C996" s="17"/>
      <c r="D996" s="17"/>
      <c r="E996" s="17"/>
      <c r="F996" s="13"/>
      <c r="G996" s="146"/>
      <c r="H996" s="147"/>
      <c r="I996" s="120"/>
      <c r="J996" s="120"/>
      <c r="K996" s="529" t="s">
        <v>397</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25" customHeight="1" outlineLevel="1" x14ac:dyDescent="0.35">
      <c r="A997" s="104"/>
      <c r="B997" s="97"/>
      <c r="C997" s="17"/>
      <c r="D997" s="17"/>
      <c r="E997" s="17"/>
      <c r="F997" s="13"/>
      <c r="G997" s="101"/>
      <c r="H997" s="101"/>
      <c r="I997" s="88"/>
      <c r="J997" s="88"/>
      <c r="K997" s="530" t="s">
        <v>398</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25" customHeight="1" outlineLevel="1" x14ac:dyDescent="0.35">
      <c r="A998" s="104"/>
      <c r="B998" s="97"/>
      <c r="C998" s="17"/>
      <c r="D998" s="17"/>
      <c r="E998" s="17"/>
      <c r="F998" s="13"/>
      <c r="G998" s="101"/>
      <c r="H998" s="101"/>
      <c r="I998" s="88"/>
      <c r="J998" s="88"/>
      <c r="K998" s="530" t="s">
        <v>399</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25" customHeight="1" outlineLevel="1" x14ac:dyDescent="0.35">
      <c r="A999" s="104"/>
      <c r="B999" s="97"/>
      <c r="C999" s="17"/>
      <c r="D999" s="17"/>
      <c r="E999" s="17"/>
      <c r="F999" s="13"/>
      <c r="G999" s="101"/>
      <c r="H999" s="101"/>
      <c r="I999" s="88"/>
      <c r="J999" s="88"/>
      <c r="K999" s="530" t="s">
        <v>400</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25" customHeight="1" outlineLevel="1" x14ac:dyDescent="0.35">
      <c r="A1000" s="104"/>
      <c r="B1000" s="97"/>
      <c r="C1000" s="17"/>
      <c r="D1000" s="17"/>
      <c r="E1000" s="17"/>
      <c r="F1000" s="13"/>
      <c r="G1000" s="101"/>
      <c r="H1000" s="101"/>
      <c r="I1000" s="88"/>
      <c r="J1000" s="88"/>
      <c r="K1000" s="530" t="s">
        <v>401</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customHeight="1" outlineLevel="1" x14ac:dyDescent="0.35">
      <c r="A1001" s="104"/>
      <c r="B1001" s="97"/>
      <c r="C1001" s="17"/>
      <c r="D1001" s="17"/>
      <c r="E1001" s="17"/>
      <c r="F1001" s="13"/>
      <c r="G1001" s="101"/>
      <c r="H1001" s="101"/>
      <c r="I1001" s="88"/>
      <c r="J1001" s="88"/>
      <c r="K1001" s="530" t="s">
        <v>402</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customHeight="1" outlineLevel="1" x14ac:dyDescent="0.35">
      <c r="A1002" s="104"/>
      <c r="B1002" s="97"/>
      <c r="C1002" s="17"/>
      <c r="D1002" s="17"/>
      <c r="E1002" s="17"/>
      <c r="F1002" s="13"/>
      <c r="G1002" s="101"/>
      <c r="H1002" s="101"/>
      <c r="I1002" s="93"/>
      <c r="J1002" s="93"/>
      <c r="K1002" s="530" t="s">
        <v>403</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customHeight="1" outlineLevel="1" x14ac:dyDescent="0.35">
      <c r="A1003" s="104"/>
      <c r="B1003" s="97"/>
      <c r="C1003" s="17"/>
      <c r="D1003" s="17"/>
      <c r="E1003" s="17"/>
      <c r="F1003" s="13"/>
      <c r="G1003" s="101"/>
      <c r="H1003" s="101"/>
      <c r="I1003" s="93"/>
      <c r="J1003" s="93"/>
      <c r="K1003" s="530" t="s">
        <v>404</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customHeight="1" outlineLevel="1" x14ac:dyDescent="0.35">
      <c r="A1004" s="104"/>
      <c r="B1004" s="97"/>
      <c r="C1004" s="17"/>
      <c r="D1004" s="17"/>
      <c r="E1004" s="17"/>
      <c r="F1004" s="13"/>
      <c r="G1004" s="101"/>
      <c r="H1004" s="101"/>
      <c r="I1004" s="93"/>
      <c r="J1004" s="93"/>
      <c r="K1004" s="530" t="s">
        <v>405</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customHeight="1" outlineLevel="1" x14ac:dyDescent="0.35">
      <c r="A1005" s="104"/>
      <c r="B1005" s="97"/>
      <c r="C1005" s="17"/>
      <c r="D1005" s="17"/>
      <c r="E1005" s="17"/>
      <c r="F1005" s="13"/>
      <c r="G1005" s="124"/>
      <c r="H1005" s="124"/>
      <c r="I1005" s="123"/>
      <c r="J1005" s="123"/>
      <c r="K1005" s="531" t="s">
        <v>406</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customHeight="1" outlineLevel="1" x14ac:dyDescent="0.35">
      <c r="A1007" s="104"/>
      <c r="B1007" s="97"/>
      <c r="C1007" s="17"/>
      <c r="D1007" s="17"/>
      <c r="E1007" s="17"/>
      <c r="F1007" s="13"/>
      <c r="G1007" s="93" t="s">
        <v>932</v>
      </c>
      <c r="H1007" s="87"/>
      <c r="I1007" s="87"/>
      <c r="J1007" s="87"/>
      <c r="K1007" s="87"/>
      <c r="L1007" s="226">
        <v>6.5</v>
      </c>
      <c r="M1007" s="87" t="s">
        <v>768</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 min="3" max="3" width="6.453125" customWidth="1" outlineLevel="1"/>
    <col min="4" max="4" width="1.6328125" customWidth="1"/>
    <col min="5" max="6" width="9.36328125" customWidth="1" outlineLevel="1"/>
    <col min="7" max="7" width="1.6328125" customWidth="1" outlineLevel="1"/>
    <col min="8" max="8" width="21.6328125" customWidth="1"/>
    <col min="9" max="20" width="10.36328125" customWidth="1"/>
    <col min="21" max="21" width="9.453125" bestFit="1" customWidth="1"/>
    <col min="22" max="22" width="9.6328125" bestFit="1" customWidth="1"/>
    <col min="23" max="25" width="9.453125" bestFit="1" customWidth="1"/>
    <col min="26" max="26" width="10.36328125" bestFit="1" customWidth="1"/>
    <col min="40" max="40" width="10.54296875" customWidth="1"/>
    <col min="41" max="41" width="9.6328125" bestFit="1" customWidth="1"/>
    <col min="42" max="42" width="9.54296875" bestFit="1" customWidth="1"/>
    <col min="43" max="43" width="1.6328125" customWidth="1"/>
    <col min="44" max="45" width="4.6328125" customWidth="1"/>
    <col min="47" max="47" width="46.36328125" customWidth="1"/>
  </cols>
  <sheetData>
    <row r="1" spans="1:47" x14ac:dyDescent="0.3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3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15" customHeight="1" thickBot="1" x14ac:dyDescent="0.4">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15" customHeight="1" outlineLevel="1" collapsed="1" x14ac:dyDescent="0.3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3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49999999999999" customHeight="1" x14ac:dyDescent="0.35">
      <c r="A6" s="249"/>
      <c r="B6" s="258"/>
      <c r="C6" s="251">
        <v>1.02</v>
      </c>
      <c r="D6" s="262"/>
      <c r="E6" s="324" t="s">
        <v>414</v>
      </c>
      <c r="F6" s="325">
        <v>2</v>
      </c>
      <c r="G6" s="263"/>
      <c r="H6" s="654" t="s">
        <v>415</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49999999999999" customHeight="1" outlineLevel="1" x14ac:dyDescent="0.35">
      <c r="A7" s="249"/>
      <c r="B7" s="258"/>
      <c r="C7" s="251">
        <f>INT($C$6)+1.02</f>
        <v>2.02</v>
      </c>
      <c r="D7" s="262"/>
      <c r="E7" s="331" t="s">
        <v>416</v>
      </c>
      <c r="F7" s="331">
        <v>1</v>
      </c>
      <c r="G7" s="267"/>
      <c r="H7" s="268" t="s">
        <v>417</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3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35">
      <c r="A9" s="249"/>
      <c r="B9" s="258"/>
      <c r="C9" s="251">
        <f>INT($C$6)+1.005</f>
        <v>2.0049999999999999</v>
      </c>
      <c r="D9" s="274" t="s">
        <v>423</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35">
      <c r="A10" s="249"/>
      <c r="B10" s="258"/>
      <c r="C10" s="251">
        <f>INT($C$6)+1</f>
        <v>2</v>
      </c>
      <c r="D10" s="274"/>
      <c r="E10" s="331"/>
      <c r="F10" s="331"/>
      <c r="G10" s="274"/>
      <c r="H10" s="277" t="s">
        <v>424</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35">
      <c r="A11" s="249"/>
      <c r="B11" s="258"/>
      <c r="C11" s="251">
        <f>INT($C$6)+1.045</f>
        <v>2.0449999999999999</v>
      </c>
      <c r="D11" s="274"/>
      <c r="E11" s="331"/>
      <c r="F11" s="331"/>
      <c r="G11" s="274"/>
      <c r="H11" s="279" t="s">
        <v>425</v>
      </c>
      <c r="I11" s="487">
        <v>44910.676203703697</v>
      </c>
      <c r="J11" s="958" t="s">
        <v>1233</v>
      </c>
      <c r="K11" s="959"/>
      <c r="L11" s="959"/>
      <c r="M11" s="959"/>
      <c r="N11" s="959"/>
      <c r="O11" s="959"/>
      <c r="P11" s="959"/>
      <c r="Q11" s="959"/>
      <c r="R11" s="959"/>
      <c r="S11" s="959"/>
      <c r="T11" s="959"/>
      <c r="U11" s="959"/>
      <c r="V11" s="959"/>
      <c r="W11" s="959"/>
      <c r="X11" s="960"/>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35">
      <c r="A12" s="249"/>
      <c r="B12" s="258"/>
      <c r="C12" s="251">
        <f>INT($C$6)+1.045</f>
        <v>2.0449999999999999</v>
      </c>
      <c r="D12" s="274"/>
      <c r="E12" s="331"/>
      <c r="F12" s="331"/>
      <c r="G12" s="274"/>
      <c r="H12" s="279" t="s">
        <v>426</v>
      </c>
      <c r="I12" s="375">
        <v>45121.806638773101</v>
      </c>
      <c r="J12" s="961" t="s">
        <v>1253</v>
      </c>
      <c r="K12" s="961"/>
      <c r="L12" s="961"/>
      <c r="M12" s="961"/>
      <c r="N12" s="961"/>
      <c r="O12" s="961"/>
      <c r="P12" s="961"/>
      <c r="Q12" s="961"/>
      <c r="R12" s="961"/>
      <c r="S12" s="961"/>
      <c r="T12" s="961"/>
      <c r="U12" s="961"/>
      <c r="V12" s="961"/>
      <c r="W12" s="961"/>
      <c r="X12" s="961"/>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15" hidden="1" customHeight="1" outlineLevel="3" x14ac:dyDescent="0.3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427</v>
      </c>
      <c r="AR13" s="261"/>
      <c r="AS13" s="249"/>
      <c r="AT13" s="249"/>
      <c r="AU13" s="249"/>
    </row>
    <row r="14" spans="1:47" ht="5.15" hidden="1" customHeight="1" outlineLevel="3" x14ac:dyDescent="0.35">
      <c r="A14" s="249"/>
      <c r="B14" s="258"/>
      <c r="C14" s="251">
        <f>INT($C$6)+3.005</f>
        <v>4.0049999999999999</v>
      </c>
      <c r="D14" s="274" t="s">
        <v>423</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35">
      <c r="A15" s="249"/>
      <c r="B15" s="258"/>
      <c r="C15" s="251">
        <f>INT($C$6)+3</f>
        <v>4</v>
      </c>
      <c r="D15" s="274"/>
      <c r="E15" s="331"/>
      <c r="F15" s="331"/>
      <c r="G15" s="274"/>
      <c r="H15" s="280" t="s">
        <v>428</v>
      </c>
      <c r="I15" s="281" t="s">
        <v>429</v>
      </c>
      <c r="J15" s="282">
        <v>15</v>
      </c>
      <c r="K15" s="281" t="s">
        <v>430</v>
      </c>
      <c r="L15" s="282">
        <v>8.43</v>
      </c>
      <c r="M15" s="279" t="s">
        <v>431</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35">
      <c r="A16" s="249"/>
      <c r="B16" s="258"/>
      <c r="C16" s="251">
        <f>INT($C$6)+3</f>
        <v>4</v>
      </c>
      <c r="D16" s="274"/>
      <c r="E16" s="331"/>
      <c r="F16" s="331"/>
      <c r="G16" s="274"/>
      <c r="H16" s="279" t="s">
        <v>432</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35">
      <c r="A17" s="249"/>
      <c r="B17" s="258"/>
      <c r="C17" s="251">
        <f>INT($C$6)+3</f>
        <v>4</v>
      </c>
      <c r="D17" s="274"/>
      <c r="E17" s="331"/>
      <c r="F17" s="331"/>
      <c r="G17" s="274"/>
      <c r="H17" s="279" t="s">
        <v>433</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35">
      <c r="A18" s="249"/>
      <c r="B18" s="258"/>
      <c r="C18" s="251">
        <f>INT($C$6)+3</f>
        <v>4</v>
      </c>
      <c r="D18" s="274"/>
      <c r="E18" s="331"/>
      <c r="F18" s="331"/>
      <c r="G18" s="274"/>
      <c r="H18" s="279" t="s">
        <v>434</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35">
      <c r="A19" s="249"/>
      <c r="B19" s="258"/>
      <c r="C19" s="251">
        <f>INT($C$6)+3</f>
        <v>4</v>
      </c>
      <c r="D19" s="274"/>
      <c r="E19" s="331"/>
      <c r="F19" s="331"/>
      <c r="G19" s="274"/>
      <c r="H19" s="279" t="s">
        <v>435</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15" hidden="1" customHeight="1" outlineLevel="3" x14ac:dyDescent="0.3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427</v>
      </c>
      <c r="AR20" s="261"/>
      <c r="AS20" s="249"/>
      <c r="AT20" s="249"/>
      <c r="AU20" s="249"/>
    </row>
    <row r="21" spans="1:47" ht="5.15" customHeight="1" outlineLevel="2" x14ac:dyDescent="0.3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15" customHeight="1" outlineLevel="1" x14ac:dyDescent="0.3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15" customHeight="1" x14ac:dyDescent="0.3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3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3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15" customHeight="1" thickBot="1" x14ac:dyDescent="0.4">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15" customHeight="1" outlineLevel="1" collapsed="1" x14ac:dyDescent="0.3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3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49999999999999" customHeight="1" x14ac:dyDescent="0.35">
      <c r="A29" s="249"/>
      <c r="B29" s="258"/>
      <c r="C29" s="251">
        <v>1.02</v>
      </c>
      <c r="D29" s="262"/>
      <c r="E29" s="324" t="s">
        <v>414</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49999999999999" customHeight="1" outlineLevel="1" x14ac:dyDescent="0.35">
      <c r="A30" s="249"/>
      <c r="B30" s="258"/>
      <c r="C30" s="251">
        <f>INT($C$29)+1.02</f>
        <v>2.02</v>
      </c>
      <c r="D30" s="262"/>
      <c r="E30" s="331" t="s">
        <v>416</v>
      </c>
      <c r="F30" s="331">
        <v>1</v>
      </c>
      <c r="G30" s="267"/>
      <c r="H30" s="268" t="s">
        <v>436</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15" customHeight="1" outlineLevel="2" x14ac:dyDescent="0.3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3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3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3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3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75" customHeight="1" outlineLevel="2" collapsed="1" x14ac:dyDescent="0.35">
      <c r="A36" s="249"/>
      <c r="B36" s="258" t="s">
        <v>420</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35">
      <c r="A37" s="249"/>
      <c r="B37" s="258"/>
      <c r="C37" s="251">
        <f>INT(MAX($C$40:$C$169))+1</f>
        <v>5</v>
      </c>
      <c r="D37" s="274"/>
      <c r="E37" s="331"/>
      <c r="F37" s="331"/>
      <c r="G37" s="274"/>
      <c r="AQ37" s="274"/>
      <c r="AR37" s="261"/>
      <c r="AS37" s="249"/>
      <c r="AT37" s="249"/>
      <c r="AU37" s="249"/>
    </row>
    <row r="38" spans="1:47" hidden="1" outlineLevel="4" x14ac:dyDescent="0.35">
      <c r="A38" s="249"/>
      <c r="B38" s="258" t="s">
        <v>421</v>
      </c>
      <c r="C38" s="251">
        <f>INT(MAX($C$40:$C$169))+1</f>
        <v>5</v>
      </c>
      <c r="D38" s="274" t="s">
        <v>422</v>
      </c>
      <c r="E38" s="331"/>
      <c r="F38" s="331"/>
      <c r="G38" s="274"/>
      <c r="AQ38" s="274"/>
      <c r="AR38" s="261"/>
      <c r="AS38" s="249"/>
      <c r="AT38" s="249"/>
      <c r="AU38" s="249"/>
    </row>
    <row r="39" spans="1:47" outlineLevel="1" x14ac:dyDescent="0.35">
      <c r="A39" s="249"/>
      <c r="B39" s="258"/>
      <c r="C39" s="251">
        <f>INT($C$29)+1</f>
        <v>2</v>
      </c>
      <c r="D39" s="274"/>
      <c r="E39" s="331"/>
      <c r="F39" s="331"/>
      <c r="G39" s="274"/>
      <c r="H39" s="291" t="s">
        <v>437</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15" hidden="1" customHeight="1" outlineLevel="3" x14ac:dyDescent="0.35">
      <c r="A40" s="249"/>
      <c r="B40" s="258"/>
      <c r="C40" s="251">
        <f>INT($C$29)+3.005</f>
        <v>4.0049999999999999</v>
      </c>
      <c r="D40" s="274" t="s">
        <v>423</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35">
      <c r="A41" s="249"/>
      <c r="B41" s="258"/>
      <c r="C41" s="251">
        <f>INT($C$29)+2</f>
        <v>3</v>
      </c>
      <c r="D41" s="274"/>
      <c r="E41" s="331"/>
      <c r="F41" s="331"/>
      <c r="G41" s="274"/>
      <c r="H41" s="279" t="s">
        <v>438</v>
      </c>
      <c r="I41" s="295"/>
      <c r="J41" s="296">
        <v>2</v>
      </c>
      <c r="K41" s="279"/>
      <c r="L41" s="279" t="s">
        <v>911</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35">
      <c r="A42" s="249"/>
      <c r="B42" s="258"/>
      <c r="C42" s="251">
        <f>INT($C$29)+2</f>
        <v>3</v>
      </c>
      <c r="D42" s="274"/>
      <c r="E42" s="331"/>
      <c r="F42" s="331"/>
      <c r="G42" s="274"/>
      <c r="H42" s="279" t="s">
        <v>439</v>
      </c>
      <c r="I42" s="295"/>
      <c r="J42" s="296">
        <v>0</v>
      </c>
      <c r="K42" s="279"/>
      <c r="L42" s="279" t="s">
        <v>440</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35">
      <c r="A43" s="249"/>
      <c r="B43" s="258"/>
      <c r="C43" s="251">
        <f>INT($C$29)+2</f>
        <v>3</v>
      </c>
      <c r="D43" s="274"/>
      <c r="E43" s="331"/>
      <c r="F43" s="331"/>
      <c r="G43" s="274"/>
      <c r="H43" s="279" t="s">
        <v>441</v>
      </c>
      <c r="I43" s="295" t="s">
        <v>442</v>
      </c>
      <c r="J43" s="296">
        <v>-31.5</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35">
      <c r="A44" s="249"/>
      <c r="B44" s="258"/>
      <c r="C44" s="251">
        <f>INT($C$29)+2</f>
        <v>3</v>
      </c>
      <c r="D44" s="274"/>
      <c r="E44" s="331"/>
      <c r="F44" s="331"/>
      <c r="G44" s="274"/>
      <c r="H44" s="279" t="s">
        <v>443</v>
      </c>
      <c r="I44" s="295" t="s">
        <v>442</v>
      </c>
      <c r="J44" s="296">
        <v>10</v>
      </c>
      <c r="K44" s="279"/>
      <c r="L44" s="279" t="s">
        <v>444</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35">
      <c r="A45" s="249"/>
      <c r="B45" s="258"/>
      <c r="C45" s="251">
        <f>INT($C$29)+3</f>
        <v>4</v>
      </c>
      <c r="D45" s="274"/>
      <c r="E45" s="331"/>
      <c r="F45" s="331"/>
      <c r="G45" s="274"/>
      <c r="H45" s="279" t="s">
        <v>445</v>
      </c>
      <c r="I45" s="295"/>
      <c r="J45" s="296">
        <v>0</v>
      </c>
      <c r="K45" s="279"/>
      <c r="L45" s="279" t="s">
        <v>446</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35">
      <c r="A46" s="249"/>
      <c r="B46" s="258"/>
      <c r="C46" s="251">
        <f>INT($C$29)+3</f>
        <v>4</v>
      </c>
      <c r="D46" s="274"/>
      <c r="E46" s="331"/>
      <c r="F46" s="331"/>
      <c r="G46" s="274"/>
      <c r="H46" s="297" t="s">
        <v>447</v>
      </c>
      <c r="I46" s="298" t="s">
        <v>448</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35">
      <c r="A47" s="249"/>
      <c r="B47" s="258"/>
      <c r="C47" s="251">
        <f>INT($C$29)+3</f>
        <v>4</v>
      </c>
      <c r="D47" s="274"/>
      <c r="E47" s="331"/>
      <c r="F47" s="331"/>
      <c r="G47" s="274"/>
      <c r="H47" s="279" t="s">
        <v>449</v>
      </c>
      <c r="I47" s="295"/>
      <c r="J47" s="296">
        <v>1.25</v>
      </c>
      <c r="K47" s="279"/>
      <c r="L47" s="279" t="s">
        <v>450</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35">
      <c r="A48" s="249"/>
      <c r="B48" s="258"/>
      <c r="C48" s="251">
        <f>INT($C$29)+3</f>
        <v>4</v>
      </c>
      <c r="D48" s="274"/>
      <c r="E48" s="331"/>
      <c r="F48" s="331"/>
      <c r="G48" s="274"/>
      <c r="H48" s="279" t="s">
        <v>451</v>
      </c>
      <c r="I48" s="295" t="s">
        <v>452</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35">
      <c r="A49" s="249"/>
      <c r="B49" s="258"/>
      <c r="C49" s="251">
        <v>4</v>
      </c>
      <c r="D49" s="274"/>
      <c r="E49" s="331"/>
      <c r="F49" s="331"/>
      <c r="G49" s="274"/>
      <c r="H49" s="279" t="s">
        <v>453</v>
      </c>
      <c r="I49" s="279"/>
      <c r="J49" s="282">
        <v>35</v>
      </c>
      <c r="K49" s="279"/>
      <c r="L49" s="279" t="s">
        <v>983</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35">
      <c r="A50" s="249"/>
      <c r="B50" s="258"/>
      <c r="C50" s="251">
        <v>4</v>
      </c>
      <c r="D50" s="274"/>
      <c r="E50" s="331"/>
      <c r="F50" s="331"/>
      <c r="G50" s="274"/>
      <c r="H50" s="279" t="s">
        <v>454</v>
      </c>
      <c r="I50" s="295" t="s">
        <v>448</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35">
      <c r="A51" s="249"/>
      <c r="B51" s="258"/>
      <c r="C51" s="251">
        <v>4</v>
      </c>
      <c r="D51" s="274"/>
      <c r="E51" s="331"/>
      <c r="F51" s="331"/>
      <c r="G51" s="274"/>
      <c r="H51" s="279" t="s">
        <v>1189</v>
      </c>
      <c r="I51" s="910" t="s">
        <v>1190</v>
      </c>
      <c r="J51" s="317">
        <v>0</v>
      </c>
      <c r="K51" s="279"/>
      <c r="L51" s="279" t="s">
        <v>1191</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3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35">
      <c r="A53" s="249"/>
      <c r="B53" s="258"/>
      <c r="C53" s="251">
        <f>INT($C$29)+3</f>
        <v>4</v>
      </c>
      <c r="D53" s="274"/>
      <c r="E53" s="331"/>
      <c r="F53" s="331"/>
      <c r="G53" s="274"/>
      <c r="H53" s="279" t="s">
        <v>455</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35">
      <c r="A54" s="249"/>
      <c r="B54" s="258"/>
      <c r="C54" s="251">
        <f>INT($C$29)+3</f>
        <v>4</v>
      </c>
      <c r="D54" s="274"/>
      <c r="E54" s="331"/>
      <c r="F54" s="331"/>
      <c r="G54" s="274"/>
      <c r="H54" s="279"/>
      <c r="I54" s="301" t="s">
        <v>456</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35">
      <c r="A55" s="249"/>
      <c r="B55" s="258"/>
      <c r="C55" s="251">
        <f>INT($C$29)+3</f>
        <v>4</v>
      </c>
      <c r="D55" s="274"/>
      <c r="E55" s="331"/>
      <c r="F55" s="331"/>
      <c r="G55" s="274"/>
      <c r="H55" s="279"/>
      <c r="I55" s="302" t="s">
        <v>457</v>
      </c>
      <c r="J55" s="302"/>
      <c r="K55" s="302" t="s">
        <v>458</v>
      </c>
      <c r="L55" s="302"/>
      <c r="M55" s="302" t="s">
        <v>459</v>
      </c>
      <c r="N55" s="302"/>
      <c r="O55" s="302" t="s">
        <v>460</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35">
      <c r="A56" s="249"/>
      <c r="B56" s="258"/>
      <c r="C56" s="251"/>
      <c r="D56" s="274"/>
      <c r="E56" s="331"/>
      <c r="F56" s="331"/>
      <c r="G56" s="274"/>
      <c r="H56" s="281" t="s">
        <v>461</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35">
      <c r="A57" s="249"/>
      <c r="B57" s="258"/>
      <c r="C57" s="251">
        <v>3</v>
      </c>
      <c r="D57" s="274"/>
      <c r="E57" s="331"/>
      <c r="F57" s="331"/>
      <c r="G57" s="274"/>
      <c r="H57" s="281" t="s">
        <v>461</v>
      </c>
      <c r="I57" s="785">
        <f t="shared" ref="I57:P57" si="0">MIN(363,INT((I56 - DATE(YEAR(I56),1,1))))+364*(YEAR(I56)-i_startyear)</f>
        <v>0</v>
      </c>
      <c r="J57" s="785">
        <f t="shared" si="0"/>
        <v>0</v>
      </c>
      <c r="K57" s="785">
        <f t="shared" si="0"/>
        <v>0</v>
      </c>
      <c r="L57" s="785">
        <f t="shared" si="0"/>
        <v>0</v>
      </c>
      <c r="M57" s="785">
        <f t="shared" si="0"/>
        <v>0</v>
      </c>
      <c r="N57" s="785">
        <f t="shared" si="0"/>
        <v>0</v>
      </c>
      <c r="O57" s="785">
        <f t="shared" si="0"/>
        <v>0</v>
      </c>
      <c r="P57" s="785">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15" customHeight="1" outlineLevel="2" x14ac:dyDescent="0.3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427</v>
      </c>
      <c r="AR58" s="261"/>
      <c r="AS58" s="249"/>
      <c r="AT58" s="249"/>
      <c r="AU58" s="249"/>
    </row>
    <row r="59" spans="1:47" outlineLevel="1" x14ac:dyDescent="0.35">
      <c r="A59" s="249"/>
      <c r="B59" s="258"/>
      <c r="C59" s="251">
        <f>INT($C$29)+1</f>
        <v>2</v>
      </c>
      <c r="D59" s="274"/>
      <c r="E59" s="331"/>
      <c r="F59" s="331"/>
      <c r="G59" s="274"/>
      <c r="H59" s="291" t="s">
        <v>462</v>
      </c>
      <c r="I59" s="292"/>
      <c r="J59" s="293"/>
      <c r="K59" s="305" t="s">
        <v>463</v>
      </c>
      <c r="L59" s="305" t="s">
        <v>464</v>
      </c>
      <c r="M59" s="306"/>
      <c r="N59" s="307"/>
      <c r="O59" s="264" t="s">
        <v>465</v>
      </c>
      <c r="P59" s="264"/>
      <c r="Q59" s="264" t="s">
        <v>466</v>
      </c>
      <c r="R59" s="264"/>
      <c r="S59" s="308" t="s">
        <v>22</v>
      </c>
      <c r="T59" s="293"/>
      <c r="U59" s="661" t="s">
        <v>467</v>
      </c>
      <c r="V59" s="264" t="s">
        <v>987</v>
      </c>
      <c r="W59" s="293"/>
      <c r="X59" s="307" t="s">
        <v>469</v>
      </c>
      <c r="Y59" s="309" t="s">
        <v>468</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6" outlineLevel="1" x14ac:dyDescent="0.35">
      <c r="A60" s="249"/>
      <c r="B60" s="258"/>
      <c r="C60" s="251">
        <f>INT($C$29)+1</f>
        <v>2</v>
      </c>
      <c r="D60" s="274"/>
      <c r="E60" s="331"/>
      <c r="F60" s="331"/>
      <c r="G60" s="274"/>
      <c r="H60" s="308" t="s">
        <v>470</v>
      </c>
      <c r="I60" s="308" t="s">
        <v>471</v>
      </c>
      <c r="J60" s="307"/>
      <c r="K60" s="305"/>
      <c r="L60" s="305" t="s">
        <v>472</v>
      </c>
      <c r="M60" s="306"/>
      <c r="N60" s="307"/>
      <c r="O60" s="308" t="s">
        <v>474</v>
      </c>
      <c r="P60" s="308" t="s">
        <v>475</v>
      </c>
      <c r="Q60" s="308" t="s">
        <v>474</v>
      </c>
      <c r="R60" s="308" t="s">
        <v>475</v>
      </c>
      <c r="S60" s="308" t="s">
        <v>473</v>
      </c>
      <c r="T60" s="307" t="s">
        <v>476</v>
      </c>
      <c r="U60" s="307" t="s">
        <v>477</v>
      </c>
      <c r="V60" s="308" t="s">
        <v>988</v>
      </c>
      <c r="W60" s="307"/>
      <c r="X60" s="307" t="s">
        <v>478</v>
      </c>
      <c r="Y60" s="595" t="s">
        <v>457</v>
      </c>
      <c r="Z60" s="595"/>
      <c r="AA60" s="595"/>
      <c r="AB60" s="595" t="s">
        <v>458</v>
      </c>
      <c r="AC60" s="595"/>
      <c r="AD60" s="595"/>
      <c r="AE60" s="595" t="s">
        <v>460</v>
      </c>
      <c r="AF60" s="595"/>
      <c r="AG60" s="309"/>
      <c r="AH60" s="307"/>
      <c r="AI60" s="307"/>
      <c r="AJ60" s="307"/>
      <c r="AK60" s="307"/>
      <c r="AL60" s="307"/>
      <c r="AM60" s="307"/>
      <c r="AN60" s="307"/>
      <c r="AO60" s="307"/>
      <c r="AP60" s="307"/>
      <c r="AQ60" s="274"/>
      <c r="AR60" s="261"/>
      <c r="AS60" s="249"/>
      <c r="AT60" s="249"/>
      <c r="AU60" s="249"/>
    </row>
    <row r="61" spans="1:47" ht="5.15" hidden="1" customHeight="1" outlineLevel="3" x14ac:dyDescent="0.35">
      <c r="A61" s="249"/>
      <c r="B61" s="258"/>
      <c r="C61" s="251">
        <f>INT($C$29)+3.005</f>
        <v>4.0049999999999999</v>
      </c>
      <c r="D61" s="274" t="s">
        <v>423</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3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761</v>
      </c>
      <c r="Y62" s="279"/>
      <c r="Z62" s="279"/>
      <c r="AA62" s="279"/>
      <c r="AB62" s="279"/>
      <c r="AC62" s="279"/>
      <c r="AD62" s="279"/>
      <c r="AE62" s="279"/>
      <c r="AF62" s="279"/>
      <c r="AG62" s="279"/>
      <c r="AH62" s="279" t="s">
        <v>1202</v>
      </c>
      <c r="AI62" s="279"/>
      <c r="AJ62" s="279">
        <f>COUNT($J$65:$J$74)</f>
        <v>10</v>
      </c>
      <c r="AK62" s="279"/>
      <c r="AL62" s="279"/>
      <c r="AM62" s="279"/>
      <c r="AN62" s="279"/>
      <c r="AO62" s="279"/>
      <c r="AP62" s="279"/>
      <c r="AQ62" s="274"/>
      <c r="AR62" s="261"/>
      <c r="AS62" s="249"/>
      <c r="AT62" s="249"/>
      <c r="AU62" s="249"/>
    </row>
    <row r="63" spans="1:47" outlineLevel="2" x14ac:dyDescent="0.3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760</v>
      </c>
      <c r="Z63" s="301"/>
      <c r="AA63" s="301"/>
      <c r="AB63" s="301"/>
      <c r="AC63" s="301"/>
      <c r="AD63" s="473"/>
      <c r="AE63" s="366"/>
      <c r="AF63" s="279"/>
      <c r="AG63" s="279"/>
      <c r="AH63" s="295"/>
      <c r="AI63" s="301" t="s">
        <v>1203</v>
      </c>
      <c r="AJ63" s="301"/>
      <c r="AK63" s="295"/>
      <c r="AL63" s="295"/>
      <c r="AM63" s="295"/>
      <c r="AN63" s="301" t="s">
        <v>1204</v>
      </c>
      <c r="AO63" s="301"/>
      <c r="AP63" s="301"/>
      <c r="AQ63" s="274"/>
      <c r="AR63" s="261"/>
      <c r="AS63" s="249"/>
      <c r="AT63" s="249"/>
      <c r="AU63" s="249"/>
    </row>
    <row r="64" spans="1:47" ht="45" customHeight="1" outlineLevel="2" x14ac:dyDescent="0.35">
      <c r="A64" s="249"/>
      <c r="B64" s="258"/>
      <c r="C64" s="251">
        <f>INT($C$29)+2</f>
        <v>3</v>
      </c>
      <c r="D64" s="274"/>
      <c r="E64" s="916" t="s">
        <v>1214</v>
      </c>
      <c r="F64" s="916" t="s">
        <v>1215</v>
      </c>
      <c r="G64" s="274"/>
      <c r="H64" s="279"/>
      <c r="I64" s="295" t="s">
        <v>471</v>
      </c>
      <c r="J64" s="295" t="s">
        <v>163</v>
      </c>
      <c r="K64" s="295" t="s">
        <v>162</v>
      </c>
      <c r="L64" s="295" t="s">
        <v>464</v>
      </c>
      <c r="M64" s="279"/>
      <c r="N64" s="537" t="s">
        <v>843</v>
      </c>
      <c r="O64" s="751" t="s">
        <v>842</v>
      </c>
      <c r="P64" s="747"/>
      <c r="Q64" s="747"/>
      <c r="R64" s="747"/>
      <c r="S64" s="747"/>
      <c r="T64" s="748"/>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15" t="s">
        <v>1205</v>
      </c>
      <c r="AI64" s="295" t="s">
        <v>1206</v>
      </c>
      <c r="AJ64" s="295" t="s">
        <v>1207</v>
      </c>
      <c r="AK64" s="537" t="s">
        <v>1208</v>
      </c>
      <c r="AL64" s="537" t="s">
        <v>1209</v>
      </c>
      <c r="AM64" s="537" t="s">
        <v>1210</v>
      </c>
      <c r="AN64" s="537" t="s">
        <v>1211</v>
      </c>
      <c r="AO64" s="537" t="s">
        <v>1212</v>
      </c>
      <c r="AP64" s="537" t="s">
        <v>1213</v>
      </c>
      <c r="AQ64" s="274"/>
      <c r="AR64" s="261"/>
      <c r="AS64" s="249"/>
      <c r="AT64" s="249"/>
      <c r="AU64" s="249"/>
    </row>
    <row r="65" spans="1:47" outlineLevel="2" x14ac:dyDescent="0.35">
      <c r="A65" s="249"/>
      <c r="B65" s="258"/>
      <c r="C65" s="251">
        <f>INT($C$29)+2</f>
        <v>3</v>
      </c>
      <c r="D65" s="274"/>
      <c r="E65" s="331">
        <v>-1</v>
      </c>
      <c r="F65" s="917">
        <f>$K65+364*($K65&lt;$AN65)</f>
        <v>43595</v>
      </c>
      <c r="G65" s="274"/>
      <c r="H65" s="295"/>
      <c r="I65" s="295" t="s">
        <v>839</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55"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18">
        <f>INDEX(Periods!$F$21:$O$31,INDEX(Annual!EndGS,1,$E65+2)+2,$E65+2)</f>
        <v>43749</v>
      </c>
      <c r="AQ65" s="274"/>
      <c r="AR65" s="261"/>
      <c r="AS65" s="249"/>
      <c r="AT65" s="249"/>
      <c r="AU65" s="249"/>
    </row>
    <row r="66" spans="1:47" outlineLevel="2" x14ac:dyDescent="0.35">
      <c r="A66" s="249"/>
      <c r="B66" s="258"/>
      <c r="C66" s="251">
        <f t="shared" ref="C66:C74" si="3">INT($C$29)+2</f>
        <v>3</v>
      </c>
      <c r="D66" s="274"/>
      <c r="E66" s="331">
        <v>-1</v>
      </c>
      <c r="F66" s="917">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55"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18">
        <f>INDEX(Periods!$F$21:$O$31,INDEX(Annual!EndGS,1,$E66+2)+2,$E66+2)</f>
        <v>43749</v>
      </c>
      <c r="AQ66" s="274"/>
      <c r="AR66" s="261"/>
      <c r="AS66" s="249"/>
      <c r="AT66" s="249"/>
      <c r="AU66" s="249"/>
    </row>
    <row r="67" spans="1:47" outlineLevel="2" x14ac:dyDescent="0.35">
      <c r="A67" s="249"/>
      <c r="B67" s="258"/>
      <c r="C67" s="251">
        <f t="shared" si="3"/>
        <v>3</v>
      </c>
      <c r="D67" s="274"/>
      <c r="E67" s="331">
        <v>-1</v>
      </c>
      <c r="F67" s="917">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55"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18">
        <f>INDEX(Periods!$F$21:$O$31,INDEX(Annual!EndGS,1,$E67+2)+2,$E67+2)</f>
        <v>43749</v>
      </c>
      <c r="AQ67" s="274"/>
      <c r="AR67" s="261"/>
      <c r="AS67" s="249"/>
      <c r="AT67" s="249"/>
      <c r="AU67" s="249"/>
    </row>
    <row r="68" spans="1:47" outlineLevel="2" x14ac:dyDescent="0.35">
      <c r="A68" s="249"/>
      <c r="B68" s="258"/>
      <c r="C68" s="251">
        <f t="shared" si="3"/>
        <v>3</v>
      </c>
      <c r="D68" s="274"/>
      <c r="E68" s="331">
        <v>-1</v>
      </c>
      <c r="F68" s="917">
        <f t="shared" si="4"/>
        <v>43665</v>
      </c>
      <c r="G68" s="274"/>
      <c r="H68" s="295"/>
      <c r="I68" s="295"/>
      <c r="J68" s="295">
        <v>3</v>
      </c>
      <c r="K68" s="485">
        <f>INDEX(Periods!$F$21:$O$30,J68+1,$E68+2)</f>
        <v>43665</v>
      </c>
      <c r="L68" s="486">
        <f t="shared" ca="1" si="1"/>
        <v>56</v>
      </c>
      <c r="M68" s="582"/>
      <c r="N68" s="279"/>
      <c r="O68" s="580">
        <v>300</v>
      </c>
      <c r="P68" s="580">
        <v>2456</v>
      </c>
      <c r="Q68" s="312">
        <v>0.8</v>
      </c>
      <c r="R68" s="312">
        <v>0.8</v>
      </c>
      <c r="S68" s="755"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18">
        <f>INDEX(Periods!$F$21:$O$31,INDEX(Annual!EndGS,1,$E68+2)+2,$E68+2)</f>
        <v>43749</v>
      </c>
      <c r="AQ68" s="274"/>
      <c r="AR68" s="261"/>
      <c r="AS68" s="249"/>
      <c r="AT68" s="249"/>
      <c r="AU68" s="249"/>
    </row>
    <row r="69" spans="1:47" outlineLevel="2" x14ac:dyDescent="0.35">
      <c r="A69" s="249"/>
      <c r="B69" s="258"/>
      <c r="C69" s="251">
        <f t="shared" si="3"/>
        <v>3</v>
      </c>
      <c r="D69" s="274"/>
      <c r="E69" s="331">
        <v>-1</v>
      </c>
      <c r="F69" s="917">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55"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18">
        <f>INDEX(Periods!$F$21:$O$31,INDEX(Annual!EndGS,1,$E69+2)+2,$E69+2)</f>
        <v>43749</v>
      </c>
      <c r="AQ69" s="274"/>
      <c r="AR69" s="261"/>
      <c r="AS69" s="249"/>
      <c r="AT69" s="249"/>
      <c r="AU69" s="249"/>
    </row>
    <row r="70" spans="1:47" outlineLevel="2" x14ac:dyDescent="0.35">
      <c r="A70" s="249"/>
      <c r="B70" s="258"/>
      <c r="C70" s="251">
        <f t="shared" si="3"/>
        <v>3</v>
      </c>
      <c r="D70" s="274"/>
      <c r="E70" s="331">
        <v>-1</v>
      </c>
      <c r="F70" s="917">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55"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18">
        <f>INDEX(Periods!$F$21:$O$31,INDEX(Annual!EndGS,1,$E70+2)+2,$E70+2)</f>
        <v>43749</v>
      </c>
      <c r="AQ70" s="274"/>
      <c r="AR70" s="261"/>
      <c r="AS70" s="249"/>
      <c r="AT70" s="249"/>
      <c r="AU70" s="249"/>
    </row>
    <row r="71" spans="1:47" outlineLevel="2" x14ac:dyDescent="0.35">
      <c r="A71" s="249"/>
      <c r="B71" s="258"/>
      <c r="C71" s="251">
        <f t="shared" si="3"/>
        <v>3</v>
      </c>
      <c r="D71" s="274"/>
      <c r="E71" s="331">
        <v>-1</v>
      </c>
      <c r="F71" s="917">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55"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18">
        <f>INDEX(Periods!$F$21:$O$31,INDEX(Annual!EndGS,1,$E71+2)+2,$E71+2)</f>
        <v>43749</v>
      </c>
      <c r="AQ71" s="274"/>
      <c r="AR71" s="261"/>
      <c r="AS71" s="249"/>
      <c r="AT71" s="249"/>
      <c r="AU71" s="249"/>
    </row>
    <row r="72" spans="1:47" outlineLevel="2" x14ac:dyDescent="0.35">
      <c r="A72" s="249"/>
      <c r="B72" s="258"/>
      <c r="C72" s="251">
        <f t="shared" si="3"/>
        <v>3</v>
      </c>
      <c r="D72" s="274"/>
      <c r="E72" s="331">
        <v>-1</v>
      </c>
      <c r="F72" s="917">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55"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18">
        <f>INDEX(Periods!$F$21:$O$31,INDEX(Annual!EndGS,1,$E72+2)+2,$E72+2)</f>
        <v>43749</v>
      </c>
      <c r="AQ72" s="274"/>
      <c r="AR72" s="261"/>
      <c r="AS72" s="249"/>
      <c r="AT72" s="249"/>
      <c r="AU72" s="249"/>
    </row>
    <row r="73" spans="1:47" outlineLevel="2" x14ac:dyDescent="0.35">
      <c r="A73" s="249"/>
      <c r="B73" s="258"/>
      <c r="C73" s="251">
        <f t="shared" si="3"/>
        <v>3</v>
      </c>
      <c r="D73" s="274"/>
      <c r="E73" s="331">
        <v>-1</v>
      </c>
      <c r="F73" s="917">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55"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18">
        <f>INDEX(Periods!$F$21:$O$31,INDEX(Annual!EndGS,1,$E73+2)+2,$E73+2)</f>
        <v>43749</v>
      </c>
      <c r="AQ73" s="274"/>
      <c r="AR73" s="261"/>
      <c r="AS73" s="249"/>
      <c r="AT73" s="249"/>
      <c r="AU73" s="249"/>
    </row>
    <row r="74" spans="1:47" outlineLevel="2" x14ac:dyDescent="0.35">
      <c r="A74" s="249"/>
      <c r="B74" s="258"/>
      <c r="C74" s="251">
        <f t="shared" si="3"/>
        <v>3</v>
      </c>
      <c r="D74" s="274"/>
      <c r="E74" s="331">
        <v>-1</v>
      </c>
      <c r="F74" s="917">
        <f t="shared" si="4"/>
        <v>43946</v>
      </c>
      <c r="G74" s="274"/>
      <c r="H74" s="295"/>
      <c r="I74" s="347"/>
      <c r="J74" s="347">
        <v>9</v>
      </c>
      <c r="K74" s="516">
        <f>INDEX(Periods!$F$21:$O$30,J74+1,$E74+2)</f>
        <v>43946</v>
      </c>
      <c r="L74" s="533">
        <f t="shared" ca="1" si="1"/>
        <v>14</v>
      </c>
      <c r="M74" s="582"/>
      <c r="N74" s="348"/>
      <c r="O74" s="581">
        <v>200</v>
      </c>
      <c r="P74" s="581">
        <v>500</v>
      </c>
      <c r="Q74" s="519">
        <v>0.5</v>
      </c>
      <c r="R74" s="519">
        <v>0.54</v>
      </c>
      <c r="S74" s="756"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18">
        <f>INDEX(Periods!$F$21:$O$31,INDEX(Annual!EndGS,1,$E74+2)+2,$E74+2)</f>
        <v>43749</v>
      </c>
      <c r="AQ74" s="274"/>
      <c r="AR74" s="261"/>
      <c r="AS74" s="249"/>
      <c r="AT74" s="249"/>
      <c r="AU74" s="249"/>
    </row>
    <row r="75" spans="1:47" outlineLevel="2" collapsed="1" x14ac:dyDescent="0.35">
      <c r="A75" s="249"/>
      <c r="B75" s="258"/>
      <c r="C75" s="251">
        <f t="shared" ref="C75" si="9">INT($C$29)+2</f>
        <v>3</v>
      </c>
      <c r="D75" s="274"/>
      <c r="E75" s="331">
        <v>0</v>
      </c>
      <c r="F75" s="917">
        <f t="shared" si="4"/>
        <v>43572</v>
      </c>
      <c r="G75" s="274"/>
      <c r="H75" s="295"/>
      <c r="I75" s="523" t="s">
        <v>781</v>
      </c>
      <c r="J75" s="523">
        <v>0</v>
      </c>
      <c r="K75" s="524">
        <f>INDEX(Periods!$F$21:$O$30,J75+1,$E75+2)</f>
        <v>43572</v>
      </c>
      <c r="L75" s="534">
        <f t="shared" ca="1" si="1"/>
        <v>21</v>
      </c>
      <c r="M75" s="525"/>
      <c r="N75" s="526"/>
      <c r="O75" s="758" cm="1">
        <f t="array" aca="1" ref="O75" ca="1">INDEX(O$65:O$74,$AI75,1)*(1-$AH75)+INDEX(O$65:O$74,$AJ75,1)*($AH75)</f>
        <v>200</v>
      </c>
      <c r="P75" s="758" cm="1">
        <f t="array" aca="1" ref="P75" ca="1">INDEX(P$65:P$74,$AI75,1)*(1-$AH75)+INDEX(P$65:P$74,$AJ75,1)*($AH75)</f>
        <v>352</v>
      </c>
      <c r="Q75" s="759" cm="1">
        <f t="array" aca="1" ref="Q75" ca="1">INDEX(Q$65:Q$74,$AI75,1)*(1-$AH75)+INDEX(Q$65:Q$74,$AJ75,1)*($AH75)</f>
        <v>0.81</v>
      </c>
      <c r="R75" s="759" cm="1">
        <f t="array" aca="1" ref="R75" ca="1">INDEX(R$65:R$74,$AI75,1)*(1-$AH75)+INDEX(R$65:R$74,$AJ75,1)*($AH75)</f>
        <v>0.81</v>
      </c>
      <c r="S75" s="757" cm="1">
        <f t="array" ref="S75">INDEX([0]!i_pasture_stage_p6z,$J75+1,ROUNDDOWN((ROW($J75)-ROW($J$65))/i_p6_len,0)+1)</f>
        <v>0</v>
      </c>
      <c r="T75" s="759" cm="1">
        <f t="array" aca="1" ref="T75" ca="1">INDEX(T$65:T$74,$AI75,1)*(1-$AH75)+INDEX(T$65:T$74,$AJ75,1)*($AH75)</f>
        <v>0.3</v>
      </c>
      <c r="U75" s="757" cm="1">
        <f t="array" aca="1" ref="U75" ca="1">INDEX(U$65:U$74,$AI75,1)*(1-$AH75)+INDEX(U$65:U$74,$AJ75,1)*($AH75)</f>
        <v>10</v>
      </c>
      <c r="V75" s="759" cm="1">
        <f t="array" aca="1" ref="V75" ca="1">INDEX(V$65:V$74,$AI75,1)*(1-$AH75)+INDEX(V$65:V$74,$AJ75,1)*($AH75)</f>
        <v>0.1</v>
      </c>
      <c r="W75" s="526"/>
      <c r="X75" s="912" cm="1">
        <f t="array" aca="1" ref="X75" ca="1">INDEX(X$65:X$74,$AI75,1)*(1-$AH75)+INDEX(X$65:X$74,$AJ75,1)*($AH75)</f>
        <v>1</v>
      </c>
      <c r="Y75" s="758" cm="1">
        <f t="array" aca="1" ref="Y75" ca="1">INDEX(Y$65:Y$74,$AI75,1)*(1-$AH75)+INDEX(Y$65:Y$74,$AJ75,1)*($AH75)</f>
        <v>50</v>
      </c>
      <c r="Z75" s="758" cm="1">
        <f t="array" aca="1" ref="Z75" ca="1">INDEX(Z$65:Z$74,$AI75,1)*(1-$AH75)+INDEX(Z$65:Z$74,$AJ75,1)*($AH75)</f>
        <v>50</v>
      </c>
      <c r="AA75" s="758" cm="1">
        <f t="array" aca="1" ref="AA75" ca="1">INDEX(AA$65:AA$74,$AI75,1)*(1-$AH75)+INDEX(AA$65:AA$74,$AJ75,1)*($AH75)</f>
        <v>50</v>
      </c>
      <c r="AB75" s="758" cm="1">
        <f t="array" aca="1" ref="AB75" ca="1">INDEX(AB$65:AB$74,$AI75,1)*(1-$AH75)+INDEX(AB$65:AB$74,$AJ75,1)*($AH75)</f>
        <v>100</v>
      </c>
      <c r="AC75" s="758" cm="1">
        <f t="array" aca="1" ref="AC75" ca="1">INDEX(AC$65:AC$74,$AI75,1)*(1-$AH75)+INDEX(AC$65:AC$74,$AJ75,1)*($AH75)</f>
        <v>400</v>
      </c>
      <c r="AD75" s="758" cm="1">
        <f t="array" aca="1" ref="AD75" ca="1">INDEX(AD$65:AD$74,$AI75,1)*(1-$AH75)+INDEX(AD$65:AD$74,$AJ75,1)*($AH75)</f>
        <v>400</v>
      </c>
      <c r="AE75" s="758" cm="1">
        <f t="array" aca="1" ref="AE75" ca="1">INDEX(AE$65:AE$74,$AI75,1)*(1-$AH75)+INDEX(AE$65:AE$74,$AJ75,1)*($AH75)</f>
        <v>400</v>
      </c>
      <c r="AF75" s="758" cm="1">
        <f t="array" aca="1" ref="AF75" ca="1">INDEX(AF$65:AF$74,$AI75,1)*(1-$AH75)+INDEX(AF$65:AF$74,$AJ75,1)*($AH75)</f>
        <v>400</v>
      </c>
      <c r="AG75" s="758"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18">
        <f>INDEX(Periods!$F$21:$O$31,INDEX(Annual!EndGS,1,$E75+2)+2,$E75+2)</f>
        <v>43753</v>
      </c>
      <c r="AQ75" s="274"/>
      <c r="AR75" s="261"/>
      <c r="AS75" s="249"/>
      <c r="AT75" s="249"/>
      <c r="AU75" s="249"/>
    </row>
    <row r="76" spans="1:47" hidden="1" outlineLevel="3" collapsed="1" x14ac:dyDescent="0.35">
      <c r="A76" s="249"/>
      <c r="B76" s="258"/>
      <c r="C76" s="251">
        <f t="shared" ref="C76:C129" si="11">INT($C$29)+3</f>
        <v>4</v>
      </c>
      <c r="D76" s="274"/>
      <c r="E76" s="331">
        <v>0</v>
      </c>
      <c r="F76" s="917">
        <f t="shared" si="4"/>
        <v>43593</v>
      </c>
      <c r="G76" s="274"/>
      <c r="H76" s="295"/>
      <c r="I76" s="295"/>
      <c r="J76" s="295">
        <v>1</v>
      </c>
      <c r="K76" s="485">
        <f>INDEX(Periods!$F$21:$O$30,J76+1,$E76+2)</f>
        <v>43593</v>
      </c>
      <c r="L76" s="486">
        <f t="shared" ca="1" si="1"/>
        <v>35</v>
      </c>
      <c r="M76" s="311"/>
      <c r="N76" s="279"/>
      <c r="O76" s="760" cm="1">
        <f t="array" aca="1" ref="O76" ca="1">INDEX(O$65:O$74,$AI76,1)*(1-$AH76)+INDEX(O$65:O$74,$AJ76,1)*($AH76)</f>
        <v>216.66666666666669</v>
      </c>
      <c r="P76" s="760" cm="1">
        <f t="array" aca="1" ref="P76" ca="1">INDEX(P$65:P$74,$AI76,1)*(1-$AH76)+INDEX(P$65:P$74,$AJ76,1)*($AH76)</f>
        <v>766.66666666666674</v>
      </c>
      <c r="Q76" s="761" cm="1">
        <f t="array" aca="1" ref="Q76" ca="1">INDEX(Q$65:Q$74,$AI76,1)*(1-$AH76)+INDEX(Q$65:Q$74,$AJ76,1)*($AH76)</f>
        <v>0.81000000000000016</v>
      </c>
      <c r="R76" s="761" cm="1">
        <f t="array" aca="1" ref="R76" ca="1">INDEX(R$65:R$74,$AI76,1)*(1-$AH76)+INDEX(R$65:R$74,$AJ76,1)*($AH76)</f>
        <v>0.81000000000000016</v>
      </c>
      <c r="S76" s="755" cm="1">
        <f t="array" ref="S76">INDEX([0]!i_pasture_stage_p6z,$J76+1,ROUNDDOWN((ROW($J76)-ROW($J$65))/i_p6_len,0)+1)</f>
        <v>0.74285714285714288</v>
      </c>
      <c r="T76" s="761" cm="1">
        <f t="array" aca="1" ref="T76" ca="1">INDEX(T$65:T$74,$AI76,1)*(1-$AH76)+INDEX(T$65:T$74,$AJ76,1)*($AH76)</f>
        <v>0.3</v>
      </c>
      <c r="U76" s="755" cm="1">
        <f t="array" aca="1" ref="U76" ca="1">INDEX(U$65:U$74,$AI76,1)*(1-$AH76)+INDEX(U$65:U$74,$AJ76,1)*($AH76)</f>
        <v>10</v>
      </c>
      <c r="V76" s="761" cm="1">
        <f t="array" aca="1" ref="V76" ca="1">INDEX(V$65:V$74,$AI76,1)*(1-$AH76)+INDEX(V$65:V$74,$AJ76,1)*($AH76)</f>
        <v>3.333333333333334E-2</v>
      </c>
      <c r="W76" s="279"/>
      <c r="X76" s="913" cm="1">
        <f t="array" aca="1" ref="X76" ca="1">INDEX(X$65:X$74,$AI76,1)*(1-$AH76)+INDEX(X$65:X$74,$AJ76,1)*($AH76)</f>
        <v>1</v>
      </c>
      <c r="Y76" s="760" cm="1">
        <f t="array" aca="1" ref="Y76" ca="1">INDEX(Y$65:Y$74,$AI76,1)*(1-$AH76)+INDEX(Y$65:Y$74,$AJ76,1)*($AH76)</f>
        <v>50</v>
      </c>
      <c r="Z76" s="760" cm="1">
        <f t="array" aca="1" ref="Z76" ca="1">INDEX(Z$65:Z$74,$AI76,1)*(1-$AH76)+INDEX(Z$65:Z$74,$AJ76,1)*($AH76)</f>
        <v>50</v>
      </c>
      <c r="AA76" s="760" cm="1">
        <f t="array" aca="1" ref="AA76" ca="1">INDEX(AA$65:AA$74,$AI76,1)*(1-$AH76)+INDEX(AA$65:AA$74,$AJ76,1)*($AH76)</f>
        <v>50</v>
      </c>
      <c r="AB76" s="760" cm="1">
        <f t="array" aca="1" ref="AB76" ca="1">INDEX(AB$65:AB$74,$AI76,1)*(1-$AH76)+INDEX(AB$65:AB$74,$AJ76,1)*($AH76)</f>
        <v>116.66666666666667</v>
      </c>
      <c r="AC76" s="760" cm="1">
        <f t="array" aca="1" ref="AC76" ca="1">INDEX(AC$65:AC$74,$AI76,1)*(1-$AH76)+INDEX(AC$65:AC$74,$AJ76,1)*($AH76)</f>
        <v>133.33333333333334</v>
      </c>
      <c r="AD76" s="760" cm="1">
        <f t="array" aca="1" ref="AD76" ca="1">INDEX(AD$65:AD$74,$AI76,1)*(1-$AH76)+INDEX(AD$65:AD$74,$AJ76,1)*($AH76)</f>
        <v>150</v>
      </c>
      <c r="AE76" s="760" cm="1">
        <f t="array" aca="1" ref="AE76" ca="1">INDEX(AE$65:AE$74,$AI76,1)*(1-$AH76)+INDEX(AE$65:AE$74,$AJ76,1)*($AH76)</f>
        <v>400</v>
      </c>
      <c r="AF76" s="760" cm="1">
        <f t="array" aca="1" ref="AF76" ca="1">INDEX(AF$65:AF$74,$AI76,1)*(1-$AH76)+INDEX(AF$65:AF$74,$AJ76,1)*($AH76)</f>
        <v>400</v>
      </c>
      <c r="AG76" s="760"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18">
        <f>INDEX(Periods!$F$21:$O$31,INDEX(Annual!EndGS,1,$E76+2)+2,$E76+2)</f>
        <v>43753</v>
      </c>
      <c r="AQ76" s="274"/>
      <c r="AR76" s="261"/>
      <c r="AS76" s="249"/>
      <c r="AT76" s="249"/>
      <c r="AU76" s="249"/>
    </row>
    <row r="77" spans="1:47" hidden="1" outlineLevel="3" x14ac:dyDescent="0.35">
      <c r="A77" s="249"/>
      <c r="B77" s="258"/>
      <c r="C77" s="251">
        <f t="shared" si="11"/>
        <v>4</v>
      </c>
      <c r="D77" s="274"/>
      <c r="E77" s="331">
        <v>0</v>
      </c>
      <c r="F77" s="917">
        <f t="shared" si="4"/>
        <v>43628</v>
      </c>
      <c r="G77" s="274"/>
      <c r="H77" s="295"/>
      <c r="I77" s="295"/>
      <c r="J77" s="295">
        <v>2</v>
      </c>
      <c r="K77" s="485">
        <f>INDEX(Periods!$F$21:$O$30,J77+1,$E77+2)</f>
        <v>43628</v>
      </c>
      <c r="L77" s="486">
        <f t="shared" ca="1" si="1"/>
        <v>56</v>
      </c>
      <c r="M77" s="311"/>
      <c r="N77" s="279"/>
      <c r="O77" s="760" cm="1">
        <f t="array" aca="1" ref="O77" ca="1">INDEX(O$65:O$74,$AI77,1)*(1-$AH77)+INDEX(O$65:O$74,$AJ77,1)*($AH77)</f>
        <v>280</v>
      </c>
      <c r="P77" s="760" cm="1">
        <f t="array" aca="1" ref="P77" ca="1">INDEX(P$65:P$74,$AI77,1)*(1-$AH77)+INDEX(P$65:P$74,$AJ77,1)*($AH77)</f>
        <v>1953.6</v>
      </c>
      <c r="Q77" s="761" cm="1">
        <f t="array" aca="1" ref="Q77" ca="1">INDEX(Q$65:Q$74,$AI77,1)*(1-$AH77)+INDEX(Q$65:Q$74,$AJ77,1)*($AH77)</f>
        <v>0.80400000000000005</v>
      </c>
      <c r="R77" s="761" cm="1">
        <f t="array" aca="1" ref="R77" ca="1">INDEX(R$65:R$74,$AI77,1)*(1-$AH77)+INDEX(R$65:R$74,$AJ77,1)*($AH77)</f>
        <v>0.80400000000000005</v>
      </c>
      <c r="S77" s="755" cm="1">
        <f t="array" ref="S77">INDEX([0]!i_pasture_stage_p6z,$J77+1,ROUNDDOWN((ROW($J77)-ROW($J$65))/i_p6_len,0)+1)</f>
        <v>1</v>
      </c>
      <c r="T77" s="761" cm="1">
        <f t="array" aca="1" ref="T77" ca="1">INDEX(T$65:T$74,$AI77,1)*(1-$AH77)+INDEX(T$65:T$74,$AJ77,1)*($AH77)</f>
        <v>0.3</v>
      </c>
      <c r="U77" s="755" cm="1">
        <f t="array" aca="1" ref="U77" ca="1">INDEX(U$65:U$74,$AI77,1)*(1-$AH77)+INDEX(U$65:U$74,$AJ77,1)*($AH77)</f>
        <v>10</v>
      </c>
      <c r="V77" s="761" cm="1">
        <f t="array" aca="1" ref="V77" ca="1">INDEX(V$65:V$74,$AI77,1)*(1-$AH77)+INDEX(V$65:V$74,$AJ77,1)*($AH77)</f>
        <v>0</v>
      </c>
      <c r="W77" s="279"/>
      <c r="X77" s="913" cm="1">
        <f t="array" aca="1" ref="X77" ca="1">INDEX(X$65:X$74,$AI77,1)*(1-$AH77)+INDEX(X$65:X$74,$AJ77,1)*($AH77)</f>
        <v>1</v>
      </c>
      <c r="Y77" s="760" cm="1">
        <f t="array" aca="1" ref="Y77" ca="1">INDEX(Y$65:Y$74,$AI77,1)*(1-$AH77)+INDEX(Y$65:Y$74,$AJ77,1)*($AH77)</f>
        <v>50</v>
      </c>
      <c r="Z77" s="760" cm="1">
        <f t="array" aca="1" ref="Z77" ca="1">INDEX(Z$65:Z$74,$AI77,1)*(1-$AH77)+INDEX(Z$65:Z$74,$AJ77,1)*($AH77)</f>
        <v>50</v>
      </c>
      <c r="AA77" s="760" cm="1">
        <f t="array" aca="1" ref="AA77" ca="1">INDEX(AA$65:AA$74,$AI77,1)*(1-$AH77)+INDEX(AA$65:AA$74,$AJ77,1)*($AH77)</f>
        <v>50</v>
      </c>
      <c r="AB77" s="760" cm="1">
        <f t="array" aca="1" ref="AB77" ca="1">INDEX(AB$65:AB$74,$AI77,1)*(1-$AH77)+INDEX(AB$65:AB$74,$AJ77,1)*($AH77)</f>
        <v>150</v>
      </c>
      <c r="AC77" s="760" cm="1">
        <f t="array" aca="1" ref="AC77" ca="1">INDEX(AC$65:AC$74,$AI77,1)*(1-$AH77)+INDEX(AC$65:AC$74,$AJ77,1)*($AH77)</f>
        <v>130</v>
      </c>
      <c r="AD77" s="760" cm="1">
        <f t="array" aca="1" ref="AD77" ca="1">INDEX(AD$65:AD$74,$AI77,1)*(1-$AH77)+INDEX(AD$65:AD$74,$AJ77,1)*($AH77)</f>
        <v>120</v>
      </c>
      <c r="AE77" s="760" cm="1">
        <f t="array" aca="1" ref="AE77" ca="1">INDEX(AE$65:AE$74,$AI77,1)*(1-$AH77)+INDEX(AE$65:AE$74,$AJ77,1)*($AH77)</f>
        <v>400</v>
      </c>
      <c r="AF77" s="760" cm="1">
        <f t="array" aca="1" ref="AF77" ca="1">INDEX(AF$65:AF$74,$AI77,1)*(1-$AH77)+INDEX(AF$65:AF$74,$AJ77,1)*($AH77)</f>
        <v>400</v>
      </c>
      <c r="AG77" s="760"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18">
        <f>INDEX(Periods!$F$21:$O$31,INDEX(Annual!EndGS,1,$E77+2)+2,$E77+2)</f>
        <v>43753</v>
      </c>
      <c r="AQ77" s="274"/>
      <c r="AR77" s="261"/>
      <c r="AS77" s="249"/>
      <c r="AT77" s="249"/>
      <c r="AU77" s="249"/>
    </row>
    <row r="78" spans="1:47" hidden="1" outlineLevel="3" x14ac:dyDescent="0.35">
      <c r="A78" s="249"/>
      <c r="B78" s="258"/>
      <c r="C78" s="251">
        <f t="shared" si="11"/>
        <v>4</v>
      </c>
      <c r="D78" s="274"/>
      <c r="E78" s="331">
        <v>0</v>
      </c>
      <c r="F78" s="917">
        <f t="shared" si="4"/>
        <v>43684</v>
      </c>
      <c r="G78" s="274"/>
      <c r="H78" s="295"/>
      <c r="I78" s="295"/>
      <c r="J78" s="295">
        <v>3</v>
      </c>
      <c r="K78" s="485">
        <f>INDEX(Periods!$F$21:$O$30,J78+1,$E78+2)</f>
        <v>43684</v>
      </c>
      <c r="L78" s="486">
        <f t="shared" ca="1" si="1"/>
        <v>49</v>
      </c>
      <c r="M78" s="311"/>
      <c r="N78" s="279"/>
      <c r="O78" s="760" cm="1">
        <f t="array" aca="1" ref="O78" ca="1">INDEX(O$65:O$74,$AI78,1)*(1-$AH78)+INDEX(O$65:O$74,$AJ78,1)*($AH78)</f>
        <v>367.85714285714289</v>
      </c>
      <c r="P78" s="760" cm="1">
        <f t="array" aca="1" ref="P78" ca="1">INDEX(P$65:P$74,$AI78,1)*(1-$AH78)+INDEX(P$65:P$74,$AJ78,1)*($AH78)</f>
        <v>2843.4642857142858</v>
      </c>
      <c r="Q78" s="761" cm="1">
        <f t="array" aca="1" ref="Q78" ca="1">INDEX(Q$65:Q$74,$AI78,1)*(1-$AH78)+INDEX(Q$65:Q$74,$AJ78,1)*($AH78)</f>
        <v>0.78642857142857148</v>
      </c>
      <c r="R78" s="761" cm="1">
        <f t="array" aca="1" ref="R78" ca="1">INDEX(R$65:R$74,$AI78,1)*(1-$AH78)+INDEX(R$65:R$74,$AJ78,1)*($AH78)</f>
        <v>0.79321428571428576</v>
      </c>
      <c r="S78" s="755" cm="1">
        <f t="array" ref="S78">INDEX([0]!i_pasture_stage_p6z,$J78+1,ROUNDDOWN((ROW($J78)-ROW($J$65))/i_p6_len,0)+1)</f>
        <v>1</v>
      </c>
      <c r="T78" s="761" cm="1">
        <f t="array" aca="1" ref="T78" ca="1">INDEX(T$65:T$74,$AI78,1)*(1-$AH78)+INDEX(T$65:T$74,$AJ78,1)*($AH78)</f>
        <v>0.3</v>
      </c>
      <c r="U78" s="755" cm="1">
        <f t="array" aca="1" ref="U78" ca="1">INDEX(U$65:U$74,$AI78,1)*(1-$AH78)+INDEX(U$65:U$74,$AJ78,1)*($AH78)</f>
        <v>10</v>
      </c>
      <c r="V78" s="761" cm="1">
        <f t="array" aca="1" ref="V78" ca="1">INDEX(V$65:V$74,$AI78,1)*(1-$AH78)+INDEX(V$65:V$74,$AJ78,1)*($AH78)</f>
        <v>0</v>
      </c>
      <c r="W78" s="279"/>
      <c r="X78" s="913" cm="1">
        <f t="array" aca="1" ref="X78" ca="1">INDEX(X$65:X$74,$AI78,1)*(1-$AH78)+INDEX(X$65:X$74,$AJ78,1)*($AH78)</f>
        <v>0.9151785714285714</v>
      </c>
      <c r="Y78" s="760" cm="1">
        <f t="array" aca="1" ref="Y78" ca="1">INDEX(Y$65:Y$74,$AI78,1)*(1-$AH78)+INDEX(Y$65:Y$74,$AJ78,1)*($AH78)</f>
        <v>50</v>
      </c>
      <c r="Z78" s="760" cm="1">
        <f t="array" aca="1" ref="Z78" ca="1">INDEX(Z$65:Z$74,$AI78,1)*(1-$AH78)+INDEX(Z$65:Z$74,$AJ78,1)*($AH78)</f>
        <v>50</v>
      </c>
      <c r="AA78" s="760" cm="1">
        <f t="array" aca="1" ref="AA78" ca="1">INDEX(AA$65:AA$74,$AI78,1)*(1-$AH78)+INDEX(AA$65:AA$74,$AJ78,1)*($AH78)</f>
        <v>50</v>
      </c>
      <c r="AB78" s="760" cm="1">
        <f t="array" aca="1" ref="AB78" ca="1">INDEX(AB$65:AB$74,$AI78,1)*(1-$AH78)+INDEX(AB$65:AB$74,$AJ78,1)*($AH78)</f>
        <v>150</v>
      </c>
      <c r="AC78" s="760" cm="1">
        <f t="array" aca="1" ref="AC78" ca="1">INDEX(AC$65:AC$74,$AI78,1)*(1-$AH78)+INDEX(AC$65:AC$74,$AJ78,1)*($AH78)</f>
        <v>150</v>
      </c>
      <c r="AD78" s="760" cm="1">
        <f t="array" aca="1" ref="AD78" ca="1">INDEX(AD$65:AD$74,$AI78,1)*(1-$AH78)+INDEX(AD$65:AD$74,$AJ78,1)*($AH78)</f>
        <v>116.96428571428572</v>
      </c>
      <c r="AE78" s="760" cm="1">
        <f t="array" aca="1" ref="AE78" ca="1">INDEX(AE$65:AE$74,$AI78,1)*(1-$AH78)+INDEX(AE$65:AE$74,$AJ78,1)*($AH78)</f>
        <v>400</v>
      </c>
      <c r="AF78" s="760" cm="1">
        <f t="array" aca="1" ref="AF78" ca="1">INDEX(AF$65:AF$74,$AI78,1)*(1-$AH78)+INDEX(AF$65:AF$74,$AJ78,1)*($AH78)</f>
        <v>400</v>
      </c>
      <c r="AG78" s="760"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18">
        <f>INDEX(Periods!$F$21:$O$31,INDEX(Annual!EndGS,1,$E78+2)+2,$E78+2)</f>
        <v>43753</v>
      </c>
      <c r="AQ78" s="274"/>
      <c r="AR78" s="261"/>
      <c r="AS78" s="249"/>
      <c r="AT78" s="249"/>
      <c r="AU78" s="249"/>
    </row>
    <row r="79" spans="1:47" hidden="1" outlineLevel="3" x14ac:dyDescent="0.35">
      <c r="A79" s="249"/>
      <c r="B79" s="258"/>
      <c r="C79" s="251">
        <f t="shared" si="11"/>
        <v>4</v>
      </c>
      <c r="D79" s="274"/>
      <c r="E79" s="331">
        <v>0</v>
      </c>
      <c r="F79" s="917">
        <f t="shared" si="4"/>
        <v>43733</v>
      </c>
      <c r="G79" s="274"/>
      <c r="H79" s="295"/>
      <c r="I79" s="295"/>
      <c r="J79" s="295">
        <v>4</v>
      </c>
      <c r="K79" s="485">
        <f>INDEX(Periods!$F$21:$O$30,J79+1,$E79+2)</f>
        <v>43733</v>
      </c>
      <c r="L79" s="486">
        <f t="shared" ca="1" si="1"/>
        <v>20</v>
      </c>
      <c r="M79" s="311"/>
      <c r="N79" s="279"/>
      <c r="O79" s="760" cm="1">
        <f t="array" aca="1" ref="O79" ca="1">INDEX(O$65:O$74,$AI79,1)*(1-$AH79)+INDEX(O$65:O$74,$AJ79,1)*($AH79)</f>
        <v>500</v>
      </c>
      <c r="P79" s="760" cm="1">
        <f t="array" aca="1" ref="P79" ca="1">INDEX(P$65:P$74,$AI79,1)*(1-$AH79)+INDEX(P$65:P$74,$AJ79,1)*($AH79)</f>
        <v>3598</v>
      </c>
      <c r="Q79" s="761" cm="1">
        <f t="array" aca="1" ref="Q79" ca="1">INDEX(Q$65:Q$74,$AI79,1)*(1-$AH79)+INDEX(Q$65:Q$74,$AJ79,1)*($AH79)</f>
        <v>0.76</v>
      </c>
      <c r="R79" s="761" cm="1">
        <f t="array" aca="1" ref="R79" ca="1">INDEX(R$65:R$74,$AI79,1)*(1-$AH79)+INDEX(R$65:R$74,$AJ79,1)*($AH79)</f>
        <v>0.78</v>
      </c>
      <c r="S79" s="755" cm="1">
        <f t="array" ref="S79">INDEX([0]!i_pasture_stage_p6z,$J79+1,ROUNDDOWN((ROW($J79)-ROW($J$65))/i_p6_len,0)+1)</f>
        <v>1</v>
      </c>
      <c r="T79" s="761" cm="1">
        <f t="array" aca="1" ref="T79" ca="1">INDEX(T$65:T$74,$AI79,1)*(1-$AH79)+INDEX(T$65:T$74,$AJ79,1)*($AH79)</f>
        <v>0.29999999999999993</v>
      </c>
      <c r="U79" s="755" cm="1">
        <f t="array" aca="1" ref="U79" ca="1">INDEX(U$65:U$74,$AI79,1)*(1-$AH79)+INDEX(U$65:U$74,$AJ79,1)*($AH79)</f>
        <v>10</v>
      </c>
      <c r="V79" s="761" cm="1">
        <f t="array" aca="1" ref="V79" ca="1">INDEX(V$65:V$74,$AI79,1)*(1-$AH79)+INDEX(V$65:V$74,$AJ79,1)*($AH79)</f>
        <v>0</v>
      </c>
      <c r="W79" s="279"/>
      <c r="X79" s="913" cm="1">
        <f t="array" aca="1" ref="X79" ca="1">INDEX(X$65:X$74,$AI79,1)*(1-$AH79)+INDEX(X$65:X$74,$AJ79,1)*($AH79)</f>
        <v>0.75</v>
      </c>
      <c r="Y79" s="760" cm="1">
        <f t="array" aca="1" ref="Y79" ca="1">INDEX(Y$65:Y$74,$AI79,1)*(1-$AH79)+INDEX(Y$65:Y$74,$AJ79,1)*($AH79)</f>
        <v>50</v>
      </c>
      <c r="Z79" s="760" cm="1">
        <f t="array" aca="1" ref="Z79" ca="1">INDEX(Z$65:Z$74,$AI79,1)*(1-$AH79)+INDEX(Z$65:Z$74,$AJ79,1)*($AH79)</f>
        <v>50</v>
      </c>
      <c r="AA79" s="760" cm="1">
        <f t="array" aca="1" ref="AA79" ca="1">INDEX(AA$65:AA$74,$AI79,1)*(1-$AH79)+INDEX(AA$65:AA$74,$AJ79,1)*($AH79)</f>
        <v>50</v>
      </c>
      <c r="AB79" s="760" cm="1">
        <f t="array" aca="1" ref="AB79" ca="1">INDEX(AB$65:AB$74,$AI79,1)*(1-$AH79)+INDEX(AB$65:AB$74,$AJ79,1)*($AH79)</f>
        <v>150</v>
      </c>
      <c r="AC79" s="760" cm="1">
        <f t="array" aca="1" ref="AC79" ca="1">INDEX(AC$65:AC$74,$AI79,1)*(1-$AH79)+INDEX(AC$65:AC$74,$AJ79,1)*($AH79)</f>
        <v>150</v>
      </c>
      <c r="AD79" s="760" cm="1">
        <f t="array" aca="1" ref="AD79" ca="1">INDEX(AD$65:AD$74,$AI79,1)*(1-$AH79)+INDEX(AD$65:AD$74,$AJ79,1)*($AH79)</f>
        <v>150</v>
      </c>
      <c r="AE79" s="760" cm="1">
        <f t="array" aca="1" ref="AE79" ca="1">INDEX(AE$65:AE$74,$AI79,1)*(1-$AH79)+INDEX(AE$65:AE$74,$AJ79,1)*($AH79)</f>
        <v>400</v>
      </c>
      <c r="AF79" s="760" cm="1">
        <f t="array" aca="1" ref="AF79" ca="1">INDEX(AF$65:AF$74,$AI79,1)*(1-$AH79)+INDEX(AF$65:AF$74,$AJ79,1)*($AH79)</f>
        <v>400</v>
      </c>
      <c r="AG79" s="760"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18">
        <f>INDEX(Periods!$F$21:$O$31,INDEX(Annual!EndGS,1,$E79+2)+2,$E79+2)</f>
        <v>43753</v>
      </c>
      <c r="AQ79" s="274"/>
      <c r="AR79" s="261"/>
      <c r="AS79" s="249"/>
      <c r="AT79" s="249"/>
      <c r="AU79" s="249"/>
    </row>
    <row r="80" spans="1:47" hidden="1" outlineLevel="3" x14ac:dyDescent="0.35">
      <c r="A80" s="249"/>
      <c r="B80" s="258"/>
      <c r="C80" s="251">
        <f t="shared" si="11"/>
        <v>4</v>
      </c>
      <c r="D80" s="274"/>
      <c r="E80" s="331">
        <v>0</v>
      </c>
      <c r="F80" s="917">
        <f t="shared" si="4"/>
        <v>43753</v>
      </c>
      <c r="G80" s="274"/>
      <c r="H80" s="295"/>
      <c r="I80" s="295"/>
      <c r="J80" s="295">
        <v>5</v>
      </c>
      <c r="K80" s="485">
        <f>INDEX(Periods!$F$21:$O$30,J80+1,$E80+2)</f>
        <v>43753</v>
      </c>
      <c r="L80" s="486">
        <f t="shared" ca="1" si="1"/>
        <v>31</v>
      </c>
      <c r="M80" s="311"/>
      <c r="N80" s="279"/>
      <c r="O80" s="760" cm="1">
        <f t="array" aca="1" ref="O80" ca="1">INDEX(O$65:O$74,$AI80,1)*(1-$AH80)+INDEX(O$65:O$74,$AJ80,1)*($AH80)</f>
        <v>750</v>
      </c>
      <c r="P80" s="760" cm="1">
        <f t="array" aca="1" ref="P80" ca="1">INDEX(P$65:P$74,$AI80,1)*(1-$AH80)+INDEX(P$65:P$74,$AJ80,1)*($AH80)</f>
        <v>2650</v>
      </c>
      <c r="Q80" s="761" cm="1">
        <f t="array" aca="1" ref="Q80" ca="1">INDEX(Q$65:Q$74,$AI80,1)*(1-$AH80)+INDEX(Q$65:Q$74,$AJ80,1)*($AH80)</f>
        <v>0.60750000000000004</v>
      </c>
      <c r="R80" s="761" cm="1">
        <f t="array" aca="1" ref="R80" ca="1">INDEX(R$65:R$74,$AI80,1)*(1-$AH80)+INDEX(R$65:R$74,$AJ80,1)*($AH80)</f>
        <v>0.71250000000000002</v>
      </c>
      <c r="S80" s="755" cm="1">
        <f t="array" ref="S80">INDEX([0]!i_pasture_stage_p6z,$J80+1,ROUNDDOWN((ROW($J80)-ROW($J$65))/i_p6_len,0)+1)</f>
        <v>1</v>
      </c>
      <c r="T80" s="761" cm="1">
        <f t="array" aca="1" ref="T80" ca="1">INDEX(T$65:T$74,$AI80,1)*(1-$AH80)+INDEX(T$65:T$74,$AJ80,1)*($AH80)</f>
        <v>0.3</v>
      </c>
      <c r="U80" s="755" cm="1">
        <f t="array" aca="1" ref="U80" ca="1">INDEX(U$65:U$74,$AI80,1)*(1-$AH80)+INDEX(U$65:U$74,$AJ80,1)*($AH80)</f>
        <v>10</v>
      </c>
      <c r="V80" s="761" cm="1">
        <f t="array" aca="1" ref="V80" ca="1">INDEX(V$65:V$74,$AI80,1)*(1-$AH80)+INDEX(V$65:V$74,$AJ80,1)*($AH80)</f>
        <v>0</v>
      </c>
      <c r="W80" s="279"/>
      <c r="X80" s="913" cm="1">
        <f t="array" aca="1" ref="X80" ca="1">INDEX(X$65:X$74,$AI80,1)*(1-$AH80)+INDEX(X$65:X$74,$AJ80,1)*($AH80)</f>
        <v>0.75</v>
      </c>
      <c r="Y80" s="760" cm="1">
        <f t="array" aca="1" ref="Y80" ca="1">INDEX(Y$65:Y$74,$AI80,1)*(1-$AH80)+INDEX(Y$65:Y$74,$AJ80,1)*($AH80)</f>
        <v>50</v>
      </c>
      <c r="Z80" s="760" cm="1">
        <f t="array" aca="1" ref="Z80" ca="1">INDEX(Z$65:Z$74,$AI80,1)*(1-$AH80)+INDEX(Z$65:Z$74,$AJ80,1)*($AH80)</f>
        <v>50</v>
      </c>
      <c r="AA80" s="760" cm="1">
        <f t="array" aca="1" ref="AA80" ca="1">INDEX(AA$65:AA$74,$AI80,1)*(1-$AH80)+INDEX(AA$65:AA$74,$AJ80,1)*($AH80)</f>
        <v>50</v>
      </c>
      <c r="AB80" s="760" cm="1">
        <f t="array" aca="1" ref="AB80" ca="1">INDEX(AB$65:AB$74,$AI80,1)*(1-$AH80)+INDEX(AB$65:AB$74,$AJ80,1)*($AH80)</f>
        <v>150</v>
      </c>
      <c r="AC80" s="760" cm="1">
        <f t="array" aca="1" ref="AC80" ca="1">INDEX(AC$65:AC$74,$AI80,1)*(1-$AH80)+INDEX(AC$65:AC$74,$AJ80,1)*($AH80)</f>
        <v>150</v>
      </c>
      <c r="AD80" s="760" cm="1">
        <f t="array" aca="1" ref="AD80" ca="1">INDEX(AD$65:AD$74,$AI80,1)*(1-$AH80)+INDEX(AD$65:AD$74,$AJ80,1)*($AH80)</f>
        <v>150</v>
      </c>
      <c r="AE80" s="760" cm="1">
        <f t="array" aca="1" ref="AE80" ca="1">INDEX(AE$65:AE$74,$AI80,1)*(1-$AH80)+INDEX(AE$65:AE$74,$AJ80,1)*($AH80)</f>
        <v>400</v>
      </c>
      <c r="AF80" s="760" cm="1">
        <f t="array" aca="1" ref="AF80" ca="1">INDEX(AF$65:AF$74,$AI80,1)*(1-$AH80)+INDEX(AF$65:AF$74,$AJ80,1)*($AH80)</f>
        <v>400</v>
      </c>
      <c r="AG80" s="760"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18">
        <f>INDEX(Periods!$F$21:$O$31,INDEX(Annual!EndGS,1,$E80+2)+2,$E80+2)</f>
        <v>43753</v>
      </c>
      <c r="AQ80" s="274"/>
      <c r="AR80" s="261"/>
      <c r="AS80" s="249"/>
      <c r="AT80" s="249"/>
      <c r="AU80" s="249"/>
    </row>
    <row r="81" spans="1:47" hidden="1" outlineLevel="3" x14ac:dyDescent="0.35">
      <c r="A81" s="249"/>
      <c r="B81" s="258"/>
      <c r="C81" s="251">
        <f t="shared" si="11"/>
        <v>4</v>
      </c>
      <c r="D81" s="274"/>
      <c r="E81" s="331">
        <v>0</v>
      </c>
      <c r="F81" s="917">
        <f t="shared" si="4"/>
        <v>43784</v>
      </c>
      <c r="G81" s="274"/>
      <c r="H81" s="295"/>
      <c r="I81" s="295"/>
      <c r="J81" s="295">
        <v>6</v>
      </c>
      <c r="K81" s="485">
        <f>INDEX(Periods!$F$21:$O$30,J81+1,$E81+2)</f>
        <v>43784</v>
      </c>
      <c r="L81" s="486">
        <f t="shared" ca="1" si="1"/>
        <v>68</v>
      </c>
      <c r="M81" s="311"/>
      <c r="N81" s="279"/>
      <c r="O81" s="760" cm="1">
        <f t="array" aca="1" ref="O81" ca="1">INDEX(O$65:O$74,$AI81,1)*(1-$AH81)+INDEX(O$65:O$74,$AJ81,1)*($AH81)</f>
        <v>353.57142857142856</v>
      </c>
      <c r="P81" s="760" cm="1">
        <f t="array" aca="1" ref="P81" ca="1">INDEX(P$65:P$74,$AI81,1)*(1-$AH81)+INDEX(P$65:P$74,$AJ81,1)*($AH81)</f>
        <v>1460.7142857142858</v>
      </c>
      <c r="Q81" s="761" cm="1">
        <f t="array" aca="1" ref="Q81" ca="1">INDEX(Q$65:Q$74,$AI81,1)*(1-$AH81)+INDEX(Q$65:Q$74,$AJ81,1)*($AH81)</f>
        <v>0.54892857142857143</v>
      </c>
      <c r="R81" s="761" cm="1">
        <f t="array" aca="1" ref="R81" ca="1">INDEX(R$65:R$74,$AI81,1)*(1-$AH81)+INDEX(R$65:R$74,$AJ81,1)*($AH81)</f>
        <v>0.64821428571428563</v>
      </c>
      <c r="S81" s="755" cm="1">
        <f t="array" ref="S81">INDEX([0]!i_pasture_stage_p6z,$J81+1,ROUNDDOWN((ROW($J81)-ROW($J$65))/i_p6_len,0)+1)</f>
        <v>1</v>
      </c>
      <c r="T81" s="761" cm="1">
        <f t="array" aca="1" ref="T81" ca="1">INDEX(T$65:T$74,$AI81,1)*(1-$AH81)+INDEX(T$65:T$74,$AJ81,1)*($AH81)</f>
        <v>0.3</v>
      </c>
      <c r="U81" s="755" cm="1">
        <f t="array" aca="1" ref="U81" ca="1">INDEX(U$65:U$74,$AI81,1)*(1-$AH81)+INDEX(U$65:U$74,$AJ81,1)*($AH81)</f>
        <v>10</v>
      </c>
      <c r="V81" s="761" cm="1">
        <f t="array" aca="1" ref="V81" ca="1">INDEX(V$65:V$74,$AI81,1)*(1-$AH81)+INDEX(V$65:V$74,$AJ81,1)*($AH81)</f>
        <v>0</v>
      </c>
      <c r="W81" s="279"/>
      <c r="X81" s="913" cm="1">
        <f t="array" aca="1" ref="X81" ca="1">INDEX(X$65:X$74,$AI81,1)*(1-$AH81)+INDEX(X$65:X$74,$AJ81,1)*($AH81)</f>
        <v>0.38</v>
      </c>
      <c r="Y81" s="760" cm="1">
        <f t="array" aca="1" ref="Y81" ca="1">INDEX(Y$65:Y$74,$AI81,1)*(1-$AH81)+INDEX(Y$65:Y$74,$AJ81,1)*($AH81)</f>
        <v>50</v>
      </c>
      <c r="Z81" s="760" cm="1">
        <f t="array" aca="1" ref="Z81" ca="1">INDEX(Z$65:Z$74,$AI81,1)*(1-$AH81)+INDEX(Z$65:Z$74,$AJ81,1)*($AH81)</f>
        <v>50</v>
      </c>
      <c r="AA81" s="760" cm="1">
        <f t="array" aca="1" ref="AA81" ca="1">INDEX(AA$65:AA$74,$AI81,1)*(1-$AH81)+INDEX(AA$65:AA$74,$AJ81,1)*($AH81)</f>
        <v>50</v>
      </c>
      <c r="AB81" s="760" cm="1">
        <f t="array" aca="1" ref="AB81" ca="1">INDEX(AB$65:AB$74,$AI81,1)*(1-$AH81)+INDEX(AB$65:AB$74,$AJ81,1)*($AH81)</f>
        <v>221.42857142857142</v>
      </c>
      <c r="AC81" s="760" cm="1">
        <f t="array" aca="1" ref="AC81" ca="1">INDEX(AC$65:AC$74,$AI81,1)*(1-$AH81)+INDEX(AC$65:AC$74,$AJ81,1)*($AH81)</f>
        <v>221.42857142857142</v>
      </c>
      <c r="AD81" s="760" cm="1">
        <f t="array" aca="1" ref="AD81" ca="1">INDEX(AD$65:AD$74,$AI81,1)*(1-$AH81)+INDEX(AD$65:AD$74,$AJ81,1)*($AH81)</f>
        <v>221.42857142857142</v>
      </c>
      <c r="AE81" s="760" cm="1">
        <f t="array" aca="1" ref="AE81" ca="1">INDEX(AE$65:AE$74,$AI81,1)*(1-$AH81)+INDEX(AE$65:AE$74,$AJ81,1)*($AH81)</f>
        <v>400</v>
      </c>
      <c r="AF81" s="760" cm="1">
        <f t="array" aca="1" ref="AF81" ca="1">INDEX(AF$65:AF$74,$AI81,1)*(1-$AH81)+INDEX(AF$65:AF$74,$AJ81,1)*($AH81)</f>
        <v>400</v>
      </c>
      <c r="AG81" s="760"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18">
        <f>INDEX(Periods!$F$21:$O$31,INDEX(Annual!EndGS,1,$E81+2)+2,$E81+2)</f>
        <v>43753</v>
      </c>
      <c r="AQ81" s="274"/>
      <c r="AR81" s="261"/>
      <c r="AS81" s="249"/>
      <c r="AT81" s="249"/>
      <c r="AU81" s="249"/>
    </row>
    <row r="82" spans="1:47" hidden="1" outlineLevel="3" x14ac:dyDescent="0.35">
      <c r="A82" s="249"/>
      <c r="B82" s="258"/>
      <c r="C82" s="251">
        <f t="shared" si="11"/>
        <v>4</v>
      </c>
      <c r="D82" s="274"/>
      <c r="E82" s="331">
        <v>0</v>
      </c>
      <c r="F82" s="917">
        <f t="shared" si="4"/>
        <v>43852</v>
      </c>
      <c r="G82" s="274"/>
      <c r="H82" s="295"/>
      <c r="I82" s="295"/>
      <c r="J82" s="295">
        <v>7</v>
      </c>
      <c r="K82" s="485">
        <f>INDEX(Periods!$F$21:$O$30,J82+1,$E82+2)</f>
        <v>43852</v>
      </c>
      <c r="L82" s="486">
        <f t="shared" ca="1" si="1"/>
        <v>39</v>
      </c>
      <c r="M82" s="311"/>
      <c r="N82" s="279"/>
      <c r="O82" s="760" cm="1">
        <f t="array" aca="1" ref="O82" ca="1">INDEX(O$65:O$74,$AI82,1)*(1-$AH82)+INDEX(O$65:O$74,$AJ82,1)*($AH82)</f>
        <v>184.51327433628319</v>
      </c>
      <c r="P82" s="760" cm="1">
        <f t="array" aca="1" ref="P82" ca="1">INDEX(P$65:P$74,$AI82,1)*(1-$AH82)+INDEX(P$65:P$74,$AJ82,1)*($AH82)</f>
        <v>839.38053097345141</v>
      </c>
      <c r="Q82" s="761" cm="1">
        <f t="array" aca="1" ref="Q82" ca="1">INDEX(Q$65:Q$74,$AI82,1)*(1-$AH82)+INDEX(Q$65:Q$74,$AJ82,1)*($AH82)</f>
        <v>0.5208407079646018</v>
      </c>
      <c r="R82" s="761" cm="1">
        <f t="array" aca="1" ref="R82" ca="1">INDEX(R$65:R$74,$AI82,1)*(1-$AH82)+INDEX(R$65:R$74,$AJ82,1)*($AH82)</f>
        <v>0.59632743362831864</v>
      </c>
      <c r="S82" s="755" cm="1">
        <f t="array" ref="S82">INDEX([0]!i_pasture_stage_p6z,$J82+1,ROUNDDOWN((ROW($J82)-ROW($J$65))/i_p6_len,0)+1)</f>
        <v>1</v>
      </c>
      <c r="T82" s="761" cm="1">
        <f t="array" aca="1" ref="T82" ca="1">INDEX(T$65:T$74,$AI82,1)*(1-$AH82)+INDEX(T$65:T$74,$AJ82,1)*($AH82)</f>
        <v>0.3</v>
      </c>
      <c r="U82" s="755" cm="1">
        <f t="array" aca="1" ref="U82" ca="1">INDEX(U$65:U$74,$AI82,1)*(1-$AH82)+INDEX(U$65:U$74,$AJ82,1)*($AH82)</f>
        <v>10</v>
      </c>
      <c r="V82" s="761" cm="1">
        <f t="array" aca="1" ref="V82" ca="1">INDEX(V$65:V$74,$AI82,1)*(1-$AH82)+INDEX(V$65:V$74,$AJ82,1)*($AH82)</f>
        <v>1.9026548672566371E-2</v>
      </c>
      <c r="W82" s="279"/>
      <c r="X82" s="913" cm="1">
        <f t="array" aca="1" ref="X82" ca="1">INDEX(X$65:X$74,$AI82,1)*(1-$AH82)+INDEX(X$65:X$74,$AJ82,1)*($AH82)</f>
        <v>0.33000000000000007</v>
      </c>
      <c r="Y82" s="760" cm="1">
        <f t="array" aca="1" ref="Y82" ca="1">INDEX(Y$65:Y$74,$AI82,1)*(1-$AH82)+INDEX(Y$65:Y$74,$AJ82,1)*($AH82)</f>
        <v>50</v>
      </c>
      <c r="Z82" s="760" cm="1">
        <f t="array" aca="1" ref="Z82" ca="1">INDEX(Z$65:Z$74,$AI82,1)*(1-$AH82)+INDEX(Z$65:Z$74,$AJ82,1)*($AH82)</f>
        <v>50</v>
      </c>
      <c r="AA82" s="760" cm="1">
        <f t="array" aca="1" ref="AA82" ca="1">INDEX(AA$65:AA$74,$AI82,1)*(1-$AH82)+INDEX(AA$65:AA$74,$AJ82,1)*($AH82)</f>
        <v>50</v>
      </c>
      <c r="AB82" s="760" cm="1">
        <f t="array" aca="1" ref="AB82" ca="1">INDEX(AB$65:AB$74,$AI82,1)*(1-$AH82)+INDEX(AB$65:AB$74,$AJ82,1)*($AH82)</f>
        <v>400</v>
      </c>
      <c r="AC82" s="760" cm="1">
        <f t="array" aca="1" ref="AC82" ca="1">INDEX(AC$65:AC$74,$AI82,1)*(1-$AH82)+INDEX(AC$65:AC$74,$AJ82,1)*($AH82)</f>
        <v>400</v>
      </c>
      <c r="AD82" s="760" cm="1">
        <f t="array" aca="1" ref="AD82" ca="1">INDEX(AD$65:AD$74,$AI82,1)*(1-$AH82)+INDEX(AD$65:AD$74,$AJ82,1)*($AH82)</f>
        <v>400</v>
      </c>
      <c r="AE82" s="760" cm="1">
        <f t="array" aca="1" ref="AE82" ca="1">INDEX(AE$65:AE$74,$AI82,1)*(1-$AH82)+INDEX(AE$65:AE$74,$AJ82,1)*($AH82)</f>
        <v>400</v>
      </c>
      <c r="AF82" s="760" cm="1">
        <f t="array" aca="1" ref="AF82" ca="1">INDEX(AF$65:AF$74,$AI82,1)*(1-$AH82)+INDEX(AF$65:AF$74,$AJ82,1)*($AH82)</f>
        <v>400</v>
      </c>
      <c r="AG82" s="760"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18">
        <f>INDEX(Periods!$F$21:$O$31,INDEX(Annual!EndGS,1,$E82+2)+2,$E82+2)</f>
        <v>43753</v>
      </c>
      <c r="AQ82" s="274"/>
      <c r="AR82" s="261"/>
      <c r="AS82" s="249"/>
      <c r="AT82" s="249"/>
      <c r="AU82" s="249"/>
    </row>
    <row r="83" spans="1:47" hidden="1" outlineLevel="3" x14ac:dyDescent="0.35">
      <c r="A83" s="249"/>
      <c r="B83" s="258"/>
      <c r="C83" s="251">
        <f t="shared" si="11"/>
        <v>4</v>
      </c>
      <c r="D83" s="274"/>
      <c r="E83" s="331">
        <v>0</v>
      </c>
      <c r="F83" s="917">
        <f t="shared" si="4"/>
        <v>43891</v>
      </c>
      <c r="G83" s="274"/>
      <c r="H83" s="295"/>
      <c r="I83" s="295"/>
      <c r="J83" s="295">
        <v>8</v>
      </c>
      <c r="K83" s="485">
        <f>INDEX(Periods!$F$21:$O$30,J83+1,$E83+2)</f>
        <v>43891</v>
      </c>
      <c r="L83" s="486">
        <f t="shared" ca="1" si="1"/>
        <v>31</v>
      </c>
      <c r="M83" s="311"/>
      <c r="N83" s="279"/>
      <c r="O83" s="760" cm="1">
        <f t="array" aca="1" ref="O83" ca="1">INDEX(O$65:O$74,$AI83,1)*(1-$AH83)+INDEX(O$65:O$74,$AJ83,1)*($AH83)</f>
        <v>193.14159292035399</v>
      </c>
      <c r="P83" s="760" cm="1">
        <f t="array" aca="1" ref="P83" ca="1">INDEX(P$65:P$74,$AI83,1)*(1-$AH83)+INDEX(P$65:P$74,$AJ83,1)*($AH83)</f>
        <v>761.7256637168141</v>
      </c>
      <c r="Q83" s="761" cm="1">
        <f t="array" aca="1" ref="Q83" ca="1">INDEX(Q$65:Q$74,$AI83,1)*(1-$AH83)+INDEX(Q$65:Q$74,$AJ83,1)*($AH83)</f>
        <v>0.51480088495575227</v>
      </c>
      <c r="R83" s="761" cm="1">
        <f t="array" aca="1" ref="R83" ca="1">INDEX(R$65:R$74,$AI83,1)*(1-$AH83)+INDEX(R$65:R$74,$AJ83,1)*($AH83)</f>
        <v>0.58165929203539823</v>
      </c>
      <c r="S83" s="755" cm="1">
        <f t="array" ref="S83">INDEX([0]!i_pasture_stage_p6z,$J83+1,ROUNDDOWN((ROW($J83)-ROW($J$65))/i_p6_len,0)+1)</f>
        <v>1</v>
      </c>
      <c r="T83" s="761" cm="1">
        <f t="array" aca="1" ref="T83" ca="1">INDEX(T$65:T$74,$AI83,1)*(1-$AH83)+INDEX(T$65:T$74,$AJ83,1)*($AH83)</f>
        <v>0.3</v>
      </c>
      <c r="U83" s="755" cm="1">
        <f t="array" aca="1" ref="U83" ca="1">INDEX(U$65:U$74,$AI83,1)*(1-$AH83)+INDEX(U$65:U$74,$AJ83,1)*($AH83)</f>
        <v>10</v>
      </c>
      <c r="V83" s="761" cm="1">
        <f t="array" aca="1" ref="V83" ca="1">INDEX(V$65:V$74,$AI83,1)*(1-$AH83)+INDEX(V$65:V$74,$AJ83,1)*($AH83)</f>
        <v>3.6283185840707964E-2</v>
      </c>
      <c r="W83" s="279"/>
      <c r="X83" s="913" cm="1">
        <f t="array" aca="1" ref="X83" ca="1">INDEX(X$65:X$74,$AI83,1)*(1-$AH83)+INDEX(X$65:X$74,$AJ83,1)*($AH83)</f>
        <v>0.33</v>
      </c>
      <c r="Y83" s="760" cm="1">
        <f t="array" aca="1" ref="Y83" ca="1">INDEX(Y$65:Y$74,$AI83,1)*(1-$AH83)+INDEX(Y$65:Y$74,$AJ83,1)*($AH83)</f>
        <v>50</v>
      </c>
      <c r="Z83" s="760" cm="1">
        <f t="array" aca="1" ref="Z83" ca="1">INDEX(Z$65:Z$74,$AI83,1)*(1-$AH83)+INDEX(Z$65:Z$74,$AJ83,1)*($AH83)</f>
        <v>50</v>
      </c>
      <c r="AA83" s="760" cm="1">
        <f t="array" aca="1" ref="AA83" ca="1">INDEX(AA$65:AA$74,$AI83,1)*(1-$AH83)+INDEX(AA$65:AA$74,$AJ83,1)*($AH83)</f>
        <v>50</v>
      </c>
      <c r="AB83" s="760" cm="1">
        <f t="array" aca="1" ref="AB83" ca="1">INDEX(AB$65:AB$74,$AI83,1)*(1-$AH83)+INDEX(AB$65:AB$74,$AJ83,1)*($AH83)</f>
        <v>400</v>
      </c>
      <c r="AC83" s="760" cm="1">
        <f t="array" aca="1" ref="AC83" ca="1">INDEX(AC$65:AC$74,$AI83,1)*(1-$AH83)+INDEX(AC$65:AC$74,$AJ83,1)*($AH83)</f>
        <v>400</v>
      </c>
      <c r="AD83" s="760" cm="1">
        <f t="array" aca="1" ref="AD83" ca="1">INDEX(AD$65:AD$74,$AI83,1)*(1-$AH83)+INDEX(AD$65:AD$74,$AJ83,1)*($AH83)</f>
        <v>400</v>
      </c>
      <c r="AE83" s="760" cm="1">
        <f t="array" aca="1" ref="AE83" ca="1">INDEX(AE$65:AE$74,$AI83,1)*(1-$AH83)+INDEX(AE$65:AE$74,$AJ83,1)*($AH83)</f>
        <v>400</v>
      </c>
      <c r="AF83" s="760" cm="1">
        <f t="array" aca="1" ref="AF83" ca="1">INDEX(AF$65:AF$74,$AI83,1)*(1-$AH83)+INDEX(AF$65:AF$74,$AJ83,1)*($AH83)</f>
        <v>400</v>
      </c>
      <c r="AG83" s="760"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18">
        <f>INDEX(Periods!$F$21:$O$31,INDEX(Annual!EndGS,1,$E83+2)+2,$E83+2)</f>
        <v>43753</v>
      </c>
      <c r="AQ83" s="274"/>
      <c r="AR83" s="261"/>
      <c r="AS83" s="249"/>
      <c r="AT83" s="249"/>
      <c r="AU83" s="249"/>
    </row>
    <row r="84" spans="1:47" hidden="1" outlineLevel="3" x14ac:dyDescent="0.35">
      <c r="A84" s="249"/>
      <c r="B84" s="258"/>
      <c r="C84" s="251">
        <f t="shared" si="11"/>
        <v>4</v>
      </c>
      <c r="D84" s="274"/>
      <c r="E84" s="331">
        <v>0</v>
      </c>
      <c r="F84" s="917">
        <f t="shared" si="4"/>
        <v>43922</v>
      </c>
      <c r="G84" s="274"/>
      <c r="H84" s="295"/>
      <c r="I84" s="347"/>
      <c r="J84" s="347">
        <v>9</v>
      </c>
      <c r="K84" s="516">
        <f>INDEX(Periods!$F$21:$O$30,J84+1,$E84+2)</f>
        <v>43922</v>
      </c>
      <c r="L84" s="533">
        <f t="shared" ca="1" si="1"/>
        <v>15</v>
      </c>
      <c r="M84" s="517"/>
      <c r="N84" s="348"/>
      <c r="O84" s="762" cm="1">
        <f t="array" aca="1" ref="O84" ca="1">INDEX(O$65:O$74,$AI84,1)*(1-$AH84)+INDEX(O$65:O$74,$AJ84,1)*($AH84)</f>
        <v>200</v>
      </c>
      <c r="P84" s="762" cm="1">
        <f t="array" aca="1" ref="P84" ca="1">INDEX(P$65:P$74,$AI84,1)*(1-$AH84)+INDEX(P$65:P$74,$AJ84,1)*($AH84)</f>
        <v>700</v>
      </c>
      <c r="Q84" s="763" cm="1">
        <f t="array" aca="1" ref="Q84" ca="1">INDEX(Q$65:Q$74,$AI84,1)*(1-$AH84)+INDEX(Q$65:Q$74,$AJ84,1)*($AH84)</f>
        <v>0.51</v>
      </c>
      <c r="R84" s="763" cm="1">
        <f t="array" aca="1" ref="R84" ca="1">INDEX(R$65:R$74,$AI84,1)*(1-$AH84)+INDEX(R$65:R$74,$AJ84,1)*($AH84)</f>
        <v>0.57000000000000006</v>
      </c>
      <c r="S84" s="756" cm="1">
        <f t="array" ref="S84">INDEX([0]!i_pasture_stage_p6z,$J84+1,ROUNDDOWN((ROW($J84)-ROW($J$65))/i_p6_len,0)+1)</f>
        <v>1</v>
      </c>
      <c r="T84" s="763" cm="1">
        <f t="array" aca="1" ref="T84" ca="1">INDEX(T$65:T$74,$AI84,1)*(1-$AH84)+INDEX(T$65:T$74,$AJ84,1)*($AH84)</f>
        <v>0.3</v>
      </c>
      <c r="U84" s="756" cm="1">
        <f t="array" aca="1" ref="U84" ca="1">INDEX(U$65:U$74,$AI84,1)*(1-$AH84)+INDEX(U$65:U$74,$AJ84,1)*($AH84)</f>
        <v>10</v>
      </c>
      <c r="V84" s="763" cm="1">
        <f t="array" aca="1" ref="V84" ca="1">INDEX(V$65:V$74,$AI84,1)*(1-$AH84)+INDEX(V$65:V$74,$AJ84,1)*($AH84)</f>
        <v>0.05</v>
      </c>
      <c r="W84" s="348"/>
      <c r="X84" s="914" cm="1">
        <f t="array" aca="1" ref="X84" ca="1">INDEX(X$65:X$74,$AI84,1)*(1-$AH84)+INDEX(X$65:X$74,$AJ84,1)*($AH84)</f>
        <v>0.33</v>
      </c>
      <c r="Y84" s="762" cm="1">
        <f t="array" aca="1" ref="Y84" ca="1">INDEX(Y$65:Y$74,$AI84,1)*(1-$AH84)+INDEX(Y$65:Y$74,$AJ84,1)*($AH84)</f>
        <v>50</v>
      </c>
      <c r="Z84" s="762" cm="1">
        <f t="array" aca="1" ref="Z84" ca="1">INDEX(Z$65:Z$74,$AI84,1)*(1-$AH84)+INDEX(Z$65:Z$74,$AJ84,1)*($AH84)</f>
        <v>50</v>
      </c>
      <c r="AA84" s="762" cm="1">
        <f t="array" aca="1" ref="AA84" ca="1">INDEX(AA$65:AA$74,$AI84,1)*(1-$AH84)+INDEX(AA$65:AA$74,$AJ84,1)*($AH84)</f>
        <v>50</v>
      </c>
      <c r="AB84" s="762" cm="1">
        <f t="array" aca="1" ref="AB84" ca="1">INDEX(AB$65:AB$74,$AI84,1)*(1-$AH84)+INDEX(AB$65:AB$74,$AJ84,1)*($AH84)</f>
        <v>400</v>
      </c>
      <c r="AC84" s="762" cm="1">
        <f t="array" aca="1" ref="AC84" ca="1">INDEX(AC$65:AC$74,$AI84,1)*(1-$AH84)+INDEX(AC$65:AC$74,$AJ84,1)*($AH84)</f>
        <v>400</v>
      </c>
      <c r="AD84" s="762" cm="1">
        <f t="array" aca="1" ref="AD84" ca="1">INDEX(AD$65:AD$74,$AI84,1)*(1-$AH84)+INDEX(AD$65:AD$74,$AJ84,1)*($AH84)</f>
        <v>400</v>
      </c>
      <c r="AE84" s="762" cm="1">
        <f t="array" aca="1" ref="AE84" ca="1">INDEX(AE$65:AE$74,$AI84,1)*(1-$AH84)+INDEX(AE$65:AE$74,$AJ84,1)*($AH84)</f>
        <v>400</v>
      </c>
      <c r="AF84" s="762" cm="1">
        <f t="array" aca="1" ref="AF84" ca="1">INDEX(AF$65:AF$74,$AI84,1)*(1-$AH84)+INDEX(AF$65:AF$74,$AJ84,1)*($AH84)</f>
        <v>400</v>
      </c>
      <c r="AG84" s="762"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18">
        <f>INDEX(Periods!$F$21:$O$31,INDEX(Annual!EndGS,1,$E84+2)+2,$E84+2)</f>
        <v>43753</v>
      </c>
      <c r="AQ84" s="274"/>
      <c r="AR84" s="261"/>
      <c r="AS84" s="249"/>
      <c r="AT84" s="249"/>
      <c r="AU84" s="249"/>
    </row>
    <row r="85" spans="1:47" outlineLevel="2" collapsed="1" x14ac:dyDescent="0.35">
      <c r="A85" s="249"/>
      <c r="B85" s="258"/>
      <c r="C85" s="251">
        <f t="shared" ref="C85" si="15">INT($C$29)+2</f>
        <v>3</v>
      </c>
      <c r="D85" s="274"/>
      <c r="E85" s="331">
        <v>1</v>
      </c>
      <c r="F85" s="917">
        <f t="shared" si="4"/>
        <v>43572</v>
      </c>
      <c r="G85" s="274"/>
      <c r="H85" s="295"/>
      <c r="I85" s="523" t="s">
        <v>773</v>
      </c>
      <c r="J85" s="523">
        <v>0</v>
      </c>
      <c r="K85" s="524">
        <f>INDEX(Periods!$F$21:$O$30,J85+1,$E85+2)</f>
        <v>43572</v>
      </c>
      <c r="L85" s="534">
        <f t="shared" ca="1" si="1"/>
        <v>21</v>
      </c>
      <c r="M85" s="525"/>
      <c r="N85" s="526"/>
      <c r="O85" s="758" cm="1">
        <f t="array" aca="1" ref="O85" ca="1">INDEX(O$65:O$74,$AI85,1)*(1-$AH85)+INDEX(O$65:O$74,$AJ85,1)*($AH85)</f>
        <v>200</v>
      </c>
      <c r="P85" s="758" cm="1">
        <f t="array" aca="1" ref="P85" ca="1">INDEX(P$65:P$74,$AI85,1)*(1-$AH85)+INDEX(P$65:P$74,$AJ85,1)*($AH85)</f>
        <v>352</v>
      </c>
      <c r="Q85" s="759" cm="1">
        <f t="array" aca="1" ref="Q85" ca="1">INDEX(Q$65:Q$74,$AI85,1)*(1-$AH85)+INDEX(Q$65:Q$74,$AJ85,1)*($AH85)</f>
        <v>0.81</v>
      </c>
      <c r="R85" s="759" cm="1">
        <f t="array" aca="1" ref="R85" ca="1">INDEX(R$65:R$74,$AI85,1)*(1-$AH85)+INDEX(R$65:R$74,$AJ85,1)*($AH85)</f>
        <v>0.81</v>
      </c>
      <c r="S85" s="757" cm="1">
        <f t="array" ref="S85">INDEX([0]!i_pasture_stage_p6z,$J85+1,ROUNDDOWN((ROW($J85)-ROW($J$65))/i_p6_len,0)+1)</f>
        <v>0</v>
      </c>
      <c r="T85" s="759" cm="1">
        <f t="array" aca="1" ref="T85" ca="1">INDEX(T$65:T$74,$AI85,1)*(1-$AH85)+INDEX(T$65:T$74,$AJ85,1)*($AH85)</f>
        <v>0.3</v>
      </c>
      <c r="U85" s="757" cm="1">
        <f t="array" aca="1" ref="U85" ca="1">INDEX(U$65:U$74,$AI85,1)*(1-$AH85)+INDEX(U$65:U$74,$AJ85,1)*($AH85)</f>
        <v>10</v>
      </c>
      <c r="V85" s="759" cm="1">
        <f t="array" aca="1" ref="V85" ca="1">INDEX(V$65:V$74,$AI85,1)*(1-$AH85)+INDEX(V$65:V$74,$AJ85,1)*($AH85)</f>
        <v>0.1</v>
      </c>
      <c r="W85" s="526"/>
      <c r="X85" s="912" cm="1">
        <f t="array" aca="1" ref="X85" ca="1">INDEX(X$65:X$74,$AI85,1)*(1-$AH85)+INDEX(X$65:X$74,$AJ85,1)*($AH85)</f>
        <v>1</v>
      </c>
      <c r="Y85" s="758" cm="1">
        <f t="array" aca="1" ref="Y85" ca="1">INDEX(Y$65:Y$74,$AI85,1)*(1-$AH85)+INDEX(Y$65:Y$74,$AJ85,1)*($AH85)</f>
        <v>50</v>
      </c>
      <c r="Z85" s="758" cm="1">
        <f t="array" aca="1" ref="Z85" ca="1">INDEX(Z$65:Z$74,$AI85,1)*(1-$AH85)+INDEX(Z$65:Z$74,$AJ85,1)*($AH85)</f>
        <v>50</v>
      </c>
      <c r="AA85" s="758" cm="1">
        <f t="array" aca="1" ref="AA85" ca="1">INDEX(AA$65:AA$74,$AI85,1)*(1-$AH85)+INDEX(AA$65:AA$74,$AJ85,1)*($AH85)</f>
        <v>50</v>
      </c>
      <c r="AB85" s="758" cm="1">
        <f t="array" aca="1" ref="AB85" ca="1">INDEX(AB$65:AB$74,$AI85,1)*(1-$AH85)+INDEX(AB$65:AB$74,$AJ85,1)*($AH85)</f>
        <v>100</v>
      </c>
      <c r="AC85" s="758" cm="1">
        <f t="array" aca="1" ref="AC85" ca="1">INDEX(AC$65:AC$74,$AI85,1)*(1-$AH85)+INDEX(AC$65:AC$74,$AJ85,1)*($AH85)</f>
        <v>400</v>
      </c>
      <c r="AD85" s="758" cm="1">
        <f t="array" aca="1" ref="AD85" ca="1">INDEX(AD$65:AD$74,$AI85,1)*(1-$AH85)+INDEX(AD$65:AD$74,$AJ85,1)*($AH85)</f>
        <v>400</v>
      </c>
      <c r="AE85" s="758" cm="1">
        <f t="array" aca="1" ref="AE85" ca="1">INDEX(AE$65:AE$74,$AI85,1)*(1-$AH85)+INDEX(AE$65:AE$74,$AJ85,1)*($AH85)</f>
        <v>400</v>
      </c>
      <c r="AF85" s="758" cm="1">
        <f t="array" aca="1" ref="AF85" ca="1">INDEX(AF$65:AF$74,$AI85,1)*(1-$AH85)+INDEX(AF$65:AF$74,$AJ85,1)*($AH85)</f>
        <v>400</v>
      </c>
      <c r="AG85" s="758"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18">
        <f>INDEX(Periods!$F$21:$O$31,INDEX(Annual!EndGS,1,$E85+2)+2,$E85+2)</f>
        <v>43753</v>
      </c>
      <c r="AQ85" s="274"/>
      <c r="AR85" s="261"/>
      <c r="AS85" s="249"/>
      <c r="AT85" s="249"/>
      <c r="AU85" s="249"/>
    </row>
    <row r="86" spans="1:47" hidden="1" outlineLevel="3" collapsed="1" x14ac:dyDescent="0.35">
      <c r="A86" s="249"/>
      <c r="B86" s="258"/>
      <c r="C86" s="251">
        <f t="shared" si="11"/>
        <v>4</v>
      </c>
      <c r="D86" s="274"/>
      <c r="E86" s="331">
        <v>1</v>
      </c>
      <c r="F86" s="917">
        <f t="shared" si="4"/>
        <v>43593</v>
      </c>
      <c r="G86" s="274"/>
      <c r="H86" s="295"/>
      <c r="I86" s="295"/>
      <c r="J86" s="295">
        <v>1</v>
      </c>
      <c r="K86" s="485">
        <f>INDEX(Periods!$F$21:$O$30,J86+1,$E86+2)</f>
        <v>43593</v>
      </c>
      <c r="L86" s="486">
        <f t="shared" ca="1" si="1"/>
        <v>35</v>
      </c>
      <c r="M86" s="311"/>
      <c r="N86" s="279"/>
      <c r="O86" s="760" cm="1">
        <f t="array" aca="1" ref="O86" ca="1">INDEX(O$65:O$74,$AI86,1)*(1-$AH86)+INDEX(O$65:O$74,$AJ86,1)*($AH86)</f>
        <v>216.66666666666669</v>
      </c>
      <c r="P86" s="760" cm="1">
        <f t="array" aca="1" ref="P86" ca="1">INDEX(P$65:P$74,$AI86,1)*(1-$AH86)+INDEX(P$65:P$74,$AJ86,1)*($AH86)</f>
        <v>766.66666666666674</v>
      </c>
      <c r="Q86" s="761" cm="1">
        <f t="array" aca="1" ref="Q86" ca="1">INDEX(Q$65:Q$74,$AI86,1)*(1-$AH86)+INDEX(Q$65:Q$74,$AJ86,1)*($AH86)</f>
        <v>0.81000000000000016</v>
      </c>
      <c r="R86" s="761" cm="1">
        <f t="array" aca="1" ref="R86" ca="1">INDEX(R$65:R$74,$AI86,1)*(1-$AH86)+INDEX(R$65:R$74,$AJ86,1)*($AH86)</f>
        <v>0.81000000000000016</v>
      </c>
      <c r="S86" s="755" cm="1">
        <f t="array" ref="S86">INDEX([0]!i_pasture_stage_p6z,$J86+1,ROUNDDOWN((ROW($J86)-ROW($J$65))/i_p6_len,0)+1)</f>
        <v>0.74285714285714288</v>
      </c>
      <c r="T86" s="761" cm="1">
        <f t="array" aca="1" ref="T86" ca="1">INDEX(T$65:T$74,$AI86,1)*(1-$AH86)+INDEX(T$65:T$74,$AJ86,1)*($AH86)</f>
        <v>0.3</v>
      </c>
      <c r="U86" s="755" cm="1">
        <f t="array" aca="1" ref="U86" ca="1">INDEX(U$65:U$74,$AI86,1)*(1-$AH86)+INDEX(U$65:U$74,$AJ86,1)*($AH86)</f>
        <v>10</v>
      </c>
      <c r="V86" s="761" cm="1">
        <f t="array" aca="1" ref="V86" ca="1">INDEX(V$65:V$74,$AI86,1)*(1-$AH86)+INDEX(V$65:V$74,$AJ86,1)*($AH86)</f>
        <v>3.333333333333334E-2</v>
      </c>
      <c r="W86" s="279"/>
      <c r="X86" s="913" cm="1">
        <f t="array" aca="1" ref="X86" ca="1">INDEX(X$65:X$74,$AI86,1)*(1-$AH86)+INDEX(X$65:X$74,$AJ86,1)*($AH86)</f>
        <v>1</v>
      </c>
      <c r="Y86" s="760" cm="1">
        <f t="array" aca="1" ref="Y86" ca="1">INDEX(Y$65:Y$74,$AI86,1)*(1-$AH86)+INDEX(Y$65:Y$74,$AJ86,1)*($AH86)</f>
        <v>50</v>
      </c>
      <c r="Z86" s="760" cm="1">
        <f t="array" aca="1" ref="Z86" ca="1">INDEX(Z$65:Z$74,$AI86,1)*(1-$AH86)+INDEX(Z$65:Z$74,$AJ86,1)*($AH86)</f>
        <v>50</v>
      </c>
      <c r="AA86" s="760" cm="1">
        <f t="array" aca="1" ref="AA86" ca="1">INDEX(AA$65:AA$74,$AI86,1)*(1-$AH86)+INDEX(AA$65:AA$74,$AJ86,1)*($AH86)</f>
        <v>50</v>
      </c>
      <c r="AB86" s="760" cm="1">
        <f t="array" aca="1" ref="AB86" ca="1">INDEX(AB$65:AB$74,$AI86,1)*(1-$AH86)+INDEX(AB$65:AB$74,$AJ86,1)*($AH86)</f>
        <v>116.66666666666667</v>
      </c>
      <c r="AC86" s="760" cm="1">
        <f t="array" aca="1" ref="AC86" ca="1">INDEX(AC$65:AC$74,$AI86,1)*(1-$AH86)+INDEX(AC$65:AC$74,$AJ86,1)*($AH86)</f>
        <v>133.33333333333334</v>
      </c>
      <c r="AD86" s="760" cm="1">
        <f t="array" aca="1" ref="AD86" ca="1">INDEX(AD$65:AD$74,$AI86,1)*(1-$AH86)+INDEX(AD$65:AD$74,$AJ86,1)*($AH86)</f>
        <v>150</v>
      </c>
      <c r="AE86" s="760" cm="1">
        <f t="array" aca="1" ref="AE86" ca="1">INDEX(AE$65:AE$74,$AI86,1)*(1-$AH86)+INDEX(AE$65:AE$74,$AJ86,1)*($AH86)</f>
        <v>400</v>
      </c>
      <c r="AF86" s="760" cm="1">
        <f t="array" aca="1" ref="AF86" ca="1">INDEX(AF$65:AF$74,$AI86,1)*(1-$AH86)+INDEX(AF$65:AF$74,$AJ86,1)*($AH86)</f>
        <v>400</v>
      </c>
      <c r="AG86" s="760"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18">
        <f>INDEX(Periods!$F$21:$O$31,INDEX(Annual!EndGS,1,$E86+2)+2,$E86+2)</f>
        <v>43753</v>
      </c>
      <c r="AQ86" s="274"/>
      <c r="AR86" s="261"/>
      <c r="AS86" s="249"/>
      <c r="AT86" s="249"/>
      <c r="AU86" s="249"/>
    </row>
    <row r="87" spans="1:47" hidden="1" outlineLevel="3" x14ac:dyDescent="0.35">
      <c r="A87" s="249"/>
      <c r="B87" s="258"/>
      <c r="C87" s="251">
        <f t="shared" si="11"/>
        <v>4</v>
      </c>
      <c r="D87" s="274"/>
      <c r="E87" s="331">
        <v>1</v>
      </c>
      <c r="F87" s="917">
        <f t="shared" si="4"/>
        <v>43628</v>
      </c>
      <c r="G87" s="274"/>
      <c r="H87" s="295"/>
      <c r="I87" s="295"/>
      <c r="J87" s="295">
        <v>2</v>
      </c>
      <c r="K87" s="485">
        <f>INDEX(Periods!$F$21:$O$30,J87+1,$E87+2)</f>
        <v>43628</v>
      </c>
      <c r="L87" s="486">
        <f t="shared" ca="1" si="1"/>
        <v>56</v>
      </c>
      <c r="M87" s="311"/>
      <c r="N87" s="279"/>
      <c r="O87" s="760" cm="1">
        <f t="array" aca="1" ref="O87" ca="1">INDEX(O$65:O$74,$AI87,1)*(1-$AH87)+INDEX(O$65:O$74,$AJ87,1)*($AH87)</f>
        <v>280</v>
      </c>
      <c r="P87" s="760" cm="1">
        <f t="array" aca="1" ref="P87" ca="1">INDEX(P$65:P$74,$AI87,1)*(1-$AH87)+INDEX(P$65:P$74,$AJ87,1)*($AH87)</f>
        <v>1953.6</v>
      </c>
      <c r="Q87" s="761" cm="1">
        <f t="array" aca="1" ref="Q87" ca="1">INDEX(Q$65:Q$74,$AI87,1)*(1-$AH87)+INDEX(Q$65:Q$74,$AJ87,1)*($AH87)</f>
        <v>0.80400000000000005</v>
      </c>
      <c r="R87" s="761" cm="1">
        <f t="array" aca="1" ref="R87" ca="1">INDEX(R$65:R$74,$AI87,1)*(1-$AH87)+INDEX(R$65:R$74,$AJ87,1)*($AH87)</f>
        <v>0.80400000000000005</v>
      </c>
      <c r="S87" s="755" cm="1">
        <f t="array" ref="S87">INDEX([0]!i_pasture_stage_p6z,$J87+1,ROUNDDOWN((ROW($J87)-ROW($J$65))/i_p6_len,0)+1)</f>
        <v>1</v>
      </c>
      <c r="T87" s="761" cm="1">
        <f t="array" aca="1" ref="T87" ca="1">INDEX(T$65:T$74,$AI87,1)*(1-$AH87)+INDEX(T$65:T$74,$AJ87,1)*($AH87)</f>
        <v>0.3</v>
      </c>
      <c r="U87" s="755" cm="1">
        <f t="array" aca="1" ref="U87" ca="1">INDEX(U$65:U$74,$AI87,1)*(1-$AH87)+INDEX(U$65:U$74,$AJ87,1)*($AH87)</f>
        <v>10</v>
      </c>
      <c r="V87" s="761" cm="1">
        <f t="array" aca="1" ref="V87" ca="1">INDEX(V$65:V$74,$AI87,1)*(1-$AH87)+INDEX(V$65:V$74,$AJ87,1)*($AH87)</f>
        <v>0</v>
      </c>
      <c r="W87" s="279"/>
      <c r="X87" s="913" cm="1">
        <f t="array" aca="1" ref="X87" ca="1">INDEX(X$65:X$74,$AI87,1)*(1-$AH87)+INDEX(X$65:X$74,$AJ87,1)*($AH87)</f>
        <v>1</v>
      </c>
      <c r="Y87" s="760" cm="1">
        <f t="array" aca="1" ref="Y87" ca="1">INDEX(Y$65:Y$74,$AI87,1)*(1-$AH87)+INDEX(Y$65:Y$74,$AJ87,1)*($AH87)</f>
        <v>50</v>
      </c>
      <c r="Z87" s="760" cm="1">
        <f t="array" aca="1" ref="Z87" ca="1">INDEX(Z$65:Z$74,$AI87,1)*(1-$AH87)+INDEX(Z$65:Z$74,$AJ87,1)*($AH87)</f>
        <v>50</v>
      </c>
      <c r="AA87" s="760" cm="1">
        <f t="array" aca="1" ref="AA87" ca="1">INDEX(AA$65:AA$74,$AI87,1)*(1-$AH87)+INDEX(AA$65:AA$74,$AJ87,1)*($AH87)</f>
        <v>50</v>
      </c>
      <c r="AB87" s="760" cm="1">
        <f t="array" aca="1" ref="AB87" ca="1">INDEX(AB$65:AB$74,$AI87,1)*(1-$AH87)+INDEX(AB$65:AB$74,$AJ87,1)*($AH87)</f>
        <v>150</v>
      </c>
      <c r="AC87" s="760" cm="1">
        <f t="array" aca="1" ref="AC87" ca="1">INDEX(AC$65:AC$74,$AI87,1)*(1-$AH87)+INDEX(AC$65:AC$74,$AJ87,1)*($AH87)</f>
        <v>130</v>
      </c>
      <c r="AD87" s="760" cm="1">
        <f t="array" aca="1" ref="AD87" ca="1">INDEX(AD$65:AD$74,$AI87,1)*(1-$AH87)+INDEX(AD$65:AD$74,$AJ87,1)*($AH87)</f>
        <v>120</v>
      </c>
      <c r="AE87" s="760" cm="1">
        <f t="array" aca="1" ref="AE87" ca="1">INDEX(AE$65:AE$74,$AI87,1)*(1-$AH87)+INDEX(AE$65:AE$74,$AJ87,1)*($AH87)</f>
        <v>400</v>
      </c>
      <c r="AF87" s="760" cm="1">
        <f t="array" aca="1" ref="AF87" ca="1">INDEX(AF$65:AF$74,$AI87,1)*(1-$AH87)+INDEX(AF$65:AF$74,$AJ87,1)*($AH87)</f>
        <v>400</v>
      </c>
      <c r="AG87" s="760"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18">
        <f>INDEX(Periods!$F$21:$O$31,INDEX(Annual!EndGS,1,$E87+2)+2,$E87+2)</f>
        <v>43753</v>
      </c>
      <c r="AQ87" s="274"/>
      <c r="AR87" s="261"/>
      <c r="AS87" s="249"/>
      <c r="AT87" s="249"/>
      <c r="AU87" s="249"/>
    </row>
    <row r="88" spans="1:47" hidden="1" outlineLevel="3" x14ac:dyDescent="0.35">
      <c r="A88" s="249"/>
      <c r="B88" s="258"/>
      <c r="C88" s="251">
        <f t="shared" si="11"/>
        <v>4</v>
      </c>
      <c r="D88" s="274"/>
      <c r="E88" s="331">
        <v>1</v>
      </c>
      <c r="F88" s="917">
        <f t="shared" si="4"/>
        <v>43684</v>
      </c>
      <c r="G88" s="274"/>
      <c r="H88" s="295"/>
      <c r="I88" s="295"/>
      <c r="J88" s="295">
        <v>3</v>
      </c>
      <c r="K88" s="485">
        <f>INDEX(Periods!$F$21:$O$30,J88+1,$E88+2)</f>
        <v>43684</v>
      </c>
      <c r="L88" s="486">
        <f t="shared" ca="1" si="1"/>
        <v>49</v>
      </c>
      <c r="M88" s="311"/>
      <c r="N88" s="279"/>
      <c r="O88" s="760" cm="1">
        <f t="array" aca="1" ref="O88" ca="1">INDEX(O$65:O$74,$AI88,1)*(1-$AH88)+INDEX(O$65:O$74,$AJ88,1)*($AH88)</f>
        <v>367.85714285714289</v>
      </c>
      <c r="P88" s="760" cm="1">
        <f t="array" aca="1" ref="P88" ca="1">INDEX(P$65:P$74,$AI88,1)*(1-$AH88)+INDEX(P$65:P$74,$AJ88,1)*($AH88)</f>
        <v>2843.4642857142858</v>
      </c>
      <c r="Q88" s="761" cm="1">
        <f t="array" aca="1" ref="Q88" ca="1">INDEX(Q$65:Q$74,$AI88,1)*(1-$AH88)+INDEX(Q$65:Q$74,$AJ88,1)*($AH88)</f>
        <v>0.78642857142857148</v>
      </c>
      <c r="R88" s="761" cm="1">
        <f t="array" aca="1" ref="R88" ca="1">INDEX(R$65:R$74,$AI88,1)*(1-$AH88)+INDEX(R$65:R$74,$AJ88,1)*($AH88)</f>
        <v>0.79321428571428576</v>
      </c>
      <c r="S88" s="755" cm="1">
        <f t="array" ref="S88">INDEX([0]!i_pasture_stage_p6z,$J88+1,ROUNDDOWN((ROW($J88)-ROW($J$65))/i_p6_len,0)+1)</f>
        <v>1</v>
      </c>
      <c r="T88" s="761" cm="1">
        <f t="array" aca="1" ref="T88" ca="1">INDEX(T$65:T$74,$AI88,1)*(1-$AH88)+INDEX(T$65:T$74,$AJ88,1)*($AH88)</f>
        <v>0.3</v>
      </c>
      <c r="U88" s="755" cm="1">
        <f t="array" aca="1" ref="U88" ca="1">INDEX(U$65:U$74,$AI88,1)*(1-$AH88)+INDEX(U$65:U$74,$AJ88,1)*($AH88)</f>
        <v>10</v>
      </c>
      <c r="V88" s="761" cm="1">
        <f t="array" aca="1" ref="V88" ca="1">INDEX(V$65:V$74,$AI88,1)*(1-$AH88)+INDEX(V$65:V$74,$AJ88,1)*($AH88)</f>
        <v>0</v>
      </c>
      <c r="W88" s="279"/>
      <c r="X88" s="913" cm="1">
        <f t="array" aca="1" ref="X88" ca="1">INDEX(X$65:X$74,$AI88,1)*(1-$AH88)+INDEX(X$65:X$74,$AJ88,1)*($AH88)</f>
        <v>0.9151785714285714</v>
      </c>
      <c r="Y88" s="760" cm="1">
        <f t="array" aca="1" ref="Y88" ca="1">INDEX(Y$65:Y$74,$AI88,1)*(1-$AH88)+INDEX(Y$65:Y$74,$AJ88,1)*($AH88)</f>
        <v>50</v>
      </c>
      <c r="Z88" s="760" cm="1">
        <f t="array" aca="1" ref="Z88" ca="1">INDEX(Z$65:Z$74,$AI88,1)*(1-$AH88)+INDEX(Z$65:Z$74,$AJ88,1)*($AH88)</f>
        <v>50</v>
      </c>
      <c r="AA88" s="760" cm="1">
        <f t="array" aca="1" ref="AA88" ca="1">INDEX(AA$65:AA$74,$AI88,1)*(1-$AH88)+INDEX(AA$65:AA$74,$AJ88,1)*($AH88)</f>
        <v>50</v>
      </c>
      <c r="AB88" s="760" cm="1">
        <f t="array" aca="1" ref="AB88" ca="1">INDEX(AB$65:AB$74,$AI88,1)*(1-$AH88)+INDEX(AB$65:AB$74,$AJ88,1)*($AH88)</f>
        <v>150</v>
      </c>
      <c r="AC88" s="760" cm="1">
        <f t="array" aca="1" ref="AC88" ca="1">INDEX(AC$65:AC$74,$AI88,1)*(1-$AH88)+INDEX(AC$65:AC$74,$AJ88,1)*($AH88)</f>
        <v>150</v>
      </c>
      <c r="AD88" s="760" cm="1">
        <f t="array" aca="1" ref="AD88" ca="1">INDEX(AD$65:AD$74,$AI88,1)*(1-$AH88)+INDEX(AD$65:AD$74,$AJ88,1)*($AH88)</f>
        <v>116.96428571428572</v>
      </c>
      <c r="AE88" s="760" cm="1">
        <f t="array" aca="1" ref="AE88" ca="1">INDEX(AE$65:AE$74,$AI88,1)*(1-$AH88)+INDEX(AE$65:AE$74,$AJ88,1)*($AH88)</f>
        <v>400</v>
      </c>
      <c r="AF88" s="760" cm="1">
        <f t="array" aca="1" ref="AF88" ca="1">INDEX(AF$65:AF$74,$AI88,1)*(1-$AH88)+INDEX(AF$65:AF$74,$AJ88,1)*($AH88)</f>
        <v>400</v>
      </c>
      <c r="AG88" s="760"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18">
        <f>INDEX(Periods!$F$21:$O$31,INDEX(Annual!EndGS,1,$E88+2)+2,$E88+2)</f>
        <v>43753</v>
      </c>
      <c r="AQ88" s="274"/>
      <c r="AR88" s="261"/>
      <c r="AS88" s="249"/>
      <c r="AT88" s="249"/>
      <c r="AU88" s="249"/>
    </row>
    <row r="89" spans="1:47" hidden="1" outlineLevel="3" x14ac:dyDescent="0.35">
      <c r="A89" s="249"/>
      <c r="B89" s="258"/>
      <c r="C89" s="251">
        <f t="shared" si="11"/>
        <v>4</v>
      </c>
      <c r="D89" s="274"/>
      <c r="E89" s="331">
        <v>1</v>
      </c>
      <c r="F89" s="917">
        <f t="shared" si="4"/>
        <v>43733</v>
      </c>
      <c r="G89" s="274"/>
      <c r="H89" s="295"/>
      <c r="I89" s="295"/>
      <c r="J89" s="295">
        <v>4</v>
      </c>
      <c r="K89" s="485">
        <f>INDEX(Periods!$F$21:$O$30,J89+1,$E89+2)</f>
        <v>43733</v>
      </c>
      <c r="L89" s="486">
        <f t="shared" ca="1" si="1"/>
        <v>20</v>
      </c>
      <c r="M89" s="311"/>
      <c r="N89" s="279"/>
      <c r="O89" s="760" cm="1">
        <f t="array" aca="1" ref="O89" ca="1">INDEX(O$65:O$74,$AI89,1)*(1-$AH89)+INDEX(O$65:O$74,$AJ89,1)*($AH89)</f>
        <v>500</v>
      </c>
      <c r="P89" s="760" cm="1">
        <f t="array" aca="1" ref="P89" ca="1">INDEX(P$65:P$74,$AI89,1)*(1-$AH89)+INDEX(P$65:P$74,$AJ89,1)*($AH89)</f>
        <v>3598</v>
      </c>
      <c r="Q89" s="761" cm="1">
        <f t="array" aca="1" ref="Q89" ca="1">INDEX(Q$65:Q$74,$AI89,1)*(1-$AH89)+INDEX(Q$65:Q$74,$AJ89,1)*($AH89)</f>
        <v>0.76</v>
      </c>
      <c r="R89" s="761" cm="1">
        <f t="array" aca="1" ref="R89" ca="1">INDEX(R$65:R$74,$AI89,1)*(1-$AH89)+INDEX(R$65:R$74,$AJ89,1)*($AH89)</f>
        <v>0.78</v>
      </c>
      <c r="S89" s="755" cm="1">
        <f t="array" ref="S89">INDEX([0]!i_pasture_stage_p6z,$J89+1,ROUNDDOWN((ROW($J89)-ROW($J$65))/i_p6_len,0)+1)</f>
        <v>1</v>
      </c>
      <c r="T89" s="761" cm="1">
        <f t="array" aca="1" ref="T89" ca="1">INDEX(T$65:T$74,$AI89,1)*(1-$AH89)+INDEX(T$65:T$74,$AJ89,1)*($AH89)</f>
        <v>0.29999999999999993</v>
      </c>
      <c r="U89" s="755" cm="1">
        <f t="array" aca="1" ref="U89" ca="1">INDEX(U$65:U$74,$AI89,1)*(1-$AH89)+INDEX(U$65:U$74,$AJ89,1)*($AH89)</f>
        <v>10</v>
      </c>
      <c r="V89" s="761" cm="1">
        <f t="array" aca="1" ref="V89" ca="1">INDEX(V$65:V$74,$AI89,1)*(1-$AH89)+INDEX(V$65:V$74,$AJ89,1)*($AH89)</f>
        <v>0</v>
      </c>
      <c r="W89" s="279"/>
      <c r="X89" s="913" cm="1">
        <f t="array" aca="1" ref="X89" ca="1">INDEX(X$65:X$74,$AI89,1)*(1-$AH89)+INDEX(X$65:X$74,$AJ89,1)*($AH89)</f>
        <v>0.75</v>
      </c>
      <c r="Y89" s="760" cm="1">
        <f t="array" aca="1" ref="Y89" ca="1">INDEX(Y$65:Y$74,$AI89,1)*(1-$AH89)+INDEX(Y$65:Y$74,$AJ89,1)*($AH89)</f>
        <v>50</v>
      </c>
      <c r="Z89" s="760" cm="1">
        <f t="array" aca="1" ref="Z89" ca="1">INDEX(Z$65:Z$74,$AI89,1)*(1-$AH89)+INDEX(Z$65:Z$74,$AJ89,1)*($AH89)</f>
        <v>50</v>
      </c>
      <c r="AA89" s="760" cm="1">
        <f t="array" aca="1" ref="AA89" ca="1">INDEX(AA$65:AA$74,$AI89,1)*(1-$AH89)+INDEX(AA$65:AA$74,$AJ89,1)*($AH89)</f>
        <v>50</v>
      </c>
      <c r="AB89" s="760" cm="1">
        <f t="array" aca="1" ref="AB89" ca="1">INDEX(AB$65:AB$74,$AI89,1)*(1-$AH89)+INDEX(AB$65:AB$74,$AJ89,1)*($AH89)</f>
        <v>150</v>
      </c>
      <c r="AC89" s="760" cm="1">
        <f t="array" aca="1" ref="AC89" ca="1">INDEX(AC$65:AC$74,$AI89,1)*(1-$AH89)+INDEX(AC$65:AC$74,$AJ89,1)*($AH89)</f>
        <v>150</v>
      </c>
      <c r="AD89" s="760" cm="1">
        <f t="array" aca="1" ref="AD89" ca="1">INDEX(AD$65:AD$74,$AI89,1)*(1-$AH89)+INDEX(AD$65:AD$74,$AJ89,1)*($AH89)</f>
        <v>150</v>
      </c>
      <c r="AE89" s="760" cm="1">
        <f t="array" aca="1" ref="AE89" ca="1">INDEX(AE$65:AE$74,$AI89,1)*(1-$AH89)+INDEX(AE$65:AE$74,$AJ89,1)*($AH89)</f>
        <v>400</v>
      </c>
      <c r="AF89" s="760" cm="1">
        <f t="array" aca="1" ref="AF89" ca="1">INDEX(AF$65:AF$74,$AI89,1)*(1-$AH89)+INDEX(AF$65:AF$74,$AJ89,1)*($AH89)</f>
        <v>400</v>
      </c>
      <c r="AG89" s="760"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18">
        <f>INDEX(Periods!$F$21:$O$31,INDEX(Annual!EndGS,1,$E89+2)+2,$E89+2)</f>
        <v>43753</v>
      </c>
      <c r="AQ89" s="274"/>
      <c r="AR89" s="261"/>
      <c r="AS89" s="249"/>
      <c r="AT89" s="249"/>
      <c r="AU89" s="249"/>
    </row>
    <row r="90" spans="1:47" hidden="1" outlineLevel="3" x14ac:dyDescent="0.35">
      <c r="A90" s="249"/>
      <c r="B90" s="258"/>
      <c r="C90" s="251">
        <f t="shared" si="11"/>
        <v>4</v>
      </c>
      <c r="D90" s="274"/>
      <c r="E90" s="331">
        <v>1</v>
      </c>
      <c r="F90" s="917">
        <f t="shared" si="4"/>
        <v>43753</v>
      </c>
      <c r="G90" s="274"/>
      <c r="H90" s="295"/>
      <c r="I90" s="295"/>
      <c r="J90" s="295">
        <v>5</v>
      </c>
      <c r="K90" s="485">
        <f>INDEX(Periods!$F$21:$O$30,J90+1,$E90+2)</f>
        <v>43753</v>
      </c>
      <c r="L90" s="486">
        <f t="shared" ca="1" si="1"/>
        <v>16</v>
      </c>
      <c r="M90" s="311"/>
      <c r="N90" s="279"/>
      <c r="O90" s="760" cm="1">
        <f t="array" aca="1" ref="O90" ca="1">INDEX(O$65:O$74,$AI90,1)*(1-$AH90)+INDEX(O$65:O$74,$AJ90,1)*($AH90)</f>
        <v>750</v>
      </c>
      <c r="P90" s="760" cm="1">
        <f t="array" aca="1" ref="P90" ca="1">INDEX(P$65:P$74,$AI90,1)*(1-$AH90)+INDEX(P$65:P$74,$AJ90,1)*($AH90)</f>
        <v>2650</v>
      </c>
      <c r="Q90" s="761" cm="1">
        <f t="array" aca="1" ref="Q90" ca="1">INDEX(Q$65:Q$74,$AI90,1)*(1-$AH90)+INDEX(Q$65:Q$74,$AJ90,1)*($AH90)</f>
        <v>0.60750000000000004</v>
      </c>
      <c r="R90" s="761" cm="1">
        <f t="array" aca="1" ref="R90" ca="1">INDEX(R$65:R$74,$AI90,1)*(1-$AH90)+INDEX(R$65:R$74,$AJ90,1)*($AH90)</f>
        <v>0.71250000000000002</v>
      </c>
      <c r="S90" s="755" cm="1">
        <f t="array" ref="S90">INDEX([0]!i_pasture_stage_p6z,$J90+1,ROUNDDOWN((ROW($J90)-ROW($J$65))/i_p6_len,0)+1)</f>
        <v>1</v>
      </c>
      <c r="T90" s="761" cm="1">
        <f t="array" aca="1" ref="T90" ca="1">INDEX(T$65:T$74,$AI90,1)*(1-$AH90)+INDEX(T$65:T$74,$AJ90,1)*($AH90)</f>
        <v>0.3</v>
      </c>
      <c r="U90" s="755" cm="1">
        <f t="array" aca="1" ref="U90" ca="1">INDEX(U$65:U$74,$AI90,1)*(1-$AH90)+INDEX(U$65:U$74,$AJ90,1)*($AH90)</f>
        <v>10</v>
      </c>
      <c r="V90" s="761" cm="1">
        <f t="array" aca="1" ref="V90" ca="1">INDEX(V$65:V$74,$AI90,1)*(1-$AH90)+INDEX(V$65:V$74,$AJ90,1)*($AH90)</f>
        <v>0</v>
      </c>
      <c r="W90" s="279"/>
      <c r="X90" s="913" cm="1">
        <f t="array" aca="1" ref="X90" ca="1">INDEX(X$65:X$74,$AI90,1)*(1-$AH90)+INDEX(X$65:X$74,$AJ90,1)*($AH90)</f>
        <v>0.75</v>
      </c>
      <c r="Y90" s="760" cm="1">
        <f t="array" aca="1" ref="Y90" ca="1">INDEX(Y$65:Y$74,$AI90,1)*(1-$AH90)+INDEX(Y$65:Y$74,$AJ90,1)*($AH90)</f>
        <v>50</v>
      </c>
      <c r="Z90" s="760" cm="1">
        <f t="array" aca="1" ref="Z90" ca="1">INDEX(Z$65:Z$74,$AI90,1)*(1-$AH90)+INDEX(Z$65:Z$74,$AJ90,1)*($AH90)</f>
        <v>50</v>
      </c>
      <c r="AA90" s="760" cm="1">
        <f t="array" aca="1" ref="AA90" ca="1">INDEX(AA$65:AA$74,$AI90,1)*(1-$AH90)+INDEX(AA$65:AA$74,$AJ90,1)*($AH90)</f>
        <v>50</v>
      </c>
      <c r="AB90" s="760" cm="1">
        <f t="array" aca="1" ref="AB90" ca="1">INDEX(AB$65:AB$74,$AI90,1)*(1-$AH90)+INDEX(AB$65:AB$74,$AJ90,1)*($AH90)</f>
        <v>150</v>
      </c>
      <c r="AC90" s="760" cm="1">
        <f t="array" aca="1" ref="AC90" ca="1">INDEX(AC$65:AC$74,$AI90,1)*(1-$AH90)+INDEX(AC$65:AC$74,$AJ90,1)*($AH90)</f>
        <v>150</v>
      </c>
      <c r="AD90" s="760" cm="1">
        <f t="array" aca="1" ref="AD90" ca="1">INDEX(AD$65:AD$74,$AI90,1)*(1-$AH90)+INDEX(AD$65:AD$74,$AJ90,1)*($AH90)</f>
        <v>150</v>
      </c>
      <c r="AE90" s="760" cm="1">
        <f t="array" aca="1" ref="AE90" ca="1">INDEX(AE$65:AE$74,$AI90,1)*(1-$AH90)+INDEX(AE$65:AE$74,$AJ90,1)*($AH90)</f>
        <v>400</v>
      </c>
      <c r="AF90" s="760" cm="1">
        <f t="array" aca="1" ref="AF90" ca="1">INDEX(AF$65:AF$74,$AI90,1)*(1-$AH90)+INDEX(AF$65:AF$74,$AJ90,1)*($AH90)</f>
        <v>400</v>
      </c>
      <c r="AG90" s="760"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18">
        <f>INDEX(Periods!$F$21:$O$31,INDEX(Annual!EndGS,1,$E90+2)+2,$E90+2)</f>
        <v>43753</v>
      </c>
      <c r="AQ90" s="274"/>
      <c r="AR90" s="261"/>
      <c r="AS90" s="249"/>
      <c r="AT90" s="249"/>
      <c r="AU90" s="249"/>
    </row>
    <row r="91" spans="1:47" hidden="1" outlineLevel="3" x14ac:dyDescent="0.35">
      <c r="A91" s="249"/>
      <c r="B91" s="258"/>
      <c r="C91" s="251">
        <f t="shared" si="11"/>
        <v>4</v>
      </c>
      <c r="D91" s="274"/>
      <c r="E91" s="331">
        <v>1</v>
      </c>
      <c r="F91" s="917">
        <f t="shared" si="4"/>
        <v>43769</v>
      </c>
      <c r="G91" s="274"/>
      <c r="H91" s="295"/>
      <c r="I91" s="295"/>
      <c r="J91" s="295">
        <v>6</v>
      </c>
      <c r="K91" s="485">
        <f>INDEX(Periods!$F$21:$O$30,J91+1,$E91+2)</f>
        <v>43769</v>
      </c>
      <c r="L91" s="486">
        <f t="shared" ca="1" si="1"/>
        <v>83</v>
      </c>
      <c r="M91" s="311"/>
      <c r="N91" s="279"/>
      <c r="O91" s="760" cm="1">
        <f t="array" aca="1" ref="O91" ca="1">INDEX(O$65:O$74,$AI91,1)*(1-$AH91)+INDEX(O$65:O$74,$AJ91,1)*($AH91)</f>
        <v>502.38095238095241</v>
      </c>
      <c r="P91" s="760" cm="1">
        <f t="array" aca="1" ref="P91" ca="1">INDEX(P$65:P$74,$AI91,1)*(1-$AH91)+INDEX(P$65:P$74,$AJ91,1)*($AH91)</f>
        <v>1907.1428571428573</v>
      </c>
      <c r="Q91" s="761" cm="1">
        <f t="array" aca="1" ref="Q91" ca="1">INDEX(Q$65:Q$74,$AI91,1)*(1-$AH91)+INDEX(Q$65:Q$74,$AJ91,1)*($AH91)</f>
        <v>0.56940476190476197</v>
      </c>
      <c r="R91" s="761" cm="1">
        <f t="array" aca="1" ref="R91" ca="1">INDEX(R$65:R$74,$AI91,1)*(1-$AH91)+INDEX(R$65:R$74,$AJ91,1)*($AH91)</f>
        <v>0.67440476190476195</v>
      </c>
      <c r="S91" s="755" cm="1">
        <f t="array" ref="S91">INDEX([0]!i_pasture_stage_p6z,$J91+1,ROUNDDOWN((ROW($J91)-ROW($J$65))/i_p6_len,0)+1)</f>
        <v>1</v>
      </c>
      <c r="T91" s="761" cm="1">
        <f t="array" aca="1" ref="T91" ca="1">INDEX(T$65:T$74,$AI91,1)*(1-$AH91)+INDEX(T$65:T$74,$AJ91,1)*($AH91)</f>
        <v>0.3</v>
      </c>
      <c r="U91" s="755" cm="1">
        <f t="array" aca="1" ref="U91" ca="1">INDEX(U$65:U$74,$AI91,1)*(1-$AH91)+INDEX(U$65:U$74,$AJ91,1)*($AH91)</f>
        <v>10</v>
      </c>
      <c r="V91" s="761" cm="1">
        <f t="array" aca="1" ref="V91" ca="1">INDEX(V$65:V$74,$AI91,1)*(1-$AH91)+INDEX(V$65:V$74,$AJ91,1)*($AH91)</f>
        <v>0</v>
      </c>
      <c r="W91" s="279"/>
      <c r="X91" s="913" cm="1">
        <f t="array" aca="1" ref="X91" ca="1">INDEX(X$65:X$74,$AI91,1)*(1-$AH91)+INDEX(X$65:X$74,$AJ91,1)*($AH91)</f>
        <v>0.48333333333333339</v>
      </c>
      <c r="Y91" s="760" cm="1">
        <f t="array" aca="1" ref="Y91" ca="1">INDEX(Y$65:Y$74,$AI91,1)*(1-$AH91)+INDEX(Y$65:Y$74,$AJ91,1)*($AH91)</f>
        <v>50</v>
      </c>
      <c r="Z91" s="760" cm="1">
        <f t="array" aca="1" ref="Z91" ca="1">INDEX(Z$65:Z$74,$AI91,1)*(1-$AH91)+INDEX(Z$65:Z$74,$AJ91,1)*($AH91)</f>
        <v>50</v>
      </c>
      <c r="AA91" s="760" cm="1">
        <f t="array" aca="1" ref="AA91" ca="1">INDEX(AA$65:AA$74,$AI91,1)*(1-$AH91)+INDEX(AA$65:AA$74,$AJ91,1)*($AH91)</f>
        <v>50</v>
      </c>
      <c r="AB91" s="760" cm="1">
        <f t="array" aca="1" ref="AB91" ca="1">INDEX(AB$65:AB$74,$AI91,1)*(1-$AH91)+INDEX(AB$65:AB$74,$AJ91,1)*($AH91)</f>
        <v>150</v>
      </c>
      <c r="AC91" s="760" cm="1">
        <f t="array" aca="1" ref="AC91" ca="1">INDEX(AC$65:AC$74,$AI91,1)*(1-$AH91)+INDEX(AC$65:AC$74,$AJ91,1)*($AH91)</f>
        <v>150</v>
      </c>
      <c r="AD91" s="760" cm="1">
        <f t="array" aca="1" ref="AD91" ca="1">INDEX(AD$65:AD$74,$AI91,1)*(1-$AH91)+INDEX(AD$65:AD$74,$AJ91,1)*($AH91)</f>
        <v>150</v>
      </c>
      <c r="AE91" s="760" cm="1">
        <f t="array" aca="1" ref="AE91" ca="1">INDEX(AE$65:AE$74,$AI91,1)*(1-$AH91)+INDEX(AE$65:AE$74,$AJ91,1)*($AH91)</f>
        <v>400</v>
      </c>
      <c r="AF91" s="760" cm="1">
        <f t="array" aca="1" ref="AF91" ca="1">INDEX(AF$65:AF$74,$AI91,1)*(1-$AH91)+INDEX(AF$65:AF$74,$AJ91,1)*($AH91)</f>
        <v>400</v>
      </c>
      <c r="AG91" s="760"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18">
        <f>INDEX(Periods!$F$21:$O$31,INDEX(Annual!EndGS,1,$E91+2)+2,$E91+2)</f>
        <v>43753</v>
      </c>
      <c r="AQ91" s="274"/>
      <c r="AR91" s="261"/>
      <c r="AS91" s="249"/>
      <c r="AT91" s="249"/>
      <c r="AU91" s="249"/>
    </row>
    <row r="92" spans="1:47" hidden="1" outlineLevel="3" x14ac:dyDescent="0.35">
      <c r="A92" s="249"/>
      <c r="B92" s="258"/>
      <c r="C92" s="251">
        <f t="shared" si="11"/>
        <v>4</v>
      </c>
      <c r="D92" s="274"/>
      <c r="E92" s="331">
        <v>1</v>
      </c>
      <c r="F92" s="917">
        <f t="shared" si="4"/>
        <v>43852</v>
      </c>
      <c r="G92" s="274"/>
      <c r="H92" s="295"/>
      <c r="I92" s="295"/>
      <c r="J92" s="295">
        <v>7</v>
      </c>
      <c r="K92" s="485">
        <f>INDEX(Periods!$F$21:$O$30,J92+1,$E92+2)</f>
        <v>43852</v>
      </c>
      <c r="L92" s="486">
        <f t="shared" ca="1" si="1"/>
        <v>39</v>
      </c>
      <c r="M92" s="311"/>
      <c r="N92" s="279"/>
      <c r="O92" s="760" cm="1">
        <f t="array" aca="1" ref="O92" ca="1">INDEX(O$65:O$74,$AI92,1)*(1-$AH92)+INDEX(O$65:O$74,$AJ92,1)*($AH92)</f>
        <v>184.51327433628319</v>
      </c>
      <c r="P92" s="760" cm="1">
        <f t="array" aca="1" ref="P92" ca="1">INDEX(P$65:P$74,$AI92,1)*(1-$AH92)+INDEX(P$65:P$74,$AJ92,1)*($AH92)</f>
        <v>839.38053097345141</v>
      </c>
      <c r="Q92" s="761" cm="1">
        <f t="array" aca="1" ref="Q92" ca="1">INDEX(Q$65:Q$74,$AI92,1)*(1-$AH92)+INDEX(Q$65:Q$74,$AJ92,1)*($AH92)</f>
        <v>0.5208407079646018</v>
      </c>
      <c r="R92" s="761" cm="1">
        <f t="array" aca="1" ref="R92" ca="1">INDEX(R$65:R$74,$AI92,1)*(1-$AH92)+INDEX(R$65:R$74,$AJ92,1)*($AH92)</f>
        <v>0.59632743362831864</v>
      </c>
      <c r="S92" s="755" cm="1">
        <f t="array" ref="S92">INDEX([0]!i_pasture_stage_p6z,$J92+1,ROUNDDOWN((ROW($J92)-ROW($J$65))/i_p6_len,0)+1)</f>
        <v>1</v>
      </c>
      <c r="T92" s="761" cm="1">
        <f t="array" aca="1" ref="T92" ca="1">INDEX(T$65:T$74,$AI92,1)*(1-$AH92)+INDEX(T$65:T$74,$AJ92,1)*($AH92)</f>
        <v>0.3</v>
      </c>
      <c r="U92" s="755" cm="1">
        <f t="array" aca="1" ref="U92" ca="1">INDEX(U$65:U$74,$AI92,1)*(1-$AH92)+INDEX(U$65:U$74,$AJ92,1)*($AH92)</f>
        <v>10</v>
      </c>
      <c r="V92" s="761" cm="1">
        <f t="array" aca="1" ref="V92" ca="1">INDEX(V$65:V$74,$AI92,1)*(1-$AH92)+INDEX(V$65:V$74,$AJ92,1)*($AH92)</f>
        <v>1.9026548672566371E-2</v>
      </c>
      <c r="W92" s="279"/>
      <c r="X92" s="913" cm="1">
        <f t="array" aca="1" ref="X92" ca="1">INDEX(X$65:X$74,$AI92,1)*(1-$AH92)+INDEX(X$65:X$74,$AJ92,1)*($AH92)</f>
        <v>0.33000000000000007</v>
      </c>
      <c r="Y92" s="760" cm="1">
        <f t="array" aca="1" ref="Y92" ca="1">INDEX(Y$65:Y$74,$AI92,1)*(1-$AH92)+INDEX(Y$65:Y$74,$AJ92,1)*($AH92)</f>
        <v>50</v>
      </c>
      <c r="Z92" s="760" cm="1">
        <f t="array" aca="1" ref="Z92" ca="1">INDEX(Z$65:Z$74,$AI92,1)*(1-$AH92)+INDEX(Z$65:Z$74,$AJ92,1)*($AH92)</f>
        <v>50</v>
      </c>
      <c r="AA92" s="760" cm="1">
        <f t="array" aca="1" ref="AA92" ca="1">INDEX(AA$65:AA$74,$AI92,1)*(1-$AH92)+INDEX(AA$65:AA$74,$AJ92,1)*($AH92)</f>
        <v>50</v>
      </c>
      <c r="AB92" s="760" cm="1">
        <f t="array" aca="1" ref="AB92" ca="1">INDEX(AB$65:AB$74,$AI92,1)*(1-$AH92)+INDEX(AB$65:AB$74,$AJ92,1)*($AH92)</f>
        <v>400</v>
      </c>
      <c r="AC92" s="760" cm="1">
        <f t="array" aca="1" ref="AC92" ca="1">INDEX(AC$65:AC$74,$AI92,1)*(1-$AH92)+INDEX(AC$65:AC$74,$AJ92,1)*($AH92)</f>
        <v>400</v>
      </c>
      <c r="AD92" s="760" cm="1">
        <f t="array" aca="1" ref="AD92" ca="1">INDEX(AD$65:AD$74,$AI92,1)*(1-$AH92)+INDEX(AD$65:AD$74,$AJ92,1)*($AH92)</f>
        <v>400</v>
      </c>
      <c r="AE92" s="760" cm="1">
        <f t="array" aca="1" ref="AE92" ca="1">INDEX(AE$65:AE$74,$AI92,1)*(1-$AH92)+INDEX(AE$65:AE$74,$AJ92,1)*($AH92)</f>
        <v>400</v>
      </c>
      <c r="AF92" s="760" cm="1">
        <f t="array" aca="1" ref="AF92" ca="1">INDEX(AF$65:AF$74,$AI92,1)*(1-$AH92)+INDEX(AF$65:AF$74,$AJ92,1)*($AH92)</f>
        <v>400</v>
      </c>
      <c r="AG92" s="760"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18">
        <f>INDEX(Periods!$F$21:$O$31,INDEX(Annual!EndGS,1,$E92+2)+2,$E92+2)</f>
        <v>43753</v>
      </c>
      <c r="AQ92" s="274"/>
      <c r="AR92" s="261"/>
      <c r="AS92" s="249"/>
      <c r="AT92" s="249"/>
      <c r="AU92" s="249"/>
    </row>
    <row r="93" spans="1:47" hidden="1" outlineLevel="3" x14ac:dyDescent="0.35">
      <c r="A93" s="249"/>
      <c r="B93" s="258"/>
      <c r="C93" s="251">
        <f t="shared" si="11"/>
        <v>4</v>
      </c>
      <c r="D93" s="274"/>
      <c r="E93" s="331">
        <v>1</v>
      </c>
      <c r="F93" s="917">
        <f t="shared" si="4"/>
        <v>43891</v>
      </c>
      <c r="G93" s="274"/>
      <c r="H93" s="295"/>
      <c r="I93" s="295"/>
      <c r="J93" s="295">
        <v>8</v>
      </c>
      <c r="K93" s="485">
        <f>INDEX(Periods!$F$21:$O$30,J93+1,$E93+2)</f>
        <v>43891</v>
      </c>
      <c r="L93" s="486">
        <f t="shared" ca="1" si="1"/>
        <v>31</v>
      </c>
      <c r="M93" s="311"/>
      <c r="N93" s="279"/>
      <c r="O93" s="760" cm="1">
        <f t="array" aca="1" ref="O93" ca="1">INDEX(O$65:O$74,$AI93,1)*(1-$AH93)+INDEX(O$65:O$74,$AJ93,1)*($AH93)</f>
        <v>193.14159292035399</v>
      </c>
      <c r="P93" s="760" cm="1">
        <f t="array" aca="1" ref="P93" ca="1">INDEX(P$65:P$74,$AI93,1)*(1-$AH93)+INDEX(P$65:P$74,$AJ93,1)*($AH93)</f>
        <v>761.7256637168141</v>
      </c>
      <c r="Q93" s="761" cm="1">
        <f t="array" aca="1" ref="Q93" ca="1">INDEX(Q$65:Q$74,$AI93,1)*(1-$AH93)+INDEX(Q$65:Q$74,$AJ93,1)*($AH93)</f>
        <v>0.51480088495575227</v>
      </c>
      <c r="R93" s="761" cm="1">
        <f t="array" aca="1" ref="R93" ca="1">INDEX(R$65:R$74,$AI93,1)*(1-$AH93)+INDEX(R$65:R$74,$AJ93,1)*($AH93)</f>
        <v>0.58165929203539823</v>
      </c>
      <c r="S93" s="755" cm="1">
        <f t="array" ref="S93">INDEX([0]!i_pasture_stage_p6z,$J93+1,ROUNDDOWN((ROW($J93)-ROW($J$65))/i_p6_len,0)+1)</f>
        <v>1</v>
      </c>
      <c r="T93" s="761" cm="1">
        <f t="array" aca="1" ref="T93" ca="1">INDEX(T$65:T$74,$AI93,1)*(1-$AH93)+INDEX(T$65:T$74,$AJ93,1)*($AH93)</f>
        <v>0.3</v>
      </c>
      <c r="U93" s="755" cm="1">
        <f t="array" aca="1" ref="U93" ca="1">INDEX(U$65:U$74,$AI93,1)*(1-$AH93)+INDEX(U$65:U$74,$AJ93,1)*($AH93)</f>
        <v>10</v>
      </c>
      <c r="V93" s="761" cm="1">
        <f t="array" aca="1" ref="V93" ca="1">INDEX(V$65:V$74,$AI93,1)*(1-$AH93)+INDEX(V$65:V$74,$AJ93,1)*($AH93)</f>
        <v>3.6283185840707964E-2</v>
      </c>
      <c r="W93" s="279"/>
      <c r="X93" s="913" cm="1">
        <f t="array" aca="1" ref="X93" ca="1">INDEX(X$65:X$74,$AI93,1)*(1-$AH93)+INDEX(X$65:X$74,$AJ93,1)*($AH93)</f>
        <v>0.33</v>
      </c>
      <c r="Y93" s="760" cm="1">
        <f t="array" aca="1" ref="Y93" ca="1">INDEX(Y$65:Y$74,$AI93,1)*(1-$AH93)+INDEX(Y$65:Y$74,$AJ93,1)*($AH93)</f>
        <v>50</v>
      </c>
      <c r="Z93" s="760" cm="1">
        <f t="array" aca="1" ref="Z93" ca="1">INDEX(Z$65:Z$74,$AI93,1)*(1-$AH93)+INDEX(Z$65:Z$74,$AJ93,1)*($AH93)</f>
        <v>50</v>
      </c>
      <c r="AA93" s="760" cm="1">
        <f t="array" aca="1" ref="AA93" ca="1">INDEX(AA$65:AA$74,$AI93,1)*(1-$AH93)+INDEX(AA$65:AA$74,$AJ93,1)*($AH93)</f>
        <v>50</v>
      </c>
      <c r="AB93" s="760" cm="1">
        <f t="array" aca="1" ref="AB93" ca="1">INDEX(AB$65:AB$74,$AI93,1)*(1-$AH93)+INDEX(AB$65:AB$74,$AJ93,1)*($AH93)</f>
        <v>400</v>
      </c>
      <c r="AC93" s="760" cm="1">
        <f t="array" aca="1" ref="AC93" ca="1">INDEX(AC$65:AC$74,$AI93,1)*(1-$AH93)+INDEX(AC$65:AC$74,$AJ93,1)*($AH93)</f>
        <v>400</v>
      </c>
      <c r="AD93" s="760" cm="1">
        <f t="array" aca="1" ref="AD93" ca="1">INDEX(AD$65:AD$74,$AI93,1)*(1-$AH93)+INDEX(AD$65:AD$74,$AJ93,1)*($AH93)</f>
        <v>400</v>
      </c>
      <c r="AE93" s="760" cm="1">
        <f t="array" aca="1" ref="AE93" ca="1">INDEX(AE$65:AE$74,$AI93,1)*(1-$AH93)+INDEX(AE$65:AE$74,$AJ93,1)*($AH93)</f>
        <v>400</v>
      </c>
      <c r="AF93" s="760" cm="1">
        <f t="array" aca="1" ref="AF93" ca="1">INDEX(AF$65:AF$74,$AI93,1)*(1-$AH93)+INDEX(AF$65:AF$74,$AJ93,1)*($AH93)</f>
        <v>400</v>
      </c>
      <c r="AG93" s="760"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18">
        <f>INDEX(Periods!$F$21:$O$31,INDEX(Annual!EndGS,1,$E93+2)+2,$E93+2)</f>
        <v>43753</v>
      </c>
      <c r="AQ93" s="274"/>
      <c r="AR93" s="261"/>
      <c r="AS93" s="249"/>
      <c r="AT93" s="249"/>
      <c r="AU93" s="249"/>
    </row>
    <row r="94" spans="1:47" hidden="1" outlineLevel="3" x14ac:dyDescent="0.35">
      <c r="A94" s="249"/>
      <c r="B94" s="258"/>
      <c r="C94" s="251">
        <f t="shared" si="11"/>
        <v>4</v>
      </c>
      <c r="D94" s="274"/>
      <c r="E94" s="331">
        <v>1</v>
      </c>
      <c r="F94" s="917">
        <f t="shared" si="4"/>
        <v>43922</v>
      </c>
      <c r="G94" s="274"/>
      <c r="H94" s="295"/>
      <c r="I94" s="347"/>
      <c r="J94" s="347">
        <v>9</v>
      </c>
      <c r="K94" s="516">
        <f>INDEX(Periods!$F$21:$O$30,J94+1,$E94+2)</f>
        <v>43922</v>
      </c>
      <c r="L94" s="533">
        <f t="shared" ca="1" si="1"/>
        <v>15</v>
      </c>
      <c r="M94" s="517"/>
      <c r="N94" s="348"/>
      <c r="O94" s="762" cm="1">
        <f t="array" aca="1" ref="O94" ca="1">INDEX(O$65:O$74,$AI94,1)*(1-$AH94)+INDEX(O$65:O$74,$AJ94,1)*($AH94)</f>
        <v>200</v>
      </c>
      <c r="P94" s="762" cm="1">
        <f t="array" aca="1" ref="P94" ca="1">INDEX(P$65:P$74,$AI94,1)*(1-$AH94)+INDEX(P$65:P$74,$AJ94,1)*($AH94)</f>
        <v>700</v>
      </c>
      <c r="Q94" s="763" cm="1">
        <f t="array" aca="1" ref="Q94" ca="1">INDEX(Q$65:Q$74,$AI94,1)*(1-$AH94)+INDEX(Q$65:Q$74,$AJ94,1)*($AH94)</f>
        <v>0.51</v>
      </c>
      <c r="R94" s="763" cm="1">
        <f t="array" aca="1" ref="R94" ca="1">INDEX(R$65:R$74,$AI94,1)*(1-$AH94)+INDEX(R$65:R$74,$AJ94,1)*($AH94)</f>
        <v>0.57000000000000006</v>
      </c>
      <c r="S94" s="756" cm="1">
        <f t="array" ref="S94">INDEX([0]!i_pasture_stage_p6z,$J94+1,ROUNDDOWN((ROW($J94)-ROW($J$65))/i_p6_len,0)+1)</f>
        <v>1</v>
      </c>
      <c r="T94" s="763" cm="1">
        <f t="array" aca="1" ref="T94" ca="1">INDEX(T$65:T$74,$AI94,1)*(1-$AH94)+INDEX(T$65:T$74,$AJ94,1)*($AH94)</f>
        <v>0.3</v>
      </c>
      <c r="U94" s="756" cm="1">
        <f t="array" aca="1" ref="U94" ca="1">INDEX(U$65:U$74,$AI94,1)*(1-$AH94)+INDEX(U$65:U$74,$AJ94,1)*($AH94)</f>
        <v>10</v>
      </c>
      <c r="V94" s="763" cm="1">
        <f t="array" aca="1" ref="V94" ca="1">INDEX(V$65:V$74,$AI94,1)*(1-$AH94)+INDEX(V$65:V$74,$AJ94,1)*($AH94)</f>
        <v>0.05</v>
      </c>
      <c r="W94" s="348"/>
      <c r="X94" s="914" cm="1">
        <f t="array" aca="1" ref="X94" ca="1">INDEX(X$65:X$74,$AI94,1)*(1-$AH94)+INDEX(X$65:X$74,$AJ94,1)*($AH94)</f>
        <v>0.33</v>
      </c>
      <c r="Y94" s="762" cm="1">
        <f t="array" aca="1" ref="Y94" ca="1">INDEX(Y$65:Y$74,$AI94,1)*(1-$AH94)+INDEX(Y$65:Y$74,$AJ94,1)*($AH94)</f>
        <v>50</v>
      </c>
      <c r="Z94" s="762" cm="1">
        <f t="array" aca="1" ref="Z94" ca="1">INDEX(Z$65:Z$74,$AI94,1)*(1-$AH94)+INDEX(Z$65:Z$74,$AJ94,1)*($AH94)</f>
        <v>50</v>
      </c>
      <c r="AA94" s="762" cm="1">
        <f t="array" aca="1" ref="AA94" ca="1">INDEX(AA$65:AA$74,$AI94,1)*(1-$AH94)+INDEX(AA$65:AA$74,$AJ94,1)*($AH94)</f>
        <v>50</v>
      </c>
      <c r="AB94" s="762" cm="1">
        <f t="array" aca="1" ref="AB94" ca="1">INDEX(AB$65:AB$74,$AI94,1)*(1-$AH94)+INDEX(AB$65:AB$74,$AJ94,1)*($AH94)</f>
        <v>400</v>
      </c>
      <c r="AC94" s="762" cm="1">
        <f t="array" aca="1" ref="AC94" ca="1">INDEX(AC$65:AC$74,$AI94,1)*(1-$AH94)+INDEX(AC$65:AC$74,$AJ94,1)*($AH94)</f>
        <v>400</v>
      </c>
      <c r="AD94" s="762" cm="1">
        <f t="array" aca="1" ref="AD94" ca="1">INDEX(AD$65:AD$74,$AI94,1)*(1-$AH94)+INDEX(AD$65:AD$74,$AJ94,1)*($AH94)</f>
        <v>400</v>
      </c>
      <c r="AE94" s="762" cm="1">
        <f t="array" aca="1" ref="AE94" ca="1">INDEX(AE$65:AE$74,$AI94,1)*(1-$AH94)+INDEX(AE$65:AE$74,$AJ94,1)*($AH94)</f>
        <v>400</v>
      </c>
      <c r="AF94" s="762" cm="1">
        <f t="array" aca="1" ref="AF94" ca="1">INDEX(AF$65:AF$74,$AI94,1)*(1-$AH94)+INDEX(AF$65:AF$74,$AJ94,1)*($AH94)</f>
        <v>400</v>
      </c>
      <c r="AG94" s="762"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18">
        <f>INDEX(Periods!$F$21:$O$31,INDEX(Annual!EndGS,1,$E94+2)+2,$E94+2)</f>
        <v>43753</v>
      </c>
      <c r="AQ94" s="274"/>
      <c r="AR94" s="261"/>
      <c r="AS94" s="249"/>
      <c r="AT94" s="249"/>
      <c r="AU94" s="249"/>
    </row>
    <row r="95" spans="1:47" outlineLevel="2" collapsed="1" x14ac:dyDescent="0.35">
      <c r="A95" s="249"/>
      <c r="B95" s="258"/>
      <c r="C95" s="251">
        <f t="shared" ref="C95" si="16">INT($C$29)+2</f>
        <v>3</v>
      </c>
      <c r="D95" s="274"/>
      <c r="E95" s="331">
        <v>2</v>
      </c>
      <c r="F95" s="917">
        <f t="shared" si="4"/>
        <v>43572</v>
      </c>
      <c r="G95" s="274"/>
      <c r="H95" s="295"/>
      <c r="I95" s="523" t="s">
        <v>774</v>
      </c>
      <c r="J95" s="523">
        <v>0</v>
      </c>
      <c r="K95" s="524">
        <f>INDEX(Periods!$F$21:$O$30,J95+1,$E95+2)</f>
        <v>43572</v>
      </c>
      <c r="L95" s="534">
        <f t="shared" ca="1" si="1"/>
        <v>21</v>
      </c>
      <c r="M95" s="525"/>
      <c r="N95" s="526"/>
      <c r="O95" s="758" cm="1">
        <f t="array" aca="1" ref="O95" ca="1">INDEX(O$65:O$74,$AI95,1)*(1-$AH95)+INDEX(O$65:O$74,$AJ95,1)*($AH95)</f>
        <v>200</v>
      </c>
      <c r="P95" s="758" cm="1">
        <f t="array" aca="1" ref="P95" ca="1">INDEX(P$65:P$74,$AI95,1)*(1-$AH95)+INDEX(P$65:P$74,$AJ95,1)*($AH95)</f>
        <v>352</v>
      </c>
      <c r="Q95" s="759" cm="1">
        <f t="array" aca="1" ref="Q95" ca="1">INDEX(Q$65:Q$74,$AI95,1)*(1-$AH95)+INDEX(Q$65:Q$74,$AJ95,1)*($AH95)</f>
        <v>0.81</v>
      </c>
      <c r="R95" s="759" cm="1">
        <f t="array" aca="1" ref="R95" ca="1">INDEX(R$65:R$74,$AI95,1)*(1-$AH95)+INDEX(R$65:R$74,$AJ95,1)*($AH95)</f>
        <v>0.81</v>
      </c>
      <c r="S95" s="757" cm="1">
        <f t="array" ref="S95">INDEX([0]!i_pasture_stage_p6z,$J95+1,ROUNDDOWN((ROW($J95)-ROW($J$65))/i_p6_len,0)+1)</f>
        <v>0</v>
      </c>
      <c r="T95" s="759" cm="1">
        <f t="array" aca="1" ref="T95" ca="1">INDEX(T$65:T$74,$AI95,1)*(1-$AH95)+INDEX(T$65:T$74,$AJ95,1)*($AH95)</f>
        <v>0.3</v>
      </c>
      <c r="U95" s="757" cm="1">
        <f t="array" aca="1" ref="U95" ca="1">INDEX(U$65:U$74,$AI95,1)*(1-$AH95)+INDEX(U$65:U$74,$AJ95,1)*($AH95)</f>
        <v>10</v>
      </c>
      <c r="V95" s="759" cm="1">
        <f t="array" aca="1" ref="V95" ca="1">INDEX(V$65:V$74,$AI95,1)*(1-$AH95)+INDEX(V$65:V$74,$AJ95,1)*($AH95)</f>
        <v>0.1</v>
      </c>
      <c r="W95" s="526"/>
      <c r="X95" s="912" cm="1">
        <f t="array" aca="1" ref="X95" ca="1">INDEX(X$65:X$74,$AI95,1)*(1-$AH95)+INDEX(X$65:X$74,$AJ95,1)*($AH95)</f>
        <v>1</v>
      </c>
      <c r="Y95" s="758" cm="1">
        <f t="array" aca="1" ref="Y95" ca="1">INDEX(Y$65:Y$74,$AI95,1)*(1-$AH95)+INDEX(Y$65:Y$74,$AJ95,1)*($AH95)</f>
        <v>50</v>
      </c>
      <c r="Z95" s="758" cm="1">
        <f t="array" aca="1" ref="Z95" ca="1">INDEX(Z$65:Z$74,$AI95,1)*(1-$AH95)+INDEX(Z$65:Z$74,$AJ95,1)*($AH95)</f>
        <v>50</v>
      </c>
      <c r="AA95" s="758" cm="1">
        <f t="array" aca="1" ref="AA95" ca="1">INDEX(AA$65:AA$74,$AI95,1)*(1-$AH95)+INDEX(AA$65:AA$74,$AJ95,1)*($AH95)</f>
        <v>50</v>
      </c>
      <c r="AB95" s="758" cm="1">
        <f t="array" aca="1" ref="AB95" ca="1">INDEX(AB$65:AB$74,$AI95,1)*(1-$AH95)+INDEX(AB$65:AB$74,$AJ95,1)*($AH95)</f>
        <v>100</v>
      </c>
      <c r="AC95" s="758" cm="1">
        <f t="array" aca="1" ref="AC95" ca="1">INDEX(AC$65:AC$74,$AI95,1)*(1-$AH95)+INDEX(AC$65:AC$74,$AJ95,1)*($AH95)</f>
        <v>400</v>
      </c>
      <c r="AD95" s="758" cm="1">
        <f t="array" aca="1" ref="AD95" ca="1">INDEX(AD$65:AD$74,$AI95,1)*(1-$AH95)+INDEX(AD$65:AD$74,$AJ95,1)*($AH95)</f>
        <v>400</v>
      </c>
      <c r="AE95" s="758" cm="1">
        <f t="array" aca="1" ref="AE95" ca="1">INDEX(AE$65:AE$74,$AI95,1)*(1-$AH95)+INDEX(AE$65:AE$74,$AJ95,1)*($AH95)</f>
        <v>400</v>
      </c>
      <c r="AF95" s="758" cm="1">
        <f t="array" aca="1" ref="AF95" ca="1">INDEX(AF$65:AF$74,$AI95,1)*(1-$AH95)+INDEX(AF$65:AF$74,$AJ95,1)*($AH95)</f>
        <v>400</v>
      </c>
      <c r="AG95" s="758"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18">
        <f>INDEX(Periods!$F$21:$O$31,INDEX(Annual!EndGS,1,$E95+2)+2,$E95+2)</f>
        <v>43753</v>
      </c>
      <c r="AQ95" s="274"/>
      <c r="AR95" s="261"/>
      <c r="AS95" s="249"/>
      <c r="AT95" s="249"/>
      <c r="AU95" s="249"/>
    </row>
    <row r="96" spans="1:47" hidden="1" outlineLevel="3" collapsed="1" x14ac:dyDescent="0.35">
      <c r="A96" s="249"/>
      <c r="B96" s="258"/>
      <c r="C96" s="251">
        <f t="shared" si="11"/>
        <v>4</v>
      </c>
      <c r="D96" s="274"/>
      <c r="E96" s="331">
        <v>2</v>
      </c>
      <c r="F96" s="917">
        <f t="shared" si="4"/>
        <v>43593</v>
      </c>
      <c r="G96" s="274"/>
      <c r="H96" s="295"/>
      <c r="I96" s="295"/>
      <c r="J96" s="295">
        <v>1</v>
      </c>
      <c r="K96" s="485">
        <f>INDEX(Periods!$F$21:$O$30,J96+1,$E96+2)</f>
        <v>43593</v>
      </c>
      <c r="L96" s="486">
        <f t="shared" ca="1" si="1"/>
        <v>35</v>
      </c>
      <c r="M96" s="311"/>
      <c r="N96" s="279"/>
      <c r="O96" s="760" cm="1">
        <f t="array" aca="1" ref="O96" ca="1">INDEX(O$65:O$74,$AI96,1)*(1-$AH96)+INDEX(O$65:O$74,$AJ96,1)*($AH96)</f>
        <v>216.66666666666669</v>
      </c>
      <c r="P96" s="760" cm="1">
        <f t="array" aca="1" ref="P96" ca="1">INDEX(P$65:P$74,$AI96,1)*(1-$AH96)+INDEX(P$65:P$74,$AJ96,1)*($AH96)</f>
        <v>766.66666666666674</v>
      </c>
      <c r="Q96" s="761" cm="1">
        <f t="array" aca="1" ref="Q96" ca="1">INDEX(Q$65:Q$74,$AI96,1)*(1-$AH96)+INDEX(Q$65:Q$74,$AJ96,1)*($AH96)</f>
        <v>0.81000000000000016</v>
      </c>
      <c r="R96" s="761" cm="1">
        <f t="array" aca="1" ref="R96" ca="1">INDEX(R$65:R$74,$AI96,1)*(1-$AH96)+INDEX(R$65:R$74,$AJ96,1)*($AH96)</f>
        <v>0.81000000000000016</v>
      </c>
      <c r="S96" s="755" cm="1">
        <f t="array" ref="S96">INDEX([0]!i_pasture_stage_p6z,$J96+1,ROUNDDOWN((ROW($J96)-ROW($J$65))/i_p6_len,0)+1)</f>
        <v>0.74285714285714288</v>
      </c>
      <c r="T96" s="761" cm="1">
        <f t="array" aca="1" ref="T96" ca="1">INDEX(T$65:T$74,$AI96,1)*(1-$AH96)+INDEX(T$65:T$74,$AJ96,1)*($AH96)</f>
        <v>0.3</v>
      </c>
      <c r="U96" s="755" cm="1">
        <f t="array" aca="1" ref="U96" ca="1">INDEX(U$65:U$74,$AI96,1)*(1-$AH96)+INDEX(U$65:U$74,$AJ96,1)*($AH96)</f>
        <v>10</v>
      </c>
      <c r="V96" s="761" cm="1">
        <f t="array" aca="1" ref="V96" ca="1">INDEX(V$65:V$74,$AI96,1)*(1-$AH96)+INDEX(V$65:V$74,$AJ96,1)*($AH96)</f>
        <v>3.333333333333334E-2</v>
      </c>
      <c r="W96" s="279"/>
      <c r="X96" s="913" cm="1">
        <f t="array" aca="1" ref="X96" ca="1">INDEX(X$65:X$74,$AI96,1)*(1-$AH96)+INDEX(X$65:X$74,$AJ96,1)*($AH96)</f>
        <v>1</v>
      </c>
      <c r="Y96" s="760" cm="1">
        <f t="array" aca="1" ref="Y96" ca="1">INDEX(Y$65:Y$74,$AI96,1)*(1-$AH96)+INDEX(Y$65:Y$74,$AJ96,1)*($AH96)</f>
        <v>50</v>
      </c>
      <c r="Z96" s="760" cm="1">
        <f t="array" aca="1" ref="Z96" ca="1">INDEX(Z$65:Z$74,$AI96,1)*(1-$AH96)+INDEX(Z$65:Z$74,$AJ96,1)*($AH96)</f>
        <v>50</v>
      </c>
      <c r="AA96" s="760" cm="1">
        <f t="array" aca="1" ref="AA96" ca="1">INDEX(AA$65:AA$74,$AI96,1)*(1-$AH96)+INDEX(AA$65:AA$74,$AJ96,1)*($AH96)</f>
        <v>50</v>
      </c>
      <c r="AB96" s="760" cm="1">
        <f t="array" aca="1" ref="AB96" ca="1">INDEX(AB$65:AB$74,$AI96,1)*(1-$AH96)+INDEX(AB$65:AB$74,$AJ96,1)*($AH96)</f>
        <v>116.66666666666667</v>
      </c>
      <c r="AC96" s="760" cm="1">
        <f t="array" aca="1" ref="AC96" ca="1">INDEX(AC$65:AC$74,$AI96,1)*(1-$AH96)+INDEX(AC$65:AC$74,$AJ96,1)*($AH96)</f>
        <v>133.33333333333334</v>
      </c>
      <c r="AD96" s="760" cm="1">
        <f t="array" aca="1" ref="AD96" ca="1">INDEX(AD$65:AD$74,$AI96,1)*(1-$AH96)+INDEX(AD$65:AD$74,$AJ96,1)*($AH96)</f>
        <v>150</v>
      </c>
      <c r="AE96" s="760" cm="1">
        <f t="array" aca="1" ref="AE96" ca="1">INDEX(AE$65:AE$74,$AI96,1)*(1-$AH96)+INDEX(AE$65:AE$74,$AJ96,1)*($AH96)</f>
        <v>400</v>
      </c>
      <c r="AF96" s="760" cm="1">
        <f t="array" aca="1" ref="AF96" ca="1">INDEX(AF$65:AF$74,$AI96,1)*(1-$AH96)+INDEX(AF$65:AF$74,$AJ96,1)*($AH96)</f>
        <v>400</v>
      </c>
      <c r="AG96" s="760"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18">
        <f>INDEX(Periods!$F$21:$O$31,INDEX(Annual!EndGS,1,$E96+2)+2,$E96+2)</f>
        <v>43753</v>
      </c>
      <c r="AQ96" s="274"/>
      <c r="AR96" s="261"/>
      <c r="AS96" s="249"/>
      <c r="AT96" s="249"/>
      <c r="AU96" s="249"/>
    </row>
    <row r="97" spans="1:47" hidden="1" outlineLevel="3" x14ac:dyDescent="0.35">
      <c r="A97" s="249"/>
      <c r="B97" s="258"/>
      <c r="C97" s="251">
        <f t="shared" si="11"/>
        <v>4</v>
      </c>
      <c r="D97" s="274"/>
      <c r="E97" s="331">
        <v>2</v>
      </c>
      <c r="F97" s="917">
        <f t="shared" si="4"/>
        <v>43628</v>
      </c>
      <c r="G97" s="274"/>
      <c r="H97" s="295"/>
      <c r="I97" s="295"/>
      <c r="J97" s="295">
        <v>2</v>
      </c>
      <c r="K97" s="485">
        <f>INDEX(Periods!$F$21:$O$30,J97+1,$E97+2)</f>
        <v>43628</v>
      </c>
      <c r="L97" s="486">
        <f t="shared" ref="L97:L128" ca="1" si="17">IF(K98-K97&gt;0,K98-K97,OFFSET(K98,-i_p6_len,0)+365-K97)</f>
        <v>56</v>
      </c>
      <c r="M97" s="311"/>
      <c r="N97" s="279"/>
      <c r="O97" s="760" cm="1">
        <f t="array" aca="1" ref="O97" ca="1">INDEX(O$65:O$74,$AI97,1)*(1-$AH97)+INDEX(O$65:O$74,$AJ97,1)*($AH97)</f>
        <v>280</v>
      </c>
      <c r="P97" s="760" cm="1">
        <f t="array" aca="1" ref="P97" ca="1">INDEX(P$65:P$74,$AI97,1)*(1-$AH97)+INDEX(P$65:P$74,$AJ97,1)*($AH97)</f>
        <v>1953.6</v>
      </c>
      <c r="Q97" s="761" cm="1">
        <f t="array" aca="1" ref="Q97" ca="1">INDEX(Q$65:Q$74,$AI97,1)*(1-$AH97)+INDEX(Q$65:Q$74,$AJ97,1)*($AH97)</f>
        <v>0.80400000000000005</v>
      </c>
      <c r="R97" s="761" cm="1">
        <f t="array" aca="1" ref="R97" ca="1">INDEX(R$65:R$74,$AI97,1)*(1-$AH97)+INDEX(R$65:R$74,$AJ97,1)*($AH97)</f>
        <v>0.80400000000000005</v>
      </c>
      <c r="S97" s="755" cm="1">
        <f t="array" ref="S97">INDEX([0]!i_pasture_stage_p6z,$J97+1,ROUNDDOWN((ROW($J97)-ROW($J$65))/i_p6_len,0)+1)</f>
        <v>1</v>
      </c>
      <c r="T97" s="761" cm="1">
        <f t="array" aca="1" ref="T97" ca="1">INDEX(T$65:T$74,$AI97,1)*(1-$AH97)+INDEX(T$65:T$74,$AJ97,1)*($AH97)</f>
        <v>0.3</v>
      </c>
      <c r="U97" s="755" cm="1">
        <f t="array" aca="1" ref="U97" ca="1">INDEX(U$65:U$74,$AI97,1)*(1-$AH97)+INDEX(U$65:U$74,$AJ97,1)*($AH97)</f>
        <v>10</v>
      </c>
      <c r="V97" s="761" cm="1">
        <f t="array" aca="1" ref="V97" ca="1">INDEX(V$65:V$74,$AI97,1)*(1-$AH97)+INDEX(V$65:V$74,$AJ97,1)*($AH97)</f>
        <v>0</v>
      </c>
      <c r="W97" s="279"/>
      <c r="X97" s="913" cm="1">
        <f t="array" aca="1" ref="X97" ca="1">INDEX(X$65:X$74,$AI97,1)*(1-$AH97)+INDEX(X$65:X$74,$AJ97,1)*($AH97)</f>
        <v>1</v>
      </c>
      <c r="Y97" s="760" cm="1">
        <f t="array" aca="1" ref="Y97" ca="1">INDEX(Y$65:Y$74,$AI97,1)*(1-$AH97)+INDEX(Y$65:Y$74,$AJ97,1)*($AH97)</f>
        <v>50</v>
      </c>
      <c r="Z97" s="760" cm="1">
        <f t="array" aca="1" ref="Z97" ca="1">INDEX(Z$65:Z$74,$AI97,1)*(1-$AH97)+INDEX(Z$65:Z$74,$AJ97,1)*($AH97)</f>
        <v>50</v>
      </c>
      <c r="AA97" s="760" cm="1">
        <f t="array" aca="1" ref="AA97" ca="1">INDEX(AA$65:AA$74,$AI97,1)*(1-$AH97)+INDEX(AA$65:AA$74,$AJ97,1)*($AH97)</f>
        <v>50</v>
      </c>
      <c r="AB97" s="760" cm="1">
        <f t="array" aca="1" ref="AB97" ca="1">INDEX(AB$65:AB$74,$AI97,1)*(1-$AH97)+INDEX(AB$65:AB$74,$AJ97,1)*($AH97)</f>
        <v>150</v>
      </c>
      <c r="AC97" s="760" cm="1">
        <f t="array" aca="1" ref="AC97" ca="1">INDEX(AC$65:AC$74,$AI97,1)*(1-$AH97)+INDEX(AC$65:AC$74,$AJ97,1)*($AH97)</f>
        <v>130</v>
      </c>
      <c r="AD97" s="760" cm="1">
        <f t="array" aca="1" ref="AD97" ca="1">INDEX(AD$65:AD$74,$AI97,1)*(1-$AH97)+INDEX(AD$65:AD$74,$AJ97,1)*($AH97)</f>
        <v>120</v>
      </c>
      <c r="AE97" s="760" cm="1">
        <f t="array" aca="1" ref="AE97" ca="1">INDEX(AE$65:AE$74,$AI97,1)*(1-$AH97)+INDEX(AE$65:AE$74,$AJ97,1)*($AH97)</f>
        <v>400</v>
      </c>
      <c r="AF97" s="760" cm="1">
        <f t="array" aca="1" ref="AF97" ca="1">INDEX(AF$65:AF$74,$AI97,1)*(1-$AH97)+INDEX(AF$65:AF$74,$AJ97,1)*($AH97)</f>
        <v>400</v>
      </c>
      <c r="AG97" s="760"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18">
        <f>INDEX(Periods!$F$21:$O$31,INDEX(Annual!EndGS,1,$E97+2)+2,$E97+2)</f>
        <v>43753</v>
      </c>
      <c r="AQ97" s="274"/>
      <c r="AR97" s="261"/>
      <c r="AS97" s="249"/>
      <c r="AT97" s="249"/>
      <c r="AU97" s="249"/>
    </row>
    <row r="98" spans="1:47" hidden="1" outlineLevel="3" x14ac:dyDescent="0.35">
      <c r="A98" s="249"/>
      <c r="B98" s="258"/>
      <c r="C98" s="251">
        <f t="shared" si="11"/>
        <v>4</v>
      </c>
      <c r="D98" s="274"/>
      <c r="E98" s="331">
        <v>2</v>
      </c>
      <c r="F98" s="917">
        <f t="shared" si="4"/>
        <v>43684</v>
      </c>
      <c r="G98" s="274"/>
      <c r="H98" s="295"/>
      <c r="I98" s="295"/>
      <c r="J98" s="295">
        <v>3</v>
      </c>
      <c r="K98" s="485">
        <f>INDEX(Periods!$F$21:$O$30,J98+1,$E98+2)</f>
        <v>43684</v>
      </c>
      <c r="L98" s="486">
        <f t="shared" ca="1" si="17"/>
        <v>49</v>
      </c>
      <c r="M98" s="311"/>
      <c r="N98" s="279"/>
      <c r="O98" s="760" cm="1">
        <f t="array" aca="1" ref="O98" ca="1">INDEX(O$65:O$74,$AI98,1)*(1-$AH98)+INDEX(O$65:O$74,$AJ98,1)*($AH98)</f>
        <v>367.85714285714289</v>
      </c>
      <c r="P98" s="760" cm="1">
        <f t="array" aca="1" ref="P98" ca="1">INDEX(P$65:P$74,$AI98,1)*(1-$AH98)+INDEX(P$65:P$74,$AJ98,1)*($AH98)</f>
        <v>2843.4642857142858</v>
      </c>
      <c r="Q98" s="761" cm="1">
        <f t="array" aca="1" ref="Q98" ca="1">INDEX(Q$65:Q$74,$AI98,1)*(1-$AH98)+INDEX(Q$65:Q$74,$AJ98,1)*($AH98)</f>
        <v>0.78642857142857148</v>
      </c>
      <c r="R98" s="761" cm="1">
        <f t="array" aca="1" ref="R98" ca="1">INDEX(R$65:R$74,$AI98,1)*(1-$AH98)+INDEX(R$65:R$74,$AJ98,1)*($AH98)</f>
        <v>0.79321428571428576</v>
      </c>
      <c r="S98" s="755" cm="1">
        <f t="array" ref="S98">INDEX([0]!i_pasture_stage_p6z,$J98+1,ROUNDDOWN((ROW($J98)-ROW($J$65))/i_p6_len,0)+1)</f>
        <v>1</v>
      </c>
      <c r="T98" s="761" cm="1">
        <f t="array" aca="1" ref="T98" ca="1">INDEX(T$65:T$74,$AI98,1)*(1-$AH98)+INDEX(T$65:T$74,$AJ98,1)*($AH98)</f>
        <v>0.3</v>
      </c>
      <c r="U98" s="755" cm="1">
        <f t="array" aca="1" ref="U98" ca="1">INDEX(U$65:U$74,$AI98,1)*(1-$AH98)+INDEX(U$65:U$74,$AJ98,1)*($AH98)</f>
        <v>10</v>
      </c>
      <c r="V98" s="761" cm="1">
        <f t="array" aca="1" ref="V98" ca="1">INDEX(V$65:V$74,$AI98,1)*(1-$AH98)+INDEX(V$65:V$74,$AJ98,1)*($AH98)</f>
        <v>0</v>
      </c>
      <c r="W98" s="279"/>
      <c r="X98" s="913" cm="1">
        <f t="array" aca="1" ref="X98" ca="1">INDEX(X$65:X$74,$AI98,1)*(1-$AH98)+INDEX(X$65:X$74,$AJ98,1)*($AH98)</f>
        <v>0.9151785714285714</v>
      </c>
      <c r="Y98" s="760" cm="1">
        <f t="array" aca="1" ref="Y98" ca="1">INDEX(Y$65:Y$74,$AI98,1)*(1-$AH98)+INDEX(Y$65:Y$74,$AJ98,1)*($AH98)</f>
        <v>50</v>
      </c>
      <c r="Z98" s="760" cm="1">
        <f t="array" aca="1" ref="Z98" ca="1">INDEX(Z$65:Z$74,$AI98,1)*(1-$AH98)+INDEX(Z$65:Z$74,$AJ98,1)*($AH98)</f>
        <v>50</v>
      </c>
      <c r="AA98" s="760" cm="1">
        <f t="array" aca="1" ref="AA98" ca="1">INDEX(AA$65:AA$74,$AI98,1)*(1-$AH98)+INDEX(AA$65:AA$74,$AJ98,1)*($AH98)</f>
        <v>50</v>
      </c>
      <c r="AB98" s="760" cm="1">
        <f t="array" aca="1" ref="AB98" ca="1">INDEX(AB$65:AB$74,$AI98,1)*(1-$AH98)+INDEX(AB$65:AB$74,$AJ98,1)*($AH98)</f>
        <v>150</v>
      </c>
      <c r="AC98" s="760" cm="1">
        <f t="array" aca="1" ref="AC98" ca="1">INDEX(AC$65:AC$74,$AI98,1)*(1-$AH98)+INDEX(AC$65:AC$74,$AJ98,1)*($AH98)</f>
        <v>150</v>
      </c>
      <c r="AD98" s="760" cm="1">
        <f t="array" aca="1" ref="AD98" ca="1">INDEX(AD$65:AD$74,$AI98,1)*(1-$AH98)+INDEX(AD$65:AD$74,$AJ98,1)*($AH98)</f>
        <v>116.96428571428572</v>
      </c>
      <c r="AE98" s="760" cm="1">
        <f t="array" aca="1" ref="AE98" ca="1">INDEX(AE$65:AE$74,$AI98,1)*(1-$AH98)+INDEX(AE$65:AE$74,$AJ98,1)*($AH98)</f>
        <v>400</v>
      </c>
      <c r="AF98" s="760" cm="1">
        <f t="array" aca="1" ref="AF98" ca="1">INDEX(AF$65:AF$74,$AI98,1)*(1-$AH98)+INDEX(AF$65:AF$74,$AJ98,1)*($AH98)</f>
        <v>400</v>
      </c>
      <c r="AG98" s="760"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18">
        <f>INDEX(Periods!$F$21:$O$31,INDEX(Annual!EndGS,1,$E98+2)+2,$E98+2)</f>
        <v>43753</v>
      </c>
      <c r="AQ98" s="274"/>
      <c r="AR98" s="261"/>
      <c r="AS98" s="249"/>
      <c r="AT98" s="249"/>
      <c r="AU98" s="249"/>
    </row>
    <row r="99" spans="1:47" hidden="1" outlineLevel="3" x14ac:dyDescent="0.35">
      <c r="A99" s="249"/>
      <c r="B99" s="258"/>
      <c r="C99" s="251">
        <f t="shared" si="11"/>
        <v>4</v>
      </c>
      <c r="D99" s="274"/>
      <c r="E99" s="331">
        <v>2</v>
      </c>
      <c r="F99" s="917">
        <f t="shared" si="4"/>
        <v>43733</v>
      </c>
      <c r="G99" s="274"/>
      <c r="H99" s="295"/>
      <c r="I99" s="295"/>
      <c r="J99" s="295">
        <v>4</v>
      </c>
      <c r="K99" s="485">
        <f>INDEX(Periods!$F$21:$O$30,J99+1,$E99+2)</f>
        <v>43733</v>
      </c>
      <c r="L99" s="486">
        <f t="shared" ca="1" si="17"/>
        <v>20</v>
      </c>
      <c r="M99" s="311"/>
      <c r="N99" s="279"/>
      <c r="O99" s="760" cm="1">
        <f t="array" aca="1" ref="O99" ca="1">INDEX(O$65:O$74,$AI99,1)*(1-$AH99)+INDEX(O$65:O$74,$AJ99,1)*($AH99)</f>
        <v>500</v>
      </c>
      <c r="P99" s="760" cm="1">
        <f t="array" aca="1" ref="P99" ca="1">INDEX(P$65:P$74,$AI99,1)*(1-$AH99)+INDEX(P$65:P$74,$AJ99,1)*($AH99)</f>
        <v>3598</v>
      </c>
      <c r="Q99" s="761" cm="1">
        <f t="array" aca="1" ref="Q99" ca="1">INDEX(Q$65:Q$74,$AI99,1)*(1-$AH99)+INDEX(Q$65:Q$74,$AJ99,1)*($AH99)</f>
        <v>0.76</v>
      </c>
      <c r="R99" s="761" cm="1">
        <f t="array" aca="1" ref="R99" ca="1">INDEX(R$65:R$74,$AI99,1)*(1-$AH99)+INDEX(R$65:R$74,$AJ99,1)*($AH99)</f>
        <v>0.78</v>
      </c>
      <c r="S99" s="755" cm="1">
        <f t="array" ref="S99">INDEX([0]!i_pasture_stage_p6z,$J99+1,ROUNDDOWN((ROW($J99)-ROW($J$65))/i_p6_len,0)+1)</f>
        <v>1</v>
      </c>
      <c r="T99" s="761" cm="1">
        <f t="array" aca="1" ref="T99" ca="1">INDEX(T$65:T$74,$AI99,1)*(1-$AH99)+INDEX(T$65:T$74,$AJ99,1)*($AH99)</f>
        <v>0.29999999999999993</v>
      </c>
      <c r="U99" s="755" cm="1">
        <f t="array" aca="1" ref="U99" ca="1">INDEX(U$65:U$74,$AI99,1)*(1-$AH99)+INDEX(U$65:U$74,$AJ99,1)*($AH99)</f>
        <v>10</v>
      </c>
      <c r="V99" s="761" cm="1">
        <f t="array" aca="1" ref="V99" ca="1">INDEX(V$65:V$74,$AI99,1)*(1-$AH99)+INDEX(V$65:V$74,$AJ99,1)*($AH99)</f>
        <v>0</v>
      </c>
      <c r="W99" s="279"/>
      <c r="X99" s="913" cm="1">
        <f t="array" aca="1" ref="X99" ca="1">INDEX(X$65:X$74,$AI99,1)*(1-$AH99)+INDEX(X$65:X$74,$AJ99,1)*($AH99)</f>
        <v>0.75</v>
      </c>
      <c r="Y99" s="760" cm="1">
        <f t="array" aca="1" ref="Y99" ca="1">INDEX(Y$65:Y$74,$AI99,1)*(1-$AH99)+INDEX(Y$65:Y$74,$AJ99,1)*($AH99)</f>
        <v>50</v>
      </c>
      <c r="Z99" s="760" cm="1">
        <f t="array" aca="1" ref="Z99" ca="1">INDEX(Z$65:Z$74,$AI99,1)*(1-$AH99)+INDEX(Z$65:Z$74,$AJ99,1)*($AH99)</f>
        <v>50</v>
      </c>
      <c r="AA99" s="760" cm="1">
        <f t="array" aca="1" ref="AA99" ca="1">INDEX(AA$65:AA$74,$AI99,1)*(1-$AH99)+INDEX(AA$65:AA$74,$AJ99,1)*($AH99)</f>
        <v>50</v>
      </c>
      <c r="AB99" s="760" cm="1">
        <f t="array" aca="1" ref="AB99" ca="1">INDEX(AB$65:AB$74,$AI99,1)*(1-$AH99)+INDEX(AB$65:AB$74,$AJ99,1)*($AH99)</f>
        <v>150</v>
      </c>
      <c r="AC99" s="760" cm="1">
        <f t="array" aca="1" ref="AC99" ca="1">INDEX(AC$65:AC$74,$AI99,1)*(1-$AH99)+INDEX(AC$65:AC$74,$AJ99,1)*($AH99)</f>
        <v>150</v>
      </c>
      <c r="AD99" s="760" cm="1">
        <f t="array" aca="1" ref="AD99" ca="1">INDEX(AD$65:AD$74,$AI99,1)*(1-$AH99)+INDEX(AD$65:AD$74,$AJ99,1)*($AH99)</f>
        <v>150</v>
      </c>
      <c r="AE99" s="760" cm="1">
        <f t="array" aca="1" ref="AE99" ca="1">INDEX(AE$65:AE$74,$AI99,1)*(1-$AH99)+INDEX(AE$65:AE$74,$AJ99,1)*($AH99)</f>
        <v>400</v>
      </c>
      <c r="AF99" s="760" cm="1">
        <f t="array" aca="1" ref="AF99" ca="1">INDEX(AF$65:AF$74,$AI99,1)*(1-$AH99)+INDEX(AF$65:AF$74,$AJ99,1)*($AH99)</f>
        <v>400</v>
      </c>
      <c r="AG99" s="760"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18">
        <f>INDEX(Periods!$F$21:$O$31,INDEX(Annual!EndGS,1,$E99+2)+2,$E99+2)</f>
        <v>43753</v>
      </c>
      <c r="AQ99" s="274"/>
      <c r="AR99" s="261"/>
      <c r="AS99" s="249"/>
      <c r="AT99" s="249"/>
      <c r="AU99" s="249"/>
    </row>
    <row r="100" spans="1:47" hidden="1" outlineLevel="3" x14ac:dyDescent="0.35">
      <c r="A100" s="249"/>
      <c r="B100" s="258"/>
      <c r="C100" s="251">
        <f t="shared" si="11"/>
        <v>4</v>
      </c>
      <c r="D100" s="274"/>
      <c r="E100" s="331">
        <v>2</v>
      </c>
      <c r="F100" s="917">
        <f t="shared" si="4"/>
        <v>43753</v>
      </c>
      <c r="G100" s="274"/>
      <c r="H100" s="295"/>
      <c r="I100" s="295"/>
      <c r="J100" s="295">
        <v>5</v>
      </c>
      <c r="K100" s="485">
        <f>INDEX(Periods!$F$21:$O$30,J100+1,$E100+2)</f>
        <v>43753</v>
      </c>
      <c r="L100" s="486">
        <f t="shared" ca="1" si="17"/>
        <v>31</v>
      </c>
      <c r="M100" s="311"/>
      <c r="N100" s="279"/>
      <c r="O100" s="760" cm="1">
        <f t="array" aca="1" ref="O100" ca="1">INDEX(O$65:O$74,$AI100,1)*(1-$AH100)+INDEX(O$65:O$74,$AJ100,1)*($AH100)</f>
        <v>750</v>
      </c>
      <c r="P100" s="760" cm="1">
        <f t="array" aca="1" ref="P100" ca="1">INDEX(P$65:P$74,$AI100,1)*(1-$AH100)+INDEX(P$65:P$74,$AJ100,1)*($AH100)</f>
        <v>2650</v>
      </c>
      <c r="Q100" s="761" cm="1">
        <f t="array" aca="1" ref="Q100" ca="1">INDEX(Q$65:Q$74,$AI100,1)*(1-$AH100)+INDEX(Q$65:Q$74,$AJ100,1)*($AH100)</f>
        <v>0.60750000000000004</v>
      </c>
      <c r="R100" s="761" cm="1">
        <f t="array" aca="1" ref="R100" ca="1">INDEX(R$65:R$74,$AI100,1)*(1-$AH100)+INDEX(R$65:R$74,$AJ100,1)*($AH100)</f>
        <v>0.71250000000000002</v>
      </c>
      <c r="S100" s="755" cm="1">
        <f t="array" ref="S100">INDEX([0]!i_pasture_stage_p6z,$J100+1,ROUNDDOWN((ROW($J100)-ROW($J$65))/i_p6_len,0)+1)</f>
        <v>1</v>
      </c>
      <c r="T100" s="761" cm="1">
        <f t="array" aca="1" ref="T100" ca="1">INDEX(T$65:T$74,$AI100,1)*(1-$AH100)+INDEX(T$65:T$74,$AJ100,1)*($AH100)</f>
        <v>0.3</v>
      </c>
      <c r="U100" s="755" cm="1">
        <f t="array" aca="1" ref="U100" ca="1">INDEX(U$65:U$74,$AI100,1)*(1-$AH100)+INDEX(U$65:U$74,$AJ100,1)*($AH100)</f>
        <v>10</v>
      </c>
      <c r="V100" s="761" cm="1">
        <f t="array" aca="1" ref="V100" ca="1">INDEX(V$65:V$74,$AI100,1)*(1-$AH100)+INDEX(V$65:V$74,$AJ100,1)*($AH100)</f>
        <v>0</v>
      </c>
      <c r="W100" s="279"/>
      <c r="X100" s="913" cm="1">
        <f t="array" aca="1" ref="X100" ca="1">INDEX(X$65:X$74,$AI100,1)*(1-$AH100)+INDEX(X$65:X$74,$AJ100,1)*($AH100)</f>
        <v>0.75</v>
      </c>
      <c r="Y100" s="760" cm="1">
        <f t="array" aca="1" ref="Y100" ca="1">INDEX(Y$65:Y$74,$AI100,1)*(1-$AH100)+INDEX(Y$65:Y$74,$AJ100,1)*($AH100)</f>
        <v>50</v>
      </c>
      <c r="Z100" s="760" cm="1">
        <f t="array" aca="1" ref="Z100" ca="1">INDEX(Z$65:Z$74,$AI100,1)*(1-$AH100)+INDEX(Z$65:Z$74,$AJ100,1)*($AH100)</f>
        <v>50</v>
      </c>
      <c r="AA100" s="760" cm="1">
        <f t="array" aca="1" ref="AA100" ca="1">INDEX(AA$65:AA$74,$AI100,1)*(1-$AH100)+INDEX(AA$65:AA$74,$AJ100,1)*($AH100)</f>
        <v>50</v>
      </c>
      <c r="AB100" s="760" cm="1">
        <f t="array" aca="1" ref="AB100" ca="1">INDEX(AB$65:AB$74,$AI100,1)*(1-$AH100)+INDEX(AB$65:AB$74,$AJ100,1)*($AH100)</f>
        <v>150</v>
      </c>
      <c r="AC100" s="760" cm="1">
        <f t="array" aca="1" ref="AC100" ca="1">INDEX(AC$65:AC$74,$AI100,1)*(1-$AH100)+INDEX(AC$65:AC$74,$AJ100,1)*($AH100)</f>
        <v>150</v>
      </c>
      <c r="AD100" s="760" cm="1">
        <f t="array" aca="1" ref="AD100" ca="1">INDEX(AD$65:AD$74,$AI100,1)*(1-$AH100)+INDEX(AD$65:AD$74,$AJ100,1)*($AH100)</f>
        <v>150</v>
      </c>
      <c r="AE100" s="760" cm="1">
        <f t="array" aca="1" ref="AE100" ca="1">INDEX(AE$65:AE$74,$AI100,1)*(1-$AH100)+INDEX(AE$65:AE$74,$AJ100,1)*($AH100)</f>
        <v>400</v>
      </c>
      <c r="AF100" s="760" cm="1">
        <f t="array" aca="1" ref="AF100" ca="1">INDEX(AF$65:AF$74,$AI100,1)*(1-$AH100)+INDEX(AF$65:AF$74,$AJ100,1)*($AH100)</f>
        <v>400</v>
      </c>
      <c r="AG100" s="760"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18">
        <f>INDEX(Periods!$F$21:$O$31,INDEX(Annual!EndGS,1,$E100+2)+2,$E100+2)</f>
        <v>43753</v>
      </c>
      <c r="AQ100" s="274"/>
      <c r="AR100" s="261"/>
      <c r="AS100" s="249"/>
      <c r="AT100" s="249"/>
      <c r="AU100" s="249"/>
    </row>
    <row r="101" spans="1:47" hidden="1" outlineLevel="3" x14ac:dyDescent="0.35">
      <c r="A101" s="249"/>
      <c r="B101" s="258"/>
      <c r="C101" s="251">
        <f t="shared" si="11"/>
        <v>4</v>
      </c>
      <c r="D101" s="274"/>
      <c r="E101" s="331">
        <v>2</v>
      </c>
      <c r="F101" s="917">
        <f t="shared" si="4"/>
        <v>43784</v>
      </c>
      <c r="G101" s="274"/>
      <c r="H101" s="295"/>
      <c r="I101" s="295"/>
      <c r="J101" s="295">
        <v>6</v>
      </c>
      <c r="K101" s="485">
        <f>INDEX(Periods!$F$21:$O$30,J101+1,$E101+2)</f>
        <v>43784</v>
      </c>
      <c r="L101" s="486">
        <f t="shared" ca="1" si="17"/>
        <v>68</v>
      </c>
      <c r="M101" s="311"/>
      <c r="N101" s="279"/>
      <c r="O101" s="760" cm="1">
        <f t="array" aca="1" ref="O101" ca="1">INDEX(O$65:O$74,$AI101,1)*(1-$AH101)+INDEX(O$65:O$74,$AJ101,1)*($AH101)</f>
        <v>353.57142857142856</v>
      </c>
      <c r="P101" s="760" cm="1">
        <f t="array" aca="1" ref="P101" ca="1">INDEX(P$65:P$74,$AI101,1)*(1-$AH101)+INDEX(P$65:P$74,$AJ101,1)*($AH101)</f>
        <v>1460.7142857142858</v>
      </c>
      <c r="Q101" s="761" cm="1">
        <f t="array" aca="1" ref="Q101" ca="1">INDEX(Q$65:Q$74,$AI101,1)*(1-$AH101)+INDEX(Q$65:Q$74,$AJ101,1)*($AH101)</f>
        <v>0.54892857142857143</v>
      </c>
      <c r="R101" s="761" cm="1">
        <f t="array" aca="1" ref="R101" ca="1">INDEX(R$65:R$74,$AI101,1)*(1-$AH101)+INDEX(R$65:R$74,$AJ101,1)*($AH101)</f>
        <v>0.64821428571428563</v>
      </c>
      <c r="S101" s="755" cm="1">
        <f t="array" ref="S101">INDEX([0]!i_pasture_stage_p6z,$J101+1,ROUNDDOWN((ROW($J101)-ROW($J$65))/i_p6_len,0)+1)</f>
        <v>1</v>
      </c>
      <c r="T101" s="761" cm="1">
        <f t="array" aca="1" ref="T101" ca="1">INDEX(T$65:T$74,$AI101,1)*(1-$AH101)+INDEX(T$65:T$74,$AJ101,1)*($AH101)</f>
        <v>0.3</v>
      </c>
      <c r="U101" s="755" cm="1">
        <f t="array" aca="1" ref="U101" ca="1">INDEX(U$65:U$74,$AI101,1)*(1-$AH101)+INDEX(U$65:U$74,$AJ101,1)*($AH101)</f>
        <v>10</v>
      </c>
      <c r="V101" s="761" cm="1">
        <f t="array" aca="1" ref="V101" ca="1">INDEX(V$65:V$74,$AI101,1)*(1-$AH101)+INDEX(V$65:V$74,$AJ101,1)*($AH101)</f>
        <v>0</v>
      </c>
      <c r="W101" s="279"/>
      <c r="X101" s="913" cm="1">
        <f t="array" aca="1" ref="X101" ca="1">INDEX(X$65:X$74,$AI101,1)*(1-$AH101)+INDEX(X$65:X$74,$AJ101,1)*($AH101)</f>
        <v>0.38</v>
      </c>
      <c r="Y101" s="760" cm="1">
        <f t="array" aca="1" ref="Y101" ca="1">INDEX(Y$65:Y$74,$AI101,1)*(1-$AH101)+INDEX(Y$65:Y$74,$AJ101,1)*($AH101)</f>
        <v>50</v>
      </c>
      <c r="Z101" s="760" cm="1">
        <f t="array" aca="1" ref="Z101" ca="1">INDEX(Z$65:Z$74,$AI101,1)*(1-$AH101)+INDEX(Z$65:Z$74,$AJ101,1)*($AH101)</f>
        <v>50</v>
      </c>
      <c r="AA101" s="760" cm="1">
        <f t="array" aca="1" ref="AA101" ca="1">INDEX(AA$65:AA$74,$AI101,1)*(1-$AH101)+INDEX(AA$65:AA$74,$AJ101,1)*($AH101)</f>
        <v>50</v>
      </c>
      <c r="AB101" s="760" cm="1">
        <f t="array" aca="1" ref="AB101" ca="1">INDEX(AB$65:AB$74,$AI101,1)*(1-$AH101)+INDEX(AB$65:AB$74,$AJ101,1)*($AH101)</f>
        <v>221.42857142857142</v>
      </c>
      <c r="AC101" s="760" cm="1">
        <f t="array" aca="1" ref="AC101" ca="1">INDEX(AC$65:AC$74,$AI101,1)*(1-$AH101)+INDEX(AC$65:AC$74,$AJ101,1)*($AH101)</f>
        <v>221.42857142857142</v>
      </c>
      <c r="AD101" s="760" cm="1">
        <f t="array" aca="1" ref="AD101" ca="1">INDEX(AD$65:AD$74,$AI101,1)*(1-$AH101)+INDEX(AD$65:AD$74,$AJ101,1)*($AH101)</f>
        <v>221.42857142857142</v>
      </c>
      <c r="AE101" s="760" cm="1">
        <f t="array" aca="1" ref="AE101" ca="1">INDEX(AE$65:AE$74,$AI101,1)*(1-$AH101)+INDEX(AE$65:AE$74,$AJ101,1)*($AH101)</f>
        <v>400</v>
      </c>
      <c r="AF101" s="760" cm="1">
        <f t="array" aca="1" ref="AF101" ca="1">INDEX(AF$65:AF$74,$AI101,1)*(1-$AH101)+INDEX(AF$65:AF$74,$AJ101,1)*($AH101)</f>
        <v>400</v>
      </c>
      <c r="AG101" s="760"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18">
        <f>INDEX(Periods!$F$21:$O$31,INDEX(Annual!EndGS,1,$E101+2)+2,$E101+2)</f>
        <v>43753</v>
      </c>
      <c r="AQ101" s="274"/>
      <c r="AR101" s="261"/>
      <c r="AS101" s="249"/>
      <c r="AT101" s="249"/>
      <c r="AU101" s="249"/>
    </row>
    <row r="102" spans="1:47" hidden="1" outlineLevel="3" x14ac:dyDescent="0.35">
      <c r="A102" s="249"/>
      <c r="B102" s="258"/>
      <c r="C102" s="251">
        <f t="shared" si="11"/>
        <v>4</v>
      </c>
      <c r="D102" s="274"/>
      <c r="E102" s="331">
        <v>2</v>
      </c>
      <c r="F102" s="917">
        <f t="shared" si="4"/>
        <v>43852</v>
      </c>
      <c r="G102" s="274"/>
      <c r="H102" s="295"/>
      <c r="I102" s="295"/>
      <c r="J102" s="295">
        <v>7</v>
      </c>
      <c r="K102" s="485">
        <f>INDEX(Periods!$F$21:$O$30,J102+1,$E102+2)</f>
        <v>43852</v>
      </c>
      <c r="L102" s="486">
        <f t="shared" ca="1" si="17"/>
        <v>39</v>
      </c>
      <c r="M102" s="311"/>
      <c r="N102" s="279"/>
      <c r="O102" s="760" cm="1">
        <f t="array" aca="1" ref="O102" ca="1">INDEX(O$65:O$74,$AI102,1)*(1-$AH102)+INDEX(O$65:O$74,$AJ102,1)*($AH102)</f>
        <v>184.51327433628319</v>
      </c>
      <c r="P102" s="760" cm="1">
        <f t="array" aca="1" ref="P102" ca="1">INDEX(P$65:P$74,$AI102,1)*(1-$AH102)+INDEX(P$65:P$74,$AJ102,1)*($AH102)</f>
        <v>839.38053097345141</v>
      </c>
      <c r="Q102" s="761" cm="1">
        <f t="array" aca="1" ref="Q102" ca="1">INDEX(Q$65:Q$74,$AI102,1)*(1-$AH102)+INDEX(Q$65:Q$74,$AJ102,1)*($AH102)</f>
        <v>0.5208407079646018</v>
      </c>
      <c r="R102" s="761" cm="1">
        <f t="array" aca="1" ref="R102" ca="1">INDEX(R$65:R$74,$AI102,1)*(1-$AH102)+INDEX(R$65:R$74,$AJ102,1)*($AH102)</f>
        <v>0.59632743362831864</v>
      </c>
      <c r="S102" s="755" cm="1">
        <f t="array" ref="S102">INDEX([0]!i_pasture_stage_p6z,$J102+1,ROUNDDOWN((ROW($J102)-ROW($J$65))/i_p6_len,0)+1)</f>
        <v>1</v>
      </c>
      <c r="T102" s="761" cm="1">
        <f t="array" aca="1" ref="T102" ca="1">INDEX(T$65:T$74,$AI102,1)*(1-$AH102)+INDEX(T$65:T$74,$AJ102,1)*($AH102)</f>
        <v>0.3</v>
      </c>
      <c r="U102" s="755" cm="1">
        <f t="array" aca="1" ref="U102" ca="1">INDEX(U$65:U$74,$AI102,1)*(1-$AH102)+INDEX(U$65:U$74,$AJ102,1)*($AH102)</f>
        <v>10</v>
      </c>
      <c r="V102" s="761" cm="1">
        <f t="array" aca="1" ref="V102" ca="1">INDEX(V$65:V$74,$AI102,1)*(1-$AH102)+INDEX(V$65:V$74,$AJ102,1)*($AH102)</f>
        <v>1.9026548672566371E-2</v>
      </c>
      <c r="W102" s="279"/>
      <c r="X102" s="913" cm="1">
        <f t="array" aca="1" ref="X102" ca="1">INDEX(X$65:X$74,$AI102,1)*(1-$AH102)+INDEX(X$65:X$74,$AJ102,1)*($AH102)</f>
        <v>0.33000000000000007</v>
      </c>
      <c r="Y102" s="760" cm="1">
        <f t="array" aca="1" ref="Y102" ca="1">INDEX(Y$65:Y$74,$AI102,1)*(1-$AH102)+INDEX(Y$65:Y$74,$AJ102,1)*($AH102)</f>
        <v>50</v>
      </c>
      <c r="Z102" s="760" cm="1">
        <f t="array" aca="1" ref="Z102" ca="1">INDEX(Z$65:Z$74,$AI102,1)*(1-$AH102)+INDEX(Z$65:Z$74,$AJ102,1)*($AH102)</f>
        <v>50</v>
      </c>
      <c r="AA102" s="760" cm="1">
        <f t="array" aca="1" ref="AA102" ca="1">INDEX(AA$65:AA$74,$AI102,1)*(1-$AH102)+INDEX(AA$65:AA$74,$AJ102,1)*($AH102)</f>
        <v>50</v>
      </c>
      <c r="AB102" s="760" cm="1">
        <f t="array" aca="1" ref="AB102" ca="1">INDEX(AB$65:AB$74,$AI102,1)*(1-$AH102)+INDEX(AB$65:AB$74,$AJ102,1)*($AH102)</f>
        <v>400</v>
      </c>
      <c r="AC102" s="760" cm="1">
        <f t="array" aca="1" ref="AC102" ca="1">INDEX(AC$65:AC$74,$AI102,1)*(1-$AH102)+INDEX(AC$65:AC$74,$AJ102,1)*($AH102)</f>
        <v>400</v>
      </c>
      <c r="AD102" s="760" cm="1">
        <f t="array" aca="1" ref="AD102" ca="1">INDEX(AD$65:AD$74,$AI102,1)*(1-$AH102)+INDEX(AD$65:AD$74,$AJ102,1)*($AH102)</f>
        <v>400</v>
      </c>
      <c r="AE102" s="760" cm="1">
        <f t="array" aca="1" ref="AE102" ca="1">INDEX(AE$65:AE$74,$AI102,1)*(1-$AH102)+INDEX(AE$65:AE$74,$AJ102,1)*($AH102)</f>
        <v>400</v>
      </c>
      <c r="AF102" s="760" cm="1">
        <f t="array" aca="1" ref="AF102" ca="1">INDEX(AF$65:AF$74,$AI102,1)*(1-$AH102)+INDEX(AF$65:AF$74,$AJ102,1)*($AH102)</f>
        <v>400</v>
      </c>
      <c r="AG102" s="760"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18">
        <f>INDEX(Periods!$F$21:$O$31,INDEX(Annual!EndGS,1,$E102+2)+2,$E102+2)</f>
        <v>43753</v>
      </c>
      <c r="AQ102" s="274"/>
      <c r="AR102" s="261"/>
      <c r="AS102" s="249"/>
      <c r="AT102" s="249"/>
      <c r="AU102" s="249"/>
    </row>
    <row r="103" spans="1:47" hidden="1" outlineLevel="3" x14ac:dyDescent="0.35">
      <c r="A103" s="249"/>
      <c r="B103" s="258"/>
      <c r="C103" s="251">
        <f t="shared" si="11"/>
        <v>4</v>
      </c>
      <c r="D103" s="274"/>
      <c r="E103" s="331">
        <v>2</v>
      </c>
      <c r="F103" s="917">
        <f t="shared" si="4"/>
        <v>43891</v>
      </c>
      <c r="G103" s="274"/>
      <c r="H103" s="295"/>
      <c r="I103" s="295"/>
      <c r="J103" s="295">
        <v>8</v>
      </c>
      <c r="K103" s="485">
        <f>INDEX(Periods!$F$21:$O$30,J103+1,$E103+2)</f>
        <v>43891</v>
      </c>
      <c r="L103" s="486">
        <f t="shared" ca="1" si="17"/>
        <v>31</v>
      </c>
      <c r="M103" s="311"/>
      <c r="N103" s="279"/>
      <c r="O103" s="760" cm="1">
        <f t="array" aca="1" ref="O103" ca="1">INDEX(O$65:O$74,$AI103,1)*(1-$AH103)+INDEX(O$65:O$74,$AJ103,1)*($AH103)</f>
        <v>193.14159292035399</v>
      </c>
      <c r="P103" s="760" cm="1">
        <f t="array" aca="1" ref="P103" ca="1">INDEX(P$65:P$74,$AI103,1)*(1-$AH103)+INDEX(P$65:P$74,$AJ103,1)*($AH103)</f>
        <v>761.7256637168141</v>
      </c>
      <c r="Q103" s="761" cm="1">
        <f t="array" aca="1" ref="Q103" ca="1">INDEX(Q$65:Q$74,$AI103,1)*(1-$AH103)+INDEX(Q$65:Q$74,$AJ103,1)*($AH103)</f>
        <v>0.51480088495575227</v>
      </c>
      <c r="R103" s="761" cm="1">
        <f t="array" aca="1" ref="R103" ca="1">INDEX(R$65:R$74,$AI103,1)*(1-$AH103)+INDEX(R$65:R$74,$AJ103,1)*($AH103)</f>
        <v>0.58165929203539823</v>
      </c>
      <c r="S103" s="755" cm="1">
        <f t="array" ref="S103">INDEX([0]!i_pasture_stage_p6z,$J103+1,ROUNDDOWN((ROW($J103)-ROW($J$65))/i_p6_len,0)+1)</f>
        <v>1</v>
      </c>
      <c r="T103" s="761" cm="1">
        <f t="array" aca="1" ref="T103" ca="1">INDEX(T$65:T$74,$AI103,1)*(1-$AH103)+INDEX(T$65:T$74,$AJ103,1)*($AH103)</f>
        <v>0.3</v>
      </c>
      <c r="U103" s="755" cm="1">
        <f t="array" aca="1" ref="U103" ca="1">INDEX(U$65:U$74,$AI103,1)*(1-$AH103)+INDEX(U$65:U$74,$AJ103,1)*($AH103)</f>
        <v>10</v>
      </c>
      <c r="V103" s="761" cm="1">
        <f t="array" aca="1" ref="V103" ca="1">INDEX(V$65:V$74,$AI103,1)*(1-$AH103)+INDEX(V$65:V$74,$AJ103,1)*($AH103)</f>
        <v>3.6283185840707964E-2</v>
      </c>
      <c r="W103" s="279"/>
      <c r="X103" s="913" cm="1">
        <f t="array" aca="1" ref="X103" ca="1">INDEX(X$65:X$74,$AI103,1)*(1-$AH103)+INDEX(X$65:X$74,$AJ103,1)*($AH103)</f>
        <v>0.33</v>
      </c>
      <c r="Y103" s="760" cm="1">
        <f t="array" aca="1" ref="Y103" ca="1">INDEX(Y$65:Y$74,$AI103,1)*(1-$AH103)+INDEX(Y$65:Y$74,$AJ103,1)*($AH103)</f>
        <v>50</v>
      </c>
      <c r="Z103" s="760" cm="1">
        <f t="array" aca="1" ref="Z103" ca="1">INDEX(Z$65:Z$74,$AI103,1)*(1-$AH103)+INDEX(Z$65:Z$74,$AJ103,1)*($AH103)</f>
        <v>50</v>
      </c>
      <c r="AA103" s="760" cm="1">
        <f t="array" aca="1" ref="AA103" ca="1">INDEX(AA$65:AA$74,$AI103,1)*(1-$AH103)+INDEX(AA$65:AA$74,$AJ103,1)*($AH103)</f>
        <v>50</v>
      </c>
      <c r="AB103" s="760" cm="1">
        <f t="array" aca="1" ref="AB103" ca="1">INDEX(AB$65:AB$74,$AI103,1)*(1-$AH103)+INDEX(AB$65:AB$74,$AJ103,1)*($AH103)</f>
        <v>400</v>
      </c>
      <c r="AC103" s="760" cm="1">
        <f t="array" aca="1" ref="AC103" ca="1">INDEX(AC$65:AC$74,$AI103,1)*(1-$AH103)+INDEX(AC$65:AC$74,$AJ103,1)*($AH103)</f>
        <v>400</v>
      </c>
      <c r="AD103" s="760" cm="1">
        <f t="array" aca="1" ref="AD103" ca="1">INDEX(AD$65:AD$74,$AI103,1)*(1-$AH103)+INDEX(AD$65:AD$74,$AJ103,1)*($AH103)</f>
        <v>400</v>
      </c>
      <c r="AE103" s="760" cm="1">
        <f t="array" aca="1" ref="AE103" ca="1">INDEX(AE$65:AE$74,$AI103,1)*(1-$AH103)+INDEX(AE$65:AE$74,$AJ103,1)*($AH103)</f>
        <v>400</v>
      </c>
      <c r="AF103" s="760" cm="1">
        <f t="array" aca="1" ref="AF103" ca="1">INDEX(AF$65:AF$74,$AI103,1)*(1-$AH103)+INDEX(AF$65:AF$74,$AJ103,1)*($AH103)</f>
        <v>400</v>
      </c>
      <c r="AG103" s="760"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18">
        <f>INDEX(Periods!$F$21:$O$31,INDEX(Annual!EndGS,1,$E103+2)+2,$E103+2)</f>
        <v>43753</v>
      </c>
      <c r="AQ103" s="274"/>
      <c r="AR103" s="261"/>
      <c r="AS103" s="249"/>
      <c r="AT103" s="249"/>
      <c r="AU103" s="249"/>
    </row>
    <row r="104" spans="1:47" hidden="1" outlineLevel="3" x14ac:dyDescent="0.35">
      <c r="A104" s="249"/>
      <c r="B104" s="258"/>
      <c r="C104" s="251">
        <f t="shared" si="11"/>
        <v>4</v>
      </c>
      <c r="D104" s="274"/>
      <c r="E104" s="331">
        <v>2</v>
      </c>
      <c r="F104" s="917">
        <f t="shared" si="4"/>
        <v>43922</v>
      </c>
      <c r="G104" s="274"/>
      <c r="H104" s="295"/>
      <c r="I104" s="347"/>
      <c r="J104" s="347">
        <v>9</v>
      </c>
      <c r="K104" s="516">
        <f>INDEX(Periods!$F$21:$O$30,J104+1,$E104+2)</f>
        <v>43922</v>
      </c>
      <c r="L104" s="533">
        <f t="shared" ca="1" si="17"/>
        <v>15</v>
      </c>
      <c r="M104" s="517"/>
      <c r="N104" s="348"/>
      <c r="O104" s="762" cm="1">
        <f t="array" aca="1" ref="O104" ca="1">INDEX(O$65:O$74,$AI104,1)*(1-$AH104)+INDEX(O$65:O$74,$AJ104,1)*($AH104)</f>
        <v>200</v>
      </c>
      <c r="P104" s="762" cm="1">
        <f t="array" aca="1" ref="P104" ca="1">INDEX(P$65:P$74,$AI104,1)*(1-$AH104)+INDEX(P$65:P$74,$AJ104,1)*($AH104)</f>
        <v>700</v>
      </c>
      <c r="Q104" s="763" cm="1">
        <f t="array" aca="1" ref="Q104" ca="1">INDEX(Q$65:Q$74,$AI104,1)*(1-$AH104)+INDEX(Q$65:Q$74,$AJ104,1)*($AH104)</f>
        <v>0.51</v>
      </c>
      <c r="R104" s="763" cm="1">
        <f t="array" aca="1" ref="R104" ca="1">INDEX(R$65:R$74,$AI104,1)*(1-$AH104)+INDEX(R$65:R$74,$AJ104,1)*($AH104)</f>
        <v>0.57000000000000006</v>
      </c>
      <c r="S104" s="756" cm="1">
        <f t="array" ref="S104">INDEX([0]!i_pasture_stage_p6z,$J104+1,ROUNDDOWN((ROW($J104)-ROW($J$65))/i_p6_len,0)+1)</f>
        <v>1</v>
      </c>
      <c r="T104" s="763" cm="1">
        <f t="array" aca="1" ref="T104" ca="1">INDEX(T$65:T$74,$AI104,1)*(1-$AH104)+INDEX(T$65:T$74,$AJ104,1)*($AH104)</f>
        <v>0.3</v>
      </c>
      <c r="U104" s="756" cm="1">
        <f t="array" aca="1" ref="U104" ca="1">INDEX(U$65:U$74,$AI104,1)*(1-$AH104)+INDEX(U$65:U$74,$AJ104,1)*($AH104)</f>
        <v>10</v>
      </c>
      <c r="V104" s="763" cm="1">
        <f t="array" aca="1" ref="V104" ca="1">INDEX(V$65:V$74,$AI104,1)*(1-$AH104)+INDEX(V$65:V$74,$AJ104,1)*($AH104)</f>
        <v>0.05</v>
      </c>
      <c r="W104" s="348"/>
      <c r="X104" s="914" cm="1">
        <f t="array" aca="1" ref="X104" ca="1">INDEX(X$65:X$74,$AI104,1)*(1-$AH104)+INDEX(X$65:X$74,$AJ104,1)*($AH104)</f>
        <v>0.33</v>
      </c>
      <c r="Y104" s="762" cm="1">
        <f t="array" aca="1" ref="Y104" ca="1">INDEX(Y$65:Y$74,$AI104,1)*(1-$AH104)+INDEX(Y$65:Y$74,$AJ104,1)*($AH104)</f>
        <v>50</v>
      </c>
      <c r="Z104" s="762" cm="1">
        <f t="array" aca="1" ref="Z104" ca="1">INDEX(Z$65:Z$74,$AI104,1)*(1-$AH104)+INDEX(Z$65:Z$74,$AJ104,1)*($AH104)</f>
        <v>50</v>
      </c>
      <c r="AA104" s="762" cm="1">
        <f t="array" aca="1" ref="AA104" ca="1">INDEX(AA$65:AA$74,$AI104,1)*(1-$AH104)+INDEX(AA$65:AA$74,$AJ104,1)*($AH104)</f>
        <v>50</v>
      </c>
      <c r="AB104" s="762" cm="1">
        <f t="array" aca="1" ref="AB104" ca="1">INDEX(AB$65:AB$74,$AI104,1)*(1-$AH104)+INDEX(AB$65:AB$74,$AJ104,1)*($AH104)</f>
        <v>400</v>
      </c>
      <c r="AC104" s="762" cm="1">
        <f t="array" aca="1" ref="AC104" ca="1">INDEX(AC$65:AC$74,$AI104,1)*(1-$AH104)+INDEX(AC$65:AC$74,$AJ104,1)*($AH104)</f>
        <v>400</v>
      </c>
      <c r="AD104" s="762" cm="1">
        <f t="array" aca="1" ref="AD104" ca="1">INDEX(AD$65:AD$74,$AI104,1)*(1-$AH104)+INDEX(AD$65:AD$74,$AJ104,1)*($AH104)</f>
        <v>400</v>
      </c>
      <c r="AE104" s="762" cm="1">
        <f t="array" aca="1" ref="AE104" ca="1">INDEX(AE$65:AE$74,$AI104,1)*(1-$AH104)+INDEX(AE$65:AE$74,$AJ104,1)*($AH104)</f>
        <v>400</v>
      </c>
      <c r="AF104" s="762" cm="1">
        <f t="array" aca="1" ref="AF104" ca="1">INDEX(AF$65:AF$74,$AI104,1)*(1-$AH104)+INDEX(AF$65:AF$74,$AJ104,1)*($AH104)</f>
        <v>400</v>
      </c>
      <c r="AG104" s="762"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18">
        <f>INDEX(Periods!$F$21:$O$31,INDEX(Annual!EndGS,1,$E104+2)+2,$E104+2)</f>
        <v>43753</v>
      </c>
      <c r="AQ104" s="274"/>
      <c r="AR104" s="261"/>
      <c r="AS104" s="249"/>
      <c r="AT104" s="249"/>
      <c r="AU104" s="249"/>
    </row>
    <row r="105" spans="1:47" outlineLevel="2" collapsed="1" x14ac:dyDescent="0.35">
      <c r="A105" s="249"/>
      <c r="B105" s="258"/>
      <c r="C105" s="251">
        <f t="shared" ref="C105" si="19">INT($C$29)+2</f>
        <v>3</v>
      </c>
      <c r="D105" s="274"/>
      <c r="E105" s="331">
        <v>3</v>
      </c>
      <c r="F105" s="917">
        <f t="shared" si="4"/>
        <v>43936</v>
      </c>
      <c r="G105" s="274"/>
      <c r="H105" s="295"/>
      <c r="I105" s="523" t="s">
        <v>775</v>
      </c>
      <c r="J105" s="523">
        <v>0</v>
      </c>
      <c r="K105" s="524">
        <f>INDEX(Periods!$F$21:$O$30,J105+1,$E105+2)</f>
        <v>43572</v>
      </c>
      <c r="L105" s="534">
        <f t="shared" ca="1" si="17"/>
        <v>21</v>
      </c>
      <c r="M105" s="525"/>
      <c r="N105" s="526"/>
      <c r="O105" s="758" cm="1">
        <f t="array" aca="1" ref="O105" ca="1">INDEX(O$65:O$74,$AI105,1)*(1-$AH105)+INDEX(O$65:O$74,$AJ105,1)*($AH105)</f>
        <v>200</v>
      </c>
      <c r="P105" s="758" cm="1">
        <f t="array" aca="1" ref="P105" ca="1">INDEX(P$65:P$74,$AI105,1)*(1-$AH105)+INDEX(P$65:P$74,$AJ105,1)*($AH105)</f>
        <v>600</v>
      </c>
      <c r="Q105" s="759" cm="1">
        <f t="array" aca="1" ref="Q105" ca="1">INDEX(Q$65:Q$74,$AI105,1)*(1-$AH105)+INDEX(Q$65:Q$74,$AJ105,1)*($AH105)</f>
        <v>0.505</v>
      </c>
      <c r="R105" s="759" cm="1">
        <f t="array" aca="1" ref="R105" ca="1">INDEX(R$65:R$74,$AI105,1)*(1-$AH105)+INDEX(R$65:R$74,$AJ105,1)*($AH105)</f>
        <v>0.55500000000000005</v>
      </c>
      <c r="S105" s="757" cm="1">
        <f t="array" ref="S105">INDEX([0]!i_pasture_stage_p6z,$J105+1,ROUNDDOWN((ROW($J105)-ROW($J$65))/i_p6_len,0)+1)</f>
        <v>0</v>
      </c>
      <c r="T105" s="759" cm="1">
        <f t="array" aca="1" ref="T105" ca="1">INDEX(T$65:T$74,$AI105,1)*(1-$AH105)+INDEX(T$65:T$74,$AJ105,1)*($AH105)</f>
        <v>0.3</v>
      </c>
      <c r="U105" s="757" cm="1">
        <f t="array" aca="1" ref="U105" ca="1">INDEX(U$65:U$74,$AI105,1)*(1-$AH105)+INDEX(U$65:U$74,$AJ105,1)*($AH105)</f>
        <v>10</v>
      </c>
      <c r="V105" s="759" cm="1">
        <f t="array" aca="1" ref="V105" ca="1">INDEX(V$65:V$74,$AI105,1)*(1-$AH105)+INDEX(V$65:V$74,$AJ105,1)*($AH105)</f>
        <v>0.1</v>
      </c>
      <c r="W105" s="526"/>
      <c r="X105" s="912" cm="1">
        <f t="array" aca="1" ref="X105" ca="1">INDEX(X$65:X$74,$AI105,1)*(1-$AH105)+INDEX(X$65:X$74,$AJ105,1)*($AH105)</f>
        <v>0.33</v>
      </c>
      <c r="Y105" s="758" cm="1">
        <f t="array" aca="1" ref="Y105" ca="1">INDEX(Y$65:Y$74,$AI105,1)*(1-$AH105)+INDEX(Y$65:Y$74,$AJ105,1)*($AH105)</f>
        <v>50</v>
      </c>
      <c r="Z105" s="758" cm="1">
        <f t="array" aca="1" ref="Z105" ca="1">INDEX(Z$65:Z$74,$AI105,1)*(1-$AH105)+INDEX(Z$65:Z$74,$AJ105,1)*($AH105)</f>
        <v>50</v>
      </c>
      <c r="AA105" s="758" cm="1">
        <f t="array" aca="1" ref="AA105" ca="1">INDEX(AA$65:AA$74,$AI105,1)*(1-$AH105)+INDEX(AA$65:AA$74,$AJ105,1)*($AH105)</f>
        <v>50</v>
      </c>
      <c r="AB105" s="758" cm="1">
        <f t="array" aca="1" ref="AB105" ca="1">INDEX(AB$65:AB$74,$AI105,1)*(1-$AH105)+INDEX(AB$65:AB$74,$AJ105,1)*($AH105)</f>
        <v>400</v>
      </c>
      <c r="AC105" s="758" cm="1">
        <f t="array" aca="1" ref="AC105" ca="1">INDEX(AC$65:AC$74,$AI105,1)*(1-$AH105)+INDEX(AC$65:AC$74,$AJ105,1)*($AH105)</f>
        <v>400</v>
      </c>
      <c r="AD105" s="758" cm="1">
        <f t="array" aca="1" ref="AD105" ca="1">INDEX(AD$65:AD$74,$AI105,1)*(1-$AH105)+INDEX(AD$65:AD$74,$AJ105,1)*($AH105)</f>
        <v>400</v>
      </c>
      <c r="AE105" s="758" cm="1">
        <f t="array" aca="1" ref="AE105" ca="1">INDEX(AE$65:AE$74,$AI105,1)*(1-$AH105)+INDEX(AE$65:AE$74,$AJ105,1)*($AH105)</f>
        <v>400</v>
      </c>
      <c r="AF105" s="758" cm="1">
        <f t="array" aca="1" ref="AF105" ca="1">INDEX(AF$65:AF$74,$AI105,1)*(1-$AH105)+INDEX(AF$65:AF$74,$AJ105,1)*($AH105)</f>
        <v>400</v>
      </c>
      <c r="AG105" s="758"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18">
        <f>INDEX(Periods!$F$21:$O$31,INDEX(Annual!EndGS,1,$E105+2)+2,$E105+2)</f>
        <v>43753</v>
      </c>
      <c r="AQ105" s="274"/>
      <c r="AR105" s="261"/>
      <c r="AS105" s="249"/>
      <c r="AT105" s="249"/>
      <c r="AU105" s="249"/>
    </row>
    <row r="106" spans="1:47" hidden="1" outlineLevel="3" collapsed="1" x14ac:dyDescent="0.35">
      <c r="A106" s="249"/>
      <c r="B106" s="258"/>
      <c r="C106" s="251">
        <f t="shared" si="11"/>
        <v>4</v>
      </c>
      <c r="D106" s="274"/>
      <c r="E106" s="331">
        <v>3</v>
      </c>
      <c r="F106" s="917">
        <f t="shared" si="4"/>
        <v>43593</v>
      </c>
      <c r="G106" s="274"/>
      <c r="H106" s="295"/>
      <c r="I106" s="295"/>
      <c r="J106" s="295">
        <v>1</v>
      </c>
      <c r="K106" s="485">
        <f>INDEX(Periods!$F$21:$O$30,J106+1,$E106+2)</f>
        <v>43593</v>
      </c>
      <c r="L106" s="486">
        <f t="shared" ca="1" si="17"/>
        <v>35</v>
      </c>
      <c r="M106" s="311"/>
      <c r="N106" s="279"/>
      <c r="O106" s="760" cm="1">
        <f t="array" aca="1" ref="O106" ca="1">INDEX(O$65:O$74,$AI106,1)*(1-$AH106)+INDEX(O$65:O$74,$AJ106,1)*($AH106)</f>
        <v>200</v>
      </c>
      <c r="P106" s="760" cm="1">
        <f t="array" aca="1" ref="P106" ca="1">INDEX(P$65:P$74,$AI106,1)*(1-$AH106)+INDEX(P$65:P$74,$AJ106,1)*($AH106)</f>
        <v>352</v>
      </c>
      <c r="Q106" s="761" cm="1">
        <f t="array" aca="1" ref="Q106" ca="1">INDEX(Q$65:Q$74,$AI106,1)*(1-$AH106)+INDEX(Q$65:Q$74,$AJ106,1)*($AH106)</f>
        <v>0.81</v>
      </c>
      <c r="R106" s="761" cm="1">
        <f t="array" aca="1" ref="R106" ca="1">INDEX(R$65:R$74,$AI106,1)*(1-$AH106)+INDEX(R$65:R$74,$AJ106,1)*($AH106)</f>
        <v>0.81</v>
      </c>
      <c r="S106" s="755" cm="1">
        <f t="array" ref="S106">INDEX([0]!i_pasture_stage_p6z,$J106+1,ROUNDDOWN((ROW($J106)-ROW($J$65))/i_p6_len,0)+1)</f>
        <v>0.74285714285714288</v>
      </c>
      <c r="T106" s="761" cm="1">
        <f t="array" aca="1" ref="T106" ca="1">INDEX(T$65:T$74,$AI106,1)*(1-$AH106)+INDEX(T$65:T$74,$AJ106,1)*($AH106)</f>
        <v>0.3</v>
      </c>
      <c r="U106" s="755" cm="1">
        <f t="array" aca="1" ref="U106" ca="1">INDEX(U$65:U$74,$AI106,1)*(1-$AH106)+INDEX(U$65:U$74,$AJ106,1)*($AH106)</f>
        <v>10</v>
      </c>
      <c r="V106" s="761" cm="1">
        <f t="array" aca="1" ref="V106" ca="1">INDEX(V$65:V$74,$AI106,1)*(1-$AH106)+INDEX(V$65:V$74,$AJ106,1)*($AH106)</f>
        <v>0.1</v>
      </c>
      <c r="W106" s="279"/>
      <c r="X106" s="913" cm="1">
        <f t="array" aca="1" ref="X106" ca="1">INDEX(X$65:X$74,$AI106,1)*(1-$AH106)+INDEX(X$65:X$74,$AJ106,1)*($AH106)</f>
        <v>1</v>
      </c>
      <c r="Y106" s="760" cm="1">
        <f t="array" aca="1" ref="Y106" ca="1">INDEX(Y$65:Y$74,$AI106,1)*(1-$AH106)+INDEX(Y$65:Y$74,$AJ106,1)*($AH106)</f>
        <v>50</v>
      </c>
      <c r="Z106" s="760" cm="1">
        <f t="array" aca="1" ref="Z106" ca="1">INDEX(Z$65:Z$74,$AI106,1)*(1-$AH106)+INDEX(Z$65:Z$74,$AJ106,1)*($AH106)</f>
        <v>50</v>
      </c>
      <c r="AA106" s="760" cm="1">
        <f t="array" aca="1" ref="AA106" ca="1">INDEX(AA$65:AA$74,$AI106,1)*(1-$AH106)+INDEX(AA$65:AA$74,$AJ106,1)*($AH106)</f>
        <v>50</v>
      </c>
      <c r="AB106" s="760" cm="1">
        <f t="array" aca="1" ref="AB106" ca="1">INDEX(AB$65:AB$74,$AI106,1)*(1-$AH106)+INDEX(AB$65:AB$74,$AJ106,1)*($AH106)</f>
        <v>100</v>
      </c>
      <c r="AC106" s="760" cm="1">
        <f t="array" aca="1" ref="AC106" ca="1">INDEX(AC$65:AC$74,$AI106,1)*(1-$AH106)+INDEX(AC$65:AC$74,$AJ106,1)*($AH106)</f>
        <v>400</v>
      </c>
      <c r="AD106" s="760" cm="1">
        <f t="array" aca="1" ref="AD106" ca="1">INDEX(AD$65:AD$74,$AI106,1)*(1-$AH106)+INDEX(AD$65:AD$74,$AJ106,1)*($AH106)</f>
        <v>400</v>
      </c>
      <c r="AE106" s="760" cm="1">
        <f t="array" aca="1" ref="AE106" ca="1">INDEX(AE$65:AE$74,$AI106,1)*(1-$AH106)+INDEX(AE$65:AE$74,$AJ106,1)*($AH106)</f>
        <v>400</v>
      </c>
      <c r="AF106" s="760" cm="1">
        <f t="array" aca="1" ref="AF106" ca="1">INDEX(AF$65:AF$74,$AI106,1)*(1-$AH106)+INDEX(AF$65:AF$74,$AJ106,1)*($AH106)</f>
        <v>400</v>
      </c>
      <c r="AG106" s="760"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18">
        <f>INDEX(Periods!$F$21:$O$31,INDEX(Annual!EndGS,1,$E106+2)+2,$E106+2)</f>
        <v>43753</v>
      </c>
      <c r="AQ106" s="274"/>
      <c r="AR106" s="261"/>
      <c r="AS106" s="249"/>
      <c r="AT106" s="249"/>
      <c r="AU106" s="249"/>
    </row>
    <row r="107" spans="1:47" hidden="1" outlineLevel="3" x14ac:dyDescent="0.35">
      <c r="A107" s="249"/>
      <c r="B107" s="258"/>
      <c r="C107" s="251">
        <f t="shared" si="11"/>
        <v>4</v>
      </c>
      <c r="D107" s="274"/>
      <c r="E107" s="331">
        <v>3</v>
      </c>
      <c r="F107" s="917">
        <f t="shared" si="4"/>
        <v>43628</v>
      </c>
      <c r="G107" s="274"/>
      <c r="H107" s="295"/>
      <c r="I107" s="295"/>
      <c r="J107" s="295">
        <v>2</v>
      </c>
      <c r="K107" s="485">
        <f>INDEX(Periods!$F$21:$O$30,J107+1,$E107+2)</f>
        <v>43628</v>
      </c>
      <c r="L107" s="486">
        <f t="shared" ca="1" si="17"/>
        <v>56</v>
      </c>
      <c r="M107" s="311"/>
      <c r="N107" s="279"/>
      <c r="O107" s="760" cm="1">
        <f t="array" aca="1" ref="O107" ca="1">INDEX(O$65:O$74,$AI107,1)*(1-$AH107)+INDEX(O$65:O$74,$AJ107,1)*($AH107)</f>
        <v>250</v>
      </c>
      <c r="P107" s="760" cm="1">
        <f t="array" aca="1" ref="P107" ca="1">INDEX(P$65:P$74,$AI107,1)*(1-$AH107)+INDEX(P$65:P$74,$AJ107,1)*($AH107)</f>
        <v>1200</v>
      </c>
      <c r="Q107" s="761" cm="1">
        <f t="array" aca="1" ref="Q107" ca="1">INDEX(Q$65:Q$74,$AI107,1)*(1-$AH107)+INDEX(Q$65:Q$74,$AJ107,1)*($AH107)</f>
        <v>0.81</v>
      </c>
      <c r="R107" s="761" cm="1">
        <f t="array" aca="1" ref="R107" ca="1">INDEX(R$65:R$74,$AI107,1)*(1-$AH107)+INDEX(R$65:R$74,$AJ107,1)*($AH107)</f>
        <v>0.81</v>
      </c>
      <c r="S107" s="755" cm="1">
        <f t="array" ref="S107">INDEX([0]!i_pasture_stage_p6z,$J107+1,ROUNDDOWN((ROW($J107)-ROW($J$65))/i_p6_len,0)+1)</f>
        <v>1</v>
      </c>
      <c r="T107" s="761" cm="1">
        <f t="array" aca="1" ref="T107" ca="1">INDEX(T$65:T$74,$AI107,1)*(1-$AH107)+INDEX(T$65:T$74,$AJ107,1)*($AH107)</f>
        <v>0.3</v>
      </c>
      <c r="U107" s="755" cm="1">
        <f t="array" aca="1" ref="U107" ca="1">INDEX(U$65:U$74,$AI107,1)*(1-$AH107)+INDEX(U$65:U$74,$AJ107,1)*($AH107)</f>
        <v>10</v>
      </c>
      <c r="V107" s="761" cm="1">
        <f t="array" aca="1" ref="V107" ca="1">INDEX(V$65:V$74,$AI107,1)*(1-$AH107)+INDEX(V$65:V$74,$AJ107,1)*($AH107)</f>
        <v>0</v>
      </c>
      <c r="W107" s="279"/>
      <c r="X107" s="913" cm="1">
        <f t="array" aca="1" ref="X107" ca="1">INDEX(X$65:X$74,$AI107,1)*(1-$AH107)+INDEX(X$65:X$74,$AJ107,1)*($AH107)</f>
        <v>1</v>
      </c>
      <c r="Y107" s="760" cm="1">
        <f t="array" aca="1" ref="Y107" ca="1">INDEX(Y$65:Y$74,$AI107,1)*(1-$AH107)+INDEX(Y$65:Y$74,$AJ107,1)*($AH107)</f>
        <v>50</v>
      </c>
      <c r="Z107" s="760" cm="1">
        <f t="array" aca="1" ref="Z107" ca="1">INDEX(Z$65:Z$74,$AI107,1)*(1-$AH107)+INDEX(Z$65:Z$74,$AJ107,1)*($AH107)</f>
        <v>50</v>
      </c>
      <c r="AA107" s="760" cm="1">
        <f t="array" aca="1" ref="AA107" ca="1">INDEX(AA$65:AA$74,$AI107,1)*(1-$AH107)+INDEX(AA$65:AA$74,$AJ107,1)*($AH107)</f>
        <v>50</v>
      </c>
      <c r="AB107" s="760" cm="1">
        <f t="array" aca="1" ref="AB107" ca="1">INDEX(AB$65:AB$74,$AI107,1)*(1-$AH107)+INDEX(AB$65:AB$74,$AJ107,1)*($AH107)</f>
        <v>150</v>
      </c>
      <c r="AC107" s="760" cm="1">
        <f t="array" aca="1" ref="AC107" ca="1">INDEX(AC$65:AC$74,$AI107,1)*(1-$AH107)+INDEX(AC$65:AC$74,$AJ107,1)*($AH107)</f>
        <v>100</v>
      </c>
      <c r="AD107" s="760" cm="1">
        <f t="array" aca="1" ref="AD107" ca="1">INDEX(AD$65:AD$74,$AI107,1)*(1-$AH107)+INDEX(AD$65:AD$74,$AJ107,1)*($AH107)</f>
        <v>150</v>
      </c>
      <c r="AE107" s="760" cm="1">
        <f t="array" aca="1" ref="AE107" ca="1">INDEX(AE$65:AE$74,$AI107,1)*(1-$AH107)+INDEX(AE$65:AE$74,$AJ107,1)*($AH107)</f>
        <v>400</v>
      </c>
      <c r="AF107" s="760" cm="1">
        <f t="array" aca="1" ref="AF107" ca="1">INDEX(AF$65:AF$74,$AI107,1)*(1-$AH107)+INDEX(AF$65:AF$74,$AJ107,1)*($AH107)</f>
        <v>400</v>
      </c>
      <c r="AG107" s="760"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18">
        <f>INDEX(Periods!$F$21:$O$31,INDEX(Annual!EndGS,1,$E107+2)+2,$E107+2)</f>
        <v>43753</v>
      </c>
      <c r="AQ107" s="274"/>
      <c r="AR107" s="261"/>
      <c r="AS107" s="249"/>
      <c r="AT107" s="249"/>
      <c r="AU107" s="249"/>
    </row>
    <row r="108" spans="1:47" hidden="1" outlineLevel="3" x14ac:dyDescent="0.35">
      <c r="A108" s="249"/>
      <c r="B108" s="258"/>
      <c r="C108" s="251">
        <f t="shared" si="11"/>
        <v>4</v>
      </c>
      <c r="D108" s="274"/>
      <c r="E108" s="331">
        <v>3</v>
      </c>
      <c r="F108" s="917">
        <f t="shared" si="4"/>
        <v>43684</v>
      </c>
      <c r="G108" s="274"/>
      <c r="H108" s="295"/>
      <c r="I108" s="295"/>
      <c r="J108" s="295">
        <v>3</v>
      </c>
      <c r="K108" s="485">
        <f>INDEX(Periods!$F$21:$O$30,J108+1,$E108+2)</f>
        <v>43684</v>
      </c>
      <c r="L108" s="486">
        <f t="shared" ca="1" si="17"/>
        <v>49</v>
      </c>
      <c r="M108" s="311"/>
      <c r="N108" s="279"/>
      <c r="O108" s="760" cm="1">
        <f t="array" aca="1" ref="O108" ca="1">INDEX(O$65:O$74,$AI108,1)*(1-$AH108)+INDEX(O$65:O$74,$AJ108,1)*($AH108)</f>
        <v>367.85714285714289</v>
      </c>
      <c r="P108" s="760" cm="1">
        <f t="array" aca="1" ref="P108" ca="1">INDEX(P$65:P$74,$AI108,1)*(1-$AH108)+INDEX(P$65:P$74,$AJ108,1)*($AH108)</f>
        <v>2843.4642857142858</v>
      </c>
      <c r="Q108" s="761" cm="1">
        <f t="array" aca="1" ref="Q108" ca="1">INDEX(Q$65:Q$74,$AI108,1)*(1-$AH108)+INDEX(Q$65:Q$74,$AJ108,1)*($AH108)</f>
        <v>0.78642857142857148</v>
      </c>
      <c r="R108" s="761" cm="1">
        <f t="array" aca="1" ref="R108" ca="1">INDEX(R$65:R$74,$AI108,1)*(1-$AH108)+INDEX(R$65:R$74,$AJ108,1)*($AH108)</f>
        <v>0.79321428571428576</v>
      </c>
      <c r="S108" s="755" cm="1">
        <f t="array" ref="S108">INDEX([0]!i_pasture_stage_p6z,$J108+1,ROUNDDOWN((ROW($J108)-ROW($J$65))/i_p6_len,0)+1)</f>
        <v>1</v>
      </c>
      <c r="T108" s="761" cm="1">
        <f t="array" aca="1" ref="T108" ca="1">INDEX(T$65:T$74,$AI108,1)*(1-$AH108)+INDEX(T$65:T$74,$AJ108,1)*($AH108)</f>
        <v>0.3</v>
      </c>
      <c r="U108" s="755" cm="1">
        <f t="array" aca="1" ref="U108" ca="1">INDEX(U$65:U$74,$AI108,1)*(1-$AH108)+INDEX(U$65:U$74,$AJ108,1)*($AH108)</f>
        <v>10</v>
      </c>
      <c r="V108" s="761" cm="1">
        <f t="array" aca="1" ref="V108" ca="1">INDEX(V$65:V$74,$AI108,1)*(1-$AH108)+INDEX(V$65:V$74,$AJ108,1)*($AH108)</f>
        <v>0</v>
      </c>
      <c r="W108" s="279"/>
      <c r="X108" s="913" cm="1">
        <f t="array" aca="1" ref="X108" ca="1">INDEX(X$65:X$74,$AI108,1)*(1-$AH108)+INDEX(X$65:X$74,$AJ108,1)*($AH108)</f>
        <v>0.9151785714285714</v>
      </c>
      <c r="Y108" s="760" cm="1">
        <f t="array" aca="1" ref="Y108" ca="1">INDEX(Y$65:Y$74,$AI108,1)*(1-$AH108)+INDEX(Y$65:Y$74,$AJ108,1)*($AH108)</f>
        <v>50</v>
      </c>
      <c r="Z108" s="760" cm="1">
        <f t="array" aca="1" ref="Z108" ca="1">INDEX(Z$65:Z$74,$AI108,1)*(1-$AH108)+INDEX(Z$65:Z$74,$AJ108,1)*($AH108)</f>
        <v>50</v>
      </c>
      <c r="AA108" s="760" cm="1">
        <f t="array" aca="1" ref="AA108" ca="1">INDEX(AA$65:AA$74,$AI108,1)*(1-$AH108)+INDEX(AA$65:AA$74,$AJ108,1)*($AH108)</f>
        <v>50</v>
      </c>
      <c r="AB108" s="760" cm="1">
        <f t="array" aca="1" ref="AB108" ca="1">INDEX(AB$65:AB$74,$AI108,1)*(1-$AH108)+INDEX(AB$65:AB$74,$AJ108,1)*($AH108)</f>
        <v>150</v>
      </c>
      <c r="AC108" s="760" cm="1">
        <f t="array" aca="1" ref="AC108" ca="1">INDEX(AC$65:AC$74,$AI108,1)*(1-$AH108)+INDEX(AC$65:AC$74,$AJ108,1)*($AH108)</f>
        <v>150</v>
      </c>
      <c r="AD108" s="760" cm="1">
        <f t="array" aca="1" ref="AD108" ca="1">INDEX(AD$65:AD$74,$AI108,1)*(1-$AH108)+INDEX(AD$65:AD$74,$AJ108,1)*($AH108)</f>
        <v>116.96428571428572</v>
      </c>
      <c r="AE108" s="760" cm="1">
        <f t="array" aca="1" ref="AE108" ca="1">INDEX(AE$65:AE$74,$AI108,1)*(1-$AH108)+INDEX(AE$65:AE$74,$AJ108,1)*($AH108)</f>
        <v>400</v>
      </c>
      <c r="AF108" s="760" cm="1">
        <f t="array" aca="1" ref="AF108" ca="1">INDEX(AF$65:AF$74,$AI108,1)*(1-$AH108)+INDEX(AF$65:AF$74,$AJ108,1)*($AH108)</f>
        <v>400</v>
      </c>
      <c r="AG108" s="760"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18">
        <f>INDEX(Periods!$F$21:$O$31,INDEX(Annual!EndGS,1,$E108+2)+2,$E108+2)</f>
        <v>43753</v>
      </c>
      <c r="AQ108" s="274"/>
      <c r="AR108" s="261"/>
      <c r="AS108" s="249"/>
      <c r="AT108" s="249"/>
      <c r="AU108" s="249"/>
    </row>
    <row r="109" spans="1:47" hidden="1" outlineLevel="3" x14ac:dyDescent="0.35">
      <c r="A109" s="249"/>
      <c r="B109" s="258"/>
      <c r="C109" s="251">
        <f t="shared" si="11"/>
        <v>4</v>
      </c>
      <c r="D109" s="274"/>
      <c r="E109" s="331">
        <v>3</v>
      </c>
      <c r="F109" s="917">
        <f t="shared" si="4"/>
        <v>43733</v>
      </c>
      <c r="G109" s="274"/>
      <c r="H109" s="295"/>
      <c r="I109" s="295"/>
      <c r="J109" s="295">
        <v>4</v>
      </c>
      <c r="K109" s="485">
        <f>INDEX(Periods!$F$21:$O$30,J109+1,$E109+2)</f>
        <v>43733</v>
      </c>
      <c r="L109" s="486">
        <f t="shared" ca="1" si="17"/>
        <v>20</v>
      </c>
      <c r="M109" s="311"/>
      <c r="N109" s="279"/>
      <c r="O109" s="760" cm="1">
        <f t="array" aca="1" ref="O109" ca="1">INDEX(O$65:O$74,$AI109,1)*(1-$AH109)+INDEX(O$65:O$74,$AJ109,1)*($AH109)</f>
        <v>500</v>
      </c>
      <c r="P109" s="760" cm="1">
        <f t="array" aca="1" ref="P109" ca="1">INDEX(P$65:P$74,$AI109,1)*(1-$AH109)+INDEX(P$65:P$74,$AJ109,1)*($AH109)</f>
        <v>3598</v>
      </c>
      <c r="Q109" s="761" cm="1">
        <f t="array" aca="1" ref="Q109" ca="1">INDEX(Q$65:Q$74,$AI109,1)*(1-$AH109)+INDEX(Q$65:Q$74,$AJ109,1)*($AH109)</f>
        <v>0.76</v>
      </c>
      <c r="R109" s="761" cm="1">
        <f t="array" aca="1" ref="R109" ca="1">INDEX(R$65:R$74,$AI109,1)*(1-$AH109)+INDEX(R$65:R$74,$AJ109,1)*($AH109)</f>
        <v>0.78</v>
      </c>
      <c r="S109" s="755" cm="1">
        <f t="array" ref="S109">INDEX([0]!i_pasture_stage_p6z,$J109+1,ROUNDDOWN((ROW($J109)-ROW($J$65))/i_p6_len,0)+1)</f>
        <v>1</v>
      </c>
      <c r="T109" s="761" cm="1">
        <f t="array" aca="1" ref="T109" ca="1">INDEX(T$65:T$74,$AI109,1)*(1-$AH109)+INDEX(T$65:T$74,$AJ109,1)*($AH109)</f>
        <v>0.29999999999999993</v>
      </c>
      <c r="U109" s="755" cm="1">
        <f t="array" aca="1" ref="U109" ca="1">INDEX(U$65:U$74,$AI109,1)*(1-$AH109)+INDEX(U$65:U$74,$AJ109,1)*($AH109)</f>
        <v>10</v>
      </c>
      <c r="V109" s="761" cm="1">
        <f t="array" aca="1" ref="V109" ca="1">INDEX(V$65:V$74,$AI109,1)*(1-$AH109)+INDEX(V$65:V$74,$AJ109,1)*($AH109)</f>
        <v>0</v>
      </c>
      <c r="W109" s="279"/>
      <c r="X109" s="913" cm="1">
        <f t="array" aca="1" ref="X109" ca="1">INDEX(X$65:X$74,$AI109,1)*(1-$AH109)+INDEX(X$65:X$74,$AJ109,1)*($AH109)</f>
        <v>0.75</v>
      </c>
      <c r="Y109" s="760" cm="1">
        <f t="array" aca="1" ref="Y109" ca="1">INDEX(Y$65:Y$74,$AI109,1)*(1-$AH109)+INDEX(Y$65:Y$74,$AJ109,1)*($AH109)</f>
        <v>50</v>
      </c>
      <c r="Z109" s="760" cm="1">
        <f t="array" aca="1" ref="Z109" ca="1">INDEX(Z$65:Z$74,$AI109,1)*(1-$AH109)+INDEX(Z$65:Z$74,$AJ109,1)*($AH109)</f>
        <v>50</v>
      </c>
      <c r="AA109" s="760" cm="1">
        <f t="array" aca="1" ref="AA109" ca="1">INDEX(AA$65:AA$74,$AI109,1)*(1-$AH109)+INDEX(AA$65:AA$74,$AJ109,1)*($AH109)</f>
        <v>50</v>
      </c>
      <c r="AB109" s="760" cm="1">
        <f t="array" aca="1" ref="AB109" ca="1">INDEX(AB$65:AB$74,$AI109,1)*(1-$AH109)+INDEX(AB$65:AB$74,$AJ109,1)*($AH109)</f>
        <v>150</v>
      </c>
      <c r="AC109" s="760" cm="1">
        <f t="array" aca="1" ref="AC109" ca="1">INDEX(AC$65:AC$74,$AI109,1)*(1-$AH109)+INDEX(AC$65:AC$74,$AJ109,1)*($AH109)</f>
        <v>150</v>
      </c>
      <c r="AD109" s="760" cm="1">
        <f t="array" aca="1" ref="AD109" ca="1">INDEX(AD$65:AD$74,$AI109,1)*(1-$AH109)+INDEX(AD$65:AD$74,$AJ109,1)*($AH109)</f>
        <v>150</v>
      </c>
      <c r="AE109" s="760" cm="1">
        <f t="array" aca="1" ref="AE109" ca="1">INDEX(AE$65:AE$74,$AI109,1)*(1-$AH109)+INDEX(AE$65:AE$74,$AJ109,1)*($AH109)</f>
        <v>400</v>
      </c>
      <c r="AF109" s="760" cm="1">
        <f t="array" aca="1" ref="AF109" ca="1">INDEX(AF$65:AF$74,$AI109,1)*(1-$AH109)+INDEX(AF$65:AF$74,$AJ109,1)*($AH109)</f>
        <v>400</v>
      </c>
      <c r="AG109" s="760"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18">
        <f>INDEX(Periods!$F$21:$O$31,INDEX(Annual!EndGS,1,$E109+2)+2,$E109+2)</f>
        <v>43753</v>
      </c>
      <c r="AQ109" s="274"/>
      <c r="AR109" s="261"/>
      <c r="AS109" s="249"/>
      <c r="AT109" s="249"/>
      <c r="AU109" s="249"/>
    </row>
    <row r="110" spans="1:47" hidden="1" outlineLevel="3" x14ac:dyDescent="0.35">
      <c r="A110" s="249"/>
      <c r="B110" s="258"/>
      <c r="C110" s="251">
        <f t="shared" si="11"/>
        <v>4</v>
      </c>
      <c r="D110" s="274"/>
      <c r="E110" s="331">
        <v>3</v>
      </c>
      <c r="F110" s="917">
        <f t="shared" si="4"/>
        <v>43753</v>
      </c>
      <c r="G110" s="274"/>
      <c r="H110" s="295"/>
      <c r="I110" s="295"/>
      <c r="J110" s="295">
        <v>5</v>
      </c>
      <c r="K110" s="485">
        <f>INDEX(Periods!$F$21:$O$30,J110+1,$E110+2)</f>
        <v>43753</v>
      </c>
      <c r="L110" s="486">
        <f t="shared" ca="1" si="17"/>
        <v>13</v>
      </c>
      <c r="M110" s="311"/>
      <c r="N110" s="279"/>
      <c r="O110" s="760" cm="1">
        <f t="array" aca="1" ref="O110" ca="1">INDEX(O$65:O$74,$AI110,1)*(1-$AH110)+INDEX(O$65:O$74,$AJ110,1)*($AH110)</f>
        <v>750</v>
      </c>
      <c r="P110" s="760" cm="1">
        <f t="array" aca="1" ref="P110" ca="1">INDEX(P$65:P$74,$AI110,1)*(1-$AH110)+INDEX(P$65:P$74,$AJ110,1)*($AH110)</f>
        <v>2650</v>
      </c>
      <c r="Q110" s="761" cm="1">
        <f t="array" aca="1" ref="Q110" ca="1">INDEX(Q$65:Q$74,$AI110,1)*(1-$AH110)+INDEX(Q$65:Q$74,$AJ110,1)*($AH110)</f>
        <v>0.60750000000000004</v>
      </c>
      <c r="R110" s="761" cm="1">
        <f t="array" aca="1" ref="R110" ca="1">INDEX(R$65:R$74,$AI110,1)*(1-$AH110)+INDEX(R$65:R$74,$AJ110,1)*($AH110)</f>
        <v>0.71250000000000002</v>
      </c>
      <c r="S110" s="755" cm="1">
        <f t="array" ref="S110">INDEX([0]!i_pasture_stage_p6z,$J110+1,ROUNDDOWN((ROW($J110)-ROW($J$65))/i_p6_len,0)+1)</f>
        <v>1</v>
      </c>
      <c r="T110" s="761" cm="1">
        <f t="array" aca="1" ref="T110" ca="1">INDEX(T$65:T$74,$AI110,1)*(1-$AH110)+INDEX(T$65:T$74,$AJ110,1)*($AH110)</f>
        <v>0.3</v>
      </c>
      <c r="U110" s="755" cm="1">
        <f t="array" aca="1" ref="U110" ca="1">INDEX(U$65:U$74,$AI110,1)*(1-$AH110)+INDEX(U$65:U$74,$AJ110,1)*($AH110)</f>
        <v>10</v>
      </c>
      <c r="V110" s="761" cm="1">
        <f t="array" aca="1" ref="V110" ca="1">INDEX(V$65:V$74,$AI110,1)*(1-$AH110)+INDEX(V$65:V$74,$AJ110,1)*($AH110)</f>
        <v>0</v>
      </c>
      <c r="W110" s="279"/>
      <c r="X110" s="913" cm="1">
        <f t="array" aca="1" ref="X110" ca="1">INDEX(X$65:X$74,$AI110,1)*(1-$AH110)+INDEX(X$65:X$74,$AJ110,1)*($AH110)</f>
        <v>0.75</v>
      </c>
      <c r="Y110" s="760" cm="1">
        <f t="array" aca="1" ref="Y110" ca="1">INDEX(Y$65:Y$74,$AI110,1)*(1-$AH110)+INDEX(Y$65:Y$74,$AJ110,1)*($AH110)</f>
        <v>50</v>
      </c>
      <c r="Z110" s="760" cm="1">
        <f t="array" aca="1" ref="Z110" ca="1">INDEX(Z$65:Z$74,$AI110,1)*(1-$AH110)+INDEX(Z$65:Z$74,$AJ110,1)*($AH110)</f>
        <v>50</v>
      </c>
      <c r="AA110" s="760" cm="1">
        <f t="array" aca="1" ref="AA110" ca="1">INDEX(AA$65:AA$74,$AI110,1)*(1-$AH110)+INDEX(AA$65:AA$74,$AJ110,1)*($AH110)</f>
        <v>50</v>
      </c>
      <c r="AB110" s="760" cm="1">
        <f t="array" aca="1" ref="AB110" ca="1">INDEX(AB$65:AB$74,$AI110,1)*(1-$AH110)+INDEX(AB$65:AB$74,$AJ110,1)*($AH110)</f>
        <v>150</v>
      </c>
      <c r="AC110" s="760" cm="1">
        <f t="array" aca="1" ref="AC110" ca="1">INDEX(AC$65:AC$74,$AI110,1)*(1-$AH110)+INDEX(AC$65:AC$74,$AJ110,1)*($AH110)</f>
        <v>150</v>
      </c>
      <c r="AD110" s="760" cm="1">
        <f t="array" aca="1" ref="AD110" ca="1">INDEX(AD$65:AD$74,$AI110,1)*(1-$AH110)+INDEX(AD$65:AD$74,$AJ110,1)*($AH110)</f>
        <v>150</v>
      </c>
      <c r="AE110" s="760" cm="1">
        <f t="array" aca="1" ref="AE110" ca="1">INDEX(AE$65:AE$74,$AI110,1)*(1-$AH110)+INDEX(AE$65:AE$74,$AJ110,1)*($AH110)</f>
        <v>400</v>
      </c>
      <c r="AF110" s="760" cm="1">
        <f t="array" aca="1" ref="AF110" ca="1">INDEX(AF$65:AF$74,$AI110,1)*(1-$AH110)+INDEX(AF$65:AF$74,$AJ110,1)*($AH110)</f>
        <v>400</v>
      </c>
      <c r="AG110" s="760"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18">
        <f>INDEX(Periods!$F$21:$O$31,INDEX(Annual!EndGS,1,$E110+2)+2,$E110+2)</f>
        <v>43753</v>
      </c>
      <c r="AQ110" s="274"/>
      <c r="AR110" s="261"/>
      <c r="AS110" s="249"/>
      <c r="AT110" s="249"/>
      <c r="AU110" s="249"/>
    </row>
    <row r="111" spans="1:47" hidden="1" outlineLevel="3" x14ac:dyDescent="0.35">
      <c r="A111" s="249"/>
      <c r="B111" s="258"/>
      <c r="C111" s="251">
        <f t="shared" si="11"/>
        <v>4</v>
      </c>
      <c r="D111" s="274"/>
      <c r="E111" s="331">
        <v>3</v>
      </c>
      <c r="F111" s="917">
        <f t="shared" si="4"/>
        <v>43766</v>
      </c>
      <c r="G111" s="274"/>
      <c r="H111" s="295"/>
      <c r="I111" s="295"/>
      <c r="J111" s="295">
        <v>6</v>
      </c>
      <c r="K111" s="485">
        <f>INDEX(Periods!$F$21:$O$30,J111+1,$E111+2)</f>
        <v>43766</v>
      </c>
      <c r="L111" s="486">
        <f t="shared" ca="1" si="17"/>
        <v>86</v>
      </c>
      <c r="M111" s="311"/>
      <c r="N111" s="279"/>
      <c r="O111" s="760" cm="1">
        <f t="array" aca="1" ref="O111" ca="1">INDEX(O$65:O$74,$AI111,1)*(1-$AH111)+INDEX(O$65:O$74,$AJ111,1)*($AH111)</f>
        <v>548.80952380952385</v>
      </c>
      <c r="P111" s="760" cm="1">
        <f t="array" aca="1" ref="P111" ca="1">INDEX(P$65:P$74,$AI111,1)*(1-$AH111)+INDEX(P$65:P$74,$AJ111,1)*($AH111)</f>
        <v>2046.4285714285716</v>
      </c>
      <c r="Q111" s="761" cm="1">
        <f t="array" aca="1" ref="Q111" ca="1">INDEX(Q$65:Q$74,$AI111,1)*(1-$AH111)+INDEX(Q$65:Q$74,$AJ111,1)*($AH111)</f>
        <v>0.57654761904761909</v>
      </c>
      <c r="R111" s="761" cm="1">
        <f t="array" aca="1" ref="R111" ca="1">INDEX(R$65:R$74,$AI111,1)*(1-$AH111)+INDEX(R$65:R$74,$AJ111,1)*($AH111)</f>
        <v>0.68154761904761907</v>
      </c>
      <c r="S111" s="755" cm="1">
        <f t="array" ref="S111">INDEX([0]!i_pasture_stage_p6z,$J111+1,ROUNDDOWN((ROW($J111)-ROW($J$65))/i_p6_len,0)+1)</f>
        <v>1</v>
      </c>
      <c r="T111" s="761" cm="1">
        <f t="array" aca="1" ref="T111" ca="1">INDEX(T$65:T$74,$AI111,1)*(1-$AH111)+INDEX(T$65:T$74,$AJ111,1)*($AH111)</f>
        <v>0.3</v>
      </c>
      <c r="U111" s="755" cm="1">
        <f t="array" aca="1" ref="U111" ca="1">INDEX(U$65:U$74,$AI111,1)*(1-$AH111)+INDEX(U$65:U$74,$AJ111,1)*($AH111)</f>
        <v>10</v>
      </c>
      <c r="V111" s="761" cm="1">
        <f t="array" aca="1" ref="V111" ca="1">INDEX(V$65:V$74,$AI111,1)*(1-$AH111)+INDEX(V$65:V$74,$AJ111,1)*($AH111)</f>
        <v>0</v>
      </c>
      <c r="W111" s="279"/>
      <c r="X111" s="913" cm="1">
        <f t="array" aca="1" ref="X111" ca="1">INDEX(X$65:X$74,$AI111,1)*(1-$AH111)+INDEX(X$65:X$74,$AJ111,1)*($AH111)</f>
        <v>0.53333333333333333</v>
      </c>
      <c r="Y111" s="760" cm="1">
        <f t="array" aca="1" ref="Y111" ca="1">INDEX(Y$65:Y$74,$AI111,1)*(1-$AH111)+INDEX(Y$65:Y$74,$AJ111,1)*($AH111)</f>
        <v>50</v>
      </c>
      <c r="Z111" s="760" cm="1">
        <f t="array" aca="1" ref="Z111" ca="1">INDEX(Z$65:Z$74,$AI111,1)*(1-$AH111)+INDEX(Z$65:Z$74,$AJ111,1)*($AH111)</f>
        <v>50</v>
      </c>
      <c r="AA111" s="760" cm="1">
        <f t="array" aca="1" ref="AA111" ca="1">INDEX(AA$65:AA$74,$AI111,1)*(1-$AH111)+INDEX(AA$65:AA$74,$AJ111,1)*($AH111)</f>
        <v>50</v>
      </c>
      <c r="AB111" s="760" cm="1">
        <f t="array" aca="1" ref="AB111" ca="1">INDEX(AB$65:AB$74,$AI111,1)*(1-$AH111)+INDEX(AB$65:AB$74,$AJ111,1)*($AH111)</f>
        <v>150</v>
      </c>
      <c r="AC111" s="760" cm="1">
        <f t="array" aca="1" ref="AC111" ca="1">INDEX(AC$65:AC$74,$AI111,1)*(1-$AH111)+INDEX(AC$65:AC$74,$AJ111,1)*($AH111)</f>
        <v>150</v>
      </c>
      <c r="AD111" s="760" cm="1">
        <f t="array" aca="1" ref="AD111" ca="1">INDEX(AD$65:AD$74,$AI111,1)*(1-$AH111)+INDEX(AD$65:AD$74,$AJ111,1)*($AH111)</f>
        <v>150</v>
      </c>
      <c r="AE111" s="760" cm="1">
        <f t="array" aca="1" ref="AE111" ca="1">INDEX(AE$65:AE$74,$AI111,1)*(1-$AH111)+INDEX(AE$65:AE$74,$AJ111,1)*($AH111)</f>
        <v>400</v>
      </c>
      <c r="AF111" s="760" cm="1">
        <f t="array" aca="1" ref="AF111" ca="1">INDEX(AF$65:AF$74,$AI111,1)*(1-$AH111)+INDEX(AF$65:AF$74,$AJ111,1)*($AH111)</f>
        <v>400</v>
      </c>
      <c r="AG111" s="760"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18">
        <f>INDEX(Periods!$F$21:$O$31,INDEX(Annual!EndGS,1,$E111+2)+2,$E111+2)</f>
        <v>43753</v>
      </c>
      <c r="AQ111" s="274"/>
      <c r="AR111" s="261"/>
      <c r="AS111" s="249"/>
      <c r="AT111" s="249"/>
      <c r="AU111" s="249"/>
    </row>
    <row r="112" spans="1:47" hidden="1" outlineLevel="3" x14ac:dyDescent="0.35">
      <c r="A112" s="249"/>
      <c r="B112" s="258"/>
      <c r="C112" s="251">
        <f t="shared" si="11"/>
        <v>4</v>
      </c>
      <c r="D112" s="274"/>
      <c r="E112" s="331">
        <v>3</v>
      </c>
      <c r="F112" s="917">
        <f t="shared" si="4"/>
        <v>43852</v>
      </c>
      <c r="G112" s="274"/>
      <c r="H112" s="295"/>
      <c r="I112" s="295"/>
      <c r="J112" s="295">
        <v>7</v>
      </c>
      <c r="K112" s="485">
        <f>INDEX(Periods!$F$21:$O$30,J112+1,$E112+2)</f>
        <v>43852</v>
      </c>
      <c r="L112" s="486">
        <f t="shared" ca="1" si="17"/>
        <v>39</v>
      </c>
      <c r="M112" s="311"/>
      <c r="N112" s="279"/>
      <c r="O112" s="760" cm="1">
        <f t="array" aca="1" ref="O112" ca="1">INDEX(O$65:O$74,$AI112,1)*(1-$AH112)+INDEX(O$65:O$74,$AJ112,1)*($AH112)</f>
        <v>184.51327433628319</v>
      </c>
      <c r="P112" s="760" cm="1">
        <f t="array" aca="1" ref="P112" ca="1">INDEX(P$65:P$74,$AI112,1)*(1-$AH112)+INDEX(P$65:P$74,$AJ112,1)*($AH112)</f>
        <v>839.38053097345141</v>
      </c>
      <c r="Q112" s="761" cm="1">
        <f t="array" aca="1" ref="Q112" ca="1">INDEX(Q$65:Q$74,$AI112,1)*(1-$AH112)+INDEX(Q$65:Q$74,$AJ112,1)*($AH112)</f>
        <v>0.5208407079646018</v>
      </c>
      <c r="R112" s="761" cm="1">
        <f t="array" aca="1" ref="R112" ca="1">INDEX(R$65:R$74,$AI112,1)*(1-$AH112)+INDEX(R$65:R$74,$AJ112,1)*($AH112)</f>
        <v>0.59632743362831864</v>
      </c>
      <c r="S112" s="755" cm="1">
        <f t="array" ref="S112">INDEX([0]!i_pasture_stage_p6z,$J112+1,ROUNDDOWN((ROW($J112)-ROW($J$65))/i_p6_len,0)+1)</f>
        <v>1</v>
      </c>
      <c r="T112" s="761" cm="1">
        <f t="array" aca="1" ref="T112" ca="1">INDEX(T$65:T$74,$AI112,1)*(1-$AH112)+INDEX(T$65:T$74,$AJ112,1)*($AH112)</f>
        <v>0.3</v>
      </c>
      <c r="U112" s="755" cm="1">
        <f t="array" aca="1" ref="U112" ca="1">INDEX(U$65:U$74,$AI112,1)*(1-$AH112)+INDEX(U$65:U$74,$AJ112,1)*($AH112)</f>
        <v>10</v>
      </c>
      <c r="V112" s="761" cm="1">
        <f t="array" aca="1" ref="V112" ca="1">INDEX(V$65:V$74,$AI112,1)*(1-$AH112)+INDEX(V$65:V$74,$AJ112,1)*($AH112)</f>
        <v>1.9026548672566371E-2</v>
      </c>
      <c r="W112" s="279"/>
      <c r="X112" s="913" cm="1">
        <f t="array" aca="1" ref="X112" ca="1">INDEX(X$65:X$74,$AI112,1)*(1-$AH112)+INDEX(X$65:X$74,$AJ112,1)*($AH112)</f>
        <v>0.33000000000000007</v>
      </c>
      <c r="Y112" s="760" cm="1">
        <f t="array" aca="1" ref="Y112" ca="1">INDEX(Y$65:Y$74,$AI112,1)*(1-$AH112)+INDEX(Y$65:Y$74,$AJ112,1)*($AH112)</f>
        <v>50</v>
      </c>
      <c r="Z112" s="760" cm="1">
        <f t="array" aca="1" ref="Z112" ca="1">INDEX(Z$65:Z$74,$AI112,1)*(1-$AH112)+INDEX(Z$65:Z$74,$AJ112,1)*($AH112)</f>
        <v>50</v>
      </c>
      <c r="AA112" s="760" cm="1">
        <f t="array" aca="1" ref="AA112" ca="1">INDEX(AA$65:AA$74,$AI112,1)*(1-$AH112)+INDEX(AA$65:AA$74,$AJ112,1)*($AH112)</f>
        <v>50</v>
      </c>
      <c r="AB112" s="760" cm="1">
        <f t="array" aca="1" ref="AB112" ca="1">INDEX(AB$65:AB$74,$AI112,1)*(1-$AH112)+INDEX(AB$65:AB$74,$AJ112,1)*($AH112)</f>
        <v>400</v>
      </c>
      <c r="AC112" s="760" cm="1">
        <f t="array" aca="1" ref="AC112" ca="1">INDEX(AC$65:AC$74,$AI112,1)*(1-$AH112)+INDEX(AC$65:AC$74,$AJ112,1)*($AH112)</f>
        <v>400</v>
      </c>
      <c r="AD112" s="760" cm="1">
        <f t="array" aca="1" ref="AD112" ca="1">INDEX(AD$65:AD$74,$AI112,1)*(1-$AH112)+INDEX(AD$65:AD$74,$AJ112,1)*($AH112)</f>
        <v>400</v>
      </c>
      <c r="AE112" s="760" cm="1">
        <f t="array" aca="1" ref="AE112" ca="1">INDEX(AE$65:AE$74,$AI112,1)*(1-$AH112)+INDEX(AE$65:AE$74,$AJ112,1)*($AH112)</f>
        <v>400</v>
      </c>
      <c r="AF112" s="760" cm="1">
        <f t="array" aca="1" ref="AF112" ca="1">INDEX(AF$65:AF$74,$AI112,1)*(1-$AH112)+INDEX(AF$65:AF$74,$AJ112,1)*($AH112)</f>
        <v>400</v>
      </c>
      <c r="AG112" s="760"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18">
        <f>INDEX(Periods!$F$21:$O$31,INDEX(Annual!EndGS,1,$E112+2)+2,$E112+2)</f>
        <v>43753</v>
      </c>
      <c r="AQ112" s="274"/>
      <c r="AR112" s="261"/>
      <c r="AS112" s="249"/>
      <c r="AT112" s="249"/>
      <c r="AU112" s="249"/>
    </row>
    <row r="113" spans="1:47" hidden="1" outlineLevel="3" x14ac:dyDescent="0.35">
      <c r="A113" s="249"/>
      <c r="B113" s="258"/>
      <c r="C113" s="251">
        <f t="shared" si="11"/>
        <v>4</v>
      </c>
      <c r="D113" s="274"/>
      <c r="E113" s="331">
        <v>3</v>
      </c>
      <c r="F113" s="917">
        <f t="shared" si="4"/>
        <v>43891</v>
      </c>
      <c r="G113" s="274"/>
      <c r="H113" s="295"/>
      <c r="I113" s="295"/>
      <c r="J113" s="295">
        <v>8</v>
      </c>
      <c r="K113" s="485">
        <f>INDEX(Periods!$F$21:$O$30,J113+1,$E113+2)</f>
        <v>43891</v>
      </c>
      <c r="L113" s="486">
        <f t="shared" ca="1" si="17"/>
        <v>31</v>
      </c>
      <c r="M113" s="311"/>
      <c r="N113" s="279"/>
      <c r="O113" s="760" cm="1">
        <f t="array" aca="1" ref="O113" ca="1">INDEX(O$65:O$74,$AI113,1)*(1-$AH113)+INDEX(O$65:O$74,$AJ113,1)*($AH113)</f>
        <v>193.14159292035399</v>
      </c>
      <c r="P113" s="760" cm="1">
        <f t="array" aca="1" ref="P113" ca="1">INDEX(P$65:P$74,$AI113,1)*(1-$AH113)+INDEX(P$65:P$74,$AJ113,1)*($AH113)</f>
        <v>761.7256637168141</v>
      </c>
      <c r="Q113" s="761" cm="1">
        <f t="array" aca="1" ref="Q113" ca="1">INDEX(Q$65:Q$74,$AI113,1)*(1-$AH113)+INDEX(Q$65:Q$74,$AJ113,1)*($AH113)</f>
        <v>0.51480088495575227</v>
      </c>
      <c r="R113" s="761" cm="1">
        <f t="array" aca="1" ref="R113" ca="1">INDEX(R$65:R$74,$AI113,1)*(1-$AH113)+INDEX(R$65:R$74,$AJ113,1)*($AH113)</f>
        <v>0.58165929203539823</v>
      </c>
      <c r="S113" s="755" cm="1">
        <f t="array" ref="S113">INDEX([0]!i_pasture_stage_p6z,$J113+1,ROUNDDOWN((ROW($J113)-ROW($J$65))/i_p6_len,0)+1)</f>
        <v>1</v>
      </c>
      <c r="T113" s="761" cm="1">
        <f t="array" aca="1" ref="T113" ca="1">INDEX(T$65:T$74,$AI113,1)*(1-$AH113)+INDEX(T$65:T$74,$AJ113,1)*($AH113)</f>
        <v>0.3</v>
      </c>
      <c r="U113" s="755" cm="1">
        <f t="array" aca="1" ref="U113" ca="1">INDEX(U$65:U$74,$AI113,1)*(1-$AH113)+INDEX(U$65:U$74,$AJ113,1)*($AH113)</f>
        <v>10</v>
      </c>
      <c r="V113" s="761" cm="1">
        <f t="array" aca="1" ref="V113" ca="1">INDEX(V$65:V$74,$AI113,1)*(1-$AH113)+INDEX(V$65:V$74,$AJ113,1)*($AH113)</f>
        <v>3.6283185840707964E-2</v>
      </c>
      <c r="W113" s="279"/>
      <c r="X113" s="913" cm="1">
        <f t="array" aca="1" ref="X113" ca="1">INDEX(X$65:X$74,$AI113,1)*(1-$AH113)+INDEX(X$65:X$74,$AJ113,1)*($AH113)</f>
        <v>0.33</v>
      </c>
      <c r="Y113" s="760" cm="1">
        <f t="array" aca="1" ref="Y113" ca="1">INDEX(Y$65:Y$74,$AI113,1)*(1-$AH113)+INDEX(Y$65:Y$74,$AJ113,1)*($AH113)</f>
        <v>50</v>
      </c>
      <c r="Z113" s="760" cm="1">
        <f t="array" aca="1" ref="Z113" ca="1">INDEX(Z$65:Z$74,$AI113,1)*(1-$AH113)+INDEX(Z$65:Z$74,$AJ113,1)*($AH113)</f>
        <v>50</v>
      </c>
      <c r="AA113" s="760" cm="1">
        <f t="array" aca="1" ref="AA113" ca="1">INDEX(AA$65:AA$74,$AI113,1)*(1-$AH113)+INDEX(AA$65:AA$74,$AJ113,1)*($AH113)</f>
        <v>50</v>
      </c>
      <c r="AB113" s="760" cm="1">
        <f t="array" aca="1" ref="AB113" ca="1">INDEX(AB$65:AB$74,$AI113,1)*(1-$AH113)+INDEX(AB$65:AB$74,$AJ113,1)*($AH113)</f>
        <v>400</v>
      </c>
      <c r="AC113" s="760" cm="1">
        <f t="array" aca="1" ref="AC113" ca="1">INDEX(AC$65:AC$74,$AI113,1)*(1-$AH113)+INDEX(AC$65:AC$74,$AJ113,1)*($AH113)</f>
        <v>400</v>
      </c>
      <c r="AD113" s="760" cm="1">
        <f t="array" aca="1" ref="AD113" ca="1">INDEX(AD$65:AD$74,$AI113,1)*(1-$AH113)+INDEX(AD$65:AD$74,$AJ113,1)*($AH113)</f>
        <v>400</v>
      </c>
      <c r="AE113" s="760" cm="1">
        <f t="array" aca="1" ref="AE113" ca="1">INDEX(AE$65:AE$74,$AI113,1)*(1-$AH113)+INDEX(AE$65:AE$74,$AJ113,1)*($AH113)</f>
        <v>400</v>
      </c>
      <c r="AF113" s="760" cm="1">
        <f t="array" aca="1" ref="AF113" ca="1">INDEX(AF$65:AF$74,$AI113,1)*(1-$AH113)+INDEX(AF$65:AF$74,$AJ113,1)*($AH113)</f>
        <v>400</v>
      </c>
      <c r="AG113" s="760"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18">
        <f>INDEX(Periods!$F$21:$O$31,INDEX(Annual!EndGS,1,$E113+2)+2,$E113+2)</f>
        <v>43753</v>
      </c>
      <c r="AQ113" s="274"/>
      <c r="AR113" s="261"/>
      <c r="AS113" s="249"/>
      <c r="AT113" s="249"/>
      <c r="AU113" s="249"/>
    </row>
    <row r="114" spans="1:47" hidden="1" outlineLevel="3" x14ac:dyDescent="0.35">
      <c r="A114" s="249"/>
      <c r="B114" s="258"/>
      <c r="C114" s="251">
        <f t="shared" si="11"/>
        <v>4</v>
      </c>
      <c r="D114" s="274"/>
      <c r="E114" s="331">
        <v>3</v>
      </c>
      <c r="F114" s="917">
        <f t="shared" si="4"/>
        <v>43922</v>
      </c>
      <c r="G114" s="274"/>
      <c r="H114" s="295"/>
      <c r="I114" s="347"/>
      <c r="J114" s="347">
        <v>9</v>
      </c>
      <c r="K114" s="516">
        <f>INDEX(Periods!$F$21:$O$30,J114+1,$E114+2)</f>
        <v>43922</v>
      </c>
      <c r="L114" s="533">
        <f t="shared" ca="1" si="17"/>
        <v>15</v>
      </c>
      <c r="M114" s="517"/>
      <c r="N114" s="348"/>
      <c r="O114" s="762" cm="1">
        <f t="array" aca="1" ref="O114" ca="1">INDEX(O$65:O$74,$AI114,1)*(1-$AH114)+INDEX(O$65:O$74,$AJ114,1)*($AH114)</f>
        <v>200</v>
      </c>
      <c r="P114" s="762" cm="1">
        <f t="array" aca="1" ref="P114" ca="1">INDEX(P$65:P$74,$AI114,1)*(1-$AH114)+INDEX(P$65:P$74,$AJ114,1)*($AH114)</f>
        <v>700</v>
      </c>
      <c r="Q114" s="763" cm="1">
        <f t="array" aca="1" ref="Q114" ca="1">INDEX(Q$65:Q$74,$AI114,1)*(1-$AH114)+INDEX(Q$65:Q$74,$AJ114,1)*($AH114)</f>
        <v>0.51</v>
      </c>
      <c r="R114" s="763" cm="1">
        <f t="array" aca="1" ref="R114" ca="1">INDEX(R$65:R$74,$AI114,1)*(1-$AH114)+INDEX(R$65:R$74,$AJ114,1)*($AH114)</f>
        <v>0.57000000000000006</v>
      </c>
      <c r="S114" s="756" cm="1">
        <f t="array" ref="S114">INDEX([0]!i_pasture_stage_p6z,$J114+1,ROUNDDOWN((ROW($J114)-ROW($J$65))/i_p6_len,0)+1)</f>
        <v>1</v>
      </c>
      <c r="T114" s="763" cm="1">
        <f t="array" aca="1" ref="T114" ca="1">INDEX(T$65:T$74,$AI114,1)*(1-$AH114)+INDEX(T$65:T$74,$AJ114,1)*($AH114)</f>
        <v>0.3</v>
      </c>
      <c r="U114" s="756" cm="1">
        <f t="array" aca="1" ref="U114" ca="1">INDEX(U$65:U$74,$AI114,1)*(1-$AH114)+INDEX(U$65:U$74,$AJ114,1)*($AH114)</f>
        <v>10</v>
      </c>
      <c r="V114" s="763" cm="1">
        <f t="array" aca="1" ref="V114" ca="1">INDEX(V$65:V$74,$AI114,1)*(1-$AH114)+INDEX(V$65:V$74,$AJ114,1)*($AH114)</f>
        <v>0.05</v>
      </c>
      <c r="W114" s="348"/>
      <c r="X114" s="914" cm="1">
        <f t="array" aca="1" ref="X114" ca="1">INDEX(X$65:X$74,$AI114,1)*(1-$AH114)+INDEX(X$65:X$74,$AJ114,1)*($AH114)</f>
        <v>0.33</v>
      </c>
      <c r="Y114" s="762" cm="1">
        <f t="array" aca="1" ref="Y114" ca="1">INDEX(Y$65:Y$74,$AI114,1)*(1-$AH114)+INDEX(Y$65:Y$74,$AJ114,1)*($AH114)</f>
        <v>50</v>
      </c>
      <c r="Z114" s="762" cm="1">
        <f t="array" aca="1" ref="Z114" ca="1">INDEX(Z$65:Z$74,$AI114,1)*(1-$AH114)+INDEX(Z$65:Z$74,$AJ114,1)*($AH114)</f>
        <v>50</v>
      </c>
      <c r="AA114" s="762" cm="1">
        <f t="array" aca="1" ref="AA114" ca="1">INDEX(AA$65:AA$74,$AI114,1)*(1-$AH114)+INDEX(AA$65:AA$74,$AJ114,1)*($AH114)</f>
        <v>50</v>
      </c>
      <c r="AB114" s="762" cm="1">
        <f t="array" aca="1" ref="AB114" ca="1">INDEX(AB$65:AB$74,$AI114,1)*(1-$AH114)+INDEX(AB$65:AB$74,$AJ114,1)*($AH114)</f>
        <v>400</v>
      </c>
      <c r="AC114" s="762" cm="1">
        <f t="array" aca="1" ref="AC114" ca="1">INDEX(AC$65:AC$74,$AI114,1)*(1-$AH114)+INDEX(AC$65:AC$74,$AJ114,1)*($AH114)</f>
        <v>400</v>
      </c>
      <c r="AD114" s="762" cm="1">
        <f t="array" aca="1" ref="AD114" ca="1">INDEX(AD$65:AD$74,$AI114,1)*(1-$AH114)+INDEX(AD$65:AD$74,$AJ114,1)*($AH114)</f>
        <v>400</v>
      </c>
      <c r="AE114" s="762" cm="1">
        <f t="array" aca="1" ref="AE114" ca="1">INDEX(AE$65:AE$74,$AI114,1)*(1-$AH114)+INDEX(AE$65:AE$74,$AJ114,1)*($AH114)</f>
        <v>400</v>
      </c>
      <c r="AF114" s="762" cm="1">
        <f t="array" aca="1" ref="AF114" ca="1">INDEX(AF$65:AF$74,$AI114,1)*(1-$AH114)+INDEX(AF$65:AF$74,$AJ114,1)*($AH114)</f>
        <v>400</v>
      </c>
      <c r="AG114" s="762"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18">
        <f>INDEX(Periods!$F$21:$O$31,INDEX(Annual!EndGS,1,$E114+2)+2,$E114+2)</f>
        <v>43753</v>
      </c>
      <c r="AQ114" s="274"/>
      <c r="AR114" s="261"/>
      <c r="AS114" s="249"/>
      <c r="AT114" s="249"/>
      <c r="AU114" s="249"/>
    </row>
    <row r="115" spans="1:47" outlineLevel="2" collapsed="1" x14ac:dyDescent="0.35">
      <c r="A115" s="249"/>
      <c r="B115" s="258"/>
      <c r="C115" s="251">
        <f t="shared" ref="C115" si="20">INT($C$29)+2</f>
        <v>3</v>
      </c>
      <c r="D115" s="274"/>
      <c r="E115" s="331">
        <v>4</v>
      </c>
      <c r="F115" s="917">
        <f t="shared" si="4"/>
        <v>43936</v>
      </c>
      <c r="G115" s="274"/>
      <c r="H115" s="295"/>
      <c r="I115" s="523" t="s">
        <v>776</v>
      </c>
      <c r="J115" s="523">
        <v>0</v>
      </c>
      <c r="K115" s="524">
        <f>INDEX(Periods!$F$21:$O$30,J115+1,$E115+2)</f>
        <v>43572</v>
      </c>
      <c r="L115" s="534">
        <f t="shared" ca="1" si="17"/>
        <v>21</v>
      </c>
      <c r="M115" s="525"/>
      <c r="N115" s="526"/>
      <c r="O115" s="758" cm="1">
        <f t="array" aca="1" ref="O115" ca="1">INDEX(O$65:O$74,$AI115,1)*(1-$AH115)+INDEX(O$65:O$74,$AJ115,1)*($AH115)</f>
        <v>200</v>
      </c>
      <c r="P115" s="758" cm="1">
        <f t="array" aca="1" ref="P115" ca="1">INDEX(P$65:P$74,$AI115,1)*(1-$AH115)+INDEX(P$65:P$74,$AJ115,1)*($AH115)</f>
        <v>600</v>
      </c>
      <c r="Q115" s="759" cm="1">
        <f t="array" aca="1" ref="Q115" ca="1">INDEX(Q$65:Q$74,$AI115,1)*(1-$AH115)+INDEX(Q$65:Q$74,$AJ115,1)*($AH115)</f>
        <v>0.505</v>
      </c>
      <c r="R115" s="759" cm="1">
        <f t="array" aca="1" ref="R115" ca="1">INDEX(R$65:R$74,$AI115,1)*(1-$AH115)+INDEX(R$65:R$74,$AJ115,1)*($AH115)</f>
        <v>0.55500000000000005</v>
      </c>
      <c r="S115" s="757" cm="1">
        <f t="array" ref="S115">INDEX([0]!i_pasture_stage_p6z,$J115+1,ROUNDDOWN((ROW($J115)-ROW($J$65))/i_p6_len,0)+1)</f>
        <v>1</v>
      </c>
      <c r="T115" s="759" cm="1">
        <f t="array" aca="1" ref="T115" ca="1">INDEX(T$65:T$74,$AI115,1)*(1-$AH115)+INDEX(T$65:T$74,$AJ115,1)*($AH115)</f>
        <v>0.3</v>
      </c>
      <c r="U115" s="757" cm="1">
        <f t="array" aca="1" ref="U115" ca="1">INDEX(U$65:U$74,$AI115,1)*(1-$AH115)+INDEX(U$65:U$74,$AJ115,1)*($AH115)</f>
        <v>10</v>
      </c>
      <c r="V115" s="759" cm="1">
        <f t="array" aca="1" ref="V115" ca="1">INDEX(V$65:V$74,$AI115,1)*(1-$AH115)+INDEX(V$65:V$74,$AJ115,1)*($AH115)</f>
        <v>0.1</v>
      </c>
      <c r="W115" s="526"/>
      <c r="X115" s="912" cm="1">
        <f t="array" aca="1" ref="X115" ca="1">INDEX(X$65:X$74,$AI115,1)*(1-$AH115)+INDEX(X$65:X$74,$AJ115,1)*($AH115)</f>
        <v>0.33</v>
      </c>
      <c r="Y115" s="758" cm="1">
        <f t="array" aca="1" ref="Y115" ca="1">INDEX(Y$65:Y$74,$AI115,1)*(1-$AH115)+INDEX(Y$65:Y$74,$AJ115,1)*($AH115)</f>
        <v>50</v>
      </c>
      <c r="Z115" s="758" cm="1">
        <f t="array" aca="1" ref="Z115" ca="1">INDEX(Z$65:Z$74,$AI115,1)*(1-$AH115)+INDEX(Z$65:Z$74,$AJ115,1)*($AH115)</f>
        <v>50</v>
      </c>
      <c r="AA115" s="758" cm="1">
        <f t="array" aca="1" ref="AA115" ca="1">INDEX(AA$65:AA$74,$AI115,1)*(1-$AH115)+INDEX(AA$65:AA$74,$AJ115,1)*($AH115)</f>
        <v>50</v>
      </c>
      <c r="AB115" s="758" cm="1">
        <f t="array" aca="1" ref="AB115" ca="1">INDEX(AB$65:AB$74,$AI115,1)*(1-$AH115)+INDEX(AB$65:AB$74,$AJ115,1)*($AH115)</f>
        <v>400</v>
      </c>
      <c r="AC115" s="758" cm="1">
        <f t="array" aca="1" ref="AC115" ca="1">INDEX(AC$65:AC$74,$AI115,1)*(1-$AH115)+INDEX(AC$65:AC$74,$AJ115,1)*($AH115)</f>
        <v>400</v>
      </c>
      <c r="AD115" s="758" cm="1">
        <f t="array" aca="1" ref="AD115" ca="1">INDEX(AD$65:AD$74,$AI115,1)*(1-$AH115)+INDEX(AD$65:AD$74,$AJ115,1)*($AH115)</f>
        <v>400</v>
      </c>
      <c r="AE115" s="758" cm="1">
        <f t="array" aca="1" ref="AE115" ca="1">INDEX(AE$65:AE$74,$AI115,1)*(1-$AH115)+INDEX(AE$65:AE$74,$AJ115,1)*($AH115)</f>
        <v>400</v>
      </c>
      <c r="AF115" s="758" cm="1">
        <f t="array" aca="1" ref="AF115" ca="1">INDEX(AF$65:AF$74,$AI115,1)*(1-$AH115)+INDEX(AF$65:AF$74,$AJ115,1)*($AH115)</f>
        <v>400</v>
      </c>
      <c r="AG115" s="758"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18">
        <f>INDEX(Periods!$F$21:$O$31,INDEX(Annual!EndGS,1,$E115+2)+2,$E115+2)</f>
        <v>43753</v>
      </c>
      <c r="AQ115" s="274"/>
      <c r="AR115" s="261"/>
      <c r="AS115" s="249"/>
      <c r="AT115" s="249"/>
      <c r="AU115" s="249"/>
    </row>
    <row r="116" spans="1:47" hidden="1" outlineLevel="3" collapsed="1" x14ac:dyDescent="0.35">
      <c r="A116" s="249"/>
      <c r="B116" s="258"/>
      <c r="C116" s="251">
        <f t="shared" si="11"/>
        <v>4</v>
      </c>
      <c r="D116" s="274"/>
      <c r="E116" s="331">
        <v>4</v>
      </c>
      <c r="F116" s="917">
        <f t="shared" si="4"/>
        <v>43593</v>
      </c>
      <c r="G116" s="274"/>
      <c r="H116" s="295"/>
      <c r="I116" s="295"/>
      <c r="J116" s="295">
        <v>1</v>
      </c>
      <c r="K116" s="485">
        <f>INDEX(Periods!$F$21:$O$30,J116+1,$E116+2)</f>
        <v>43593</v>
      </c>
      <c r="L116" s="486">
        <f t="shared" ca="1" si="17"/>
        <v>35</v>
      </c>
      <c r="M116" s="311"/>
      <c r="N116" s="279"/>
      <c r="O116" s="760" cm="1">
        <f t="array" aca="1" ref="O116" ca="1">INDEX(O$65:O$74,$AI116,1)*(1-$AH116)+INDEX(O$65:O$74,$AJ116,1)*($AH116)</f>
        <v>200</v>
      </c>
      <c r="P116" s="760" cm="1">
        <f t="array" aca="1" ref="P116" ca="1">INDEX(P$65:P$74,$AI116,1)*(1-$AH116)+INDEX(P$65:P$74,$AJ116,1)*($AH116)</f>
        <v>352</v>
      </c>
      <c r="Q116" s="761" cm="1">
        <f t="array" aca="1" ref="Q116" ca="1">INDEX(Q$65:Q$74,$AI116,1)*(1-$AH116)+INDEX(Q$65:Q$74,$AJ116,1)*($AH116)</f>
        <v>0.81</v>
      </c>
      <c r="R116" s="761" cm="1">
        <f t="array" aca="1" ref="R116" ca="1">INDEX(R$65:R$74,$AI116,1)*(1-$AH116)+INDEX(R$65:R$74,$AJ116,1)*($AH116)</f>
        <v>0.81</v>
      </c>
      <c r="S116" s="755" cm="1">
        <f t="array" ref="S116">INDEX([0]!i_pasture_stage_p6z,$J116+1,ROUNDDOWN((ROW($J116)-ROW($J$65))/i_p6_len,0)+1)</f>
        <v>0.14285714285714285</v>
      </c>
      <c r="T116" s="761" cm="1">
        <f t="array" aca="1" ref="T116" ca="1">INDEX(T$65:T$74,$AI116,1)*(1-$AH116)+INDEX(T$65:T$74,$AJ116,1)*($AH116)</f>
        <v>0.3</v>
      </c>
      <c r="U116" s="755" cm="1">
        <f t="array" aca="1" ref="U116" ca="1">INDEX(U$65:U$74,$AI116,1)*(1-$AH116)+INDEX(U$65:U$74,$AJ116,1)*($AH116)</f>
        <v>10</v>
      </c>
      <c r="V116" s="761" cm="1">
        <f t="array" aca="1" ref="V116" ca="1">INDEX(V$65:V$74,$AI116,1)*(1-$AH116)+INDEX(V$65:V$74,$AJ116,1)*($AH116)</f>
        <v>0.1</v>
      </c>
      <c r="W116" s="279"/>
      <c r="X116" s="913" cm="1">
        <f t="array" aca="1" ref="X116" ca="1">INDEX(X$65:X$74,$AI116,1)*(1-$AH116)+INDEX(X$65:X$74,$AJ116,1)*($AH116)</f>
        <v>1</v>
      </c>
      <c r="Y116" s="760" cm="1">
        <f t="array" aca="1" ref="Y116" ca="1">INDEX(Y$65:Y$74,$AI116,1)*(1-$AH116)+INDEX(Y$65:Y$74,$AJ116,1)*($AH116)</f>
        <v>50</v>
      </c>
      <c r="Z116" s="760" cm="1">
        <f t="array" aca="1" ref="Z116" ca="1">INDEX(Z$65:Z$74,$AI116,1)*(1-$AH116)+INDEX(Z$65:Z$74,$AJ116,1)*($AH116)</f>
        <v>50</v>
      </c>
      <c r="AA116" s="760" cm="1">
        <f t="array" aca="1" ref="AA116" ca="1">INDEX(AA$65:AA$74,$AI116,1)*(1-$AH116)+INDEX(AA$65:AA$74,$AJ116,1)*($AH116)</f>
        <v>50</v>
      </c>
      <c r="AB116" s="760" cm="1">
        <f t="array" aca="1" ref="AB116" ca="1">INDEX(AB$65:AB$74,$AI116,1)*(1-$AH116)+INDEX(AB$65:AB$74,$AJ116,1)*($AH116)</f>
        <v>100</v>
      </c>
      <c r="AC116" s="760" cm="1">
        <f t="array" aca="1" ref="AC116" ca="1">INDEX(AC$65:AC$74,$AI116,1)*(1-$AH116)+INDEX(AC$65:AC$74,$AJ116,1)*($AH116)</f>
        <v>400</v>
      </c>
      <c r="AD116" s="760" cm="1">
        <f t="array" aca="1" ref="AD116" ca="1">INDEX(AD$65:AD$74,$AI116,1)*(1-$AH116)+INDEX(AD$65:AD$74,$AJ116,1)*($AH116)</f>
        <v>400</v>
      </c>
      <c r="AE116" s="760" cm="1">
        <f t="array" aca="1" ref="AE116" ca="1">INDEX(AE$65:AE$74,$AI116,1)*(1-$AH116)+INDEX(AE$65:AE$74,$AJ116,1)*($AH116)</f>
        <v>400</v>
      </c>
      <c r="AF116" s="760" cm="1">
        <f t="array" aca="1" ref="AF116" ca="1">INDEX(AF$65:AF$74,$AI116,1)*(1-$AH116)+INDEX(AF$65:AF$74,$AJ116,1)*($AH116)</f>
        <v>400</v>
      </c>
      <c r="AG116" s="760"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18">
        <f>INDEX(Periods!$F$21:$O$31,INDEX(Annual!EndGS,1,$E116+2)+2,$E116+2)</f>
        <v>43753</v>
      </c>
      <c r="AQ116" s="274"/>
      <c r="AR116" s="261"/>
      <c r="AS116" s="249"/>
      <c r="AT116" s="249"/>
      <c r="AU116" s="249"/>
    </row>
    <row r="117" spans="1:47" hidden="1" outlineLevel="3" x14ac:dyDescent="0.35">
      <c r="A117" s="249"/>
      <c r="B117" s="258"/>
      <c r="C117" s="251">
        <f t="shared" si="11"/>
        <v>4</v>
      </c>
      <c r="D117" s="274"/>
      <c r="E117" s="331">
        <v>4</v>
      </c>
      <c r="F117" s="917">
        <f t="shared" si="4"/>
        <v>43628</v>
      </c>
      <c r="G117" s="274"/>
      <c r="H117" s="295"/>
      <c r="I117" s="295"/>
      <c r="J117" s="295">
        <v>2</v>
      </c>
      <c r="K117" s="485">
        <f>INDEX(Periods!$F$21:$O$30,J117+1,$E117+2)</f>
        <v>43628</v>
      </c>
      <c r="L117" s="486">
        <f t="shared" ca="1" si="17"/>
        <v>56</v>
      </c>
      <c r="M117" s="311"/>
      <c r="N117" s="279"/>
      <c r="O117" s="760" cm="1">
        <f t="array" aca="1" ref="O117" ca="1">INDEX(O$65:O$74,$AI117,1)*(1-$AH117)+INDEX(O$65:O$74,$AJ117,1)*($AH117)</f>
        <v>250</v>
      </c>
      <c r="P117" s="760" cm="1">
        <f t="array" aca="1" ref="P117" ca="1">INDEX(P$65:P$74,$AI117,1)*(1-$AH117)+INDEX(P$65:P$74,$AJ117,1)*($AH117)</f>
        <v>1200</v>
      </c>
      <c r="Q117" s="761" cm="1">
        <f t="array" aca="1" ref="Q117" ca="1">INDEX(Q$65:Q$74,$AI117,1)*(1-$AH117)+INDEX(Q$65:Q$74,$AJ117,1)*($AH117)</f>
        <v>0.81</v>
      </c>
      <c r="R117" s="761" cm="1">
        <f t="array" aca="1" ref="R117" ca="1">INDEX(R$65:R$74,$AI117,1)*(1-$AH117)+INDEX(R$65:R$74,$AJ117,1)*($AH117)</f>
        <v>0.81</v>
      </c>
      <c r="S117" s="755" cm="1">
        <f t="array" ref="S117">INDEX([0]!i_pasture_stage_p6z,$J117+1,ROUNDDOWN((ROW($J117)-ROW($J$65))/i_p6_len,0)+1)</f>
        <v>1</v>
      </c>
      <c r="T117" s="761" cm="1">
        <f t="array" aca="1" ref="T117" ca="1">INDEX(T$65:T$74,$AI117,1)*(1-$AH117)+INDEX(T$65:T$74,$AJ117,1)*($AH117)</f>
        <v>0.3</v>
      </c>
      <c r="U117" s="755" cm="1">
        <f t="array" aca="1" ref="U117" ca="1">INDEX(U$65:U$74,$AI117,1)*(1-$AH117)+INDEX(U$65:U$74,$AJ117,1)*($AH117)</f>
        <v>10</v>
      </c>
      <c r="V117" s="761" cm="1">
        <f t="array" aca="1" ref="V117" ca="1">INDEX(V$65:V$74,$AI117,1)*(1-$AH117)+INDEX(V$65:V$74,$AJ117,1)*($AH117)</f>
        <v>0</v>
      </c>
      <c r="W117" s="279"/>
      <c r="X117" s="913" cm="1">
        <f t="array" aca="1" ref="X117" ca="1">INDEX(X$65:X$74,$AI117,1)*(1-$AH117)+INDEX(X$65:X$74,$AJ117,1)*($AH117)</f>
        <v>1</v>
      </c>
      <c r="Y117" s="760" cm="1">
        <f t="array" aca="1" ref="Y117" ca="1">INDEX(Y$65:Y$74,$AI117,1)*(1-$AH117)+INDEX(Y$65:Y$74,$AJ117,1)*($AH117)</f>
        <v>50</v>
      </c>
      <c r="Z117" s="760" cm="1">
        <f t="array" aca="1" ref="Z117" ca="1">INDEX(Z$65:Z$74,$AI117,1)*(1-$AH117)+INDEX(Z$65:Z$74,$AJ117,1)*($AH117)</f>
        <v>50</v>
      </c>
      <c r="AA117" s="760" cm="1">
        <f t="array" aca="1" ref="AA117" ca="1">INDEX(AA$65:AA$74,$AI117,1)*(1-$AH117)+INDEX(AA$65:AA$74,$AJ117,1)*($AH117)</f>
        <v>50</v>
      </c>
      <c r="AB117" s="760" cm="1">
        <f t="array" aca="1" ref="AB117" ca="1">INDEX(AB$65:AB$74,$AI117,1)*(1-$AH117)+INDEX(AB$65:AB$74,$AJ117,1)*($AH117)</f>
        <v>150</v>
      </c>
      <c r="AC117" s="760" cm="1">
        <f t="array" aca="1" ref="AC117" ca="1">INDEX(AC$65:AC$74,$AI117,1)*(1-$AH117)+INDEX(AC$65:AC$74,$AJ117,1)*($AH117)</f>
        <v>100</v>
      </c>
      <c r="AD117" s="760" cm="1">
        <f t="array" aca="1" ref="AD117" ca="1">INDEX(AD$65:AD$74,$AI117,1)*(1-$AH117)+INDEX(AD$65:AD$74,$AJ117,1)*($AH117)</f>
        <v>150</v>
      </c>
      <c r="AE117" s="760" cm="1">
        <f t="array" aca="1" ref="AE117" ca="1">INDEX(AE$65:AE$74,$AI117,1)*(1-$AH117)+INDEX(AE$65:AE$74,$AJ117,1)*($AH117)</f>
        <v>400</v>
      </c>
      <c r="AF117" s="760" cm="1">
        <f t="array" aca="1" ref="AF117" ca="1">INDEX(AF$65:AF$74,$AI117,1)*(1-$AH117)+INDEX(AF$65:AF$74,$AJ117,1)*($AH117)</f>
        <v>400</v>
      </c>
      <c r="AG117" s="760"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18">
        <f>INDEX(Periods!$F$21:$O$31,INDEX(Annual!EndGS,1,$E117+2)+2,$E117+2)</f>
        <v>43753</v>
      </c>
      <c r="AQ117" s="274"/>
      <c r="AR117" s="261"/>
      <c r="AS117" s="249"/>
      <c r="AT117" s="249"/>
      <c r="AU117" s="249"/>
    </row>
    <row r="118" spans="1:47" hidden="1" outlineLevel="3" x14ac:dyDescent="0.35">
      <c r="A118" s="249"/>
      <c r="B118" s="258"/>
      <c r="C118" s="251">
        <f t="shared" si="11"/>
        <v>4</v>
      </c>
      <c r="D118" s="274"/>
      <c r="E118" s="331">
        <v>4</v>
      </c>
      <c r="F118" s="917">
        <f t="shared" si="4"/>
        <v>43684</v>
      </c>
      <c r="G118" s="274"/>
      <c r="H118" s="295"/>
      <c r="I118" s="295"/>
      <c r="J118" s="295">
        <v>3</v>
      </c>
      <c r="K118" s="485">
        <f>INDEX(Periods!$F$21:$O$30,J118+1,$E118+2)</f>
        <v>43684</v>
      </c>
      <c r="L118" s="486">
        <f t="shared" ca="1" si="17"/>
        <v>49</v>
      </c>
      <c r="M118" s="311"/>
      <c r="N118" s="279"/>
      <c r="O118" s="760" cm="1">
        <f t="array" aca="1" ref="O118" ca="1">INDEX(O$65:O$74,$AI118,1)*(1-$AH118)+INDEX(O$65:O$74,$AJ118,1)*($AH118)</f>
        <v>367.85714285714289</v>
      </c>
      <c r="P118" s="760" cm="1">
        <f t="array" aca="1" ref="P118" ca="1">INDEX(P$65:P$74,$AI118,1)*(1-$AH118)+INDEX(P$65:P$74,$AJ118,1)*($AH118)</f>
        <v>2843.4642857142858</v>
      </c>
      <c r="Q118" s="761" cm="1">
        <f t="array" aca="1" ref="Q118" ca="1">INDEX(Q$65:Q$74,$AI118,1)*(1-$AH118)+INDEX(Q$65:Q$74,$AJ118,1)*($AH118)</f>
        <v>0.78642857142857148</v>
      </c>
      <c r="R118" s="761" cm="1">
        <f t="array" aca="1" ref="R118" ca="1">INDEX(R$65:R$74,$AI118,1)*(1-$AH118)+INDEX(R$65:R$74,$AJ118,1)*($AH118)</f>
        <v>0.79321428571428576</v>
      </c>
      <c r="S118" s="755" cm="1">
        <f t="array" ref="S118">INDEX([0]!i_pasture_stage_p6z,$J118+1,ROUNDDOWN((ROW($J118)-ROW($J$65))/i_p6_len,0)+1)</f>
        <v>1</v>
      </c>
      <c r="T118" s="761" cm="1">
        <f t="array" aca="1" ref="T118" ca="1">INDEX(T$65:T$74,$AI118,1)*(1-$AH118)+INDEX(T$65:T$74,$AJ118,1)*($AH118)</f>
        <v>0.3</v>
      </c>
      <c r="U118" s="755" cm="1">
        <f t="array" aca="1" ref="U118" ca="1">INDEX(U$65:U$74,$AI118,1)*(1-$AH118)+INDEX(U$65:U$74,$AJ118,1)*($AH118)</f>
        <v>10</v>
      </c>
      <c r="V118" s="761" cm="1">
        <f t="array" aca="1" ref="V118" ca="1">INDEX(V$65:V$74,$AI118,1)*(1-$AH118)+INDEX(V$65:V$74,$AJ118,1)*($AH118)</f>
        <v>0</v>
      </c>
      <c r="W118" s="279"/>
      <c r="X118" s="913" cm="1">
        <f t="array" aca="1" ref="X118" ca="1">INDEX(X$65:X$74,$AI118,1)*(1-$AH118)+INDEX(X$65:X$74,$AJ118,1)*($AH118)</f>
        <v>0.9151785714285714</v>
      </c>
      <c r="Y118" s="760" cm="1">
        <f t="array" aca="1" ref="Y118" ca="1">INDEX(Y$65:Y$74,$AI118,1)*(1-$AH118)+INDEX(Y$65:Y$74,$AJ118,1)*($AH118)</f>
        <v>50</v>
      </c>
      <c r="Z118" s="760" cm="1">
        <f t="array" aca="1" ref="Z118" ca="1">INDEX(Z$65:Z$74,$AI118,1)*(1-$AH118)+INDEX(Z$65:Z$74,$AJ118,1)*($AH118)</f>
        <v>50</v>
      </c>
      <c r="AA118" s="760" cm="1">
        <f t="array" aca="1" ref="AA118" ca="1">INDEX(AA$65:AA$74,$AI118,1)*(1-$AH118)+INDEX(AA$65:AA$74,$AJ118,1)*($AH118)</f>
        <v>50</v>
      </c>
      <c r="AB118" s="760" cm="1">
        <f t="array" aca="1" ref="AB118" ca="1">INDEX(AB$65:AB$74,$AI118,1)*(1-$AH118)+INDEX(AB$65:AB$74,$AJ118,1)*($AH118)</f>
        <v>150</v>
      </c>
      <c r="AC118" s="760" cm="1">
        <f t="array" aca="1" ref="AC118" ca="1">INDEX(AC$65:AC$74,$AI118,1)*(1-$AH118)+INDEX(AC$65:AC$74,$AJ118,1)*($AH118)</f>
        <v>150</v>
      </c>
      <c r="AD118" s="760" cm="1">
        <f t="array" aca="1" ref="AD118" ca="1">INDEX(AD$65:AD$74,$AI118,1)*(1-$AH118)+INDEX(AD$65:AD$74,$AJ118,1)*($AH118)</f>
        <v>116.96428571428572</v>
      </c>
      <c r="AE118" s="760" cm="1">
        <f t="array" aca="1" ref="AE118" ca="1">INDEX(AE$65:AE$74,$AI118,1)*(1-$AH118)+INDEX(AE$65:AE$74,$AJ118,1)*($AH118)</f>
        <v>400</v>
      </c>
      <c r="AF118" s="760" cm="1">
        <f t="array" aca="1" ref="AF118" ca="1">INDEX(AF$65:AF$74,$AI118,1)*(1-$AH118)+INDEX(AF$65:AF$74,$AJ118,1)*($AH118)</f>
        <v>400</v>
      </c>
      <c r="AG118" s="760"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18">
        <f>INDEX(Periods!$F$21:$O$31,INDEX(Annual!EndGS,1,$E118+2)+2,$E118+2)</f>
        <v>43753</v>
      </c>
      <c r="AQ118" s="274"/>
      <c r="AR118" s="261"/>
      <c r="AS118" s="249"/>
      <c r="AT118" s="249"/>
      <c r="AU118" s="249"/>
    </row>
    <row r="119" spans="1:47" hidden="1" outlineLevel="3" x14ac:dyDescent="0.35">
      <c r="A119" s="249"/>
      <c r="B119" s="258"/>
      <c r="C119" s="251">
        <f t="shared" si="11"/>
        <v>4</v>
      </c>
      <c r="D119" s="274"/>
      <c r="E119" s="331">
        <v>4</v>
      </c>
      <c r="F119" s="917">
        <f t="shared" si="4"/>
        <v>43733</v>
      </c>
      <c r="G119" s="274"/>
      <c r="H119" s="295"/>
      <c r="I119" s="295"/>
      <c r="J119" s="295">
        <v>4</v>
      </c>
      <c r="K119" s="485">
        <f>INDEX(Periods!$F$21:$O$30,J119+1,$E119+2)</f>
        <v>43733</v>
      </c>
      <c r="L119" s="486">
        <f t="shared" ca="1" si="17"/>
        <v>20</v>
      </c>
      <c r="M119" s="311"/>
      <c r="N119" s="279"/>
      <c r="O119" s="760" cm="1">
        <f t="array" aca="1" ref="O119" ca="1">INDEX(O$65:O$74,$AI119,1)*(1-$AH119)+INDEX(O$65:O$74,$AJ119,1)*($AH119)</f>
        <v>500</v>
      </c>
      <c r="P119" s="760" cm="1">
        <f t="array" aca="1" ref="P119" ca="1">INDEX(P$65:P$74,$AI119,1)*(1-$AH119)+INDEX(P$65:P$74,$AJ119,1)*($AH119)</f>
        <v>3598</v>
      </c>
      <c r="Q119" s="761" cm="1">
        <f t="array" aca="1" ref="Q119" ca="1">INDEX(Q$65:Q$74,$AI119,1)*(1-$AH119)+INDEX(Q$65:Q$74,$AJ119,1)*($AH119)</f>
        <v>0.76</v>
      </c>
      <c r="R119" s="761" cm="1">
        <f t="array" aca="1" ref="R119" ca="1">INDEX(R$65:R$74,$AI119,1)*(1-$AH119)+INDEX(R$65:R$74,$AJ119,1)*($AH119)</f>
        <v>0.78</v>
      </c>
      <c r="S119" s="755" cm="1">
        <f t="array" ref="S119">INDEX([0]!i_pasture_stage_p6z,$J119+1,ROUNDDOWN((ROW($J119)-ROW($J$65))/i_p6_len,0)+1)</f>
        <v>1</v>
      </c>
      <c r="T119" s="761" cm="1">
        <f t="array" aca="1" ref="T119" ca="1">INDEX(T$65:T$74,$AI119,1)*(1-$AH119)+INDEX(T$65:T$74,$AJ119,1)*($AH119)</f>
        <v>0.29999999999999993</v>
      </c>
      <c r="U119" s="755" cm="1">
        <f t="array" aca="1" ref="U119" ca="1">INDEX(U$65:U$74,$AI119,1)*(1-$AH119)+INDEX(U$65:U$74,$AJ119,1)*($AH119)</f>
        <v>10</v>
      </c>
      <c r="V119" s="761" cm="1">
        <f t="array" aca="1" ref="V119" ca="1">INDEX(V$65:V$74,$AI119,1)*(1-$AH119)+INDEX(V$65:V$74,$AJ119,1)*($AH119)</f>
        <v>0</v>
      </c>
      <c r="W119" s="279"/>
      <c r="X119" s="913" cm="1">
        <f t="array" aca="1" ref="X119" ca="1">INDEX(X$65:X$74,$AI119,1)*(1-$AH119)+INDEX(X$65:X$74,$AJ119,1)*($AH119)</f>
        <v>0.75</v>
      </c>
      <c r="Y119" s="760" cm="1">
        <f t="array" aca="1" ref="Y119" ca="1">INDEX(Y$65:Y$74,$AI119,1)*(1-$AH119)+INDEX(Y$65:Y$74,$AJ119,1)*($AH119)</f>
        <v>50</v>
      </c>
      <c r="Z119" s="760" cm="1">
        <f t="array" aca="1" ref="Z119" ca="1">INDEX(Z$65:Z$74,$AI119,1)*(1-$AH119)+INDEX(Z$65:Z$74,$AJ119,1)*($AH119)</f>
        <v>50</v>
      </c>
      <c r="AA119" s="760" cm="1">
        <f t="array" aca="1" ref="AA119" ca="1">INDEX(AA$65:AA$74,$AI119,1)*(1-$AH119)+INDEX(AA$65:AA$74,$AJ119,1)*($AH119)</f>
        <v>50</v>
      </c>
      <c r="AB119" s="760" cm="1">
        <f t="array" aca="1" ref="AB119" ca="1">INDEX(AB$65:AB$74,$AI119,1)*(1-$AH119)+INDEX(AB$65:AB$74,$AJ119,1)*($AH119)</f>
        <v>150</v>
      </c>
      <c r="AC119" s="760" cm="1">
        <f t="array" aca="1" ref="AC119" ca="1">INDEX(AC$65:AC$74,$AI119,1)*(1-$AH119)+INDEX(AC$65:AC$74,$AJ119,1)*($AH119)</f>
        <v>150</v>
      </c>
      <c r="AD119" s="760" cm="1">
        <f t="array" aca="1" ref="AD119" ca="1">INDEX(AD$65:AD$74,$AI119,1)*(1-$AH119)+INDEX(AD$65:AD$74,$AJ119,1)*($AH119)</f>
        <v>150</v>
      </c>
      <c r="AE119" s="760" cm="1">
        <f t="array" aca="1" ref="AE119" ca="1">INDEX(AE$65:AE$74,$AI119,1)*(1-$AH119)+INDEX(AE$65:AE$74,$AJ119,1)*($AH119)</f>
        <v>400</v>
      </c>
      <c r="AF119" s="760" cm="1">
        <f t="array" aca="1" ref="AF119" ca="1">INDEX(AF$65:AF$74,$AI119,1)*(1-$AH119)+INDEX(AF$65:AF$74,$AJ119,1)*($AH119)</f>
        <v>400</v>
      </c>
      <c r="AG119" s="760"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18">
        <f>INDEX(Periods!$F$21:$O$31,INDEX(Annual!EndGS,1,$E119+2)+2,$E119+2)</f>
        <v>43753</v>
      </c>
      <c r="AQ119" s="274"/>
      <c r="AR119" s="261"/>
      <c r="AS119" s="249"/>
      <c r="AT119" s="249"/>
      <c r="AU119" s="249"/>
    </row>
    <row r="120" spans="1:47" hidden="1" outlineLevel="3" x14ac:dyDescent="0.35">
      <c r="A120" s="249"/>
      <c r="B120" s="258"/>
      <c r="C120" s="251">
        <f t="shared" si="11"/>
        <v>4</v>
      </c>
      <c r="D120" s="274"/>
      <c r="E120" s="331">
        <v>4</v>
      </c>
      <c r="F120" s="917">
        <f t="shared" si="4"/>
        <v>43753</v>
      </c>
      <c r="G120" s="274"/>
      <c r="H120" s="295"/>
      <c r="I120" s="295"/>
      <c r="J120" s="295">
        <v>5</v>
      </c>
      <c r="K120" s="485">
        <f>INDEX(Periods!$F$21:$O$30,J120+1,$E120+2)</f>
        <v>43753</v>
      </c>
      <c r="L120" s="486">
        <f t="shared" ca="1" si="17"/>
        <v>36</v>
      </c>
      <c r="M120" s="311"/>
      <c r="N120" s="279"/>
      <c r="O120" s="760" cm="1">
        <f t="array" aca="1" ref="O120" ca="1">INDEX(O$65:O$74,$AI120,1)*(1-$AH120)+INDEX(O$65:O$74,$AJ120,1)*($AH120)</f>
        <v>750</v>
      </c>
      <c r="P120" s="760" cm="1">
        <f t="array" aca="1" ref="P120" ca="1">INDEX(P$65:P$74,$AI120,1)*(1-$AH120)+INDEX(P$65:P$74,$AJ120,1)*($AH120)</f>
        <v>2650</v>
      </c>
      <c r="Q120" s="761" cm="1">
        <f t="array" aca="1" ref="Q120" ca="1">INDEX(Q$65:Q$74,$AI120,1)*(1-$AH120)+INDEX(Q$65:Q$74,$AJ120,1)*($AH120)</f>
        <v>0.60750000000000004</v>
      </c>
      <c r="R120" s="761" cm="1">
        <f t="array" aca="1" ref="R120" ca="1">INDEX(R$65:R$74,$AI120,1)*(1-$AH120)+INDEX(R$65:R$74,$AJ120,1)*($AH120)</f>
        <v>0.71250000000000002</v>
      </c>
      <c r="S120" s="755" cm="1">
        <f t="array" ref="S120">INDEX([0]!i_pasture_stage_p6z,$J120+1,ROUNDDOWN((ROW($J120)-ROW($J$65))/i_p6_len,0)+1)</f>
        <v>1</v>
      </c>
      <c r="T120" s="761" cm="1">
        <f t="array" aca="1" ref="T120" ca="1">INDEX(T$65:T$74,$AI120,1)*(1-$AH120)+INDEX(T$65:T$74,$AJ120,1)*($AH120)</f>
        <v>0.3</v>
      </c>
      <c r="U120" s="755" cm="1">
        <f t="array" aca="1" ref="U120" ca="1">INDEX(U$65:U$74,$AI120,1)*(1-$AH120)+INDEX(U$65:U$74,$AJ120,1)*($AH120)</f>
        <v>10</v>
      </c>
      <c r="V120" s="761" cm="1">
        <f t="array" aca="1" ref="V120" ca="1">INDEX(V$65:V$74,$AI120,1)*(1-$AH120)+INDEX(V$65:V$74,$AJ120,1)*($AH120)</f>
        <v>0</v>
      </c>
      <c r="W120" s="279"/>
      <c r="X120" s="913" cm="1">
        <f t="array" aca="1" ref="X120" ca="1">INDEX(X$65:X$74,$AI120,1)*(1-$AH120)+INDEX(X$65:X$74,$AJ120,1)*($AH120)</f>
        <v>0.75</v>
      </c>
      <c r="Y120" s="760" cm="1">
        <f t="array" aca="1" ref="Y120" ca="1">INDEX(Y$65:Y$74,$AI120,1)*(1-$AH120)+INDEX(Y$65:Y$74,$AJ120,1)*($AH120)</f>
        <v>50</v>
      </c>
      <c r="Z120" s="760" cm="1">
        <f t="array" aca="1" ref="Z120" ca="1">INDEX(Z$65:Z$74,$AI120,1)*(1-$AH120)+INDEX(Z$65:Z$74,$AJ120,1)*($AH120)</f>
        <v>50</v>
      </c>
      <c r="AA120" s="760" cm="1">
        <f t="array" aca="1" ref="AA120" ca="1">INDEX(AA$65:AA$74,$AI120,1)*(1-$AH120)+INDEX(AA$65:AA$74,$AJ120,1)*($AH120)</f>
        <v>50</v>
      </c>
      <c r="AB120" s="760" cm="1">
        <f t="array" aca="1" ref="AB120" ca="1">INDEX(AB$65:AB$74,$AI120,1)*(1-$AH120)+INDEX(AB$65:AB$74,$AJ120,1)*($AH120)</f>
        <v>150</v>
      </c>
      <c r="AC120" s="760" cm="1">
        <f t="array" aca="1" ref="AC120" ca="1">INDEX(AC$65:AC$74,$AI120,1)*(1-$AH120)+INDEX(AC$65:AC$74,$AJ120,1)*($AH120)</f>
        <v>150</v>
      </c>
      <c r="AD120" s="760" cm="1">
        <f t="array" aca="1" ref="AD120" ca="1">INDEX(AD$65:AD$74,$AI120,1)*(1-$AH120)+INDEX(AD$65:AD$74,$AJ120,1)*($AH120)</f>
        <v>150</v>
      </c>
      <c r="AE120" s="760" cm="1">
        <f t="array" aca="1" ref="AE120" ca="1">INDEX(AE$65:AE$74,$AI120,1)*(1-$AH120)+INDEX(AE$65:AE$74,$AJ120,1)*($AH120)</f>
        <v>400</v>
      </c>
      <c r="AF120" s="760" cm="1">
        <f t="array" aca="1" ref="AF120" ca="1">INDEX(AF$65:AF$74,$AI120,1)*(1-$AH120)+INDEX(AF$65:AF$74,$AJ120,1)*($AH120)</f>
        <v>400</v>
      </c>
      <c r="AG120" s="760"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18">
        <f>INDEX(Periods!$F$21:$O$31,INDEX(Annual!EndGS,1,$E120+2)+2,$E120+2)</f>
        <v>43753</v>
      </c>
      <c r="AQ120" s="274"/>
      <c r="AR120" s="261"/>
      <c r="AS120" s="249"/>
      <c r="AT120" s="249"/>
      <c r="AU120" s="249"/>
    </row>
    <row r="121" spans="1:47" hidden="1" outlineLevel="3" x14ac:dyDescent="0.35">
      <c r="A121" s="249"/>
      <c r="B121" s="258"/>
      <c r="C121" s="251">
        <f t="shared" si="11"/>
        <v>4</v>
      </c>
      <c r="D121" s="274"/>
      <c r="E121" s="331">
        <v>4</v>
      </c>
      <c r="F121" s="917">
        <f t="shared" si="4"/>
        <v>43789</v>
      </c>
      <c r="G121" s="274"/>
      <c r="H121" s="295"/>
      <c r="I121" s="295"/>
      <c r="J121" s="295">
        <v>6</v>
      </c>
      <c r="K121" s="485">
        <f>INDEX(Periods!$F$21:$O$30,J121+1,$E121+2)</f>
        <v>43789</v>
      </c>
      <c r="L121" s="486">
        <f t="shared" ca="1" si="17"/>
        <v>63</v>
      </c>
      <c r="M121" s="311"/>
      <c r="N121" s="279"/>
      <c r="O121" s="760" cm="1">
        <f t="array" aca="1" ref="O121" ca="1">INDEX(O$65:O$74,$AI121,1)*(1-$AH121)+INDEX(O$65:O$74,$AJ121,1)*($AH121)</f>
        <v>317.85714285714283</v>
      </c>
      <c r="P121" s="760" cm="1">
        <f t="array" aca="1" ref="P121" ca="1">INDEX(P$65:P$74,$AI121,1)*(1-$AH121)+INDEX(P$65:P$74,$AJ121,1)*($AH121)</f>
        <v>1353.5714285714284</v>
      </c>
      <c r="Q121" s="761" cm="1">
        <f t="array" aca="1" ref="Q121" ca="1">INDEX(Q$65:Q$74,$AI121,1)*(1-$AH121)+INDEX(Q$65:Q$74,$AJ121,1)*($AH121)</f>
        <v>0.5446428571428571</v>
      </c>
      <c r="R121" s="761" cm="1">
        <f t="array" aca="1" ref="R121" ca="1">INDEX(R$65:R$74,$AI121,1)*(1-$AH121)+INDEX(R$65:R$74,$AJ121,1)*($AH121)</f>
        <v>0.64107142857142851</v>
      </c>
      <c r="S121" s="755" cm="1">
        <f t="array" ref="S121">INDEX([0]!i_pasture_stage_p6z,$J121+1,ROUNDDOWN((ROW($J121)-ROW($J$65))/i_p6_len,0)+1)</f>
        <v>1</v>
      </c>
      <c r="T121" s="761" cm="1">
        <f t="array" aca="1" ref="T121" ca="1">INDEX(T$65:T$74,$AI121,1)*(1-$AH121)+INDEX(T$65:T$74,$AJ121,1)*($AH121)</f>
        <v>0.29999999999999993</v>
      </c>
      <c r="U121" s="755" cm="1">
        <f t="array" aca="1" ref="U121" ca="1">INDEX(U$65:U$74,$AI121,1)*(1-$AH121)+INDEX(U$65:U$74,$AJ121,1)*($AH121)</f>
        <v>10</v>
      </c>
      <c r="V121" s="761" cm="1">
        <f t="array" aca="1" ref="V121" ca="1">INDEX(V$65:V$74,$AI121,1)*(1-$AH121)+INDEX(V$65:V$74,$AJ121,1)*($AH121)</f>
        <v>0</v>
      </c>
      <c r="W121" s="279"/>
      <c r="X121" s="913" cm="1">
        <f t="array" aca="1" ref="X121" ca="1">INDEX(X$65:X$74,$AI121,1)*(1-$AH121)+INDEX(X$65:X$74,$AJ121,1)*($AH121)</f>
        <v>0.37</v>
      </c>
      <c r="Y121" s="760" cm="1">
        <f t="array" aca="1" ref="Y121" ca="1">INDEX(Y$65:Y$74,$AI121,1)*(1-$AH121)+INDEX(Y$65:Y$74,$AJ121,1)*($AH121)</f>
        <v>50</v>
      </c>
      <c r="Z121" s="760" cm="1">
        <f t="array" aca="1" ref="Z121" ca="1">INDEX(Z$65:Z$74,$AI121,1)*(1-$AH121)+INDEX(Z$65:Z$74,$AJ121,1)*($AH121)</f>
        <v>50</v>
      </c>
      <c r="AA121" s="760" cm="1">
        <f t="array" aca="1" ref="AA121" ca="1">INDEX(AA$65:AA$74,$AI121,1)*(1-$AH121)+INDEX(AA$65:AA$74,$AJ121,1)*($AH121)</f>
        <v>50</v>
      </c>
      <c r="AB121" s="760" cm="1">
        <f t="array" aca="1" ref="AB121" ca="1">INDEX(AB$65:AB$74,$AI121,1)*(1-$AH121)+INDEX(AB$65:AB$74,$AJ121,1)*($AH121)</f>
        <v>257.14285714285711</v>
      </c>
      <c r="AC121" s="760" cm="1">
        <f t="array" aca="1" ref="AC121" ca="1">INDEX(AC$65:AC$74,$AI121,1)*(1-$AH121)+INDEX(AC$65:AC$74,$AJ121,1)*($AH121)</f>
        <v>257.14285714285711</v>
      </c>
      <c r="AD121" s="760" cm="1">
        <f t="array" aca="1" ref="AD121" ca="1">INDEX(AD$65:AD$74,$AI121,1)*(1-$AH121)+INDEX(AD$65:AD$74,$AJ121,1)*($AH121)</f>
        <v>257.14285714285711</v>
      </c>
      <c r="AE121" s="760" cm="1">
        <f t="array" aca="1" ref="AE121" ca="1">INDEX(AE$65:AE$74,$AI121,1)*(1-$AH121)+INDEX(AE$65:AE$74,$AJ121,1)*($AH121)</f>
        <v>400</v>
      </c>
      <c r="AF121" s="760" cm="1">
        <f t="array" aca="1" ref="AF121" ca="1">INDEX(AF$65:AF$74,$AI121,1)*(1-$AH121)+INDEX(AF$65:AF$74,$AJ121,1)*($AH121)</f>
        <v>400</v>
      </c>
      <c r="AG121" s="760"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18">
        <f>INDEX(Periods!$F$21:$O$31,INDEX(Annual!EndGS,1,$E121+2)+2,$E121+2)</f>
        <v>43753</v>
      </c>
      <c r="AQ121" s="274"/>
      <c r="AR121" s="261"/>
      <c r="AS121" s="249"/>
      <c r="AT121" s="249"/>
      <c r="AU121" s="249"/>
    </row>
    <row r="122" spans="1:47" hidden="1" outlineLevel="3" x14ac:dyDescent="0.35">
      <c r="A122" s="249"/>
      <c r="B122" s="258"/>
      <c r="C122" s="251">
        <f t="shared" si="11"/>
        <v>4</v>
      </c>
      <c r="D122" s="274"/>
      <c r="E122" s="331">
        <v>4</v>
      </c>
      <c r="F122" s="917">
        <f t="shared" si="4"/>
        <v>43852</v>
      </c>
      <c r="G122" s="274"/>
      <c r="H122" s="295"/>
      <c r="I122" s="295"/>
      <c r="J122" s="295">
        <v>7</v>
      </c>
      <c r="K122" s="485">
        <f>INDEX(Periods!$F$21:$O$30,J122+1,$E122+2)</f>
        <v>43852</v>
      </c>
      <c r="L122" s="486">
        <f t="shared" ca="1" si="17"/>
        <v>39</v>
      </c>
      <c r="M122" s="311"/>
      <c r="N122" s="279"/>
      <c r="O122" s="760" cm="1">
        <f t="array" aca="1" ref="O122" ca="1">INDEX(O$65:O$74,$AI122,1)*(1-$AH122)+INDEX(O$65:O$74,$AJ122,1)*($AH122)</f>
        <v>184.51327433628319</v>
      </c>
      <c r="P122" s="760" cm="1">
        <f t="array" aca="1" ref="P122" ca="1">INDEX(P$65:P$74,$AI122,1)*(1-$AH122)+INDEX(P$65:P$74,$AJ122,1)*($AH122)</f>
        <v>839.38053097345141</v>
      </c>
      <c r="Q122" s="761" cm="1">
        <f t="array" aca="1" ref="Q122" ca="1">INDEX(Q$65:Q$74,$AI122,1)*(1-$AH122)+INDEX(Q$65:Q$74,$AJ122,1)*($AH122)</f>
        <v>0.5208407079646018</v>
      </c>
      <c r="R122" s="761" cm="1">
        <f t="array" aca="1" ref="R122" ca="1">INDEX(R$65:R$74,$AI122,1)*(1-$AH122)+INDEX(R$65:R$74,$AJ122,1)*($AH122)</f>
        <v>0.59632743362831864</v>
      </c>
      <c r="S122" s="755" cm="1">
        <f t="array" ref="S122">INDEX([0]!i_pasture_stage_p6z,$J122+1,ROUNDDOWN((ROW($J122)-ROW($J$65))/i_p6_len,0)+1)</f>
        <v>1</v>
      </c>
      <c r="T122" s="761" cm="1">
        <f t="array" aca="1" ref="T122" ca="1">INDEX(T$65:T$74,$AI122,1)*(1-$AH122)+INDEX(T$65:T$74,$AJ122,1)*($AH122)</f>
        <v>0.3</v>
      </c>
      <c r="U122" s="755" cm="1">
        <f t="array" aca="1" ref="U122" ca="1">INDEX(U$65:U$74,$AI122,1)*(1-$AH122)+INDEX(U$65:U$74,$AJ122,1)*($AH122)</f>
        <v>10</v>
      </c>
      <c r="V122" s="761" cm="1">
        <f t="array" aca="1" ref="V122" ca="1">INDEX(V$65:V$74,$AI122,1)*(1-$AH122)+INDEX(V$65:V$74,$AJ122,1)*($AH122)</f>
        <v>1.9026548672566371E-2</v>
      </c>
      <c r="W122" s="279"/>
      <c r="X122" s="913" cm="1">
        <f t="array" aca="1" ref="X122" ca="1">INDEX(X$65:X$74,$AI122,1)*(1-$AH122)+INDEX(X$65:X$74,$AJ122,1)*($AH122)</f>
        <v>0.33000000000000007</v>
      </c>
      <c r="Y122" s="760" cm="1">
        <f t="array" aca="1" ref="Y122" ca="1">INDEX(Y$65:Y$74,$AI122,1)*(1-$AH122)+INDEX(Y$65:Y$74,$AJ122,1)*($AH122)</f>
        <v>50</v>
      </c>
      <c r="Z122" s="760" cm="1">
        <f t="array" aca="1" ref="Z122" ca="1">INDEX(Z$65:Z$74,$AI122,1)*(1-$AH122)+INDEX(Z$65:Z$74,$AJ122,1)*($AH122)</f>
        <v>50</v>
      </c>
      <c r="AA122" s="760" cm="1">
        <f t="array" aca="1" ref="AA122" ca="1">INDEX(AA$65:AA$74,$AI122,1)*(1-$AH122)+INDEX(AA$65:AA$74,$AJ122,1)*($AH122)</f>
        <v>50</v>
      </c>
      <c r="AB122" s="760" cm="1">
        <f t="array" aca="1" ref="AB122" ca="1">INDEX(AB$65:AB$74,$AI122,1)*(1-$AH122)+INDEX(AB$65:AB$74,$AJ122,1)*($AH122)</f>
        <v>400</v>
      </c>
      <c r="AC122" s="760" cm="1">
        <f t="array" aca="1" ref="AC122" ca="1">INDEX(AC$65:AC$74,$AI122,1)*(1-$AH122)+INDEX(AC$65:AC$74,$AJ122,1)*($AH122)</f>
        <v>400</v>
      </c>
      <c r="AD122" s="760" cm="1">
        <f t="array" aca="1" ref="AD122" ca="1">INDEX(AD$65:AD$74,$AI122,1)*(1-$AH122)+INDEX(AD$65:AD$74,$AJ122,1)*($AH122)</f>
        <v>400</v>
      </c>
      <c r="AE122" s="760" cm="1">
        <f t="array" aca="1" ref="AE122" ca="1">INDEX(AE$65:AE$74,$AI122,1)*(1-$AH122)+INDEX(AE$65:AE$74,$AJ122,1)*($AH122)</f>
        <v>400</v>
      </c>
      <c r="AF122" s="760" cm="1">
        <f t="array" aca="1" ref="AF122" ca="1">INDEX(AF$65:AF$74,$AI122,1)*(1-$AH122)+INDEX(AF$65:AF$74,$AJ122,1)*($AH122)</f>
        <v>400</v>
      </c>
      <c r="AG122" s="760"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18">
        <f>INDEX(Periods!$F$21:$O$31,INDEX(Annual!EndGS,1,$E122+2)+2,$E122+2)</f>
        <v>43753</v>
      </c>
      <c r="AQ122" s="274"/>
      <c r="AR122" s="261"/>
      <c r="AS122" s="249"/>
      <c r="AT122" s="249"/>
      <c r="AU122" s="249"/>
    </row>
    <row r="123" spans="1:47" hidden="1" outlineLevel="3" x14ac:dyDescent="0.35">
      <c r="A123" s="249"/>
      <c r="B123" s="258"/>
      <c r="C123" s="251">
        <f t="shared" si="11"/>
        <v>4</v>
      </c>
      <c r="D123" s="274"/>
      <c r="E123" s="331">
        <v>4</v>
      </c>
      <c r="F123" s="917">
        <f t="shared" si="4"/>
        <v>43891</v>
      </c>
      <c r="G123" s="274"/>
      <c r="H123" s="295"/>
      <c r="I123" s="295"/>
      <c r="J123" s="295">
        <v>8</v>
      </c>
      <c r="K123" s="485">
        <f>INDEX(Periods!$F$21:$O$30,J123+1,$E123+2)</f>
        <v>43891</v>
      </c>
      <c r="L123" s="486">
        <f t="shared" ca="1" si="17"/>
        <v>31</v>
      </c>
      <c r="M123" s="311"/>
      <c r="N123" s="279"/>
      <c r="O123" s="760" cm="1">
        <f t="array" aca="1" ref="O123" ca="1">INDEX(O$65:O$74,$AI123,1)*(1-$AH123)+INDEX(O$65:O$74,$AJ123,1)*($AH123)</f>
        <v>193.14159292035399</v>
      </c>
      <c r="P123" s="760" cm="1">
        <f t="array" aca="1" ref="P123" ca="1">INDEX(P$65:P$74,$AI123,1)*(1-$AH123)+INDEX(P$65:P$74,$AJ123,1)*($AH123)</f>
        <v>761.7256637168141</v>
      </c>
      <c r="Q123" s="761" cm="1">
        <f t="array" aca="1" ref="Q123" ca="1">INDEX(Q$65:Q$74,$AI123,1)*(1-$AH123)+INDEX(Q$65:Q$74,$AJ123,1)*($AH123)</f>
        <v>0.51480088495575227</v>
      </c>
      <c r="R123" s="761" cm="1">
        <f t="array" aca="1" ref="R123" ca="1">INDEX(R$65:R$74,$AI123,1)*(1-$AH123)+INDEX(R$65:R$74,$AJ123,1)*($AH123)</f>
        <v>0.58165929203539823</v>
      </c>
      <c r="S123" s="755" cm="1">
        <f t="array" ref="S123">INDEX([0]!i_pasture_stage_p6z,$J123+1,ROUNDDOWN((ROW($J123)-ROW($J$65))/i_p6_len,0)+1)</f>
        <v>1</v>
      </c>
      <c r="T123" s="761" cm="1">
        <f t="array" aca="1" ref="T123" ca="1">INDEX(T$65:T$74,$AI123,1)*(1-$AH123)+INDEX(T$65:T$74,$AJ123,1)*($AH123)</f>
        <v>0.3</v>
      </c>
      <c r="U123" s="755" cm="1">
        <f t="array" aca="1" ref="U123" ca="1">INDEX(U$65:U$74,$AI123,1)*(1-$AH123)+INDEX(U$65:U$74,$AJ123,1)*($AH123)</f>
        <v>10</v>
      </c>
      <c r="V123" s="761" cm="1">
        <f t="array" aca="1" ref="V123" ca="1">INDEX(V$65:V$74,$AI123,1)*(1-$AH123)+INDEX(V$65:V$74,$AJ123,1)*($AH123)</f>
        <v>3.6283185840707964E-2</v>
      </c>
      <c r="W123" s="279"/>
      <c r="X123" s="913" cm="1">
        <f t="array" aca="1" ref="X123" ca="1">INDEX(X$65:X$74,$AI123,1)*(1-$AH123)+INDEX(X$65:X$74,$AJ123,1)*($AH123)</f>
        <v>0.33</v>
      </c>
      <c r="Y123" s="760" cm="1">
        <f t="array" aca="1" ref="Y123" ca="1">INDEX(Y$65:Y$74,$AI123,1)*(1-$AH123)+INDEX(Y$65:Y$74,$AJ123,1)*($AH123)</f>
        <v>50</v>
      </c>
      <c r="Z123" s="760" cm="1">
        <f t="array" aca="1" ref="Z123" ca="1">INDEX(Z$65:Z$74,$AI123,1)*(1-$AH123)+INDEX(Z$65:Z$74,$AJ123,1)*($AH123)</f>
        <v>50</v>
      </c>
      <c r="AA123" s="760" cm="1">
        <f t="array" aca="1" ref="AA123" ca="1">INDEX(AA$65:AA$74,$AI123,1)*(1-$AH123)+INDEX(AA$65:AA$74,$AJ123,1)*($AH123)</f>
        <v>50</v>
      </c>
      <c r="AB123" s="760" cm="1">
        <f t="array" aca="1" ref="AB123" ca="1">INDEX(AB$65:AB$74,$AI123,1)*(1-$AH123)+INDEX(AB$65:AB$74,$AJ123,1)*($AH123)</f>
        <v>400</v>
      </c>
      <c r="AC123" s="760" cm="1">
        <f t="array" aca="1" ref="AC123" ca="1">INDEX(AC$65:AC$74,$AI123,1)*(1-$AH123)+INDEX(AC$65:AC$74,$AJ123,1)*($AH123)</f>
        <v>400</v>
      </c>
      <c r="AD123" s="760" cm="1">
        <f t="array" aca="1" ref="AD123" ca="1">INDEX(AD$65:AD$74,$AI123,1)*(1-$AH123)+INDEX(AD$65:AD$74,$AJ123,1)*($AH123)</f>
        <v>400</v>
      </c>
      <c r="AE123" s="760" cm="1">
        <f t="array" aca="1" ref="AE123" ca="1">INDEX(AE$65:AE$74,$AI123,1)*(1-$AH123)+INDEX(AE$65:AE$74,$AJ123,1)*($AH123)</f>
        <v>400</v>
      </c>
      <c r="AF123" s="760" cm="1">
        <f t="array" aca="1" ref="AF123" ca="1">INDEX(AF$65:AF$74,$AI123,1)*(1-$AH123)+INDEX(AF$65:AF$74,$AJ123,1)*($AH123)</f>
        <v>400</v>
      </c>
      <c r="AG123" s="760"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18">
        <f>INDEX(Periods!$F$21:$O$31,INDEX(Annual!EndGS,1,$E123+2)+2,$E123+2)</f>
        <v>43753</v>
      </c>
      <c r="AQ123" s="274"/>
      <c r="AR123" s="261"/>
      <c r="AS123" s="249"/>
      <c r="AT123" s="249"/>
      <c r="AU123" s="249"/>
    </row>
    <row r="124" spans="1:47" hidden="1" outlineLevel="3" x14ac:dyDescent="0.35">
      <c r="A124" s="249"/>
      <c r="B124" s="258"/>
      <c r="C124" s="251">
        <f t="shared" si="11"/>
        <v>4</v>
      </c>
      <c r="D124" s="274"/>
      <c r="E124" s="331">
        <v>4</v>
      </c>
      <c r="F124" s="917">
        <f t="shared" si="4"/>
        <v>43922</v>
      </c>
      <c r="G124" s="274"/>
      <c r="H124" s="295"/>
      <c r="I124" s="347"/>
      <c r="J124" s="347">
        <v>9</v>
      </c>
      <c r="K124" s="516">
        <f>INDEX(Periods!$F$21:$O$30,J124+1,$E124+2)</f>
        <v>43922</v>
      </c>
      <c r="L124" s="533">
        <f t="shared" ca="1" si="17"/>
        <v>15</v>
      </c>
      <c r="M124" s="517"/>
      <c r="N124" s="348"/>
      <c r="O124" s="762" cm="1">
        <f t="array" aca="1" ref="O124" ca="1">INDEX(O$65:O$74,$AI124,1)*(1-$AH124)+INDEX(O$65:O$74,$AJ124,1)*($AH124)</f>
        <v>200</v>
      </c>
      <c r="P124" s="762" cm="1">
        <f t="array" aca="1" ref="P124" ca="1">INDEX(P$65:P$74,$AI124,1)*(1-$AH124)+INDEX(P$65:P$74,$AJ124,1)*($AH124)</f>
        <v>700</v>
      </c>
      <c r="Q124" s="763" cm="1">
        <f t="array" aca="1" ref="Q124" ca="1">INDEX(Q$65:Q$74,$AI124,1)*(1-$AH124)+INDEX(Q$65:Q$74,$AJ124,1)*($AH124)</f>
        <v>0.51</v>
      </c>
      <c r="R124" s="763" cm="1">
        <f t="array" aca="1" ref="R124" ca="1">INDEX(R$65:R$74,$AI124,1)*(1-$AH124)+INDEX(R$65:R$74,$AJ124,1)*($AH124)</f>
        <v>0.57000000000000006</v>
      </c>
      <c r="S124" s="756" cm="1">
        <f t="array" ref="S124">INDEX([0]!i_pasture_stage_p6z,$J124+1,ROUNDDOWN((ROW($J124)-ROW($J$65))/i_p6_len,0)+1)</f>
        <v>1</v>
      </c>
      <c r="T124" s="763" cm="1">
        <f t="array" aca="1" ref="T124" ca="1">INDEX(T$65:T$74,$AI124,1)*(1-$AH124)+INDEX(T$65:T$74,$AJ124,1)*($AH124)</f>
        <v>0.3</v>
      </c>
      <c r="U124" s="756" cm="1">
        <f t="array" aca="1" ref="U124" ca="1">INDEX(U$65:U$74,$AI124,1)*(1-$AH124)+INDEX(U$65:U$74,$AJ124,1)*($AH124)</f>
        <v>10</v>
      </c>
      <c r="V124" s="763" cm="1">
        <f t="array" aca="1" ref="V124" ca="1">INDEX(V$65:V$74,$AI124,1)*(1-$AH124)+INDEX(V$65:V$74,$AJ124,1)*($AH124)</f>
        <v>0.05</v>
      </c>
      <c r="W124" s="348"/>
      <c r="X124" s="914" cm="1">
        <f t="array" aca="1" ref="X124" ca="1">INDEX(X$65:X$74,$AI124,1)*(1-$AH124)+INDEX(X$65:X$74,$AJ124,1)*($AH124)</f>
        <v>0.33</v>
      </c>
      <c r="Y124" s="762" cm="1">
        <f t="array" aca="1" ref="Y124" ca="1">INDEX(Y$65:Y$74,$AI124,1)*(1-$AH124)+INDEX(Y$65:Y$74,$AJ124,1)*($AH124)</f>
        <v>50</v>
      </c>
      <c r="Z124" s="762" cm="1">
        <f t="array" aca="1" ref="Z124" ca="1">INDEX(Z$65:Z$74,$AI124,1)*(1-$AH124)+INDEX(Z$65:Z$74,$AJ124,1)*($AH124)</f>
        <v>50</v>
      </c>
      <c r="AA124" s="762" cm="1">
        <f t="array" aca="1" ref="AA124" ca="1">INDEX(AA$65:AA$74,$AI124,1)*(1-$AH124)+INDEX(AA$65:AA$74,$AJ124,1)*($AH124)</f>
        <v>50</v>
      </c>
      <c r="AB124" s="762" cm="1">
        <f t="array" aca="1" ref="AB124" ca="1">INDEX(AB$65:AB$74,$AI124,1)*(1-$AH124)+INDEX(AB$65:AB$74,$AJ124,1)*($AH124)</f>
        <v>400</v>
      </c>
      <c r="AC124" s="762" cm="1">
        <f t="array" aca="1" ref="AC124" ca="1">INDEX(AC$65:AC$74,$AI124,1)*(1-$AH124)+INDEX(AC$65:AC$74,$AJ124,1)*($AH124)</f>
        <v>400</v>
      </c>
      <c r="AD124" s="762" cm="1">
        <f t="array" aca="1" ref="AD124" ca="1">INDEX(AD$65:AD$74,$AI124,1)*(1-$AH124)+INDEX(AD$65:AD$74,$AJ124,1)*($AH124)</f>
        <v>400</v>
      </c>
      <c r="AE124" s="762" cm="1">
        <f t="array" aca="1" ref="AE124" ca="1">INDEX(AE$65:AE$74,$AI124,1)*(1-$AH124)+INDEX(AE$65:AE$74,$AJ124,1)*($AH124)</f>
        <v>400</v>
      </c>
      <c r="AF124" s="762" cm="1">
        <f t="array" aca="1" ref="AF124" ca="1">INDEX(AF$65:AF$74,$AI124,1)*(1-$AH124)+INDEX(AF$65:AF$74,$AJ124,1)*($AH124)</f>
        <v>400</v>
      </c>
      <c r="AG124" s="762"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18">
        <f>INDEX(Periods!$F$21:$O$31,INDEX(Annual!EndGS,1,$E124+2)+2,$E124+2)</f>
        <v>43753</v>
      </c>
      <c r="AQ124" s="274"/>
      <c r="AR124" s="261"/>
      <c r="AS124" s="249"/>
      <c r="AT124" s="249"/>
      <c r="AU124" s="249"/>
    </row>
    <row r="125" spans="1:47" outlineLevel="2" collapsed="1" x14ac:dyDescent="0.35">
      <c r="A125" s="249"/>
      <c r="B125" s="258"/>
      <c r="C125" s="251">
        <f t="shared" ref="C125" si="21">INT($C$29)+2</f>
        <v>3</v>
      </c>
      <c r="D125" s="274"/>
      <c r="E125" s="331">
        <v>5</v>
      </c>
      <c r="F125" s="917">
        <f t="shared" si="4"/>
        <v>43936</v>
      </c>
      <c r="G125" s="274"/>
      <c r="H125" s="295"/>
      <c r="I125" s="523" t="s">
        <v>777</v>
      </c>
      <c r="J125" s="523">
        <v>0</v>
      </c>
      <c r="K125" s="524">
        <f>INDEX(Periods!$F$21:$O$30,J125+1,$E125+2)</f>
        <v>43572</v>
      </c>
      <c r="L125" s="534">
        <f t="shared" ca="1" si="17"/>
        <v>21</v>
      </c>
      <c r="M125" s="525"/>
      <c r="N125" s="526"/>
      <c r="O125" s="758" cm="1">
        <f t="array" aca="1" ref="O125" ca="1">INDEX(O$65:O$74,$AI125,1)*(1-$AH125)+INDEX(O$65:O$74,$AJ125,1)*($AH125)</f>
        <v>200</v>
      </c>
      <c r="P125" s="758" cm="1">
        <f t="array" aca="1" ref="P125" ca="1">INDEX(P$65:P$74,$AI125,1)*(1-$AH125)+INDEX(P$65:P$74,$AJ125,1)*($AH125)</f>
        <v>600</v>
      </c>
      <c r="Q125" s="759" cm="1">
        <f t="array" aca="1" ref="Q125" ca="1">INDEX(Q$65:Q$74,$AI125,1)*(1-$AH125)+INDEX(Q$65:Q$74,$AJ125,1)*($AH125)</f>
        <v>0.505</v>
      </c>
      <c r="R125" s="759" cm="1">
        <f t="array" aca="1" ref="R125" ca="1">INDEX(R$65:R$74,$AI125,1)*(1-$AH125)+INDEX(R$65:R$74,$AJ125,1)*($AH125)</f>
        <v>0.55500000000000005</v>
      </c>
      <c r="S125" s="757" cm="1">
        <f t="array" ref="S125">INDEX([0]!i_pasture_stage_p6z,$J125+1,ROUNDDOWN((ROW($J125)-ROW($J$65))/i_p6_len,0)+1)</f>
        <v>1</v>
      </c>
      <c r="T125" s="759" cm="1">
        <f t="array" aca="1" ref="T125" ca="1">INDEX(T$65:T$74,$AI125,1)*(1-$AH125)+INDEX(T$65:T$74,$AJ125,1)*($AH125)</f>
        <v>0.3</v>
      </c>
      <c r="U125" s="757" cm="1">
        <f t="array" aca="1" ref="U125" ca="1">INDEX(U$65:U$74,$AI125,1)*(1-$AH125)+INDEX(U$65:U$74,$AJ125,1)*($AH125)</f>
        <v>10</v>
      </c>
      <c r="V125" s="759" cm="1">
        <f t="array" aca="1" ref="V125" ca="1">INDEX(V$65:V$74,$AI125,1)*(1-$AH125)+INDEX(V$65:V$74,$AJ125,1)*($AH125)</f>
        <v>0.1</v>
      </c>
      <c r="W125" s="526"/>
      <c r="X125" s="912" cm="1">
        <f t="array" aca="1" ref="X125" ca="1">INDEX(X$65:X$74,$AI125,1)*(1-$AH125)+INDEX(X$65:X$74,$AJ125,1)*($AH125)</f>
        <v>0.33</v>
      </c>
      <c r="Y125" s="758" cm="1">
        <f t="array" aca="1" ref="Y125" ca="1">INDEX(Y$65:Y$74,$AI125,1)*(1-$AH125)+INDEX(Y$65:Y$74,$AJ125,1)*($AH125)</f>
        <v>50</v>
      </c>
      <c r="Z125" s="758" cm="1">
        <f t="array" aca="1" ref="Z125" ca="1">INDEX(Z$65:Z$74,$AI125,1)*(1-$AH125)+INDEX(Z$65:Z$74,$AJ125,1)*($AH125)</f>
        <v>50</v>
      </c>
      <c r="AA125" s="758" cm="1">
        <f t="array" aca="1" ref="AA125" ca="1">INDEX(AA$65:AA$74,$AI125,1)*(1-$AH125)+INDEX(AA$65:AA$74,$AJ125,1)*($AH125)</f>
        <v>50</v>
      </c>
      <c r="AB125" s="758" cm="1">
        <f t="array" aca="1" ref="AB125" ca="1">INDEX(AB$65:AB$74,$AI125,1)*(1-$AH125)+INDEX(AB$65:AB$74,$AJ125,1)*($AH125)</f>
        <v>400</v>
      </c>
      <c r="AC125" s="758" cm="1">
        <f t="array" aca="1" ref="AC125" ca="1">INDEX(AC$65:AC$74,$AI125,1)*(1-$AH125)+INDEX(AC$65:AC$74,$AJ125,1)*($AH125)</f>
        <v>400</v>
      </c>
      <c r="AD125" s="758" cm="1">
        <f t="array" aca="1" ref="AD125" ca="1">INDEX(AD$65:AD$74,$AI125,1)*(1-$AH125)+INDEX(AD$65:AD$74,$AJ125,1)*($AH125)</f>
        <v>400</v>
      </c>
      <c r="AE125" s="758" cm="1">
        <f t="array" aca="1" ref="AE125" ca="1">INDEX(AE$65:AE$74,$AI125,1)*(1-$AH125)+INDEX(AE$65:AE$74,$AJ125,1)*($AH125)</f>
        <v>400</v>
      </c>
      <c r="AF125" s="758" cm="1">
        <f t="array" aca="1" ref="AF125" ca="1">INDEX(AF$65:AF$74,$AI125,1)*(1-$AH125)+INDEX(AF$65:AF$74,$AJ125,1)*($AH125)</f>
        <v>400</v>
      </c>
      <c r="AG125" s="758"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18">
        <f>INDEX(Periods!$F$21:$O$31,INDEX(Annual!EndGS,1,$E125+2)+2,$E125+2)</f>
        <v>43753</v>
      </c>
      <c r="AQ125" s="274"/>
      <c r="AR125" s="261"/>
      <c r="AS125" s="249"/>
      <c r="AT125" s="249"/>
      <c r="AU125" s="249"/>
    </row>
    <row r="126" spans="1:47" hidden="1" outlineLevel="3" collapsed="1" x14ac:dyDescent="0.35">
      <c r="A126" s="249"/>
      <c r="B126" s="258"/>
      <c r="C126" s="251">
        <f t="shared" si="11"/>
        <v>4</v>
      </c>
      <c r="D126" s="274"/>
      <c r="E126" s="331">
        <v>5</v>
      </c>
      <c r="F126" s="917">
        <f t="shared" si="4"/>
        <v>43593</v>
      </c>
      <c r="G126" s="274"/>
      <c r="H126" s="295"/>
      <c r="I126" s="295"/>
      <c r="J126" s="295">
        <v>1</v>
      </c>
      <c r="K126" s="485">
        <f>INDEX(Periods!$F$21:$O$30,J126+1,$E126+2)</f>
        <v>43593</v>
      </c>
      <c r="L126" s="486">
        <f t="shared" ca="1" si="17"/>
        <v>35</v>
      </c>
      <c r="M126" s="311"/>
      <c r="N126" s="279"/>
      <c r="O126" s="760" cm="1">
        <f t="array" aca="1" ref="O126" ca="1">INDEX(O$65:O$74,$AI126,1)*(1-$AH126)+INDEX(O$65:O$74,$AJ126,1)*($AH126)</f>
        <v>200</v>
      </c>
      <c r="P126" s="760" cm="1">
        <f t="array" aca="1" ref="P126" ca="1">INDEX(P$65:P$74,$AI126,1)*(1-$AH126)+INDEX(P$65:P$74,$AJ126,1)*($AH126)</f>
        <v>352</v>
      </c>
      <c r="Q126" s="761" cm="1">
        <f t="array" aca="1" ref="Q126" ca="1">INDEX(Q$65:Q$74,$AI126,1)*(1-$AH126)+INDEX(Q$65:Q$74,$AJ126,1)*($AH126)</f>
        <v>0.81</v>
      </c>
      <c r="R126" s="761" cm="1">
        <f t="array" aca="1" ref="R126" ca="1">INDEX(R$65:R$74,$AI126,1)*(1-$AH126)+INDEX(R$65:R$74,$AJ126,1)*($AH126)</f>
        <v>0.81</v>
      </c>
      <c r="S126" s="755" cm="1">
        <f t="array" ref="S126">INDEX([0]!i_pasture_stage_p6z,$J126+1,ROUNDDOWN((ROW($J126)-ROW($J$65))/i_p6_len,0)+1)</f>
        <v>0.14285714285714285</v>
      </c>
      <c r="T126" s="761" cm="1">
        <f t="array" aca="1" ref="T126" ca="1">INDEX(T$65:T$74,$AI126,1)*(1-$AH126)+INDEX(T$65:T$74,$AJ126,1)*($AH126)</f>
        <v>0.3</v>
      </c>
      <c r="U126" s="755" cm="1">
        <f t="array" aca="1" ref="U126" ca="1">INDEX(U$65:U$74,$AI126,1)*(1-$AH126)+INDEX(U$65:U$74,$AJ126,1)*($AH126)</f>
        <v>10</v>
      </c>
      <c r="V126" s="761" cm="1">
        <f t="array" aca="1" ref="V126" ca="1">INDEX(V$65:V$74,$AI126,1)*(1-$AH126)+INDEX(V$65:V$74,$AJ126,1)*($AH126)</f>
        <v>0.1</v>
      </c>
      <c r="W126" s="279"/>
      <c r="X126" s="913" cm="1">
        <f t="array" aca="1" ref="X126" ca="1">INDEX(X$65:X$74,$AI126,1)*(1-$AH126)+INDEX(X$65:X$74,$AJ126,1)*($AH126)</f>
        <v>1</v>
      </c>
      <c r="Y126" s="760" cm="1">
        <f t="array" aca="1" ref="Y126" ca="1">INDEX(Y$65:Y$74,$AI126,1)*(1-$AH126)+INDEX(Y$65:Y$74,$AJ126,1)*($AH126)</f>
        <v>50</v>
      </c>
      <c r="Z126" s="760" cm="1">
        <f t="array" aca="1" ref="Z126" ca="1">INDEX(Z$65:Z$74,$AI126,1)*(1-$AH126)+INDEX(Z$65:Z$74,$AJ126,1)*($AH126)</f>
        <v>50</v>
      </c>
      <c r="AA126" s="760" cm="1">
        <f t="array" aca="1" ref="AA126" ca="1">INDEX(AA$65:AA$74,$AI126,1)*(1-$AH126)+INDEX(AA$65:AA$74,$AJ126,1)*($AH126)</f>
        <v>50</v>
      </c>
      <c r="AB126" s="760" cm="1">
        <f t="array" aca="1" ref="AB126" ca="1">INDEX(AB$65:AB$74,$AI126,1)*(1-$AH126)+INDEX(AB$65:AB$74,$AJ126,1)*($AH126)</f>
        <v>100</v>
      </c>
      <c r="AC126" s="760" cm="1">
        <f t="array" aca="1" ref="AC126" ca="1">INDEX(AC$65:AC$74,$AI126,1)*(1-$AH126)+INDEX(AC$65:AC$74,$AJ126,1)*($AH126)</f>
        <v>400</v>
      </c>
      <c r="AD126" s="760" cm="1">
        <f t="array" aca="1" ref="AD126" ca="1">INDEX(AD$65:AD$74,$AI126,1)*(1-$AH126)+INDEX(AD$65:AD$74,$AJ126,1)*($AH126)</f>
        <v>400</v>
      </c>
      <c r="AE126" s="760" cm="1">
        <f t="array" aca="1" ref="AE126" ca="1">INDEX(AE$65:AE$74,$AI126,1)*(1-$AH126)+INDEX(AE$65:AE$74,$AJ126,1)*($AH126)</f>
        <v>400</v>
      </c>
      <c r="AF126" s="760" cm="1">
        <f t="array" aca="1" ref="AF126" ca="1">INDEX(AF$65:AF$74,$AI126,1)*(1-$AH126)+INDEX(AF$65:AF$74,$AJ126,1)*($AH126)</f>
        <v>400</v>
      </c>
      <c r="AG126" s="760"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18">
        <f>INDEX(Periods!$F$21:$O$31,INDEX(Annual!EndGS,1,$E126+2)+2,$E126+2)</f>
        <v>43753</v>
      </c>
      <c r="AQ126" s="274"/>
      <c r="AR126" s="261"/>
      <c r="AS126" s="249"/>
      <c r="AT126" s="249"/>
      <c r="AU126" s="249"/>
    </row>
    <row r="127" spans="1:47" hidden="1" outlineLevel="3" x14ac:dyDescent="0.35">
      <c r="A127" s="249"/>
      <c r="B127" s="258"/>
      <c r="C127" s="251">
        <f t="shared" si="11"/>
        <v>4</v>
      </c>
      <c r="D127" s="274"/>
      <c r="E127" s="331">
        <v>5</v>
      </c>
      <c r="F127" s="917">
        <f t="shared" si="4"/>
        <v>43628</v>
      </c>
      <c r="G127" s="274"/>
      <c r="H127" s="295"/>
      <c r="I127" s="295"/>
      <c r="J127" s="295">
        <v>2</v>
      </c>
      <c r="K127" s="485">
        <f>INDEX(Periods!$F$21:$O$30,J127+1,$E127+2)</f>
        <v>43628</v>
      </c>
      <c r="L127" s="486">
        <f t="shared" ca="1" si="17"/>
        <v>56</v>
      </c>
      <c r="M127" s="311"/>
      <c r="N127" s="279"/>
      <c r="O127" s="760" cm="1">
        <f t="array" aca="1" ref="O127" ca="1">INDEX(O$65:O$74,$AI127,1)*(1-$AH127)+INDEX(O$65:O$74,$AJ127,1)*($AH127)</f>
        <v>250</v>
      </c>
      <c r="P127" s="760" cm="1">
        <f t="array" aca="1" ref="P127" ca="1">INDEX(P$65:P$74,$AI127,1)*(1-$AH127)+INDEX(P$65:P$74,$AJ127,1)*($AH127)</f>
        <v>1200</v>
      </c>
      <c r="Q127" s="761" cm="1">
        <f t="array" aca="1" ref="Q127" ca="1">INDEX(Q$65:Q$74,$AI127,1)*(1-$AH127)+INDEX(Q$65:Q$74,$AJ127,1)*($AH127)</f>
        <v>0.81</v>
      </c>
      <c r="R127" s="761" cm="1">
        <f t="array" aca="1" ref="R127" ca="1">INDEX(R$65:R$74,$AI127,1)*(1-$AH127)+INDEX(R$65:R$74,$AJ127,1)*($AH127)</f>
        <v>0.81</v>
      </c>
      <c r="S127" s="755" cm="1">
        <f t="array" ref="S127">INDEX([0]!i_pasture_stage_p6z,$J127+1,ROUNDDOWN((ROW($J127)-ROW($J$65))/i_p6_len,0)+1)</f>
        <v>1</v>
      </c>
      <c r="T127" s="761" cm="1">
        <f t="array" aca="1" ref="T127" ca="1">INDEX(T$65:T$74,$AI127,1)*(1-$AH127)+INDEX(T$65:T$74,$AJ127,1)*($AH127)</f>
        <v>0.3</v>
      </c>
      <c r="U127" s="755" cm="1">
        <f t="array" aca="1" ref="U127" ca="1">INDEX(U$65:U$74,$AI127,1)*(1-$AH127)+INDEX(U$65:U$74,$AJ127,1)*($AH127)</f>
        <v>10</v>
      </c>
      <c r="V127" s="761" cm="1">
        <f t="array" aca="1" ref="V127" ca="1">INDEX(V$65:V$74,$AI127,1)*(1-$AH127)+INDEX(V$65:V$74,$AJ127,1)*($AH127)</f>
        <v>0</v>
      </c>
      <c r="W127" s="279"/>
      <c r="X127" s="913" cm="1">
        <f t="array" aca="1" ref="X127" ca="1">INDEX(X$65:X$74,$AI127,1)*(1-$AH127)+INDEX(X$65:X$74,$AJ127,1)*($AH127)</f>
        <v>1</v>
      </c>
      <c r="Y127" s="760" cm="1">
        <f t="array" aca="1" ref="Y127" ca="1">INDEX(Y$65:Y$74,$AI127,1)*(1-$AH127)+INDEX(Y$65:Y$74,$AJ127,1)*($AH127)</f>
        <v>50</v>
      </c>
      <c r="Z127" s="760" cm="1">
        <f t="array" aca="1" ref="Z127" ca="1">INDEX(Z$65:Z$74,$AI127,1)*(1-$AH127)+INDEX(Z$65:Z$74,$AJ127,1)*($AH127)</f>
        <v>50</v>
      </c>
      <c r="AA127" s="760" cm="1">
        <f t="array" aca="1" ref="AA127" ca="1">INDEX(AA$65:AA$74,$AI127,1)*(1-$AH127)+INDEX(AA$65:AA$74,$AJ127,1)*($AH127)</f>
        <v>50</v>
      </c>
      <c r="AB127" s="760" cm="1">
        <f t="array" aca="1" ref="AB127" ca="1">INDEX(AB$65:AB$74,$AI127,1)*(1-$AH127)+INDEX(AB$65:AB$74,$AJ127,1)*($AH127)</f>
        <v>150</v>
      </c>
      <c r="AC127" s="760" cm="1">
        <f t="array" aca="1" ref="AC127" ca="1">INDEX(AC$65:AC$74,$AI127,1)*(1-$AH127)+INDEX(AC$65:AC$74,$AJ127,1)*($AH127)</f>
        <v>100</v>
      </c>
      <c r="AD127" s="760" cm="1">
        <f t="array" aca="1" ref="AD127" ca="1">INDEX(AD$65:AD$74,$AI127,1)*(1-$AH127)+INDEX(AD$65:AD$74,$AJ127,1)*($AH127)</f>
        <v>150</v>
      </c>
      <c r="AE127" s="760" cm="1">
        <f t="array" aca="1" ref="AE127" ca="1">INDEX(AE$65:AE$74,$AI127,1)*(1-$AH127)+INDEX(AE$65:AE$74,$AJ127,1)*($AH127)</f>
        <v>400</v>
      </c>
      <c r="AF127" s="760" cm="1">
        <f t="array" aca="1" ref="AF127" ca="1">INDEX(AF$65:AF$74,$AI127,1)*(1-$AH127)+INDEX(AF$65:AF$74,$AJ127,1)*($AH127)</f>
        <v>400</v>
      </c>
      <c r="AG127" s="760"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18">
        <f>INDEX(Periods!$F$21:$O$31,INDEX(Annual!EndGS,1,$E127+2)+2,$E127+2)</f>
        <v>43753</v>
      </c>
      <c r="AQ127" s="274"/>
      <c r="AR127" s="261"/>
      <c r="AS127" s="249"/>
      <c r="AT127" s="249"/>
      <c r="AU127" s="249"/>
    </row>
    <row r="128" spans="1:47" hidden="1" outlineLevel="3" x14ac:dyDescent="0.35">
      <c r="A128" s="249"/>
      <c r="B128" s="258"/>
      <c r="C128" s="251">
        <f t="shared" si="11"/>
        <v>4</v>
      </c>
      <c r="D128" s="274"/>
      <c r="E128" s="331">
        <v>5</v>
      </c>
      <c r="F128" s="917">
        <f t="shared" si="4"/>
        <v>43684</v>
      </c>
      <c r="G128" s="274"/>
      <c r="H128" s="295"/>
      <c r="I128" s="295"/>
      <c r="J128" s="295">
        <v>3</v>
      </c>
      <c r="K128" s="485">
        <f>INDEX(Periods!$F$21:$O$30,J128+1,$E128+2)</f>
        <v>43684</v>
      </c>
      <c r="L128" s="486">
        <f t="shared" ca="1" si="17"/>
        <v>49</v>
      </c>
      <c r="M128" s="311"/>
      <c r="N128" s="279"/>
      <c r="O128" s="760" cm="1">
        <f t="array" aca="1" ref="O128" ca="1">INDEX(O$65:O$74,$AI128,1)*(1-$AH128)+INDEX(O$65:O$74,$AJ128,1)*($AH128)</f>
        <v>367.85714285714289</v>
      </c>
      <c r="P128" s="760" cm="1">
        <f t="array" aca="1" ref="P128" ca="1">INDEX(P$65:P$74,$AI128,1)*(1-$AH128)+INDEX(P$65:P$74,$AJ128,1)*($AH128)</f>
        <v>2843.4642857142858</v>
      </c>
      <c r="Q128" s="761" cm="1">
        <f t="array" aca="1" ref="Q128" ca="1">INDEX(Q$65:Q$74,$AI128,1)*(1-$AH128)+INDEX(Q$65:Q$74,$AJ128,1)*($AH128)</f>
        <v>0.78642857142857148</v>
      </c>
      <c r="R128" s="761" cm="1">
        <f t="array" aca="1" ref="R128" ca="1">INDEX(R$65:R$74,$AI128,1)*(1-$AH128)+INDEX(R$65:R$74,$AJ128,1)*($AH128)</f>
        <v>0.79321428571428576</v>
      </c>
      <c r="S128" s="755" cm="1">
        <f t="array" ref="S128">INDEX([0]!i_pasture_stage_p6z,$J128+1,ROUNDDOWN((ROW($J128)-ROW($J$65))/i_p6_len,0)+1)</f>
        <v>1</v>
      </c>
      <c r="T128" s="761" cm="1">
        <f t="array" aca="1" ref="T128" ca="1">INDEX(T$65:T$74,$AI128,1)*(1-$AH128)+INDEX(T$65:T$74,$AJ128,1)*($AH128)</f>
        <v>0.3</v>
      </c>
      <c r="U128" s="755" cm="1">
        <f t="array" aca="1" ref="U128" ca="1">INDEX(U$65:U$74,$AI128,1)*(1-$AH128)+INDEX(U$65:U$74,$AJ128,1)*($AH128)</f>
        <v>10</v>
      </c>
      <c r="V128" s="761" cm="1">
        <f t="array" aca="1" ref="V128" ca="1">INDEX(V$65:V$74,$AI128,1)*(1-$AH128)+INDEX(V$65:V$74,$AJ128,1)*($AH128)</f>
        <v>0</v>
      </c>
      <c r="W128" s="279"/>
      <c r="X128" s="913" cm="1">
        <f t="array" aca="1" ref="X128" ca="1">INDEX(X$65:X$74,$AI128,1)*(1-$AH128)+INDEX(X$65:X$74,$AJ128,1)*($AH128)</f>
        <v>0.9151785714285714</v>
      </c>
      <c r="Y128" s="760" cm="1">
        <f t="array" aca="1" ref="Y128" ca="1">INDEX(Y$65:Y$74,$AI128,1)*(1-$AH128)+INDEX(Y$65:Y$74,$AJ128,1)*($AH128)</f>
        <v>50</v>
      </c>
      <c r="Z128" s="760" cm="1">
        <f t="array" aca="1" ref="Z128" ca="1">INDEX(Z$65:Z$74,$AI128,1)*(1-$AH128)+INDEX(Z$65:Z$74,$AJ128,1)*($AH128)</f>
        <v>50</v>
      </c>
      <c r="AA128" s="760" cm="1">
        <f t="array" aca="1" ref="AA128" ca="1">INDEX(AA$65:AA$74,$AI128,1)*(1-$AH128)+INDEX(AA$65:AA$74,$AJ128,1)*($AH128)</f>
        <v>50</v>
      </c>
      <c r="AB128" s="760" cm="1">
        <f t="array" aca="1" ref="AB128" ca="1">INDEX(AB$65:AB$74,$AI128,1)*(1-$AH128)+INDEX(AB$65:AB$74,$AJ128,1)*($AH128)</f>
        <v>150</v>
      </c>
      <c r="AC128" s="760" cm="1">
        <f t="array" aca="1" ref="AC128" ca="1">INDEX(AC$65:AC$74,$AI128,1)*(1-$AH128)+INDEX(AC$65:AC$74,$AJ128,1)*($AH128)</f>
        <v>150</v>
      </c>
      <c r="AD128" s="760" cm="1">
        <f t="array" aca="1" ref="AD128" ca="1">INDEX(AD$65:AD$74,$AI128,1)*(1-$AH128)+INDEX(AD$65:AD$74,$AJ128,1)*($AH128)</f>
        <v>116.96428571428572</v>
      </c>
      <c r="AE128" s="760" cm="1">
        <f t="array" aca="1" ref="AE128" ca="1">INDEX(AE$65:AE$74,$AI128,1)*(1-$AH128)+INDEX(AE$65:AE$74,$AJ128,1)*($AH128)</f>
        <v>400</v>
      </c>
      <c r="AF128" s="760" cm="1">
        <f t="array" aca="1" ref="AF128" ca="1">INDEX(AF$65:AF$74,$AI128,1)*(1-$AH128)+INDEX(AF$65:AF$74,$AJ128,1)*($AH128)</f>
        <v>400</v>
      </c>
      <c r="AG128" s="760"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18">
        <f>INDEX(Periods!$F$21:$O$31,INDEX(Annual!EndGS,1,$E128+2)+2,$E128+2)</f>
        <v>43753</v>
      </c>
      <c r="AQ128" s="274"/>
      <c r="AR128" s="261"/>
      <c r="AS128" s="249"/>
      <c r="AT128" s="249"/>
      <c r="AU128" s="249"/>
    </row>
    <row r="129" spans="1:47" hidden="1" outlineLevel="3" x14ac:dyDescent="0.35">
      <c r="A129" s="249"/>
      <c r="B129" s="258"/>
      <c r="C129" s="251">
        <f t="shared" si="11"/>
        <v>4</v>
      </c>
      <c r="D129" s="274"/>
      <c r="E129" s="331">
        <v>5</v>
      </c>
      <c r="F129" s="917">
        <f t="shared" si="4"/>
        <v>43733</v>
      </c>
      <c r="G129" s="274"/>
      <c r="H129" s="295"/>
      <c r="I129" s="295"/>
      <c r="J129" s="295">
        <v>4</v>
      </c>
      <c r="K129" s="485">
        <f>INDEX(Periods!$F$21:$O$30,J129+1,$E129+2)</f>
        <v>43733</v>
      </c>
      <c r="L129" s="486">
        <f t="shared" ref="L129:L160" ca="1" si="22">IF(K130-K129&gt;0,K130-K129,OFFSET(K130,-i_p6_len,0)+365-K129)</f>
        <v>20</v>
      </c>
      <c r="M129" s="311"/>
      <c r="N129" s="279"/>
      <c r="O129" s="760" cm="1">
        <f t="array" aca="1" ref="O129" ca="1">INDEX(O$65:O$74,$AI129,1)*(1-$AH129)+INDEX(O$65:O$74,$AJ129,1)*($AH129)</f>
        <v>500</v>
      </c>
      <c r="P129" s="760" cm="1">
        <f t="array" aca="1" ref="P129" ca="1">INDEX(P$65:P$74,$AI129,1)*(1-$AH129)+INDEX(P$65:P$74,$AJ129,1)*($AH129)</f>
        <v>3598</v>
      </c>
      <c r="Q129" s="761" cm="1">
        <f t="array" aca="1" ref="Q129" ca="1">INDEX(Q$65:Q$74,$AI129,1)*(1-$AH129)+INDEX(Q$65:Q$74,$AJ129,1)*($AH129)</f>
        <v>0.76</v>
      </c>
      <c r="R129" s="761" cm="1">
        <f t="array" aca="1" ref="R129" ca="1">INDEX(R$65:R$74,$AI129,1)*(1-$AH129)+INDEX(R$65:R$74,$AJ129,1)*($AH129)</f>
        <v>0.78</v>
      </c>
      <c r="S129" s="755" cm="1">
        <f t="array" ref="S129">INDEX([0]!i_pasture_stage_p6z,$J129+1,ROUNDDOWN((ROW($J129)-ROW($J$65))/i_p6_len,0)+1)</f>
        <v>1</v>
      </c>
      <c r="T129" s="761" cm="1">
        <f t="array" aca="1" ref="T129" ca="1">INDEX(T$65:T$74,$AI129,1)*(1-$AH129)+INDEX(T$65:T$74,$AJ129,1)*($AH129)</f>
        <v>0.29999999999999993</v>
      </c>
      <c r="U129" s="755" cm="1">
        <f t="array" aca="1" ref="U129" ca="1">INDEX(U$65:U$74,$AI129,1)*(1-$AH129)+INDEX(U$65:U$74,$AJ129,1)*($AH129)</f>
        <v>10</v>
      </c>
      <c r="V129" s="761" cm="1">
        <f t="array" aca="1" ref="V129" ca="1">INDEX(V$65:V$74,$AI129,1)*(1-$AH129)+INDEX(V$65:V$74,$AJ129,1)*($AH129)</f>
        <v>0</v>
      </c>
      <c r="W129" s="279"/>
      <c r="X129" s="913" cm="1">
        <f t="array" aca="1" ref="X129" ca="1">INDEX(X$65:X$74,$AI129,1)*(1-$AH129)+INDEX(X$65:X$74,$AJ129,1)*($AH129)</f>
        <v>0.75</v>
      </c>
      <c r="Y129" s="760" cm="1">
        <f t="array" aca="1" ref="Y129" ca="1">INDEX(Y$65:Y$74,$AI129,1)*(1-$AH129)+INDEX(Y$65:Y$74,$AJ129,1)*($AH129)</f>
        <v>50</v>
      </c>
      <c r="Z129" s="760" cm="1">
        <f t="array" aca="1" ref="Z129" ca="1">INDEX(Z$65:Z$74,$AI129,1)*(1-$AH129)+INDEX(Z$65:Z$74,$AJ129,1)*($AH129)</f>
        <v>50</v>
      </c>
      <c r="AA129" s="760" cm="1">
        <f t="array" aca="1" ref="AA129" ca="1">INDEX(AA$65:AA$74,$AI129,1)*(1-$AH129)+INDEX(AA$65:AA$74,$AJ129,1)*($AH129)</f>
        <v>50</v>
      </c>
      <c r="AB129" s="760" cm="1">
        <f t="array" aca="1" ref="AB129" ca="1">INDEX(AB$65:AB$74,$AI129,1)*(1-$AH129)+INDEX(AB$65:AB$74,$AJ129,1)*($AH129)</f>
        <v>150</v>
      </c>
      <c r="AC129" s="760" cm="1">
        <f t="array" aca="1" ref="AC129" ca="1">INDEX(AC$65:AC$74,$AI129,1)*(1-$AH129)+INDEX(AC$65:AC$74,$AJ129,1)*($AH129)</f>
        <v>150</v>
      </c>
      <c r="AD129" s="760" cm="1">
        <f t="array" aca="1" ref="AD129" ca="1">INDEX(AD$65:AD$74,$AI129,1)*(1-$AH129)+INDEX(AD$65:AD$74,$AJ129,1)*($AH129)</f>
        <v>150</v>
      </c>
      <c r="AE129" s="760" cm="1">
        <f t="array" aca="1" ref="AE129" ca="1">INDEX(AE$65:AE$74,$AI129,1)*(1-$AH129)+INDEX(AE$65:AE$74,$AJ129,1)*($AH129)</f>
        <v>400</v>
      </c>
      <c r="AF129" s="760" cm="1">
        <f t="array" aca="1" ref="AF129" ca="1">INDEX(AF$65:AF$74,$AI129,1)*(1-$AH129)+INDEX(AF$65:AF$74,$AJ129,1)*($AH129)</f>
        <v>400</v>
      </c>
      <c r="AG129" s="760"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18">
        <f>INDEX(Periods!$F$21:$O$31,INDEX(Annual!EndGS,1,$E129+2)+2,$E129+2)</f>
        <v>43753</v>
      </c>
      <c r="AQ129" s="274"/>
      <c r="AR129" s="261"/>
      <c r="AS129" s="249"/>
      <c r="AT129" s="249"/>
      <c r="AU129" s="249"/>
    </row>
    <row r="130" spans="1:47" hidden="1" outlineLevel="3" x14ac:dyDescent="0.35">
      <c r="A130" s="249"/>
      <c r="B130" s="258"/>
      <c r="C130" s="251">
        <f t="shared" ref="C130:C164" si="24">INT($C$29)+3</f>
        <v>4</v>
      </c>
      <c r="D130" s="274"/>
      <c r="E130" s="331">
        <v>5</v>
      </c>
      <c r="F130" s="917">
        <f t="shared" ref="F130:F164" si="25">$K130+364*($K130&lt;$AN130)</f>
        <v>43753</v>
      </c>
      <c r="G130" s="274"/>
      <c r="H130" s="295"/>
      <c r="I130" s="295"/>
      <c r="J130" s="295">
        <v>5</v>
      </c>
      <c r="K130" s="485">
        <f>INDEX(Periods!$F$21:$O$30,J130+1,$E130+2)</f>
        <v>43753</v>
      </c>
      <c r="L130" s="486">
        <f t="shared" ca="1" si="22"/>
        <v>22</v>
      </c>
      <c r="M130" s="311"/>
      <c r="N130" s="279"/>
      <c r="O130" s="760" cm="1">
        <f t="array" aca="1" ref="O130" ca="1">INDEX(O$65:O$74,$AI130,1)*(1-$AH130)+INDEX(O$65:O$74,$AJ130,1)*($AH130)</f>
        <v>750</v>
      </c>
      <c r="P130" s="760" cm="1">
        <f t="array" aca="1" ref="P130" ca="1">INDEX(P$65:P$74,$AI130,1)*(1-$AH130)+INDEX(P$65:P$74,$AJ130,1)*($AH130)</f>
        <v>2650</v>
      </c>
      <c r="Q130" s="761" cm="1">
        <f t="array" aca="1" ref="Q130" ca="1">INDEX(Q$65:Q$74,$AI130,1)*(1-$AH130)+INDEX(Q$65:Q$74,$AJ130,1)*($AH130)</f>
        <v>0.60750000000000004</v>
      </c>
      <c r="R130" s="761" cm="1">
        <f t="array" aca="1" ref="R130" ca="1">INDEX(R$65:R$74,$AI130,1)*(1-$AH130)+INDEX(R$65:R$74,$AJ130,1)*($AH130)</f>
        <v>0.71250000000000002</v>
      </c>
      <c r="S130" s="755" cm="1">
        <f t="array" ref="S130">INDEX([0]!i_pasture_stage_p6z,$J130+1,ROUNDDOWN((ROW($J130)-ROW($J$65))/i_p6_len,0)+1)</f>
        <v>1</v>
      </c>
      <c r="T130" s="761" cm="1">
        <f t="array" aca="1" ref="T130" ca="1">INDEX(T$65:T$74,$AI130,1)*(1-$AH130)+INDEX(T$65:T$74,$AJ130,1)*($AH130)</f>
        <v>0.3</v>
      </c>
      <c r="U130" s="755" cm="1">
        <f t="array" aca="1" ref="U130" ca="1">INDEX(U$65:U$74,$AI130,1)*(1-$AH130)+INDEX(U$65:U$74,$AJ130,1)*($AH130)</f>
        <v>10</v>
      </c>
      <c r="V130" s="761" cm="1">
        <f t="array" aca="1" ref="V130" ca="1">INDEX(V$65:V$74,$AI130,1)*(1-$AH130)+INDEX(V$65:V$74,$AJ130,1)*($AH130)</f>
        <v>0</v>
      </c>
      <c r="W130" s="279"/>
      <c r="X130" s="913" cm="1">
        <f t="array" aca="1" ref="X130" ca="1">INDEX(X$65:X$74,$AI130,1)*(1-$AH130)+INDEX(X$65:X$74,$AJ130,1)*($AH130)</f>
        <v>0.75</v>
      </c>
      <c r="Y130" s="760" cm="1">
        <f t="array" aca="1" ref="Y130" ca="1">INDEX(Y$65:Y$74,$AI130,1)*(1-$AH130)+INDEX(Y$65:Y$74,$AJ130,1)*($AH130)</f>
        <v>50</v>
      </c>
      <c r="Z130" s="760" cm="1">
        <f t="array" aca="1" ref="Z130" ca="1">INDEX(Z$65:Z$74,$AI130,1)*(1-$AH130)+INDEX(Z$65:Z$74,$AJ130,1)*($AH130)</f>
        <v>50</v>
      </c>
      <c r="AA130" s="760" cm="1">
        <f t="array" aca="1" ref="AA130" ca="1">INDEX(AA$65:AA$74,$AI130,1)*(1-$AH130)+INDEX(AA$65:AA$74,$AJ130,1)*($AH130)</f>
        <v>50</v>
      </c>
      <c r="AB130" s="760" cm="1">
        <f t="array" aca="1" ref="AB130" ca="1">INDEX(AB$65:AB$74,$AI130,1)*(1-$AH130)+INDEX(AB$65:AB$74,$AJ130,1)*($AH130)</f>
        <v>150</v>
      </c>
      <c r="AC130" s="760" cm="1">
        <f t="array" aca="1" ref="AC130" ca="1">INDEX(AC$65:AC$74,$AI130,1)*(1-$AH130)+INDEX(AC$65:AC$74,$AJ130,1)*($AH130)</f>
        <v>150</v>
      </c>
      <c r="AD130" s="760" cm="1">
        <f t="array" aca="1" ref="AD130" ca="1">INDEX(AD$65:AD$74,$AI130,1)*(1-$AH130)+INDEX(AD$65:AD$74,$AJ130,1)*($AH130)</f>
        <v>150</v>
      </c>
      <c r="AE130" s="760" cm="1">
        <f t="array" aca="1" ref="AE130" ca="1">INDEX(AE$65:AE$74,$AI130,1)*(1-$AH130)+INDEX(AE$65:AE$74,$AJ130,1)*($AH130)</f>
        <v>400</v>
      </c>
      <c r="AF130" s="760" cm="1">
        <f t="array" aca="1" ref="AF130" ca="1">INDEX(AF$65:AF$74,$AI130,1)*(1-$AH130)+INDEX(AF$65:AF$74,$AJ130,1)*($AH130)</f>
        <v>400</v>
      </c>
      <c r="AG130" s="760"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18">
        <f>INDEX(Periods!$F$21:$O$31,INDEX(Annual!EndGS,1,$E130+2)+2,$E130+2)</f>
        <v>43753</v>
      </c>
      <c r="AQ130" s="274"/>
      <c r="AR130" s="261"/>
      <c r="AS130" s="249"/>
      <c r="AT130" s="249"/>
      <c r="AU130" s="249"/>
    </row>
    <row r="131" spans="1:47" hidden="1" outlineLevel="3" x14ac:dyDescent="0.35">
      <c r="A131" s="249"/>
      <c r="B131" s="258"/>
      <c r="C131" s="251">
        <f t="shared" si="24"/>
        <v>4</v>
      </c>
      <c r="D131" s="274"/>
      <c r="E131" s="331">
        <v>5</v>
      </c>
      <c r="F131" s="917">
        <f t="shared" si="25"/>
        <v>43775</v>
      </c>
      <c r="G131" s="274"/>
      <c r="H131" s="295"/>
      <c r="I131" s="295"/>
      <c r="J131" s="295">
        <v>6</v>
      </c>
      <c r="K131" s="485">
        <f>INDEX(Periods!$F$21:$O$30,J131+1,$E131+2)</f>
        <v>43775</v>
      </c>
      <c r="L131" s="486">
        <f t="shared" ca="1" si="22"/>
        <v>77</v>
      </c>
      <c r="M131" s="311"/>
      <c r="N131" s="279"/>
      <c r="O131" s="760" cm="1">
        <f t="array" aca="1" ref="O131" ca="1">INDEX(O$65:O$74,$AI131,1)*(1-$AH131)+INDEX(O$65:O$74,$AJ131,1)*($AH131)</f>
        <v>417.85714285714283</v>
      </c>
      <c r="P131" s="760" cm="1">
        <f t="array" aca="1" ref="P131" ca="1">INDEX(P$65:P$74,$AI131,1)*(1-$AH131)+INDEX(P$65:P$74,$AJ131,1)*($AH131)</f>
        <v>1653.5714285714284</v>
      </c>
      <c r="Q131" s="761" cm="1">
        <f t="array" aca="1" ref="Q131" ca="1">INDEX(Q$65:Q$74,$AI131,1)*(1-$AH131)+INDEX(Q$65:Q$74,$AJ131,1)*($AH131)</f>
        <v>0.55664285714285722</v>
      </c>
      <c r="R131" s="761" cm="1">
        <f t="array" aca="1" ref="R131" ca="1">INDEX(R$65:R$74,$AI131,1)*(1-$AH131)+INDEX(R$65:R$74,$AJ131,1)*($AH131)</f>
        <v>0.66107142857142853</v>
      </c>
      <c r="S131" s="755" cm="1">
        <f t="array" ref="S131">INDEX([0]!i_pasture_stage_p6z,$J131+1,ROUNDDOWN((ROW($J131)-ROW($J$65))/i_p6_len,0)+1)</f>
        <v>1</v>
      </c>
      <c r="T131" s="761" cm="1">
        <f t="array" aca="1" ref="T131" ca="1">INDEX(T$65:T$74,$AI131,1)*(1-$AH131)+INDEX(T$65:T$74,$AJ131,1)*($AH131)</f>
        <v>0.3</v>
      </c>
      <c r="U131" s="755" cm="1">
        <f t="array" aca="1" ref="U131" ca="1">INDEX(U$65:U$74,$AI131,1)*(1-$AH131)+INDEX(U$65:U$74,$AJ131,1)*($AH131)</f>
        <v>10</v>
      </c>
      <c r="V131" s="761" cm="1">
        <f t="array" aca="1" ref="V131" ca="1">INDEX(V$65:V$74,$AI131,1)*(1-$AH131)+INDEX(V$65:V$74,$AJ131,1)*($AH131)</f>
        <v>0</v>
      </c>
      <c r="W131" s="279"/>
      <c r="X131" s="913" cm="1">
        <f t="array" aca="1" ref="X131" ca="1">INDEX(X$65:X$74,$AI131,1)*(1-$AH131)+INDEX(X$65:X$74,$AJ131,1)*($AH131)</f>
        <v>0.39800000000000002</v>
      </c>
      <c r="Y131" s="760" cm="1">
        <f t="array" aca="1" ref="Y131" ca="1">INDEX(Y$65:Y$74,$AI131,1)*(1-$AH131)+INDEX(Y$65:Y$74,$AJ131,1)*($AH131)</f>
        <v>50</v>
      </c>
      <c r="Z131" s="760" cm="1">
        <f t="array" aca="1" ref="Z131" ca="1">INDEX(Z$65:Z$74,$AI131,1)*(1-$AH131)+INDEX(Z$65:Z$74,$AJ131,1)*($AH131)</f>
        <v>50</v>
      </c>
      <c r="AA131" s="760" cm="1">
        <f t="array" aca="1" ref="AA131" ca="1">INDEX(AA$65:AA$74,$AI131,1)*(1-$AH131)+INDEX(AA$65:AA$74,$AJ131,1)*($AH131)</f>
        <v>50</v>
      </c>
      <c r="AB131" s="760" cm="1">
        <f t="array" aca="1" ref="AB131" ca="1">INDEX(AB$65:AB$74,$AI131,1)*(1-$AH131)+INDEX(AB$65:AB$74,$AJ131,1)*($AH131)</f>
        <v>157.14285714285714</v>
      </c>
      <c r="AC131" s="760" cm="1">
        <f t="array" aca="1" ref="AC131" ca="1">INDEX(AC$65:AC$74,$AI131,1)*(1-$AH131)+INDEX(AC$65:AC$74,$AJ131,1)*($AH131)</f>
        <v>157.14285714285714</v>
      </c>
      <c r="AD131" s="760" cm="1">
        <f t="array" aca="1" ref="AD131" ca="1">INDEX(AD$65:AD$74,$AI131,1)*(1-$AH131)+INDEX(AD$65:AD$74,$AJ131,1)*($AH131)</f>
        <v>157.14285714285714</v>
      </c>
      <c r="AE131" s="760" cm="1">
        <f t="array" aca="1" ref="AE131" ca="1">INDEX(AE$65:AE$74,$AI131,1)*(1-$AH131)+INDEX(AE$65:AE$74,$AJ131,1)*($AH131)</f>
        <v>400</v>
      </c>
      <c r="AF131" s="760" cm="1">
        <f t="array" aca="1" ref="AF131" ca="1">INDEX(AF$65:AF$74,$AI131,1)*(1-$AH131)+INDEX(AF$65:AF$74,$AJ131,1)*($AH131)</f>
        <v>400</v>
      </c>
      <c r="AG131" s="760"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18">
        <f>INDEX(Periods!$F$21:$O$31,INDEX(Annual!EndGS,1,$E131+2)+2,$E131+2)</f>
        <v>43753</v>
      </c>
      <c r="AQ131" s="274"/>
      <c r="AR131" s="261"/>
      <c r="AS131" s="249"/>
      <c r="AT131" s="249"/>
      <c r="AU131" s="249"/>
    </row>
    <row r="132" spans="1:47" hidden="1" outlineLevel="3" x14ac:dyDescent="0.35">
      <c r="A132" s="249"/>
      <c r="B132" s="258"/>
      <c r="C132" s="251">
        <f t="shared" si="24"/>
        <v>4</v>
      </c>
      <c r="D132" s="274"/>
      <c r="E132" s="331">
        <v>5</v>
      </c>
      <c r="F132" s="917">
        <f t="shared" si="25"/>
        <v>43852</v>
      </c>
      <c r="G132" s="274"/>
      <c r="H132" s="295"/>
      <c r="I132" s="295"/>
      <c r="J132" s="295">
        <v>7</v>
      </c>
      <c r="K132" s="485">
        <f>INDEX(Periods!$F$21:$O$30,J132+1,$E132+2)</f>
        <v>43852</v>
      </c>
      <c r="L132" s="486">
        <f t="shared" ca="1" si="22"/>
        <v>39</v>
      </c>
      <c r="M132" s="311"/>
      <c r="N132" s="279"/>
      <c r="O132" s="760" cm="1">
        <f t="array" aca="1" ref="O132" ca="1">INDEX(O$65:O$74,$AI132,1)*(1-$AH132)+INDEX(O$65:O$74,$AJ132,1)*($AH132)</f>
        <v>184.51327433628319</v>
      </c>
      <c r="P132" s="760" cm="1">
        <f t="array" aca="1" ref="P132" ca="1">INDEX(P$65:P$74,$AI132,1)*(1-$AH132)+INDEX(P$65:P$74,$AJ132,1)*($AH132)</f>
        <v>839.38053097345141</v>
      </c>
      <c r="Q132" s="761" cm="1">
        <f t="array" aca="1" ref="Q132" ca="1">INDEX(Q$65:Q$74,$AI132,1)*(1-$AH132)+INDEX(Q$65:Q$74,$AJ132,1)*($AH132)</f>
        <v>0.5208407079646018</v>
      </c>
      <c r="R132" s="761" cm="1">
        <f t="array" aca="1" ref="R132" ca="1">INDEX(R$65:R$74,$AI132,1)*(1-$AH132)+INDEX(R$65:R$74,$AJ132,1)*($AH132)</f>
        <v>0.59632743362831864</v>
      </c>
      <c r="S132" s="755" cm="1">
        <f t="array" ref="S132">INDEX([0]!i_pasture_stage_p6z,$J132+1,ROUNDDOWN((ROW($J132)-ROW($J$65))/i_p6_len,0)+1)</f>
        <v>1</v>
      </c>
      <c r="T132" s="761" cm="1">
        <f t="array" aca="1" ref="T132" ca="1">INDEX(T$65:T$74,$AI132,1)*(1-$AH132)+INDEX(T$65:T$74,$AJ132,1)*($AH132)</f>
        <v>0.3</v>
      </c>
      <c r="U132" s="755" cm="1">
        <f t="array" aca="1" ref="U132" ca="1">INDEX(U$65:U$74,$AI132,1)*(1-$AH132)+INDEX(U$65:U$74,$AJ132,1)*($AH132)</f>
        <v>10</v>
      </c>
      <c r="V132" s="761" cm="1">
        <f t="array" aca="1" ref="V132" ca="1">INDEX(V$65:V$74,$AI132,1)*(1-$AH132)+INDEX(V$65:V$74,$AJ132,1)*($AH132)</f>
        <v>1.9026548672566371E-2</v>
      </c>
      <c r="W132" s="279"/>
      <c r="X132" s="913" cm="1">
        <f t="array" aca="1" ref="X132" ca="1">INDEX(X$65:X$74,$AI132,1)*(1-$AH132)+INDEX(X$65:X$74,$AJ132,1)*($AH132)</f>
        <v>0.33000000000000007</v>
      </c>
      <c r="Y132" s="760" cm="1">
        <f t="array" aca="1" ref="Y132" ca="1">INDEX(Y$65:Y$74,$AI132,1)*(1-$AH132)+INDEX(Y$65:Y$74,$AJ132,1)*($AH132)</f>
        <v>50</v>
      </c>
      <c r="Z132" s="760" cm="1">
        <f t="array" aca="1" ref="Z132" ca="1">INDEX(Z$65:Z$74,$AI132,1)*(1-$AH132)+INDEX(Z$65:Z$74,$AJ132,1)*($AH132)</f>
        <v>50</v>
      </c>
      <c r="AA132" s="760" cm="1">
        <f t="array" aca="1" ref="AA132" ca="1">INDEX(AA$65:AA$74,$AI132,1)*(1-$AH132)+INDEX(AA$65:AA$74,$AJ132,1)*($AH132)</f>
        <v>50</v>
      </c>
      <c r="AB132" s="760" cm="1">
        <f t="array" aca="1" ref="AB132" ca="1">INDEX(AB$65:AB$74,$AI132,1)*(1-$AH132)+INDEX(AB$65:AB$74,$AJ132,1)*($AH132)</f>
        <v>400</v>
      </c>
      <c r="AC132" s="760" cm="1">
        <f t="array" aca="1" ref="AC132" ca="1">INDEX(AC$65:AC$74,$AI132,1)*(1-$AH132)+INDEX(AC$65:AC$74,$AJ132,1)*($AH132)</f>
        <v>400</v>
      </c>
      <c r="AD132" s="760" cm="1">
        <f t="array" aca="1" ref="AD132" ca="1">INDEX(AD$65:AD$74,$AI132,1)*(1-$AH132)+INDEX(AD$65:AD$74,$AJ132,1)*($AH132)</f>
        <v>400</v>
      </c>
      <c r="AE132" s="760" cm="1">
        <f t="array" aca="1" ref="AE132" ca="1">INDEX(AE$65:AE$74,$AI132,1)*(1-$AH132)+INDEX(AE$65:AE$74,$AJ132,1)*($AH132)</f>
        <v>400</v>
      </c>
      <c r="AF132" s="760" cm="1">
        <f t="array" aca="1" ref="AF132" ca="1">INDEX(AF$65:AF$74,$AI132,1)*(1-$AH132)+INDEX(AF$65:AF$74,$AJ132,1)*($AH132)</f>
        <v>400</v>
      </c>
      <c r="AG132" s="760"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18">
        <f>INDEX(Periods!$F$21:$O$31,INDEX(Annual!EndGS,1,$E132+2)+2,$E132+2)</f>
        <v>43753</v>
      </c>
      <c r="AQ132" s="274"/>
      <c r="AR132" s="261"/>
      <c r="AS132" s="249"/>
      <c r="AT132" s="249"/>
      <c r="AU132" s="249"/>
    </row>
    <row r="133" spans="1:47" hidden="1" outlineLevel="3" x14ac:dyDescent="0.35">
      <c r="A133" s="249"/>
      <c r="B133" s="258"/>
      <c r="C133" s="251">
        <f t="shared" si="24"/>
        <v>4</v>
      </c>
      <c r="D133" s="274"/>
      <c r="E133" s="331">
        <v>5</v>
      </c>
      <c r="F133" s="917">
        <f t="shared" si="25"/>
        <v>43891</v>
      </c>
      <c r="G133" s="274"/>
      <c r="H133" s="295"/>
      <c r="I133" s="295"/>
      <c r="J133" s="295">
        <v>8</v>
      </c>
      <c r="K133" s="485">
        <f>INDEX(Periods!$F$21:$O$30,J133+1,$E133+2)</f>
        <v>43891</v>
      </c>
      <c r="L133" s="486">
        <f t="shared" ca="1" si="22"/>
        <v>31</v>
      </c>
      <c r="M133" s="311"/>
      <c r="N133" s="279"/>
      <c r="O133" s="760" cm="1">
        <f t="array" aca="1" ref="O133" ca="1">INDEX(O$65:O$74,$AI133,1)*(1-$AH133)+INDEX(O$65:O$74,$AJ133,1)*($AH133)</f>
        <v>193.14159292035399</v>
      </c>
      <c r="P133" s="760" cm="1">
        <f t="array" aca="1" ref="P133" ca="1">INDEX(P$65:P$74,$AI133,1)*(1-$AH133)+INDEX(P$65:P$74,$AJ133,1)*($AH133)</f>
        <v>761.7256637168141</v>
      </c>
      <c r="Q133" s="761" cm="1">
        <f t="array" aca="1" ref="Q133" ca="1">INDEX(Q$65:Q$74,$AI133,1)*(1-$AH133)+INDEX(Q$65:Q$74,$AJ133,1)*($AH133)</f>
        <v>0.51480088495575227</v>
      </c>
      <c r="R133" s="761" cm="1">
        <f t="array" aca="1" ref="R133" ca="1">INDEX(R$65:R$74,$AI133,1)*(1-$AH133)+INDEX(R$65:R$74,$AJ133,1)*($AH133)</f>
        <v>0.58165929203539823</v>
      </c>
      <c r="S133" s="755" cm="1">
        <f t="array" ref="S133">INDEX([0]!i_pasture_stage_p6z,$J133+1,ROUNDDOWN((ROW($J133)-ROW($J$65))/i_p6_len,0)+1)</f>
        <v>1</v>
      </c>
      <c r="T133" s="761" cm="1">
        <f t="array" aca="1" ref="T133" ca="1">INDEX(T$65:T$74,$AI133,1)*(1-$AH133)+INDEX(T$65:T$74,$AJ133,1)*($AH133)</f>
        <v>0.3</v>
      </c>
      <c r="U133" s="755" cm="1">
        <f t="array" aca="1" ref="U133" ca="1">INDEX(U$65:U$74,$AI133,1)*(1-$AH133)+INDEX(U$65:U$74,$AJ133,1)*($AH133)</f>
        <v>10</v>
      </c>
      <c r="V133" s="761" cm="1">
        <f t="array" aca="1" ref="V133" ca="1">INDEX(V$65:V$74,$AI133,1)*(1-$AH133)+INDEX(V$65:V$74,$AJ133,1)*($AH133)</f>
        <v>3.6283185840707964E-2</v>
      </c>
      <c r="W133" s="279"/>
      <c r="X133" s="913" cm="1">
        <f t="array" aca="1" ref="X133" ca="1">INDEX(X$65:X$74,$AI133,1)*(1-$AH133)+INDEX(X$65:X$74,$AJ133,1)*($AH133)</f>
        <v>0.33</v>
      </c>
      <c r="Y133" s="760" cm="1">
        <f t="array" aca="1" ref="Y133" ca="1">INDEX(Y$65:Y$74,$AI133,1)*(1-$AH133)+INDEX(Y$65:Y$74,$AJ133,1)*($AH133)</f>
        <v>50</v>
      </c>
      <c r="Z133" s="760" cm="1">
        <f t="array" aca="1" ref="Z133" ca="1">INDEX(Z$65:Z$74,$AI133,1)*(1-$AH133)+INDEX(Z$65:Z$74,$AJ133,1)*($AH133)</f>
        <v>50</v>
      </c>
      <c r="AA133" s="760" cm="1">
        <f t="array" aca="1" ref="AA133" ca="1">INDEX(AA$65:AA$74,$AI133,1)*(1-$AH133)+INDEX(AA$65:AA$74,$AJ133,1)*($AH133)</f>
        <v>50</v>
      </c>
      <c r="AB133" s="760" cm="1">
        <f t="array" aca="1" ref="AB133" ca="1">INDEX(AB$65:AB$74,$AI133,1)*(1-$AH133)+INDEX(AB$65:AB$74,$AJ133,1)*($AH133)</f>
        <v>400</v>
      </c>
      <c r="AC133" s="760" cm="1">
        <f t="array" aca="1" ref="AC133" ca="1">INDEX(AC$65:AC$74,$AI133,1)*(1-$AH133)+INDEX(AC$65:AC$74,$AJ133,1)*($AH133)</f>
        <v>400</v>
      </c>
      <c r="AD133" s="760" cm="1">
        <f t="array" aca="1" ref="AD133" ca="1">INDEX(AD$65:AD$74,$AI133,1)*(1-$AH133)+INDEX(AD$65:AD$74,$AJ133,1)*($AH133)</f>
        <v>400</v>
      </c>
      <c r="AE133" s="760" cm="1">
        <f t="array" aca="1" ref="AE133" ca="1">INDEX(AE$65:AE$74,$AI133,1)*(1-$AH133)+INDEX(AE$65:AE$74,$AJ133,1)*($AH133)</f>
        <v>400</v>
      </c>
      <c r="AF133" s="760" cm="1">
        <f t="array" aca="1" ref="AF133" ca="1">INDEX(AF$65:AF$74,$AI133,1)*(1-$AH133)+INDEX(AF$65:AF$74,$AJ133,1)*($AH133)</f>
        <v>400</v>
      </c>
      <c r="AG133" s="760"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18">
        <f>INDEX(Periods!$F$21:$O$31,INDEX(Annual!EndGS,1,$E133+2)+2,$E133+2)</f>
        <v>43753</v>
      </c>
      <c r="AQ133" s="274"/>
      <c r="AR133" s="261"/>
      <c r="AS133" s="249"/>
      <c r="AT133" s="249"/>
      <c r="AU133" s="249"/>
    </row>
    <row r="134" spans="1:47" hidden="1" outlineLevel="3" x14ac:dyDescent="0.35">
      <c r="A134" s="249"/>
      <c r="B134" s="258"/>
      <c r="C134" s="251">
        <f t="shared" si="24"/>
        <v>4</v>
      </c>
      <c r="D134" s="274"/>
      <c r="E134" s="331">
        <v>5</v>
      </c>
      <c r="F134" s="917">
        <f t="shared" si="25"/>
        <v>43922</v>
      </c>
      <c r="G134" s="274"/>
      <c r="H134" s="295"/>
      <c r="I134" s="347"/>
      <c r="J134" s="347">
        <v>9</v>
      </c>
      <c r="K134" s="516">
        <f>INDEX(Periods!$F$21:$O$30,J134+1,$E134+2)</f>
        <v>43922</v>
      </c>
      <c r="L134" s="533">
        <f t="shared" ca="1" si="22"/>
        <v>15</v>
      </c>
      <c r="M134" s="517"/>
      <c r="N134" s="348"/>
      <c r="O134" s="762" cm="1">
        <f t="array" aca="1" ref="O134" ca="1">INDEX(O$65:O$74,$AI134,1)*(1-$AH134)+INDEX(O$65:O$74,$AJ134,1)*($AH134)</f>
        <v>200</v>
      </c>
      <c r="P134" s="762" cm="1">
        <f t="array" aca="1" ref="P134" ca="1">INDEX(P$65:P$74,$AI134,1)*(1-$AH134)+INDEX(P$65:P$74,$AJ134,1)*($AH134)</f>
        <v>700</v>
      </c>
      <c r="Q134" s="763" cm="1">
        <f t="array" aca="1" ref="Q134" ca="1">INDEX(Q$65:Q$74,$AI134,1)*(1-$AH134)+INDEX(Q$65:Q$74,$AJ134,1)*($AH134)</f>
        <v>0.51</v>
      </c>
      <c r="R134" s="763" cm="1">
        <f t="array" aca="1" ref="R134" ca="1">INDEX(R$65:R$74,$AI134,1)*(1-$AH134)+INDEX(R$65:R$74,$AJ134,1)*($AH134)</f>
        <v>0.57000000000000006</v>
      </c>
      <c r="S134" s="756" cm="1">
        <f t="array" ref="S134">INDEX([0]!i_pasture_stage_p6z,$J134+1,ROUNDDOWN((ROW($J134)-ROW($J$65))/i_p6_len,0)+1)</f>
        <v>1</v>
      </c>
      <c r="T134" s="763" cm="1">
        <f t="array" aca="1" ref="T134" ca="1">INDEX(T$65:T$74,$AI134,1)*(1-$AH134)+INDEX(T$65:T$74,$AJ134,1)*($AH134)</f>
        <v>0.3</v>
      </c>
      <c r="U134" s="756" cm="1">
        <f t="array" aca="1" ref="U134" ca="1">INDEX(U$65:U$74,$AI134,1)*(1-$AH134)+INDEX(U$65:U$74,$AJ134,1)*($AH134)</f>
        <v>10</v>
      </c>
      <c r="V134" s="763" cm="1">
        <f t="array" aca="1" ref="V134" ca="1">INDEX(V$65:V$74,$AI134,1)*(1-$AH134)+INDEX(V$65:V$74,$AJ134,1)*($AH134)</f>
        <v>0.05</v>
      </c>
      <c r="W134" s="348"/>
      <c r="X134" s="914" cm="1">
        <f t="array" aca="1" ref="X134" ca="1">INDEX(X$65:X$74,$AI134,1)*(1-$AH134)+INDEX(X$65:X$74,$AJ134,1)*($AH134)</f>
        <v>0.33</v>
      </c>
      <c r="Y134" s="762" cm="1">
        <f t="array" aca="1" ref="Y134" ca="1">INDEX(Y$65:Y$74,$AI134,1)*(1-$AH134)+INDEX(Y$65:Y$74,$AJ134,1)*($AH134)</f>
        <v>50</v>
      </c>
      <c r="Z134" s="762" cm="1">
        <f t="array" aca="1" ref="Z134" ca="1">INDEX(Z$65:Z$74,$AI134,1)*(1-$AH134)+INDEX(Z$65:Z$74,$AJ134,1)*($AH134)</f>
        <v>50</v>
      </c>
      <c r="AA134" s="762" cm="1">
        <f t="array" aca="1" ref="AA134" ca="1">INDEX(AA$65:AA$74,$AI134,1)*(1-$AH134)+INDEX(AA$65:AA$74,$AJ134,1)*($AH134)</f>
        <v>50</v>
      </c>
      <c r="AB134" s="762" cm="1">
        <f t="array" aca="1" ref="AB134" ca="1">INDEX(AB$65:AB$74,$AI134,1)*(1-$AH134)+INDEX(AB$65:AB$74,$AJ134,1)*($AH134)</f>
        <v>400</v>
      </c>
      <c r="AC134" s="762" cm="1">
        <f t="array" aca="1" ref="AC134" ca="1">INDEX(AC$65:AC$74,$AI134,1)*(1-$AH134)+INDEX(AC$65:AC$74,$AJ134,1)*($AH134)</f>
        <v>400</v>
      </c>
      <c r="AD134" s="762" cm="1">
        <f t="array" aca="1" ref="AD134" ca="1">INDEX(AD$65:AD$74,$AI134,1)*(1-$AH134)+INDEX(AD$65:AD$74,$AJ134,1)*($AH134)</f>
        <v>400</v>
      </c>
      <c r="AE134" s="762" cm="1">
        <f t="array" aca="1" ref="AE134" ca="1">INDEX(AE$65:AE$74,$AI134,1)*(1-$AH134)+INDEX(AE$65:AE$74,$AJ134,1)*($AH134)</f>
        <v>400</v>
      </c>
      <c r="AF134" s="762" cm="1">
        <f t="array" aca="1" ref="AF134" ca="1">INDEX(AF$65:AF$74,$AI134,1)*(1-$AH134)+INDEX(AF$65:AF$74,$AJ134,1)*($AH134)</f>
        <v>400</v>
      </c>
      <c r="AG134" s="762"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18">
        <f>INDEX(Periods!$F$21:$O$31,INDEX(Annual!EndGS,1,$E134+2)+2,$E134+2)</f>
        <v>43753</v>
      </c>
      <c r="AQ134" s="274"/>
      <c r="AR134" s="261"/>
      <c r="AS134" s="249"/>
      <c r="AT134" s="249"/>
      <c r="AU134" s="249"/>
    </row>
    <row r="135" spans="1:47" outlineLevel="2" collapsed="1" x14ac:dyDescent="0.35">
      <c r="A135" s="249"/>
      <c r="B135" s="258"/>
      <c r="C135" s="251">
        <f t="shared" ref="C135" si="29">INT($C$29)+2</f>
        <v>3</v>
      </c>
      <c r="D135" s="274"/>
      <c r="E135" s="331">
        <v>6</v>
      </c>
      <c r="F135" s="917">
        <f t="shared" si="25"/>
        <v>43936</v>
      </c>
      <c r="G135" s="274"/>
      <c r="H135" s="295"/>
      <c r="I135" s="523" t="s">
        <v>778</v>
      </c>
      <c r="J135" s="523">
        <v>0</v>
      </c>
      <c r="K135" s="524">
        <f>INDEX(Periods!$F$21:$O$30,J135+1,$E135+2)</f>
        <v>43572</v>
      </c>
      <c r="L135" s="534">
        <f t="shared" ca="1" si="22"/>
        <v>21</v>
      </c>
      <c r="M135" s="525"/>
      <c r="N135" s="526"/>
      <c r="O135" s="758" cm="1">
        <f t="array" aca="1" ref="O135" ca="1">INDEX(O$65:O$74,$AI135,1)*(1-$AH135)+INDEX(O$65:O$74,$AJ135,1)*($AH135)</f>
        <v>200</v>
      </c>
      <c r="P135" s="758" cm="1">
        <f t="array" aca="1" ref="P135" ca="1">INDEX(P$65:P$74,$AI135,1)*(1-$AH135)+INDEX(P$65:P$74,$AJ135,1)*($AH135)</f>
        <v>600</v>
      </c>
      <c r="Q135" s="759" cm="1">
        <f t="array" aca="1" ref="Q135" ca="1">INDEX(Q$65:Q$74,$AI135,1)*(1-$AH135)+INDEX(Q$65:Q$74,$AJ135,1)*($AH135)</f>
        <v>0.505</v>
      </c>
      <c r="R135" s="759" cm="1">
        <f t="array" aca="1" ref="R135" ca="1">INDEX(R$65:R$74,$AI135,1)*(1-$AH135)+INDEX(R$65:R$74,$AJ135,1)*($AH135)</f>
        <v>0.55500000000000005</v>
      </c>
      <c r="S135" s="757" cm="1">
        <f t="array" ref="S135">INDEX([0]!i_pasture_stage_p6z,$J135+1,ROUNDDOWN((ROW($J135)-ROW($J$65))/i_p6_len,0)+1)</f>
        <v>1</v>
      </c>
      <c r="T135" s="759" cm="1">
        <f t="array" aca="1" ref="T135" ca="1">INDEX(T$65:T$74,$AI135,1)*(1-$AH135)+INDEX(T$65:T$74,$AJ135,1)*($AH135)</f>
        <v>0.3</v>
      </c>
      <c r="U135" s="757" cm="1">
        <f t="array" aca="1" ref="U135" ca="1">INDEX(U$65:U$74,$AI135,1)*(1-$AH135)+INDEX(U$65:U$74,$AJ135,1)*($AH135)</f>
        <v>10</v>
      </c>
      <c r="V135" s="759" cm="1">
        <f t="array" aca="1" ref="V135" ca="1">INDEX(V$65:V$74,$AI135,1)*(1-$AH135)+INDEX(V$65:V$74,$AJ135,1)*($AH135)</f>
        <v>0.1</v>
      </c>
      <c r="W135" s="526"/>
      <c r="X135" s="912" cm="1">
        <f t="array" aca="1" ref="X135" ca="1">INDEX(X$65:X$74,$AI135,1)*(1-$AH135)+INDEX(X$65:X$74,$AJ135,1)*($AH135)</f>
        <v>0.33</v>
      </c>
      <c r="Y135" s="758" cm="1">
        <f t="array" aca="1" ref="Y135" ca="1">INDEX(Y$65:Y$74,$AI135,1)*(1-$AH135)+INDEX(Y$65:Y$74,$AJ135,1)*($AH135)</f>
        <v>50</v>
      </c>
      <c r="Z135" s="758" cm="1">
        <f t="array" aca="1" ref="Z135" ca="1">INDEX(Z$65:Z$74,$AI135,1)*(1-$AH135)+INDEX(Z$65:Z$74,$AJ135,1)*($AH135)</f>
        <v>50</v>
      </c>
      <c r="AA135" s="758" cm="1">
        <f t="array" aca="1" ref="AA135" ca="1">INDEX(AA$65:AA$74,$AI135,1)*(1-$AH135)+INDEX(AA$65:AA$74,$AJ135,1)*($AH135)</f>
        <v>50</v>
      </c>
      <c r="AB135" s="758" cm="1">
        <f t="array" aca="1" ref="AB135" ca="1">INDEX(AB$65:AB$74,$AI135,1)*(1-$AH135)+INDEX(AB$65:AB$74,$AJ135,1)*($AH135)</f>
        <v>400</v>
      </c>
      <c r="AC135" s="758" cm="1">
        <f t="array" aca="1" ref="AC135" ca="1">INDEX(AC$65:AC$74,$AI135,1)*(1-$AH135)+INDEX(AC$65:AC$74,$AJ135,1)*($AH135)</f>
        <v>400</v>
      </c>
      <c r="AD135" s="758" cm="1">
        <f t="array" aca="1" ref="AD135" ca="1">INDEX(AD$65:AD$74,$AI135,1)*(1-$AH135)+INDEX(AD$65:AD$74,$AJ135,1)*($AH135)</f>
        <v>400</v>
      </c>
      <c r="AE135" s="758" cm="1">
        <f t="array" aca="1" ref="AE135" ca="1">INDEX(AE$65:AE$74,$AI135,1)*(1-$AH135)+INDEX(AE$65:AE$74,$AJ135,1)*($AH135)</f>
        <v>400</v>
      </c>
      <c r="AF135" s="758" cm="1">
        <f t="array" aca="1" ref="AF135" ca="1">INDEX(AF$65:AF$74,$AI135,1)*(1-$AH135)+INDEX(AF$65:AF$74,$AJ135,1)*($AH135)</f>
        <v>400</v>
      </c>
      <c r="AG135" s="758"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18">
        <f>INDEX(Periods!$F$21:$O$31,INDEX(Annual!EndGS,1,$E135+2)+2,$E135+2)</f>
        <v>43753</v>
      </c>
      <c r="AQ135" s="274"/>
      <c r="AR135" s="261"/>
      <c r="AS135" s="249"/>
      <c r="AT135" s="249"/>
      <c r="AU135" s="249"/>
    </row>
    <row r="136" spans="1:47" hidden="1" outlineLevel="3" collapsed="1" x14ac:dyDescent="0.35">
      <c r="A136" s="249"/>
      <c r="B136" s="258"/>
      <c r="C136" s="251">
        <f t="shared" si="24"/>
        <v>4</v>
      </c>
      <c r="D136" s="274"/>
      <c r="E136" s="331">
        <v>6</v>
      </c>
      <c r="F136" s="917">
        <f t="shared" si="25"/>
        <v>43957</v>
      </c>
      <c r="G136" s="274"/>
      <c r="H136" s="295"/>
      <c r="I136" s="295"/>
      <c r="J136" s="295">
        <v>1</v>
      </c>
      <c r="K136" s="485">
        <f>INDEX(Periods!$F$21:$O$30,J136+1,$E136+2)</f>
        <v>43593</v>
      </c>
      <c r="L136" s="486">
        <f t="shared" ca="1" si="22"/>
        <v>21</v>
      </c>
      <c r="M136" s="311"/>
      <c r="N136" s="279"/>
      <c r="O136" s="760" cm="1">
        <f t="array" aca="1" ref="O136" ca="1">INDEX(O$65:O$74,$AI136,1)*(1-$AH136)+INDEX(O$65:O$74,$AJ136,1)*($AH136)</f>
        <v>200</v>
      </c>
      <c r="P136" s="760" cm="1">
        <f t="array" aca="1" ref="P136" ca="1">INDEX(P$65:P$74,$AI136,1)*(1-$AH136)+INDEX(P$65:P$74,$AJ136,1)*($AH136)</f>
        <v>500</v>
      </c>
      <c r="Q136" s="761" cm="1">
        <f t="array" aca="1" ref="Q136" ca="1">INDEX(Q$65:Q$74,$AI136,1)*(1-$AH136)+INDEX(Q$65:Q$74,$AJ136,1)*($AH136)</f>
        <v>0.5</v>
      </c>
      <c r="R136" s="761" cm="1">
        <f t="array" aca="1" ref="R136" ca="1">INDEX(R$65:R$74,$AI136,1)*(1-$AH136)+INDEX(R$65:R$74,$AJ136,1)*($AH136)</f>
        <v>0.54</v>
      </c>
      <c r="S136" s="755" cm="1">
        <f t="array" ref="S136">INDEX([0]!i_pasture_stage_p6z,$J136+1,ROUNDDOWN((ROW($J136)-ROW($J$65))/i_p6_len,0)+1)</f>
        <v>1</v>
      </c>
      <c r="T136" s="761" cm="1">
        <f t="array" aca="1" ref="T136" ca="1">INDEX(T$65:T$74,$AI136,1)*(1-$AH136)+INDEX(T$65:T$74,$AJ136,1)*($AH136)</f>
        <v>0.3</v>
      </c>
      <c r="U136" s="755" cm="1">
        <f t="array" aca="1" ref="U136" ca="1">INDEX(U$65:U$74,$AI136,1)*(1-$AH136)+INDEX(U$65:U$74,$AJ136,1)*($AH136)</f>
        <v>10</v>
      </c>
      <c r="V136" s="761" cm="1">
        <f t="array" aca="1" ref="V136" ca="1">INDEX(V$65:V$74,$AI136,1)*(1-$AH136)+INDEX(V$65:V$74,$AJ136,1)*($AH136)</f>
        <v>0.15</v>
      </c>
      <c r="W136" s="279"/>
      <c r="X136" s="913" cm="1">
        <f t="array" aca="1" ref="X136" ca="1">INDEX(X$65:X$74,$AI136,1)*(1-$AH136)+INDEX(X$65:X$74,$AJ136,1)*($AH136)</f>
        <v>0.33</v>
      </c>
      <c r="Y136" s="760" cm="1">
        <f t="array" aca="1" ref="Y136" ca="1">INDEX(Y$65:Y$74,$AI136,1)*(1-$AH136)+INDEX(Y$65:Y$74,$AJ136,1)*($AH136)</f>
        <v>50</v>
      </c>
      <c r="Z136" s="760" cm="1">
        <f t="array" aca="1" ref="Z136" ca="1">INDEX(Z$65:Z$74,$AI136,1)*(1-$AH136)+INDEX(Z$65:Z$74,$AJ136,1)*($AH136)</f>
        <v>50</v>
      </c>
      <c r="AA136" s="760" cm="1">
        <f t="array" aca="1" ref="AA136" ca="1">INDEX(AA$65:AA$74,$AI136,1)*(1-$AH136)+INDEX(AA$65:AA$74,$AJ136,1)*($AH136)</f>
        <v>50</v>
      </c>
      <c r="AB136" s="760" cm="1">
        <f t="array" aca="1" ref="AB136" ca="1">INDEX(AB$65:AB$74,$AI136,1)*(1-$AH136)+INDEX(AB$65:AB$74,$AJ136,1)*($AH136)</f>
        <v>400</v>
      </c>
      <c r="AC136" s="760" cm="1">
        <f t="array" aca="1" ref="AC136" ca="1">INDEX(AC$65:AC$74,$AI136,1)*(1-$AH136)+INDEX(AC$65:AC$74,$AJ136,1)*($AH136)</f>
        <v>400</v>
      </c>
      <c r="AD136" s="760" cm="1">
        <f t="array" aca="1" ref="AD136" ca="1">INDEX(AD$65:AD$74,$AI136,1)*(1-$AH136)+INDEX(AD$65:AD$74,$AJ136,1)*($AH136)</f>
        <v>400</v>
      </c>
      <c r="AE136" s="760" cm="1">
        <f t="array" aca="1" ref="AE136" ca="1">INDEX(AE$65:AE$74,$AI136,1)*(1-$AH136)+INDEX(AE$65:AE$74,$AJ136,1)*($AH136)</f>
        <v>400</v>
      </c>
      <c r="AF136" s="760" cm="1">
        <f t="array" aca="1" ref="AF136" ca="1">INDEX(AF$65:AF$74,$AI136,1)*(1-$AH136)+INDEX(AF$65:AF$74,$AJ136,1)*($AH136)</f>
        <v>400</v>
      </c>
      <c r="AG136" s="760"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18">
        <f>INDEX(Periods!$F$21:$O$31,INDEX(Annual!EndGS,1,$E136+2)+2,$E136+2)</f>
        <v>43753</v>
      </c>
      <c r="AQ136" s="274"/>
      <c r="AR136" s="261"/>
      <c r="AS136" s="249"/>
      <c r="AT136" s="249"/>
      <c r="AU136" s="249"/>
    </row>
    <row r="137" spans="1:47" hidden="1" outlineLevel="3" x14ac:dyDescent="0.35">
      <c r="A137" s="249"/>
      <c r="B137" s="258"/>
      <c r="C137" s="251">
        <f t="shared" si="24"/>
        <v>4</v>
      </c>
      <c r="D137" s="274"/>
      <c r="E137" s="331">
        <v>6</v>
      </c>
      <c r="F137" s="917">
        <f t="shared" si="25"/>
        <v>43614</v>
      </c>
      <c r="G137" s="274"/>
      <c r="H137" s="295"/>
      <c r="I137" s="295"/>
      <c r="J137" s="295">
        <v>2</v>
      </c>
      <c r="K137" s="485">
        <f>INDEX(Periods!$F$21:$O$30,J137+1,$E137+2)</f>
        <v>43614</v>
      </c>
      <c r="L137" s="486">
        <f t="shared" ca="1" si="22"/>
        <v>70</v>
      </c>
      <c r="M137" s="311"/>
      <c r="N137" s="279"/>
      <c r="O137" s="760" cm="1">
        <f t="array" aca="1" ref="O137" ca="1">INDEX(O$65:O$74,$AI137,1)*(1-$AH137)+INDEX(O$65:O$74,$AJ137,1)*($AH137)</f>
        <v>200</v>
      </c>
      <c r="P137" s="760" cm="1">
        <f t="array" aca="1" ref="P137" ca="1">INDEX(P$65:P$74,$AI137,1)*(1-$AH137)+INDEX(P$65:P$74,$AJ137,1)*($AH137)</f>
        <v>352</v>
      </c>
      <c r="Q137" s="761" cm="1">
        <f t="array" aca="1" ref="Q137" ca="1">INDEX(Q$65:Q$74,$AI137,1)*(1-$AH137)+INDEX(Q$65:Q$74,$AJ137,1)*($AH137)</f>
        <v>0.81</v>
      </c>
      <c r="R137" s="761" cm="1">
        <f t="array" aca="1" ref="R137" ca="1">INDEX(R$65:R$74,$AI137,1)*(1-$AH137)+INDEX(R$65:R$74,$AJ137,1)*($AH137)</f>
        <v>0.81</v>
      </c>
      <c r="S137" s="755" cm="1">
        <f t="array" ref="S137">INDEX([0]!i_pasture_stage_p6z,$J137+1,ROUNDDOWN((ROW($J137)-ROW($J$65))/i_p6_len,0)+1)</f>
        <v>0.5714285714285714</v>
      </c>
      <c r="T137" s="761" cm="1">
        <f t="array" aca="1" ref="T137" ca="1">INDEX(T$65:T$74,$AI137,1)*(1-$AH137)+INDEX(T$65:T$74,$AJ137,1)*($AH137)</f>
        <v>0.3</v>
      </c>
      <c r="U137" s="755" cm="1">
        <f t="array" aca="1" ref="U137" ca="1">INDEX(U$65:U$74,$AI137,1)*(1-$AH137)+INDEX(U$65:U$74,$AJ137,1)*($AH137)</f>
        <v>10</v>
      </c>
      <c r="V137" s="761" cm="1">
        <f t="array" aca="1" ref="V137" ca="1">INDEX(V$65:V$74,$AI137,1)*(1-$AH137)+INDEX(V$65:V$74,$AJ137,1)*($AH137)</f>
        <v>0.1</v>
      </c>
      <c r="W137" s="279"/>
      <c r="X137" s="913" cm="1">
        <f t="array" aca="1" ref="X137" ca="1">INDEX(X$65:X$74,$AI137,1)*(1-$AH137)+INDEX(X$65:X$74,$AJ137,1)*($AH137)</f>
        <v>1</v>
      </c>
      <c r="Y137" s="760" cm="1">
        <f t="array" aca="1" ref="Y137" ca="1">INDEX(Y$65:Y$74,$AI137,1)*(1-$AH137)+INDEX(Y$65:Y$74,$AJ137,1)*($AH137)</f>
        <v>50</v>
      </c>
      <c r="Z137" s="760" cm="1">
        <f t="array" aca="1" ref="Z137" ca="1">INDEX(Z$65:Z$74,$AI137,1)*(1-$AH137)+INDEX(Z$65:Z$74,$AJ137,1)*($AH137)</f>
        <v>50</v>
      </c>
      <c r="AA137" s="760" cm="1">
        <f t="array" aca="1" ref="AA137" ca="1">INDEX(AA$65:AA$74,$AI137,1)*(1-$AH137)+INDEX(AA$65:AA$74,$AJ137,1)*($AH137)</f>
        <v>50</v>
      </c>
      <c r="AB137" s="760" cm="1">
        <f t="array" aca="1" ref="AB137" ca="1">INDEX(AB$65:AB$74,$AI137,1)*(1-$AH137)+INDEX(AB$65:AB$74,$AJ137,1)*($AH137)</f>
        <v>100</v>
      </c>
      <c r="AC137" s="760" cm="1">
        <f t="array" aca="1" ref="AC137" ca="1">INDEX(AC$65:AC$74,$AI137,1)*(1-$AH137)+INDEX(AC$65:AC$74,$AJ137,1)*($AH137)</f>
        <v>400</v>
      </c>
      <c r="AD137" s="760" cm="1">
        <f t="array" aca="1" ref="AD137" ca="1">INDEX(AD$65:AD$74,$AI137,1)*(1-$AH137)+INDEX(AD$65:AD$74,$AJ137,1)*($AH137)</f>
        <v>400</v>
      </c>
      <c r="AE137" s="760" cm="1">
        <f t="array" aca="1" ref="AE137" ca="1">INDEX(AE$65:AE$74,$AI137,1)*(1-$AH137)+INDEX(AE$65:AE$74,$AJ137,1)*($AH137)</f>
        <v>400</v>
      </c>
      <c r="AF137" s="760" cm="1">
        <f t="array" aca="1" ref="AF137" ca="1">INDEX(AF$65:AF$74,$AI137,1)*(1-$AH137)+INDEX(AF$65:AF$74,$AJ137,1)*($AH137)</f>
        <v>400</v>
      </c>
      <c r="AG137" s="760"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18">
        <f>INDEX(Periods!$F$21:$O$31,INDEX(Annual!EndGS,1,$E137+2)+2,$E137+2)</f>
        <v>43753</v>
      </c>
      <c r="AQ137" s="274"/>
      <c r="AR137" s="261"/>
      <c r="AS137" s="249"/>
      <c r="AT137" s="249"/>
      <c r="AU137" s="249"/>
    </row>
    <row r="138" spans="1:47" hidden="1" outlineLevel="3" x14ac:dyDescent="0.35">
      <c r="A138" s="249"/>
      <c r="B138" s="258"/>
      <c r="C138" s="251">
        <f t="shared" si="24"/>
        <v>4</v>
      </c>
      <c r="D138" s="274"/>
      <c r="E138" s="331">
        <v>6</v>
      </c>
      <c r="F138" s="917">
        <f t="shared" si="25"/>
        <v>43684</v>
      </c>
      <c r="G138" s="274"/>
      <c r="H138" s="295"/>
      <c r="I138" s="295"/>
      <c r="J138" s="295">
        <v>3</v>
      </c>
      <c r="K138" s="485">
        <f>INDEX(Periods!$F$21:$O$30,J138+1,$E138+2)</f>
        <v>43684</v>
      </c>
      <c r="L138" s="486">
        <f t="shared" ca="1" si="22"/>
        <v>49</v>
      </c>
      <c r="M138" s="311"/>
      <c r="N138" s="279"/>
      <c r="O138" s="760" cm="1">
        <f t="array" aca="1" ref="O138" ca="1">INDEX(O$65:O$74,$AI138,1)*(1-$AH138)+INDEX(O$65:O$74,$AJ138,1)*($AH138)</f>
        <v>367.85714285714289</v>
      </c>
      <c r="P138" s="760" cm="1">
        <f t="array" aca="1" ref="P138" ca="1">INDEX(P$65:P$74,$AI138,1)*(1-$AH138)+INDEX(P$65:P$74,$AJ138,1)*($AH138)</f>
        <v>2843.4642857142858</v>
      </c>
      <c r="Q138" s="761" cm="1">
        <f t="array" aca="1" ref="Q138" ca="1">INDEX(Q$65:Q$74,$AI138,1)*(1-$AH138)+INDEX(Q$65:Q$74,$AJ138,1)*($AH138)</f>
        <v>0.78642857142857148</v>
      </c>
      <c r="R138" s="761" cm="1">
        <f t="array" aca="1" ref="R138" ca="1">INDEX(R$65:R$74,$AI138,1)*(1-$AH138)+INDEX(R$65:R$74,$AJ138,1)*($AH138)</f>
        <v>0.79321428571428576</v>
      </c>
      <c r="S138" s="755" cm="1">
        <f t="array" ref="S138">INDEX([0]!i_pasture_stage_p6z,$J138+1,ROUNDDOWN((ROW($J138)-ROW($J$65))/i_p6_len,0)+1)</f>
        <v>1</v>
      </c>
      <c r="T138" s="761" cm="1">
        <f t="array" aca="1" ref="T138" ca="1">INDEX(T$65:T$74,$AI138,1)*(1-$AH138)+INDEX(T$65:T$74,$AJ138,1)*($AH138)</f>
        <v>0.3</v>
      </c>
      <c r="U138" s="755" cm="1">
        <f t="array" aca="1" ref="U138" ca="1">INDEX(U$65:U$74,$AI138,1)*(1-$AH138)+INDEX(U$65:U$74,$AJ138,1)*($AH138)</f>
        <v>10</v>
      </c>
      <c r="V138" s="761" cm="1">
        <f t="array" aca="1" ref="V138" ca="1">INDEX(V$65:V$74,$AI138,1)*(1-$AH138)+INDEX(V$65:V$74,$AJ138,1)*($AH138)</f>
        <v>0</v>
      </c>
      <c r="W138" s="279"/>
      <c r="X138" s="913" cm="1">
        <f t="array" aca="1" ref="X138" ca="1">INDEX(X$65:X$74,$AI138,1)*(1-$AH138)+INDEX(X$65:X$74,$AJ138,1)*($AH138)</f>
        <v>0.9151785714285714</v>
      </c>
      <c r="Y138" s="760" cm="1">
        <f t="array" aca="1" ref="Y138" ca="1">INDEX(Y$65:Y$74,$AI138,1)*(1-$AH138)+INDEX(Y$65:Y$74,$AJ138,1)*($AH138)</f>
        <v>50</v>
      </c>
      <c r="Z138" s="760" cm="1">
        <f t="array" aca="1" ref="Z138" ca="1">INDEX(Z$65:Z$74,$AI138,1)*(1-$AH138)+INDEX(Z$65:Z$74,$AJ138,1)*($AH138)</f>
        <v>50</v>
      </c>
      <c r="AA138" s="760" cm="1">
        <f t="array" aca="1" ref="AA138" ca="1">INDEX(AA$65:AA$74,$AI138,1)*(1-$AH138)+INDEX(AA$65:AA$74,$AJ138,1)*($AH138)</f>
        <v>50</v>
      </c>
      <c r="AB138" s="760" cm="1">
        <f t="array" aca="1" ref="AB138" ca="1">INDEX(AB$65:AB$74,$AI138,1)*(1-$AH138)+INDEX(AB$65:AB$74,$AJ138,1)*($AH138)</f>
        <v>150</v>
      </c>
      <c r="AC138" s="760" cm="1">
        <f t="array" aca="1" ref="AC138" ca="1">INDEX(AC$65:AC$74,$AI138,1)*(1-$AH138)+INDEX(AC$65:AC$74,$AJ138,1)*($AH138)</f>
        <v>150</v>
      </c>
      <c r="AD138" s="760" cm="1">
        <f t="array" aca="1" ref="AD138" ca="1">INDEX(AD$65:AD$74,$AI138,1)*(1-$AH138)+INDEX(AD$65:AD$74,$AJ138,1)*($AH138)</f>
        <v>116.96428571428572</v>
      </c>
      <c r="AE138" s="760" cm="1">
        <f t="array" aca="1" ref="AE138" ca="1">INDEX(AE$65:AE$74,$AI138,1)*(1-$AH138)+INDEX(AE$65:AE$74,$AJ138,1)*($AH138)</f>
        <v>400</v>
      </c>
      <c r="AF138" s="760" cm="1">
        <f t="array" aca="1" ref="AF138" ca="1">INDEX(AF$65:AF$74,$AI138,1)*(1-$AH138)+INDEX(AF$65:AF$74,$AJ138,1)*($AH138)</f>
        <v>400</v>
      </c>
      <c r="AG138" s="760"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18">
        <f>INDEX(Periods!$F$21:$O$31,INDEX(Annual!EndGS,1,$E138+2)+2,$E138+2)</f>
        <v>43753</v>
      </c>
      <c r="AQ138" s="274"/>
      <c r="AR138" s="261"/>
      <c r="AS138" s="249"/>
      <c r="AT138" s="249"/>
      <c r="AU138" s="249"/>
    </row>
    <row r="139" spans="1:47" hidden="1" outlineLevel="3" x14ac:dyDescent="0.35">
      <c r="A139" s="249"/>
      <c r="B139" s="258"/>
      <c r="C139" s="251">
        <f t="shared" si="24"/>
        <v>4</v>
      </c>
      <c r="D139" s="274"/>
      <c r="E139" s="331">
        <v>6</v>
      </c>
      <c r="F139" s="917">
        <f t="shared" si="25"/>
        <v>43733</v>
      </c>
      <c r="G139" s="274"/>
      <c r="H139" s="295"/>
      <c r="I139" s="295"/>
      <c r="J139" s="295">
        <v>4</v>
      </c>
      <c r="K139" s="485">
        <f>INDEX(Periods!$F$21:$O$30,J139+1,$E139+2)</f>
        <v>43733</v>
      </c>
      <c r="L139" s="486">
        <f t="shared" ca="1" si="22"/>
        <v>20</v>
      </c>
      <c r="M139" s="311"/>
      <c r="N139" s="279"/>
      <c r="O139" s="760" cm="1">
        <f t="array" aca="1" ref="O139" ca="1">INDEX(O$65:O$74,$AI139,1)*(1-$AH139)+INDEX(O$65:O$74,$AJ139,1)*($AH139)</f>
        <v>500</v>
      </c>
      <c r="P139" s="760" cm="1">
        <f t="array" aca="1" ref="P139" ca="1">INDEX(P$65:P$74,$AI139,1)*(1-$AH139)+INDEX(P$65:P$74,$AJ139,1)*($AH139)</f>
        <v>3598</v>
      </c>
      <c r="Q139" s="761" cm="1">
        <f t="array" aca="1" ref="Q139" ca="1">INDEX(Q$65:Q$74,$AI139,1)*(1-$AH139)+INDEX(Q$65:Q$74,$AJ139,1)*($AH139)</f>
        <v>0.76</v>
      </c>
      <c r="R139" s="761" cm="1">
        <f t="array" aca="1" ref="R139" ca="1">INDEX(R$65:R$74,$AI139,1)*(1-$AH139)+INDEX(R$65:R$74,$AJ139,1)*($AH139)</f>
        <v>0.78</v>
      </c>
      <c r="S139" s="755" cm="1">
        <f t="array" ref="S139">INDEX([0]!i_pasture_stage_p6z,$J139+1,ROUNDDOWN((ROW($J139)-ROW($J$65))/i_p6_len,0)+1)</f>
        <v>1</v>
      </c>
      <c r="T139" s="761" cm="1">
        <f t="array" aca="1" ref="T139" ca="1">INDEX(T$65:T$74,$AI139,1)*(1-$AH139)+INDEX(T$65:T$74,$AJ139,1)*($AH139)</f>
        <v>0.29999999999999993</v>
      </c>
      <c r="U139" s="755" cm="1">
        <f t="array" aca="1" ref="U139" ca="1">INDEX(U$65:U$74,$AI139,1)*(1-$AH139)+INDEX(U$65:U$74,$AJ139,1)*($AH139)</f>
        <v>10</v>
      </c>
      <c r="V139" s="761" cm="1">
        <f t="array" aca="1" ref="V139" ca="1">INDEX(V$65:V$74,$AI139,1)*(1-$AH139)+INDEX(V$65:V$74,$AJ139,1)*($AH139)</f>
        <v>0</v>
      </c>
      <c r="W139" s="279"/>
      <c r="X139" s="913" cm="1">
        <f t="array" aca="1" ref="X139" ca="1">INDEX(X$65:X$74,$AI139,1)*(1-$AH139)+INDEX(X$65:X$74,$AJ139,1)*($AH139)</f>
        <v>0.75</v>
      </c>
      <c r="Y139" s="760" cm="1">
        <f t="array" aca="1" ref="Y139" ca="1">INDEX(Y$65:Y$74,$AI139,1)*(1-$AH139)+INDEX(Y$65:Y$74,$AJ139,1)*($AH139)</f>
        <v>50</v>
      </c>
      <c r="Z139" s="760" cm="1">
        <f t="array" aca="1" ref="Z139" ca="1">INDEX(Z$65:Z$74,$AI139,1)*(1-$AH139)+INDEX(Z$65:Z$74,$AJ139,1)*($AH139)</f>
        <v>50</v>
      </c>
      <c r="AA139" s="760" cm="1">
        <f t="array" aca="1" ref="AA139" ca="1">INDEX(AA$65:AA$74,$AI139,1)*(1-$AH139)+INDEX(AA$65:AA$74,$AJ139,1)*($AH139)</f>
        <v>50</v>
      </c>
      <c r="AB139" s="760" cm="1">
        <f t="array" aca="1" ref="AB139" ca="1">INDEX(AB$65:AB$74,$AI139,1)*(1-$AH139)+INDEX(AB$65:AB$74,$AJ139,1)*($AH139)</f>
        <v>150</v>
      </c>
      <c r="AC139" s="760" cm="1">
        <f t="array" aca="1" ref="AC139" ca="1">INDEX(AC$65:AC$74,$AI139,1)*(1-$AH139)+INDEX(AC$65:AC$74,$AJ139,1)*($AH139)</f>
        <v>150</v>
      </c>
      <c r="AD139" s="760" cm="1">
        <f t="array" aca="1" ref="AD139" ca="1">INDEX(AD$65:AD$74,$AI139,1)*(1-$AH139)+INDEX(AD$65:AD$74,$AJ139,1)*($AH139)</f>
        <v>150</v>
      </c>
      <c r="AE139" s="760" cm="1">
        <f t="array" aca="1" ref="AE139" ca="1">INDEX(AE$65:AE$74,$AI139,1)*(1-$AH139)+INDEX(AE$65:AE$74,$AJ139,1)*($AH139)</f>
        <v>400</v>
      </c>
      <c r="AF139" s="760" cm="1">
        <f t="array" aca="1" ref="AF139" ca="1">INDEX(AF$65:AF$74,$AI139,1)*(1-$AH139)+INDEX(AF$65:AF$74,$AJ139,1)*($AH139)</f>
        <v>400</v>
      </c>
      <c r="AG139" s="760"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18">
        <f>INDEX(Periods!$F$21:$O$31,INDEX(Annual!EndGS,1,$E139+2)+2,$E139+2)</f>
        <v>43753</v>
      </c>
      <c r="AQ139" s="274"/>
      <c r="AR139" s="261"/>
      <c r="AS139" s="249"/>
      <c r="AT139" s="249"/>
      <c r="AU139" s="249"/>
    </row>
    <row r="140" spans="1:47" hidden="1" outlineLevel="3" x14ac:dyDescent="0.35">
      <c r="A140" s="249"/>
      <c r="B140" s="258"/>
      <c r="C140" s="251">
        <f t="shared" si="24"/>
        <v>4</v>
      </c>
      <c r="D140" s="274"/>
      <c r="E140" s="331">
        <v>6</v>
      </c>
      <c r="F140" s="917">
        <f t="shared" si="25"/>
        <v>43753</v>
      </c>
      <c r="G140" s="274"/>
      <c r="H140" s="295"/>
      <c r="I140" s="295"/>
      <c r="J140" s="295">
        <v>5</v>
      </c>
      <c r="K140" s="485">
        <f>INDEX(Periods!$F$21:$O$30,J140+1,$E140+2)</f>
        <v>43753</v>
      </c>
      <c r="L140" s="486">
        <f t="shared" ca="1" si="22"/>
        <v>44</v>
      </c>
      <c r="M140" s="311"/>
      <c r="N140" s="279"/>
      <c r="O140" s="760" cm="1">
        <f t="array" aca="1" ref="O140" ca="1">INDEX(O$65:O$74,$AI140,1)*(1-$AH140)+INDEX(O$65:O$74,$AJ140,1)*($AH140)</f>
        <v>750</v>
      </c>
      <c r="P140" s="760" cm="1">
        <f t="array" aca="1" ref="P140" ca="1">INDEX(P$65:P$74,$AI140,1)*(1-$AH140)+INDEX(P$65:P$74,$AJ140,1)*($AH140)</f>
        <v>2650</v>
      </c>
      <c r="Q140" s="761" cm="1">
        <f t="array" aca="1" ref="Q140" ca="1">INDEX(Q$65:Q$74,$AI140,1)*(1-$AH140)+INDEX(Q$65:Q$74,$AJ140,1)*($AH140)</f>
        <v>0.60750000000000004</v>
      </c>
      <c r="R140" s="761" cm="1">
        <f t="array" aca="1" ref="R140" ca="1">INDEX(R$65:R$74,$AI140,1)*(1-$AH140)+INDEX(R$65:R$74,$AJ140,1)*($AH140)</f>
        <v>0.71250000000000002</v>
      </c>
      <c r="S140" s="755" cm="1">
        <f t="array" ref="S140">INDEX([0]!i_pasture_stage_p6z,$J140+1,ROUNDDOWN((ROW($J140)-ROW($J$65))/i_p6_len,0)+1)</f>
        <v>1</v>
      </c>
      <c r="T140" s="761" cm="1">
        <f t="array" aca="1" ref="T140" ca="1">INDEX(T$65:T$74,$AI140,1)*(1-$AH140)+INDEX(T$65:T$74,$AJ140,1)*($AH140)</f>
        <v>0.3</v>
      </c>
      <c r="U140" s="755" cm="1">
        <f t="array" aca="1" ref="U140" ca="1">INDEX(U$65:U$74,$AI140,1)*(1-$AH140)+INDEX(U$65:U$74,$AJ140,1)*($AH140)</f>
        <v>10</v>
      </c>
      <c r="V140" s="761" cm="1">
        <f t="array" aca="1" ref="V140" ca="1">INDEX(V$65:V$74,$AI140,1)*(1-$AH140)+INDEX(V$65:V$74,$AJ140,1)*($AH140)</f>
        <v>0</v>
      </c>
      <c r="W140" s="279"/>
      <c r="X140" s="913" cm="1">
        <f t="array" aca="1" ref="X140" ca="1">INDEX(X$65:X$74,$AI140,1)*(1-$AH140)+INDEX(X$65:X$74,$AJ140,1)*($AH140)</f>
        <v>0.75</v>
      </c>
      <c r="Y140" s="760" cm="1">
        <f t="array" aca="1" ref="Y140" ca="1">INDEX(Y$65:Y$74,$AI140,1)*(1-$AH140)+INDEX(Y$65:Y$74,$AJ140,1)*($AH140)</f>
        <v>50</v>
      </c>
      <c r="Z140" s="760" cm="1">
        <f t="array" aca="1" ref="Z140" ca="1">INDEX(Z$65:Z$74,$AI140,1)*(1-$AH140)+INDEX(Z$65:Z$74,$AJ140,1)*($AH140)</f>
        <v>50</v>
      </c>
      <c r="AA140" s="760" cm="1">
        <f t="array" aca="1" ref="AA140" ca="1">INDEX(AA$65:AA$74,$AI140,1)*(1-$AH140)+INDEX(AA$65:AA$74,$AJ140,1)*($AH140)</f>
        <v>50</v>
      </c>
      <c r="AB140" s="760" cm="1">
        <f t="array" aca="1" ref="AB140" ca="1">INDEX(AB$65:AB$74,$AI140,1)*(1-$AH140)+INDEX(AB$65:AB$74,$AJ140,1)*($AH140)</f>
        <v>150</v>
      </c>
      <c r="AC140" s="760" cm="1">
        <f t="array" aca="1" ref="AC140" ca="1">INDEX(AC$65:AC$74,$AI140,1)*(1-$AH140)+INDEX(AC$65:AC$74,$AJ140,1)*($AH140)</f>
        <v>150</v>
      </c>
      <c r="AD140" s="760" cm="1">
        <f t="array" aca="1" ref="AD140" ca="1">INDEX(AD$65:AD$74,$AI140,1)*(1-$AH140)+INDEX(AD$65:AD$74,$AJ140,1)*($AH140)</f>
        <v>150</v>
      </c>
      <c r="AE140" s="760" cm="1">
        <f t="array" aca="1" ref="AE140" ca="1">INDEX(AE$65:AE$74,$AI140,1)*(1-$AH140)+INDEX(AE$65:AE$74,$AJ140,1)*($AH140)</f>
        <v>400</v>
      </c>
      <c r="AF140" s="760" cm="1">
        <f t="array" aca="1" ref="AF140" ca="1">INDEX(AF$65:AF$74,$AI140,1)*(1-$AH140)+INDEX(AF$65:AF$74,$AJ140,1)*($AH140)</f>
        <v>400</v>
      </c>
      <c r="AG140" s="760"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18">
        <f>INDEX(Periods!$F$21:$O$31,INDEX(Annual!EndGS,1,$E140+2)+2,$E140+2)</f>
        <v>43753</v>
      </c>
      <c r="AQ140" s="274"/>
      <c r="AR140" s="261"/>
      <c r="AS140" s="249"/>
      <c r="AT140" s="249"/>
      <c r="AU140" s="249"/>
    </row>
    <row r="141" spans="1:47" hidden="1" outlineLevel="3" x14ac:dyDescent="0.35">
      <c r="A141" s="249"/>
      <c r="B141" s="258"/>
      <c r="C141" s="251">
        <f t="shared" si="24"/>
        <v>4</v>
      </c>
      <c r="D141" s="274"/>
      <c r="E141" s="331">
        <v>6</v>
      </c>
      <c r="F141" s="917">
        <f t="shared" si="25"/>
        <v>43797</v>
      </c>
      <c r="G141" s="274"/>
      <c r="H141" s="295"/>
      <c r="I141" s="295"/>
      <c r="J141" s="295">
        <v>6</v>
      </c>
      <c r="K141" s="485">
        <f>INDEX(Periods!$F$21:$O$30,J141+1,$E141+2)</f>
        <v>43797</v>
      </c>
      <c r="L141" s="486">
        <f t="shared" ca="1" si="22"/>
        <v>55</v>
      </c>
      <c r="M141" s="311"/>
      <c r="N141" s="279"/>
      <c r="O141" s="760" cm="1">
        <f t="array" aca="1" ref="O141" ca="1">INDEX(O$65:O$74,$AI141,1)*(1-$AH141)+INDEX(O$65:O$74,$AJ141,1)*($AH141)</f>
        <v>260.71428571428572</v>
      </c>
      <c r="P141" s="760" cm="1">
        <f t="array" aca="1" ref="P141" ca="1">INDEX(P$65:P$74,$AI141,1)*(1-$AH141)+INDEX(P$65:P$74,$AJ141,1)*($AH141)</f>
        <v>1182.1428571428573</v>
      </c>
      <c r="Q141" s="761" cm="1">
        <f t="array" aca="1" ref="Q141" ca="1">INDEX(Q$65:Q$74,$AI141,1)*(1-$AH141)+INDEX(Q$65:Q$74,$AJ141,1)*($AH141)</f>
        <v>0.53778571428571431</v>
      </c>
      <c r="R141" s="761" cm="1">
        <f t="array" aca="1" ref="R141" ca="1">INDEX(R$65:R$74,$AI141,1)*(1-$AH141)+INDEX(R$65:R$74,$AJ141,1)*($AH141)</f>
        <v>0.62964285714285717</v>
      </c>
      <c r="S141" s="755" cm="1">
        <f t="array" ref="S141">INDEX([0]!i_pasture_stage_p6z,$J141+1,ROUNDDOWN((ROW($J141)-ROW($J$65))/i_p6_len,0)+1)</f>
        <v>1</v>
      </c>
      <c r="T141" s="761" cm="1">
        <f t="array" aca="1" ref="T141" ca="1">INDEX(T$65:T$74,$AI141,1)*(1-$AH141)+INDEX(T$65:T$74,$AJ141,1)*($AH141)</f>
        <v>0.3</v>
      </c>
      <c r="U141" s="755" cm="1">
        <f t="array" aca="1" ref="U141" ca="1">INDEX(U$65:U$74,$AI141,1)*(1-$AH141)+INDEX(U$65:U$74,$AJ141,1)*($AH141)</f>
        <v>10</v>
      </c>
      <c r="V141" s="761" cm="1">
        <f t="array" aca="1" ref="V141" ca="1">INDEX(V$65:V$74,$AI141,1)*(1-$AH141)+INDEX(V$65:V$74,$AJ141,1)*($AH141)</f>
        <v>0</v>
      </c>
      <c r="W141" s="279"/>
      <c r="X141" s="913" cm="1">
        <f t="array" aca="1" ref="X141" ca="1">INDEX(X$65:X$74,$AI141,1)*(1-$AH141)+INDEX(X$65:X$74,$AJ141,1)*($AH141)</f>
        <v>0.35399999999999998</v>
      </c>
      <c r="Y141" s="760" cm="1">
        <f t="array" aca="1" ref="Y141" ca="1">INDEX(Y$65:Y$74,$AI141,1)*(1-$AH141)+INDEX(Y$65:Y$74,$AJ141,1)*($AH141)</f>
        <v>50</v>
      </c>
      <c r="Z141" s="760" cm="1">
        <f t="array" aca="1" ref="Z141" ca="1">INDEX(Z$65:Z$74,$AI141,1)*(1-$AH141)+INDEX(Z$65:Z$74,$AJ141,1)*($AH141)</f>
        <v>50</v>
      </c>
      <c r="AA141" s="760" cm="1">
        <f t="array" aca="1" ref="AA141" ca="1">INDEX(AA$65:AA$74,$AI141,1)*(1-$AH141)+INDEX(AA$65:AA$74,$AJ141,1)*($AH141)</f>
        <v>50</v>
      </c>
      <c r="AB141" s="760" cm="1">
        <f t="array" aca="1" ref="AB141" ca="1">INDEX(AB$65:AB$74,$AI141,1)*(1-$AH141)+INDEX(AB$65:AB$74,$AJ141,1)*($AH141)</f>
        <v>314.28571428571428</v>
      </c>
      <c r="AC141" s="760" cm="1">
        <f t="array" aca="1" ref="AC141" ca="1">INDEX(AC$65:AC$74,$AI141,1)*(1-$AH141)+INDEX(AC$65:AC$74,$AJ141,1)*($AH141)</f>
        <v>314.28571428571428</v>
      </c>
      <c r="AD141" s="760" cm="1">
        <f t="array" aca="1" ref="AD141" ca="1">INDEX(AD$65:AD$74,$AI141,1)*(1-$AH141)+INDEX(AD$65:AD$74,$AJ141,1)*($AH141)</f>
        <v>314.28571428571428</v>
      </c>
      <c r="AE141" s="760" cm="1">
        <f t="array" aca="1" ref="AE141" ca="1">INDEX(AE$65:AE$74,$AI141,1)*(1-$AH141)+INDEX(AE$65:AE$74,$AJ141,1)*($AH141)</f>
        <v>400</v>
      </c>
      <c r="AF141" s="760" cm="1">
        <f t="array" aca="1" ref="AF141" ca="1">INDEX(AF$65:AF$74,$AI141,1)*(1-$AH141)+INDEX(AF$65:AF$74,$AJ141,1)*($AH141)</f>
        <v>400</v>
      </c>
      <c r="AG141" s="760"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18">
        <f>INDEX(Periods!$F$21:$O$31,INDEX(Annual!EndGS,1,$E141+2)+2,$E141+2)</f>
        <v>43753</v>
      </c>
      <c r="AQ141" s="274"/>
      <c r="AR141" s="261"/>
      <c r="AS141" s="249"/>
      <c r="AT141" s="249"/>
      <c r="AU141" s="249"/>
    </row>
    <row r="142" spans="1:47" hidden="1" outlineLevel="3" x14ac:dyDescent="0.35">
      <c r="A142" s="249"/>
      <c r="B142" s="258"/>
      <c r="C142" s="251">
        <f t="shared" si="24"/>
        <v>4</v>
      </c>
      <c r="D142" s="274"/>
      <c r="E142" s="331">
        <v>6</v>
      </c>
      <c r="F142" s="917">
        <f t="shared" si="25"/>
        <v>43852</v>
      </c>
      <c r="G142" s="274"/>
      <c r="H142" s="295"/>
      <c r="I142" s="295"/>
      <c r="J142" s="295">
        <v>7</v>
      </c>
      <c r="K142" s="485">
        <f>INDEX(Periods!$F$21:$O$30,J142+1,$E142+2)</f>
        <v>43852</v>
      </c>
      <c r="L142" s="486">
        <f t="shared" ca="1" si="22"/>
        <v>39</v>
      </c>
      <c r="M142" s="311"/>
      <c r="N142" s="279"/>
      <c r="O142" s="760" cm="1">
        <f t="array" aca="1" ref="O142" ca="1">INDEX(O$65:O$74,$AI142,1)*(1-$AH142)+INDEX(O$65:O$74,$AJ142,1)*($AH142)</f>
        <v>184.51327433628319</v>
      </c>
      <c r="P142" s="760" cm="1">
        <f t="array" aca="1" ref="P142" ca="1">INDEX(P$65:P$74,$AI142,1)*(1-$AH142)+INDEX(P$65:P$74,$AJ142,1)*($AH142)</f>
        <v>839.38053097345141</v>
      </c>
      <c r="Q142" s="761" cm="1">
        <f t="array" aca="1" ref="Q142" ca="1">INDEX(Q$65:Q$74,$AI142,1)*(1-$AH142)+INDEX(Q$65:Q$74,$AJ142,1)*($AH142)</f>
        <v>0.5208407079646018</v>
      </c>
      <c r="R142" s="761" cm="1">
        <f t="array" aca="1" ref="R142" ca="1">INDEX(R$65:R$74,$AI142,1)*(1-$AH142)+INDEX(R$65:R$74,$AJ142,1)*($AH142)</f>
        <v>0.59632743362831864</v>
      </c>
      <c r="S142" s="755" cm="1">
        <f t="array" ref="S142">INDEX([0]!i_pasture_stage_p6z,$J142+1,ROUNDDOWN((ROW($J142)-ROW($J$65))/i_p6_len,0)+1)</f>
        <v>1</v>
      </c>
      <c r="T142" s="761" cm="1">
        <f t="array" aca="1" ref="T142" ca="1">INDEX(T$65:T$74,$AI142,1)*(1-$AH142)+INDEX(T$65:T$74,$AJ142,1)*($AH142)</f>
        <v>0.3</v>
      </c>
      <c r="U142" s="755" cm="1">
        <f t="array" aca="1" ref="U142" ca="1">INDEX(U$65:U$74,$AI142,1)*(1-$AH142)+INDEX(U$65:U$74,$AJ142,1)*($AH142)</f>
        <v>10</v>
      </c>
      <c r="V142" s="761" cm="1">
        <f t="array" aca="1" ref="V142" ca="1">INDEX(V$65:V$74,$AI142,1)*(1-$AH142)+INDEX(V$65:V$74,$AJ142,1)*($AH142)</f>
        <v>1.9026548672566371E-2</v>
      </c>
      <c r="W142" s="279"/>
      <c r="X142" s="913" cm="1">
        <f t="array" aca="1" ref="X142" ca="1">INDEX(X$65:X$74,$AI142,1)*(1-$AH142)+INDEX(X$65:X$74,$AJ142,1)*($AH142)</f>
        <v>0.33000000000000007</v>
      </c>
      <c r="Y142" s="760" cm="1">
        <f t="array" aca="1" ref="Y142" ca="1">INDEX(Y$65:Y$74,$AI142,1)*(1-$AH142)+INDEX(Y$65:Y$74,$AJ142,1)*($AH142)</f>
        <v>50</v>
      </c>
      <c r="Z142" s="760" cm="1">
        <f t="array" aca="1" ref="Z142" ca="1">INDEX(Z$65:Z$74,$AI142,1)*(1-$AH142)+INDEX(Z$65:Z$74,$AJ142,1)*($AH142)</f>
        <v>50</v>
      </c>
      <c r="AA142" s="760" cm="1">
        <f t="array" aca="1" ref="AA142" ca="1">INDEX(AA$65:AA$74,$AI142,1)*(1-$AH142)+INDEX(AA$65:AA$74,$AJ142,1)*($AH142)</f>
        <v>50</v>
      </c>
      <c r="AB142" s="760" cm="1">
        <f t="array" aca="1" ref="AB142" ca="1">INDEX(AB$65:AB$74,$AI142,1)*(1-$AH142)+INDEX(AB$65:AB$74,$AJ142,1)*($AH142)</f>
        <v>400</v>
      </c>
      <c r="AC142" s="760" cm="1">
        <f t="array" aca="1" ref="AC142" ca="1">INDEX(AC$65:AC$74,$AI142,1)*(1-$AH142)+INDEX(AC$65:AC$74,$AJ142,1)*($AH142)</f>
        <v>400</v>
      </c>
      <c r="AD142" s="760" cm="1">
        <f t="array" aca="1" ref="AD142" ca="1">INDEX(AD$65:AD$74,$AI142,1)*(1-$AH142)+INDEX(AD$65:AD$74,$AJ142,1)*($AH142)</f>
        <v>400</v>
      </c>
      <c r="AE142" s="760" cm="1">
        <f t="array" aca="1" ref="AE142" ca="1">INDEX(AE$65:AE$74,$AI142,1)*(1-$AH142)+INDEX(AE$65:AE$74,$AJ142,1)*($AH142)</f>
        <v>400</v>
      </c>
      <c r="AF142" s="760" cm="1">
        <f t="array" aca="1" ref="AF142" ca="1">INDEX(AF$65:AF$74,$AI142,1)*(1-$AH142)+INDEX(AF$65:AF$74,$AJ142,1)*($AH142)</f>
        <v>400</v>
      </c>
      <c r="AG142" s="760"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18">
        <f>INDEX(Periods!$F$21:$O$31,INDEX(Annual!EndGS,1,$E142+2)+2,$E142+2)</f>
        <v>43753</v>
      </c>
      <c r="AQ142" s="274"/>
      <c r="AR142" s="261"/>
      <c r="AS142" s="249"/>
      <c r="AT142" s="249"/>
      <c r="AU142" s="249"/>
    </row>
    <row r="143" spans="1:47" hidden="1" outlineLevel="3" x14ac:dyDescent="0.35">
      <c r="A143" s="249"/>
      <c r="B143" s="258"/>
      <c r="C143" s="251">
        <f t="shared" si="24"/>
        <v>4</v>
      </c>
      <c r="D143" s="274"/>
      <c r="E143" s="331">
        <v>6</v>
      </c>
      <c r="F143" s="917">
        <f t="shared" si="25"/>
        <v>43891</v>
      </c>
      <c r="G143" s="274"/>
      <c r="H143" s="295"/>
      <c r="I143" s="295"/>
      <c r="J143" s="295">
        <v>8</v>
      </c>
      <c r="K143" s="485">
        <f>INDEX(Periods!$F$21:$O$30,J143+1,$E143+2)</f>
        <v>43891</v>
      </c>
      <c r="L143" s="486">
        <f t="shared" ca="1" si="22"/>
        <v>31</v>
      </c>
      <c r="M143" s="311"/>
      <c r="N143" s="279"/>
      <c r="O143" s="760" cm="1">
        <f t="array" aca="1" ref="O143" ca="1">INDEX(O$65:O$74,$AI143,1)*(1-$AH143)+INDEX(O$65:O$74,$AJ143,1)*($AH143)</f>
        <v>193.14159292035399</v>
      </c>
      <c r="P143" s="760" cm="1">
        <f t="array" aca="1" ref="P143" ca="1">INDEX(P$65:P$74,$AI143,1)*(1-$AH143)+INDEX(P$65:P$74,$AJ143,1)*($AH143)</f>
        <v>761.7256637168141</v>
      </c>
      <c r="Q143" s="761" cm="1">
        <f t="array" aca="1" ref="Q143" ca="1">INDEX(Q$65:Q$74,$AI143,1)*(1-$AH143)+INDEX(Q$65:Q$74,$AJ143,1)*($AH143)</f>
        <v>0.51480088495575227</v>
      </c>
      <c r="R143" s="761" cm="1">
        <f t="array" aca="1" ref="R143" ca="1">INDEX(R$65:R$74,$AI143,1)*(1-$AH143)+INDEX(R$65:R$74,$AJ143,1)*($AH143)</f>
        <v>0.58165929203539823</v>
      </c>
      <c r="S143" s="755" cm="1">
        <f t="array" ref="S143">INDEX([0]!i_pasture_stage_p6z,$J143+1,ROUNDDOWN((ROW($J143)-ROW($J$65))/i_p6_len,0)+1)</f>
        <v>1</v>
      </c>
      <c r="T143" s="761" cm="1">
        <f t="array" aca="1" ref="T143" ca="1">INDEX(T$65:T$74,$AI143,1)*(1-$AH143)+INDEX(T$65:T$74,$AJ143,1)*($AH143)</f>
        <v>0.3</v>
      </c>
      <c r="U143" s="755" cm="1">
        <f t="array" aca="1" ref="U143" ca="1">INDEX(U$65:U$74,$AI143,1)*(1-$AH143)+INDEX(U$65:U$74,$AJ143,1)*($AH143)</f>
        <v>10</v>
      </c>
      <c r="V143" s="761" cm="1">
        <f t="array" aca="1" ref="V143" ca="1">INDEX(V$65:V$74,$AI143,1)*(1-$AH143)+INDEX(V$65:V$74,$AJ143,1)*($AH143)</f>
        <v>3.6283185840707964E-2</v>
      </c>
      <c r="W143" s="279"/>
      <c r="X143" s="913" cm="1">
        <f t="array" aca="1" ref="X143" ca="1">INDEX(X$65:X$74,$AI143,1)*(1-$AH143)+INDEX(X$65:X$74,$AJ143,1)*($AH143)</f>
        <v>0.33</v>
      </c>
      <c r="Y143" s="760" cm="1">
        <f t="array" aca="1" ref="Y143" ca="1">INDEX(Y$65:Y$74,$AI143,1)*(1-$AH143)+INDEX(Y$65:Y$74,$AJ143,1)*($AH143)</f>
        <v>50</v>
      </c>
      <c r="Z143" s="760" cm="1">
        <f t="array" aca="1" ref="Z143" ca="1">INDEX(Z$65:Z$74,$AI143,1)*(1-$AH143)+INDEX(Z$65:Z$74,$AJ143,1)*($AH143)</f>
        <v>50</v>
      </c>
      <c r="AA143" s="760" cm="1">
        <f t="array" aca="1" ref="AA143" ca="1">INDEX(AA$65:AA$74,$AI143,1)*(1-$AH143)+INDEX(AA$65:AA$74,$AJ143,1)*($AH143)</f>
        <v>50</v>
      </c>
      <c r="AB143" s="760" cm="1">
        <f t="array" aca="1" ref="AB143" ca="1">INDEX(AB$65:AB$74,$AI143,1)*(1-$AH143)+INDEX(AB$65:AB$74,$AJ143,1)*($AH143)</f>
        <v>400</v>
      </c>
      <c r="AC143" s="760" cm="1">
        <f t="array" aca="1" ref="AC143" ca="1">INDEX(AC$65:AC$74,$AI143,1)*(1-$AH143)+INDEX(AC$65:AC$74,$AJ143,1)*($AH143)</f>
        <v>400</v>
      </c>
      <c r="AD143" s="760" cm="1">
        <f t="array" aca="1" ref="AD143" ca="1">INDEX(AD$65:AD$74,$AI143,1)*(1-$AH143)+INDEX(AD$65:AD$74,$AJ143,1)*($AH143)</f>
        <v>400</v>
      </c>
      <c r="AE143" s="760" cm="1">
        <f t="array" aca="1" ref="AE143" ca="1">INDEX(AE$65:AE$74,$AI143,1)*(1-$AH143)+INDEX(AE$65:AE$74,$AJ143,1)*($AH143)</f>
        <v>400</v>
      </c>
      <c r="AF143" s="760" cm="1">
        <f t="array" aca="1" ref="AF143" ca="1">INDEX(AF$65:AF$74,$AI143,1)*(1-$AH143)+INDEX(AF$65:AF$74,$AJ143,1)*($AH143)</f>
        <v>400</v>
      </c>
      <c r="AG143" s="760"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18">
        <f>INDEX(Periods!$F$21:$O$31,INDEX(Annual!EndGS,1,$E143+2)+2,$E143+2)</f>
        <v>43753</v>
      </c>
      <c r="AQ143" s="274"/>
      <c r="AR143" s="261"/>
      <c r="AS143" s="249"/>
      <c r="AT143" s="249"/>
      <c r="AU143" s="249"/>
    </row>
    <row r="144" spans="1:47" hidden="1" outlineLevel="3" x14ac:dyDescent="0.35">
      <c r="A144" s="249"/>
      <c r="B144" s="258"/>
      <c r="C144" s="251">
        <f t="shared" si="24"/>
        <v>4</v>
      </c>
      <c r="D144" s="274"/>
      <c r="E144" s="331">
        <v>6</v>
      </c>
      <c r="F144" s="917">
        <f t="shared" si="25"/>
        <v>43922</v>
      </c>
      <c r="G144" s="274"/>
      <c r="H144" s="295"/>
      <c r="I144" s="347"/>
      <c r="J144" s="347">
        <v>9</v>
      </c>
      <c r="K144" s="516">
        <f>INDEX(Periods!$F$21:$O$30,J144+1,$E144+2)</f>
        <v>43922</v>
      </c>
      <c r="L144" s="533">
        <f t="shared" ca="1" si="22"/>
        <v>15</v>
      </c>
      <c r="M144" s="517"/>
      <c r="N144" s="348"/>
      <c r="O144" s="762" cm="1">
        <f t="array" aca="1" ref="O144" ca="1">INDEX(O$65:O$74,$AI144,1)*(1-$AH144)+INDEX(O$65:O$74,$AJ144,1)*($AH144)</f>
        <v>200</v>
      </c>
      <c r="P144" s="762" cm="1">
        <f t="array" aca="1" ref="P144" ca="1">INDEX(P$65:P$74,$AI144,1)*(1-$AH144)+INDEX(P$65:P$74,$AJ144,1)*($AH144)</f>
        <v>700</v>
      </c>
      <c r="Q144" s="763" cm="1">
        <f t="array" aca="1" ref="Q144" ca="1">INDEX(Q$65:Q$74,$AI144,1)*(1-$AH144)+INDEX(Q$65:Q$74,$AJ144,1)*($AH144)</f>
        <v>0.51</v>
      </c>
      <c r="R144" s="763" cm="1">
        <f t="array" aca="1" ref="R144" ca="1">INDEX(R$65:R$74,$AI144,1)*(1-$AH144)+INDEX(R$65:R$74,$AJ144,1)*($AH144)</f>
        <v>0.57000000000000006</v>
      </c>
      <c r="S144" s="756" cm="1">
        <f t="array" ref="S144">INDEX([0]!i_pasture_stage_p6z,$J144+1,ROUNDDOWN((ROW($J144)-ROW($J$65))/i_p6_len,0)+1)</f>
        <v>1</v>
      </c>
      <c r="T144" s="763" cm="1">
        <f t="array" aca="1" ref="T144" ca="1">INDEX(T$65:T$74,$AI144,1)*(1-$AH144)+INDEX(T$65:T$74,$AJ144,1)*($AH144)</f>
        <v>0.3</v>
      </c>
      <c r="U144" s="756" cm="1">
        <f t="array" aca="1" ref="U144" ca="1">INDEX(U$65:U$74,$AI144,1)*(1-$AH144)+INDEX(U$65:U$74,$AJ144,1)*($AH144)</f>
        <v>10</v>
      </c>
      <c r="V144" s="763" cm="1">
        <f t="array" aca="1" ref="V144" ca="1">INDEX(V$65:V$74,$AI144,1)*(1-$AH144)+INDEX(V$65:V$74,$AJ144,1)*($AH144)</f>
        <v>0.05</v>
      </c>
      <c r="W144" s="348"/>
      <c r="X144" s="914" cm="1">
        <f t="array" aca="1" ref="X144" ca="1">INDEX(X$65:X$74,$AI144,1)*(1-$AH144)+INDEX(X$65:X$74,$AJ144,1)*($AH144)</f>
        <v>0.33</v>
      </c>
      <c r="Y144" s="762" cm="1">
        <f t="array" aca="1" ref="Y144" ca="1">INDEX(Y$65:Y$74,$AI144,1)*(1-$AH144)+INDEX(Y$65:Y$74,$AJ144,1)*($AH144)</f>
        <v>50</v>
      </c>
      <c r="Z144" s="762" cm="1">
        <f t="array" aca="1" ref="Z144" ca="1">INDEX(Z$65:Z$74,$AI144,1)*(1-$AH144)+INDEX(Z$65:Z$74,$AJ144,1)*($AH144)</f>
        <v>50</v>
      </c>
      <c r="AA144" s="762" cm="1">
        <f t="array" aca="1" ref="AA144" ca="1">INDEX(AA$65:AA$74,$AI144,1)*(1-$AH144)+INDEX(AA$65:AA$74,$AJ144,1)*($AH144)</f>
        <v>50</v>
      </c>
      <c r="AB144" s="762" cm="1">
        <f t="array" aca="1" ref="AB144" ca="1">INDEX(AB$65:AB$74,$AI144,1)*(1-$AH144)+INDEX(AB$65:AB$74,$AJ144,1)*($AH144)</f>
        <v>400</v>
      </c>
      <c r="AC144" s="762" cm="1">
        <f t="array" aca="1" ref="AC144" ca="1">INDEX(AC$65:AC$74,$AI144,1)*(1-$AH144)+INDEX(AC$65:AC$74,$AJ144,1)*($AH144)</f>
        <v>400</v>
      </c>
      <c r="AD144" s="762" cm="1">
        <f t="array" aca="1" ref="AD144" ca="1">INDEX(AD$65:AD$74,$AI144,1)*(1-$AH144)+INDEX(AD$65:AD$74,$AJ144,1)*($AH144)</f>
        <v>400</v>
      </c>
      <c r="AE144" s="762" cm="1">
        <f t="array" aca="1" ref="AE144" ca="1">INDEX(AE$65:AE$74,$AI144,1)*(1-$AH144)+INDEX(AE$65:AE$74,$AJ144,1)*($AH144)</f>
        <v>400</v>
      </c>
      <c r="AF144" s="762" cm="1">
        <f t="array" aca="1" ref="AF144" ca="1">INDEX(AF$65:AF$74,$AI144,1)*(1-$AH144)+INDEX(AF$65:AF$74,$AJ144,1)*($AH144)</f>
        <v>400</v>
      </c>
      <c r="AG144" s="762"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18">
        <f>INDEX(Periods!$F$21:$O$31,INDEX(Annual!EndGS,1,$E144+2)+2,$E144+2)</f>
        <v>43753</v>
      </c>
      <c r="AQ144" s="274"/>
      <c r="AR144" s="261"/>
      <c r="AS144" s="249"/>
      <c r="AT144" s="249"/>
      <c r="AU144" s="249"/>
    </row>
    <row r="145" spans="1:47" outlineLevel="2" collapsed="1" x14ac:dyDescent="0.35">
      <c r="A145" s="249"/>
      <c r="B145" s="258"/>
      <c r="C145" s="251">
        <f t="shared" ref="C145" si="33">INT($C$29)+2</f>
        <v>3</v>
      </c>
      <c r="D145" s="274"/>
      <c r="E145" s="331">
        <v>7</v>
      </c>
      <c r="F145" s="917">
        <f t="shared" si="25"/>
        <v>43936</v>
      </c>
      <c r="G145" s="274"/>
      <c r="H145" s="295"/>
      <c r="I145" s="523" t="s">
        <v>779</v>
      </c>
      <c r="J145" s="523">
        <v>0</v>
      </c>
      <c r="K145" s="524">
        <f>INDEX(Periods!$F$21:$O$30,J145+1,$E145+2)</f>
        <v>43572</v>
      </c>
      <c r="L145" s="534">
        <f t="shared" ca="1" si="22"/>
        <v>21</v>
      </c>
      <c r="M145" s="525"/>
      <c r="N145" s="526"/>
      <c r="O145" s="758" cm="1">
        <f t="array" aca="1" ref="O145" ca="1">INDEX(O$65:O$74,$AI145,1)*(1-$AH145)+INDEX(O$65:O$74,$AJ145,1)*($AH145)</f>
        <v>200</v>
      </c>
      <c r="P145" s="758" cm="1">
        <f t="array" aca="1" ref="P145" ca="1">INDEX(P$65:P$74,$AI145,1)*(1-$AH145)+INDEX(P$65:P$74,$AJ145,1)*($AH145)</f>
        <v>600</v>
      </c>
      <c r="Q145" s="759" cm="1">
        <f t="array" aca="1" ref="Q145" ca="1">INDEX(Q$65:Q$74,$AI145,1)*(1-$AH145)+INDEX(Q$65:Q$74,$AJ145,1)*($AH145)</f>
        <v>0.505</v>
      </c>
      <c r="R145" s="759" cm="1">
        <f t="array" aca="1" ref="R145" ca="1">INDEX(R$65:R$74,$AI145,1)*(1-$AH145)+INDEX(R$65:R$74,$AJ145,1)*($AH145)</f>
        <v>0.55500000000000005</v>
      </c>
      <c r="S145" s="757" cm="1">
        <f t="array" ref="S145">INDEX([0]!i_pasture_stage_p6z,$J145+1,ROUNDDOWN((ROW($J145)-ROW($J$65))/i_p6_len,0)+1)</f>
        <v>1</v>
      </c>
      <c r="T145" s="759" cm="1">
        <f t="array" aca="1" ref="T145" ca="1">INDEX(T$65:T$74,$AI145,1)*(1-$AH145)+INDEX(T$65:T$74,$AJ145,1)*($AH145)</f>
        <v>0.3</v>
      </c>
      <c r="U145" s="757" cm="1">
        <f t="array" aca="1" ref="U145" ca="1">INDEX(U$65:U$74,$AI145,1)*(1-$AH145)+INDEX(U$65:U$74,$AJ145,1)*($AH145)</f>
        <v>10</v>
      </c>
      <c r="V145" s="759" cm="1">
        <f t="array" aca="1" ref="V145" ca="1">INDEX(V$65:V$74,$AI145,1)*(1-$AH145)+INDEX(V$65:V$74,$AJ145,1)*($AH145)</f>
        <v>0.1</v>
      </c>
      <c r="W145" s="526"/>
      <c r="X145" s="912" cm="1">
        <f t="array" aca="1" ref="X145" ca="1">INDEX(X$65:X$74,$AI145,1)*(1-$AH145)+INDEX(X$65:X$74,$AJ145,1)*($AH145)</f>
        <v>0.33</v>
      </c>
      <c r="Y145" s="758" cm="1">
        <f t="array" aca="1" ref="Y145" ca="1">INDEX(Y$65:Y$74,$AI145,1)*(1-$AH145)+INDEX(Y$65:Y$74,$AJ145,1)*($AH145)</f>
        <v>50</v>
      </c>
      <c r="Z145" s="758" cm="1">
        <f t="array" aca="1" ref="Z145" ca="1">INDEX(Z$65:Z$74,$AI145,1)*(1-$AH145)+INDEX(Z$65:Z$74,$AJ145,1)*($AH145)</f>
        <v>50</v>
      </c>
      <c r="AA145" s="758" cm="1">
        <f t="array" aca="1" ref="AA145" ca="1">INDEX(AA$65:AA$74,$AI145,1)*(1-$AH145)+INDEX(AA$65:AA$74,$AJ145,1)*($AH145)</f>
        <v>50</v>
      </c>
      <c r="AB145" s="758" cm="1">
        <f t="array" aca="1" ref="AB145" ca="1">INDEX(AB$65:AB$74,$AI145,1)*(1-$AH145)+INDEX(AB$65:AB$74,$AJ145,1)*($AH145)</f>
        <v>400</v>
      </c>
      <c r="AC145" s="758" cm="1">
        <f t="array" aca="1" ref="AC145" ca="1">INDEX(AC$65:AC$74,$AI145,1)*(1-$AH145)+INDEX(AC$65:AC$74,$AJ145,1)*($AH145)</f>
        <v>400</v>
      </c>
      <c r="AD145" s="758" cm="1">
        <f t="array" aca="1" ref="AD145" ca="1">INDEX(AD$65:AD$74,$AI145,1)*(1-$AH145)+INDEX(AD$65:AD$74,$AJ145,1)*($AH145)</f>
        <v>400</v>
      </c>
      <c r="AE145" s="758" cm="1">
        <f t="array" aca="1" ref="AE145" ca="1">INDEX(AE$65:AE$74,$AI145,1)*(1-$AH145)+INDEX(AE$65:AE$74,$AJ145,1)*($AH145)</f>
        <v>400</v>
      </c>
      <c r="AF145" s="758" cm="1">
        <f t="array" aca="1" ref="AF145" ca="1">INDEX(AF$65:AF$74,$AI145,1)*(1-$AH145)+INDEX(AF$65:AF$74,$AJ145,1)*($AH145)</f>
        <v>400</v>
      </c>
      <c r="AG145" s="758"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18">
        <f>INDEX(Periods!$F$21:$O$31,INDEX(Annual!EndGS,1,$E145+2)+2,$E145+2)</f>
        <v>43753</v>
      </c>
      <c r="AQ145" s="274"/>
      <c r="AR145" s="261"/>
      <c r="AS145" s="249"/>
      <c r="AT145" s="249"/>
      <c r="AU145" s="249"/>
    </row>
    <row r="146" spans="1:47" hidden="1" outlineLevel="3" collapsed="1" x14ac:dyDescent="0.35">
      <c r="A146" s="249"/>
      <c r="B146" s="258"/>
      <c r="C146" s="251">
        <f t="shared" si="24"/>
        <v>4</v>
      </c>
      <c r="D146" s="274"/>
      <c r="E146" s="331">
        <v>7</v>
      </c>
      <c r="F146" s="917">
        <f t="shared" si="25"/>
        <v>43957</v>
      </c>
      <c r="G146" s="274"/>
      <c r="H146" s="295"/>
      <c r="I146" s="295"/>
      <c r="J146" s="295">
        <v>1</v>
      </c>
      <c r="K146" s="485">
        <f>INDEX(Periods!$F$21:$O$30,J146+1,$E146+2)</f>
        <v>43593</v>
      </c>
      <c r="L146" s="486">
        <f t="shared" ca="1" si="22"/>
        <v>21</v>
      </c>
      <c r="M146" s="311"/>
      <c r="N146" s="279"/>
      <c r="O146" s="760" cm="1">
        <f t="array" aca="1" ref="O146" ca="1">INDEX(O$65:O$74,$AI146,1)*(1-$AH146)+INDEX(O$65:O$74,$AJ146,1)*($AH146)</f>
        <v>200</v>
      </c>
      <c r="P146" s="760" cm="1">
        <f t="array" aca="1" ref="P146" ca="1">INDEX(P$65:P$74,$AI146,1)*(1-$AH146)+INDEX(P$65:P$74,$AJ146,1)*($AH146)</f>
        <v>500</v>
      </c>
      <c r="Q146" s="761" cm="1">
        <f t="array" aca="1" ref="Q146" ca="1">INDEX(Q$65:Q$74,$AI146,1)*(1-$AH146)+INDEX(Q$65:Q$74,$AJ146,1)*($AH146)</f>
        <v>0.5</v>
      </c>
      <c r="R146" s="761" cm="1">
        <f t="array" aca="1" ref="R146" ca="1">INDEX(R$65:R$74,$AI146,1)*(1-$AH146)+INDEX(R$65:R$74,$AJ146,1)*($AH146)</f>
        <v>0.54</v>
      </c>
      <c r="S146" s="755" cm="1">
        <f t="array" ref="S146">INDEX([0]!i_pasture_stage_p6z,$J146+1,ROUNDDOWN((ROW($J146)-ROW($J$65))/i_p6_len,0)+1)</f>
        <v>1</v>
      </c>
      <c r="T146" s="761" cm="1">
        <f t="array" aca="1" ref="T146" ca="1">INDEX(T$65:T$74,$AI146,1)*(1-$AH146)+INDEX(T$65:T$74,$AJ146,1)*($AH146)</f>
        <v>0.3</v>
      </c>
      <c r="U146" s="755" cm="1">
        <f t="array" aca="1" ref="U146" ca="1">INDEX(U$65:U$74,$AI146,1)*(1-$AH146)+INDEX(U$65:U$74,$AJ146,1)*($AH146)</f>
        <v>10</v>
      </c>
      <c r="V146" s="761" cm="1">
        <f t="array" aca="1" ref="V146" ca="1">INDEX(V$65:V$74,$AI146,1)*(1-$AH146)+INDEX(V$65:V$74,$AJ146,1)*($AH146)</f>
        <v>0.15</v>
      </c>
      <c r="W146" s="279"/>
      <c r="X146" s="913" cm="1">
        <f t="array" aca="1" ref="X146" ca="1">INDEX(X$65:X$74,$AI146,1)*(1-$AH146)+INDEX(X$65:X$74,$AJ146,1)*($AH146)</f>
        <v>0.33</v>
      </c>
      <c r="Y146" s="760" cm="1">
        <f t="array" aca="1" ref="Y146" ca="1">INDEX(Y$65:Y$74,$AI146,1)*(1-$AH146)+INDEX(Y$65:Y$74,$AJ146,1)*($AH146)</f>
        <v>50</v>
      </c>
      <c r="Z146" s="760" cm="1">
        <f t="array" aca="1" ref="Z146" ca="1">INDEX(Z$65:Z$74,$AI146,1)*(1-$AH146)+INDEX(Z$65:Z$74,$AJ146,1)*($AH146)</f>
        <v>50</v>
      </c>
      <c r="AA146" s="760" cm="1">
        <f t="array" aca="1" ref="AA146" ca="1">INDEX(AA$65:AA$74,$AI146,1)*(1-$AH146)+INDEX(AA$65:AA$74,$AJ146,1)*($AH146)</f>
        <v>50</v>
      </c>
      <c r="AB146" s="760" cm="1">
        <f t="array" aca="1" ref="AB146" ca="1">INDEX(AB$65:AB$74,$AI146,1)*(1-$AH146)+INDEX(AB$65:AB$74,$AJ146,1)*($AH146)</f>
        <v>400</v>
      </c>
      <c r="AC146" s="760" cm="1">
        <f t="array" aca="1" ref="AC146" ca="1">INDEX(AC$65:AC$74,$AI146,1)*(1-$AH146)+INDEX(AC$65:AC$74,$AJ146,1)*($AH146)</f>
        <v>400</v>
      </c>
      <c r="AD146" s="760" cm="1">
        <f t="array" aca="1" ref="AD146" ca="1">INDEX(AD$65:AD$74,$AI146,1)*(1-$AH146)+INDEX(AD$65:AD$74,$AJ146,1)*($AH146)</f>
        <v>400</v>
      </c>
      <c r="AE146" s="760" cm="1">
        <f t="array" aca="1" ref="AE146" ca="1">INDEX(AE$65:AE$74,$AI146,1)*(1-$AH146)+INDEX(AE$65:AE$74,$AJ146,1)*($AH146)</f>
        <v>400</v>
      </c>
      <c r="AF146" s="760" cm="1">
        <f t="array" aca="1" ref="AF146" ca="1">INDEX(AF$65:AF$74,$AI146,1)*(1-$AH146)+INDEX(AF$65:AF$74,$AJ146,1)*($AH146)</f>
        <v>400</v>
      </c>
      <c r="AG146" s="760"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18">
        <f>INDEX(Periods!$F$21:$O$31,INDEX(Annual!EndGS,1,$E146+2)+2,$E146+2)</f>
        <v>43753</v>
      </c>
      <c r="AQ146" s="274"/>
      <c r="AR146" s="261"/>
      <c r="AS146" s="249"/>
      <c r="AT146" s="249"/>
      <c r="AU146" s="249"/>
    </row>
    <row r="147" spans="1:47" hidden="1" outlineLevel="3" x14ac:dyDescent="0.35">
      <c r="A147" s="249"/>
      <c r="B147" s="258"/>
      <c r="C147" s="251">
        <f t="shared" si="24"/>
        <v>4</v>
      </c>
      <c r="D147" s="274"/>
      <c r="E147" s="331">
        <v>7</v>
      </c>
      <c r="F147" s="917">
        <f t="shared" si="25"/>
        <v>43614</v>
      </c>
      <c r="G147" s="274"/>
      <c r="H147" s="295"/>
      <c r="I147" s="295"/>
      <c r="J147" s="295">
        <v>2</v>
      </c>
      <c r="K147" s="485">
        <f>INDEX(Periods!$F$21:$O$30,J147+1,$E147+2)</f>
        <v>43614</v>
      </c>
      <c r="L147" s="486">
        <f t="shared" ca="1" si="22"/>
        <v>70</v>
      </c>
      <c r="M147" s="311"/>
      <c r="N147" s="279"/>
      <c r="O147" s="760" cm="1">
        <f t="array" aca="1" ref="O147" ca="1">INDEX(O$65:O$74,$AI147,1)*(1-$AH147)+INDEX(O$65:O$74,$AJ147,1)*($AH147)</f>
        <v>200</v>
      </c>
      <c r="P147" s="760" cm="1">
        <f t="array" aca="1" ref="P147" ca="1">INDEX(P$65:P$74,$AI147,1)*(1-$AH147)+INDEX(P$65:P$74,$AJ147,1)*($AH147)</f>
        <v>352</v>
      </c>
      <c r="Q147" s="761" cm="1">
        <f t="array" aca="1" ref="Q147" ca="1">INDEX(Q$65:Q$74,$AI147,1)*(1-$AH147)+INDEX(Q$65:Q$74,$AJ147,1)*($AH147)</f>
        <v>0.81</v>
      </c>
      <c r="R147" s="761" cm="1">
        <f t="array" aca="1" ref="R147" ca="1">INDEX(R$65:R$74,$AI147,1)*(1-$AH147)+INDEX(R$65:R$74,$AJ147,1)*($AH147)</f>
        <v>0.81</v>
      </c>
      <c r="S147" s="755" cm="1">
        <f t="array" ref="S147">INDEX([0]!i_pasture_stage_p6z,$J147+1,ROUNDDOWN((ROW($J147)-ROW($J$65))/i_p6_len,0)+1)</f>
        <v>0.5714285714285714</v>
      </c>
      <c r="T147" s="761" cm="1">
        <f t="array" aca="1" ref="T147" ca="1">INDEX(T$65:T$74,$AI147,1)*(1-$AH147)+INDEX(T$65:T$74,$AJ147,1)*($AH147)</f>
        <v>0.3</v>
      </c>
      <c r="U147" s="755" cm="1">
        <f t="array" aca="1" ref="U147" ca="1">INDEX(U$65:U$74,$AI147,1)*(1-$AH147)+INDEX(U$65:U$74,$AJ147,1)*($AH147)</f>
        <v>10</v>
      </c>
      <c r="V147" s="761" cm="1">
        <f t="array" aca="1" ref="V147" ca="1">INDEX(V$65:V$74,$AI147,1)*(1-$AH147)+INDEX(V$65:V$74,$AJ147,1)*($AH147)</f>
        <v>0.1</v>
      </c>
      <c r="W147" s="279"/>
      <c r="X147" s="913" cm="1">
        <f t="array" aca="1" ref="X147" ca="1">INDEX(X$65:X$74,$AI147,1)*(1-$AH147)+INDEX(X$65:X$74,$AJ147,1)*($AH147)</f>
        <v>1</v>
      </c>
      <c r="Y147" s="760" cm="1">
        <f t="array" aca="1" ref="Y147" ca="1">INDEX(Y$65:Y$74,$AI147,1)*(1-$AH147)+INDEX(Y$65:Y$74,$AJ147,1)*($AH147)</f>
        <v>50</v>
      </c>
      <c r="Z147" s="760" cm="1">
        <f t="array" aca="1" ref="Z147" ca="1">INDEX(Z$65:Z$74,$AI147,1)*(1-$AH147)+INDEX(Z$65:Z$74,$AJ147,1)*($AH147)</f>
        <v>50</v>
      </c>
      <c r="AA147" s="760" cm="1">
        <f t="array" aca="1" ref="AA147" ca="1">INDEX(AA$65:AA$74,$AI147,1)*(1-$AH147)+INDEX(AA$65:AA$74,$AJ147,1)*($AH147)</f>
        <v>50</v>
      </c>
      <c r="AB147" s="760" cm="1">
        <f t="array" aca="1" ref="AB147" ca="1">INDEX(AB$65:AB$74,$AI147,1)*(1-$AH147)+INDEX(AB$65:AB$74,$AJ147,1)*($AH147)</f>
        <v>100</v>
      </c>
      <c r="AC147" s="760" cm="1">
        <f t="array" aca="1" ref="AC147" ca="1">INDEX(AC$65:AC$74,$AI147,1)*(1-$AH147)+INDEX(AC$65:AC$74,$AJ147,1)*($AH147)</f>
        <v>400</v>
      </c>
      <c r="AD147" s="760" cm="1">
        <f t="array" aca="1" ref="AD147" ca="1">INDEX(AD$65:AD$74,$AI147,1)*(1-$AH147)+INDEX(AD$65:AD$74,$AJ147,1)*($AH147)</f>
        <v>400</v>
      </c>
      <c r="AE147" s="760" cm="1">
        <f t="array" aca="1" ref="AE147" ca="1">INDEX(AE$65:AE$74,$AI147,1)*(1-$AH147)+INDEX(AE$65:AE$74,$AJ147,1)*($AH147)</f>
        <v>400</v>
      </c>
      <c r="AF147" s="760" cm="1">
        <f t="array" aca="1" ref="AF147" ca="1">INDEX(AF$65:AF$74,$AI147,1)*(1-$AH147)+INDEX(AF$65:AF$74,$AJ147,1)*($AH147)</f>
        <v>400</v>
      </c>
      <c r="AG147" s="760"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18">
        <f>INDEX(Periods!$F$21:$O$31,INDEX(Annual!EndGS,1,$E147+2)+2,$E147+2)</f>
        <v>43753</v>
      </c>
      <c r="AQ147" s="274"/>
      <c r="AR147" s="261"/>
      <c r="AS147" s="249"/>
      <c r="AT147" s="249"/>
      <c r="AU147" s="249"/>
    </row>
    <row r="148" spans="1:47" hidden="1" outlineLevel="3" x14ac:dyDescent="0.35">
      <c r="A148" s="249"/>
      <c r="B148" s="258"/>
      <c r="C148" s="251">
        <f t="shared" si="24"/>
        <v>4</v>
      </c>
      <c r="D148" s="274"/>
      <c r="E148" s="331">
        <v>7</v>
      </c>
      <c r="F148" s="917">
        <f t="shared" si="25"/>
        <v>43684</v>
      </c>
      <c r="G148" s="274"/>
      <c r="H148" s="295"/>
      <c r="I148" s="295"/>
      <c r="J148" s="295">
        <v>3</v>
      </c>
      <c r="K148" s="485">
        <f>INDEX(Periods!$F$21:$O$30,J148+1,$E148+2)</f>
        <v>43684</v>
      </c>
      <c r="L148" s="486">
        <f t="shared" ca="1" si="22"/>
        <v>49</v>
      </c>
      <c r="M148" s="311"/>
      <c r="N148" s="279"/>
      <c r="O148" s="760" cm="1">
        <f t="array" aca="1" ref="O148" ca="1">INDEX(O$65:O$74,$AI148,1)*(1-$AH148)+INDEX(O$65:O$74,$AJ148,1)*($AH148)</f>
        <v>367.85714285714289</v>
      </c>
      <c r="P148" s="760" cm="1">
        <f t="array" aca="1" ref="P148" ca="1">INDEX(P$65:P$74,$AI148,1)*(1-$AH148)+INDEX(P$65:P$74,$AJ148,1)*($AH148)</f>
        <v>2843.4642857142858</v>
      </c>
      <c r="Q148" s="761" cm="1">
        <f t="array" aca="1" ref="Q148" ca="1">INDEX(Q$65:Q$74,$AI148,1)*(1-$AH148)+INDEX(Q$65:Q$74,$AJ148,1)*($AH148)</f>
        <v>0.78642857142857148</v>
      </c>
      <c r="R148" s="761" cm="1">
        <f t="array" aca="1" ref="R148" ca="1">INDEX(R$65:R$74,$AI148,1)*(1-$AH148)+INDEX(R$65:R$74,$AJ148,1)*($AH148)</f>
        <v>0.79321428571428576</v>
      </c>
      <c r="S148" s="755" cm="1">
        <f t="array" ref="S148">INDEX([0]!i_pasture_stage_p6z,$J148+1,ROUNDDOWN((ROW($J148)-ROW($J$65))/i_p6_len,0)+1)</f>
        <v>1</v>
      </c>
      <c r="T148" s="761" cm="1">
        <f t="array" aca="1" ref="T148" ca="1">INDEX(T$65:T$74,$AI148,1)*(1-$AH148)+INDEX(T$65:T$74,$AJ148,1)*($AH148)</f>
        <v>0.3</v>
      </c>
      <c r="U148" s="755" cm="1">
        <f t="array" aca="1" ref="U148" ca="1">INDEX(U$65:U$74,$AI148,1)*(1-$AH148)+INDEX(U$65:U$74,$AJ148,1)*($AH148)</f>
        <v>10</v>
      </c>
      <c r="V148" s="761" cm="1">
        <f t="array" aca="1" ref="V148" ca="1">INDEX(V$65:V$74,$AI148,1)*(1-$AH148)+INDEX(V$65:V$74,$AJ148,1)*($AH148)</f>
        <v>0</v>
      </c>
      <c r="W148" s="279"/>
      <c r="X148" s="913" cm="1">
        <f t="array" aca="1" ref="X148" ca="1">INDEX(X$65:X$74,$AI148,1)*(1-$AH148)+INDEX(X$65:X$74,$AJ148,1)*($AH148)</f>
        <v>0.9151785714285714</v>
      </c>
      <c r="Y148" s="760" cm="1">
        <f t="array" aca="1" ref="Y148" ca="1">INDEX(Y$65:Y$74,$AI148,1)*(1-$AH148)+INDEX(Y$65:Y$74,$AJ148,1)*($AH148)</f>
        <v>50</v>
      </c>
      <c r="Z148" s="760" cm="1">
        <f t="array" aca="1" ref="Z148" ca="1">INDEX(Z$65:Z$74,$AI148,1)*(1-$AH148)+INDEX(Z$65:Z$74,$AJ148,1)*($AH148)</f>
        <v>50</v>
      </c>
      <c r="AA148" s="760" cm="1">
        <f t="array" aca="1" ref="AA148" ca="1">INDEX(AA$65:AA$74,$AI148,1)*(1-$AH148)+INDEX(AA$65:AA$74,$AJ148,1)*($AH148)</f>
        <v>50</v>
      </c>
      <c r="AB148" s="760" cm="1">
        <f t="array" aca="1" ref="AB148" ca="1">INDEX(AB$65:AB$74,$AI148,1)*(1-$AH148)+INDEX(AB$65:AB$74,$AJ148,1)*($AH148)</f>
        <v>150</v>
      </c>
      <c r="AC148" s="760" cm="1">
        <f t="array" aca="1" ref="AC148" ca="1">INDEX(AC$65:AC$74,$AI148,1)*(1-$AH148)+INDEX(AC$65:AC$74,$AJ148,1)*($AH148)</f>
        <v>150</v>
      </c>
      <c r="AD148" s="760" cm="1">
        <f t="array" aca="1" ref="AD148" ca="1">INDEX(AD$65:AD$74,$AI148,1)*(1-$AH148)+INDEX(AD$65:AD$74,$AJ148,1)*($AH148)</f>
        <v>116.96428571428572</v>
      </c>
      <c r="AE148" s="760" cm="1">
        <f t="array" aca="1" ref="AE148" ca="1">INDEX(AE$65:AE$74,$AI148,1)*(1-$AH148)+INDEX(AE$65:AE$74,$AJ148,1)*($AH148)</f>
        <v>400</v>
      </c>
      <c r="AF148" s="760" cm="1">
        <f t="array" aca="1" ref="AF148" ca="1">INDEX(AF$65:AF$74,$AI148,1)*(1-$AH148)+INDEX(AF$65:AF$74,$AJ148,1)*($AH148)</f>
        <v>400</v>
      </c>
      <c r="AG148" s="760"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18">
        <f>INDEX(Periods!$F$21:$O$31,INDEX(Annual!EndGS,1,$E148+2)+2,$E148+2)</f>
        <v>43753</v>
      </c>
      <c r="AQ148" s="274"/>
      <c r="AR148" s="261"/>
      <c r="AS148" s="249"/>
      <c r="AT148" s="249"/>
      <c r="AU148" s="249"/>
    </row>
    <row r="149" spans="1:47" hidden="1" outlineLevel="3" x14ac:dyDescent="0.35">
      <c r="A149" s="249"/>
      <c r="B149" s="258"/>
      <c r="C149" s="251">
        <f t="shared" si="24"/>
        <v>4</v>
      </c>
      <c r="D149" s="274"/>
      <c r="E149" s="331">
        <v>7</v>
      </c>
      <c r="F149" s="917">
        <f t="shared" si="25"/>
        <v>43733</v>
      </c>
      <c r="G149" s="274"/>
      <c r="H149" s="295"/>
      <c r="I149" s="295"/>
      <c r="J149" s="295">
        <v>4</v>
      </c>
      <c r="K149" s="485">
        <f>INDEX(Periods!$F$21:$O$30,J149+1,$E149+2)</f>
        <v>43733</v>
      </c>
      <c r="L149" s="486">
        <f t="shared" ca="1" si="22"/>
        <v>20</v>
      </c>
      <c r="M149" s="311"/>
      <c r="N149" s="279"/>
      <c r="O149" s="760" cm="1">
        <f t="array" aca="1" ref="O149" ca="1">INDEX(O$65:O$74,$AI149,1)*(1-$AH149)+INDEX(O$65:O$74,$AJ149,1)*($AH149)</f>
        <v>500</v>
      </c>
      <c r="P149" s="760" cm="1">
        <f t="array" aca="1" ref="P149" ca="1">INDEX(P$65:P$74,$AI149,1)*(1-$AH149)+INDEX(P$65:P$74,$AJ149,1)*($AH149)</f>
        <v>3598</v>
      </c>
      <c r="Q149" s="761" cm="1">
        <f t="array" aca="1" ref="Q149" ca="1">INDEX(Q$65:Q$74,$AI149,1)*(1-$AH149)+INDEX(Q$65:Q$74,$AJ149,1)*($AH149)</f>
        <v>0.76</v>
      </c>
      <c r="R149" s="761" cm="1">
        <f t="array" aca="1" ref="R149" ca="1">INDEX(R$65:R$74,$AI149,1)*(1-$AH149)+INDEX(R$65:R$74,$AJ149,1)*($AH149)</f>
        <v>0.78</v>
      </c>
      <c r="S149" s="755" cm="1">
        <f t="array" ref="S149">INDEX([0]!i_pasture_stage_p6z,$J149+1,ROUNDDOWN((ROW($J149)-ROW($J$65))/i_p6_len,0)+1)</f>
        <v>1</v>
      </c>
      <c r="T149" s="761" cm="1">
        <f t="array" aca="1" ref="T149" ca="1">INDEX(T$65:T$74,$AI149,1)*(1-$AH149)+INDEX(T$65:T$74,$AJ149,1)*($AH149)</f>
        <v>0.29999999999999993</v>
      </c>
      <c r="U149" s="755" cm="1">
        <f t="array" aca="1" ref="U149" ca="1">INDEX(U$65:U$74,$AI149,1)*(1-$AH149)+INDEX(U$65:U$74,$AJ149,1)*($AH149)</f>
        <v>10</v>
      </c>
      <c r="V149" s="761" cm="1">
        <f t="array" aca="1" ref="V149" ca="1">INDEX(V$65:V$74,$AI149,1)*(1-$AH149)+INDEX(V$65:V$74,$AJ149,1)*($AH149)</f>
        <v>0</v>
      </c>
      <c r="W149" s="279"/>
      <c r="X149" s="913" cm="1">
        <f t="array" aca="1" ref="X149" ca="1">INDEX(X$65:X$74,$AI149,1)*(1-$AH149)+INDEX(X$65:X$74,$AJ149,1)*($AH149)</f>
        <v>0.75</v>
      </c>
      <c r="Y149" s="760" cm="1">
        <f t="array" aca="1" ref="Y149" ca="1">INDEX(Y$65:Y$74,$AI149,1)*(1-$AH149)+INDEX(Y$65:Y$74,$AJ149,1)*($AH149)</f>
        <v>50</v>
      </c>
      <c r="Z149" s="760" cm="1">
        <f t="array" aca="1" ref="Z149" ca="1">INDEX(Z$65:Z$74,$AI149,1)*(1-$AH149)+INDEX(Z$65:Z$74,$AJ149,1)*($AH149)</f>
        <v>50</v>
      </c>
      <c r="AA149" s="760" cm="1">
        <f t="array" aca="1" ref="AA149" ca="1">INDEX(AA$65:AA$74,$AI149,1)*(1-$AH149)+INDEX(AA$65:AA$74,$AJ149,1)*($AH149)</f>
        <v>50</v>
      </c>
      <c r="AB149" s="760" cm="1">
        <f t="array" aca="1" ref="AB149" ca="1">INDEX(AB$65:AB$74,$AI149,1)*(1-$AH149)+INDEX(AB$65:AB$74,$AJ149,1)*($AH149)</f>
        <v>150</v>
      </c>
      <c r="AC149" s="760" cm="1">
        <f t="array" aca="1" ref="AC149" ca="1">INDEX(AC$65:AC$74,$AI149,1)*(1-$AH149)+INDEX(AC$65:AC$74,$AJ149,1)*($AH149)</f>
        <v>150</v>
      </c>
      <c r="AD149" s="760" cm="1">
        <f t="array" aca="1" ref="AD149" ca="1">INDEX(AD$65:AD$74,$AI149,1)*(1-$AH149)+INDEX(AD$65:AD$74,$AJ149,1)*($AH149)</f>
        <v>150</v>
      </c>
      <c r="AE149" s="760" cm="1">
        <f t="array" aca="1" ref="AE149" ca="1">INDEX(AE$65:AE$74,$AI149,1)*(1-$AH149)+INDEX(AE$65:AE$74,$AJ149,1)*($AH149)</f>
        <v>400</v>
      </c>
      <c r="AF149" s="760" cm="1">
        <f t="array" aca="1" ref="AF149" ca="1">INDEX(AF$65:AF$74,$AI149,1)*(1-$AH149)+INDEX(AF$65:AF$74,$AJ149,1)*($AH149)</f>
        <v>400</v>
      </c>
      <c r="AG149" s="760"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18">
        <f>INDEX(Periods!$F$21:$O$31,INDEX(Annual!EndGS,1,$E149+2)+2,$E149+2)</f>
        <v>43753</v>
      </c>
      <c r="AQ149" s="274"/>
      <c r="AR149" s="261"/>
      <c r="AS149" s="249"/>
      <c r="AT149" s="249"/>
      <c r="AU149" s="249"/>
    </row>
    <row r="150" spans="1:47" hidden="1" outlineLevel="3" x14ac:dyDescent="0.35">
      <c r="A150" s="249"/>
      <c r="B150" s="258"/>
      <c r="C150" s="251">
        <f t="shared" si="24"/>
        <v>4</v>
      </c>
      <c r="D150" s="274"/>
      <c r="E150" s="331">
        <v>7</v>
      </c>
      <c r="F150" s="917">
        <f t="shared" si="25"/>
        <v>43753</v>
      </c>
      <c r="G150" s="274"/>
      <c r="H150" s="295"/>
      <c r="I150" s="295"/>
      <c r="J150" s="295">
        <v>5</v>
      </c>
      <c r="K150" s="485">
        <f>INDEX(Periods!$F$21:$O$30,J150+1,$E150+2)</f>
        <v>43753</v>
      </c>
      <c r="L150" s="486">
        <f t="shared" ca="1" si="22"/>
        <v>17</v>
      </c>
      <c r="M150" s="311"/>
      <c r="N150" s="279"/>
      <c r="O150" s="760" cm="1">
        <f t="array" aca="1" ref="O150" ca="1">INDEX(O$65:O$74,$AI150,1)*(1-$AH150)+INDEX(O$65:O$74,$AJ150,1)*($AH150)</f>
        <v>750</v>
      </c>
      <c r="P150" s="760" cm="1">
        <f t="array" aca="1" ref="P150" ca="1">INDEX(P$65:P$74,$AI150,1)*(1-$AH150)+INDEX(P$65:P$74,$AJ150,1)*($AH150)</f>
        <v>2650</v>
      </c>
      <c r="Q150" s="761" cm="1">
        <f t="array" aca="1" ref="Q150" ca="1">INDEX(Q$65:Q$74,$AI150,1)*(1-$AH150)+INDEX(Q$65:Q$74,$AJ150,1)*($AH150)</f>
        <v>0.60750000000000004</v>
      </c>
      <c r="R150" s="761" cm="1">
        <f t="array" aca="1" ref="R150" ca="1">INDEX(R$65:R$74,$AI150,1)*(1-$AH150)+INDEX(R$65:R$74,$AJ150,1)*($AH150)</f>
        <v>0.71250000000000002</v>
      </c>
      <c r="S150" s="755" cm="1">
        <f t="array" ref="S150">INDEX([0]!i_pasture_stage_p6z,$J150+1,ROUNDDOWN((ROW($J150)-ROW($J$65))/i_p6_len,0)+1)</f>
        <v>1</v>
      </c>
      <c r="T150" s="761" cm="1">
        <f t="array" aca="1" ref="T150" ca="1">INDEX(T$65:T$74,$AI150,1)*(1-$AH150)+INDEX(T$65:T$74,$AJ150,1)*($AH150)</f>
        <v>0.3</v>
      </c>
      <c r="U150" s="755" cm="1">
        <f t="array" aca="1" ref="U150" ca="1">INDEX(U$65:U$74,$AI150,1)*(1-$AH150)+INDEX(U$65:U$74,$AJ150,1)*($AH150)</f>
        <v>10</v>
      </c>
      <c r="V150" s="761" cm="1">
        <f t="array" aca="1" ref="V150" ca="1">INDEX(V$65:V$74,$AI150,1)*(1-$AH150)+INDEX(V$65:V$74,$AJ150,1)*($AH150)</f>
        <v>0</v>
      </c>
      <c r="W150" s="279"/>
      <c r="X150" s="913" cm="1">
        <f t="array" aca="1" ref="X150" ca="1">INDEX(X$65:X$74,$AI150,1)*(1-$AH150)+INDEX(X$65:X$74,$AJ150,1)*($AH150)</f>
        <v>0.75</v>
      </c>
      <c r="Y150" s="760" cm="1">
        <f t="array" aca="1" ref="Y150" ca="1">INDEX(Y$65:Y$74,$AI150,1)*(1-$AH150)+INDEX(Y$65:Y$74,$AJ150,1)*($AH150)</f>
        <v>50</v>
      </c>
      <c r="Z150" s="760" cm="1">
        <f t="array" aca="1" ref="Z150" ca="1">INDEX(Z$65:Z$74,$AI150,1)*(1-$AH150)+INDEX(Z$65:Z$74,$AJ150,1)*($AH150)</f>
        <v>50</v>
      </c>
      <c r="AA150" s="760" cm="1">
        <f t="array" aca="1" ref="AA150" ca="1">INDEX(AA$65:AA$74,$AI150,1)*(1-$AH150)+INDEX(AA$65:AA$74,$AJ150,1)*($AH150)</f>
        <v>50</v>
      </c>
      <c r="AB150" s="760" cm="1">
        <f t="array" aca="1" ref="AB150" ca="1">INDEX(AB$65:AB$74,$AI150,1)*(1-$AH150)+INDEX(AB$65:AB$74,$AJ150,1)*($AH150)</f>
        <v>150</v>
      </c>
      <c r="AC150" s="760" cm="1">
        <f t="array" aca="1" ref="AC150" ca="1">INDEX(AC$65:AC$74,$AI150,1)*(1-$AH150)+INDEX(AC$65:AC$74,$AJ150,1)*($AH150)</f>
        <v>150</v>
      </c>
      <c r="AD150" s="760" cm="1">
        <f t="array" aca="1" ref="AD150" ca="1">INDEX(AD$65:AD$74,$AI150,1)*(1-$AH150)+INDEX(AD$65:AD$74,$AJ150,1)*($AH150)</f>
        <v>150</v>
      </c>
      <c r="AE150" s="760" cm="1">
        <f t="array" aca="1" ref="AE150" ca="1">INDEX(AE$65:AE$74,$AI150,1)*(1-$AH150)+INDEX(AE$65:AE$74,$AJ150,1)*($AH150)</f>
        <v>400</v>
      </c>
      <c r="AF150" s="760" cm="1">
        <f t="array" aca="1" ref="AF150" ca="1">INDEX(AF$65:AF$74,$AI150,1)*(1-$AH150)+INDEX(AF$65:AF$74,$AJ150,1)*($AH150)</f>
        <v>400</v>
      </c>
      <c r="AG150" s="760"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18">
        <f>INDEX(Periods!$F$21:$O$31,INDEX(Annual!EndGS,1,$E150+2)+2,$E150+2)</f>
        <v>43753</v>
      </c>
      <c r="AQ150" s="274"/>
      <c r="AR150" s="261"/>
      <c r="AS150" s="249"/>
      <c r="AT150" s="249"/>
      <c r="AU150" s="249"/>
    </row>
    <row r="151" spans="1:47" hidden="1" outlineLevel="3" x14ac:dyDescent="0.35">
      <c r="A151" s="249"/>
      <c r="B151" s="258"/>
      <c r="C151" s="251">
        <f t="shared" si="24"/>
        <v>4</v>
      </c>
      <c r="D151" s="274"/>
      <c r="E151" s="331">
        <v>7</v>
      </c>
      <c r="F151" s="917">
        <f t="shared" si="25"/>
        <v>43770</v>
      </c>
      <c r="G151" s="274"/>
      <c r="H151" s="295"/>
      <c r="I151" s="295"/>
      <c r="J151" s="295">
        <v>6</v>
      </c>
      <c r="K151" s="485">
        <f>INDEX(Periods!$F$21:$O$30,J151+1,$E151+2)</f>
        <v>43770</v>
      </c>
      <c r="L151" s="486">
        <f t="shared" ca="1" si="22"/>
        <v>82</v>
      </c>
      <c r="M151" s="311"/>
      <c r="N151" s="279"/>
      <c r="O151" s="760" cm="1">
        <f t="array" aca="1" ref="O151" ca="1">INDEX(O$65:O$74,$AI151,1)*(1-$AH151)+INDEX(O$65:O$74,$AJ151,1)*($AH151)</f>
        <v>486.90476190476193</v>
      </c>
      <c r="P151" s="760" cm="1">
        <f t="array" aca="1" ref="P151" ca="1">INDEX(P$65:P$74,$AI151,1)*(1-$AH151)+INDEX(P$65:P$74,$AJ151,1)*($AH151)</f>
        <v>1860.7142857142858</v>
      </c>
      <c r="Q151" s="761" cm="1">
        <f t="array" aca="1" ref="Q151" ca="1">INDEX(Q$65:Q$74,$AI151,1)*(1-$AH151)+INDEX(Q$65:Q$74,$AJ151,1)*($AH151)</f>
        <v>0.5670238095238096</v>
      </c>
      <c r="R151" s="761" cm="1">
        <f t="array" aca="1" ref="R151" ca="1">INDEX(R$65:R$74,$AI151,1)*(1-$AH151)+INDEX(R$65:R$74,$AJ151,1)*($AH151)</f>
        <v>0.67202380952380947</v>
      </c>
      <c r="S151" s="755" cm="1">
        <f t="array" ref="S151">INDEX([0]!i_pasture_stage_p6z,$J151+1,ROUNDDOWN((ROW($J151)-ROW($J$65))/i_p6_len,0)+1)</f>
        <v>1</v>
      </c>
      <c r="T151" s="761" cm="1">
        <f t="array" aca="1" ref="T151" ca="1">INDEX(T$65:T$74,$AI151,1)*(1-$AH151)+INDEX(T$65:T$74,$AJ151,1)*($AH151)</f>
        <v>0.3</v>
      </c>
      <c r="U151" s="755" cm="1">
        <f t="array" aca="1" ref="U151" ca="1">INDEX(U$65:U$74,$AI151,1)*(1-$AH151)+INDEX(U$65:U$74,$AJ151,1)*($AH151)</f>
        <v>10</v>
      </c>
      <c r="V151" s="761" cm="1">
        <f t="array" aca="1" ref="V151" ca="1">INDEX(V$65:V$74,$AI151,1)*(1-$AH151)+INDEX(V$65:V$74,$AJ151,1)*($AH151)</f>
        <v>0</v>
      </c>
      <c r="W151" s="279"/>
      <c r="X151" s="913" cm="1">
        <f t="array" aca="1" ref="X151" ca="1">INDEX(X$65:X$74,$AI151,1)*(1-$AH151)+INDEX(X$65:X$74,$AJ151,1)*($AH151)</f>
        <v>0.46666666666666667</v>
      </c>
      <c r="Y151" s="760" cm="1">
        <f t="array" aca="1" ref="Y151" ca="1">INDEX(Y$65:Y$74,$AI151,1)*(1-$AH151)+INDEX(Y$65:Y$74,$AJ151,1)*($AH151)</f>
        <v>50</v>
      </c>
      <c r="Z151" s="760" cm="1">
        <f t="array" aca="1" ref="Z151" ca="1">INDEX(Z$65:Z$74,$AI151,1)*(1-$AH151)+INDEX(Z$65:Z$74,$AJ151,1)*($AH151)</f>
        <v>50</v>
      </c>
      <c r="AA151" s="760" cm="1">
        <f t="array" aca="1" ref="AA151" ca="1">INDEX(AA$65:AA$74,$AI151,1)*(1-$AH151)+INDEX(AA$65:AA$74,$AJ151,1)*($AH151)</f>
        <v>50</v>
      </c>
      <c r="AB151" s="760" cm="1">
        <f t="array" aca="1" ref="AB151" ca="1">INDEX(AB$65:AB$74,$AI151,1)*(1-$AH151)+INDEX(AB$65:AB$74,$AJ151,1)*($AH151)</f>
        <v>150</v>
      </c>
      <c r="AC151" s="760" cm="1">
        <f t="array" aca="1" ref="AC151" ca="1">INDEX(AC$65:AC$74,$AI151,1)*(1-$AH151)+INDEX(AC$65:AC$74,$AJ151,1)*($AH151)</f>
        <v>150</v>
      </c>
      <c r="AD151" s="760" cm="1">
        <f t="array" aca="1" ref="AD151" ca="1">INDEX(AD$65:AD$74,$AI151,1)*(1-$AH151)+INDEX(AD$65:AD$74,$AJ151,1)*($AH151)</f>
        <v>150</v>
      </c>
      <c r="AE151" s="760" cm="1">
        <f t="array" aca="1" ref="AE151" ca="1">INDEX(AE$65:AE$74,$AI151,1)*(1-$AH151)+INDEX(AE$65:AE$74,$AJ151,1)*($AH151)</f>
        <v>400</v>
      </c>
      <c r="AF151" s="760" cm="1">
        <f t="array" aca="1" ref="AF151" ca="1">INDEX(AF$65:AF$74,$AI151,1)*(1-$AH151)+INDEX(AF$65:AF$74,$AJ151,1)*($AH151)</f>
        <v>400</v>
      </c>
      <c r="AG151" s="760"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18">
        <f>INDEX(Periods!$F$21:$O$31,INDEX(Annual!EndGS,1,$E151+2)+2,$E151+2)</f>
        <v>43753</v>
      </c>
      <c r="AQ151" s="274"/>
      <c r="AR151" s="261"/>
      <c r="AS151" s="249"/>
      <c r="AT151" s="249"/>
      <c r="AU151" s="249"/>
    </row>
    <row r="152" spans="1:47" hidden="1" outlineLevel="3" x14ac:dyDescent="0.35">
      <c r="A152" s="249"/>
      <c r="B152" s="258"/>
      <c r="C152" s="251">
        <f t="shared" si="24"/>
        <v>4</v>
      </c>
      <c r="D152" s="274"/>
      <c r="E152" s="331">
        <v>7</v>
      </c>
      <c r="F152" s="917">
        <f t="shared" si="25"/>
        <v>43852</v>
      </c>
      <c r="G152" s="274"/>
      <c r="H152" s="295"/>
      <c r="I152" s="295"/>
      <c r="J152" s="295">
        <v>7</v>
      </c>
      <c r="K152" s="485">
        <f>INDEX(Periods!$F$21:$O$30,J152+1,$E152+2)</f>
        <v>43852</v>
      </c>
      <c r="L152" s="486">
        <f t="shared" ca="1" si="22"/>
        <v>39</v>
      </c>
      <c r="M152" s="311"/>
      <c r="N152" s="279"/>
      <c r="O152" s="760" cm="1">
        <f t="array" aca="1" ref="O152" ca="1">INDEX(O$65:O$74,$AI152,1)*(1-$AH152)+INDEX(O$65:O$74,$AJ152,1)*($AH152)</f>
        <v>184.51327433628319</v>
      </c>
      <c r="P152" s="760" cm="1">
        <f t="array" aca="1" ref="P152" ca="1">INDEX(P$65:P$74,$AI152,1)*(1-$AH152)+INDEX(P$65:P$74,$AJ152,1)*($AH152)</f>
        <v>839.38053097345141</v>
      </c>
      <c r="Q152" s="761" cm="1">
        <f t="array" aca="1" ref="Q152" ca="1">INDEX(Q$65:Q$74,$AI152,1)*(1-$AH152)+INDEX(Q$65:Q$74,$AJ152,1)*($AH152)</f>
        <v>0.5208407079646018</v>
      </c>
      <c r="R152" s="761" cm="1">
        <f t="array" aca="1" ref="R152" ca="1">INDEX(R$65:R$74,$AI152,1)*(1-$AH152)+INDEX(R$65:R$74,$AJ152,1)*($AH152)</f>
        <v>0.59632743362831864</v>
      </c>
      <c r="S152" s="755" cm="1">
        <f t="array" ref="S152">INDEX([0]!i_pasture_stage_p6z,$J152+1,ROUNDDOWN((ROW($J152)-ROW($J$65))/i_p6_len,0)+1)</f>
        <v>1</v>
      </c>
      <c r="T152" s="761" cm="1">
        <f t="array" aca="1" ref="T152" ca="1">INDEX(T$65:T$74,$AI152,1)*(1-$AH152)+INDEX(T$65:T$74,$AJ152,1)*($AH152)</f>
        <v>0.3</v>
      </c>
      <c r="U152" s="755" cm="1">
        <f t="array" aca="1" ref="U152" ca="1">INDEX(U$65:U$74,$AI152,1)*(1-$AH152)+INDEX(U$65:U$74,$AJ152,1)*($AH152)</f>
        <v>10</v>
      </c>
      <c r="V152" s="761" cm="1">
        <f t="array" aca="1" ref="V152" ca="1">INDEX(V$65:V$74,$AI152,1)*(1-$AH152)+INDEX(V$65:V$74,$AJ152,1)*($AH152)</f>
        <v>1.9026548672566371E-2</v>
      </c>
      <c r="W152" s="279"/>
      <c r="X152" s="913" cm="1">
        <f t="array" aca="1" ref="X152" ca="1">INDEX(X$65:X$74,$AI152,1)*(1-$AH152)+INDEX(X$65:X$74,$AJ152,1)*($AH152)</f>
        <v>0.33000000000000007</v>
      </c>
      <c r="Y152" s="760" cm="1">
        <f t="array" aca="1" ref="Y152" ca="1">INDEX(Y$65:Y$74,$AI152,1)*(1-$AH152)+INDEX(Y$65:Y$74,$AJ152,1)*($AH152)</f>
        <v>50</v>
      </c>
      <c r="Z152" s="760" cm="1">
        <f t="array" aca="1" ref="Z152" ca="1">INDEX(Z$65:Z$74,$AI152,1)*(1-$AH152)+INDEX(Z$65:Z$74,$AJ152,1)*($AH152)</f>
        <v>50</v>
      </c>
      <c r="AA152" s="760" cm="1">
        <f t="array" aca="1" ref="AA152" ca="1">INDEX(AA$65:AA$74,$AI152,1)*(1-$AH152)+INDEX(AA$65:AA$74,$AJ152,1)*($AH152)</f>
        <v>50</v>
      </c>
      <c r="AB152" s="760" cm="1">
        <f t="array" aca="1" ref="AB152" ca="1">INDEX(AB$65:AB$74,$AI152,1)*(1-$AH152)+INDEX(AB$65:AB$74,$AJ152,1)*($AH152)</f>
        <v>400</v>
      </c>
      <c r="AC152" s="760" cm="1">
        <f t="array" aca="1" ref="AC152" ca="1">INDEX(AC$65:AC$74,$AI152,1)*(1-$AH152)+INDEX(AC$65:AC$74,$AJ152,1)*($AH152)</f>
        <v>400</v>
      </c>
      <c r="AD152" s="760" cm="1">
        <f t="array" aca="1" ref="AD152" ca="1">INDEX(AD$65:AD$74,$AI152,1)*(1-$AH152)+INDEX(AD$65:AD$74,$AJ152,1)*($AH152)</f>
        <v>400</v>
      </c>
      <c r="AE152" s="760" cm="1">
        <f t="array" aca="1" ref="AE152" ca="1">INDEX(AE$65:AE$74,$AI152,1)*(1-$AH152)+INDEX(AE$65:AE$74,$AJ152,1)*($AH152)</f>
        <v>400</v>
      </c>
      <c r="AF152" s="760" cm="1">
        <f t="array" aca="1" ref="AF152" ca="1">INDEX(AF$65:AF$74,$AI152,1)*(1-$AH152)+INDEX(AF$65:AF$74,$AJ152,1)*($AH152)</f>
        <v>400</v>
      </c>
      <c r="AG152" s="760"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18">
        <f>INDEX(Periods!$F$21:$O$31,INDEX(Annual!EndGS,1,$E152+2)+2,$E152+2)</f>
        <v>43753</v>
      </c>
      <c r="AQ152" s="274"/>
      <c r="AR152" s="261"/>
      <c r="AS152" s="249"/>
      <c r="AT152" s="249"/>
      <c r="AU152" s="249"/>
    </row>
    <row r="153" spans="1:47" hidden="1" outlineLevel="3" x14ac:dyDescent="0.35">
      <c r="A153" s="249"/>
      <c r="B153" s="258"/>
      <c r="C153" s="251">
        <f t="shared" si="24"/>
        <v>4</v>
      </c>
      <c r="D153" s="274"/>
      <c r="E153" s="331">
        <v>7</v>
      </c>
      <c r="F153" s="917">
        <f t="shared" si="25"/>
        <v>43891</v>
      </c>
      <c r="G153" s="274"/>
      <c r="H153" s="295"/>
      <c r="I153" s="295"/>
      <c r="J153" s="295">
        <v>8</v>
      </c>
      <c r="K153" s="485">
        <f>INDEX(Periods!$F$21:$O$30,J153+1,$E153+2)</f>
        <v>43891</v>
      </c>
      <c r="L153" s="486">
        <f t="shared" ca="1" si="22"/>
        <v>31</v>
      </c>
      <c r="M153" s="311"/>
      <c r="N153" s="279"/>
      <c r="O153" s="760" cm="1">
        <f t="array" aca="1" ref="O153" ca="1">INDEX(O$65:O$74,$AI153,1)*(1-$AH153)+INDEX(O$65:O$74,$AJ153,1)*($AH153)</f>
        <v>193.14159292035399</v>
      </c>
      <c r="P153" s="760" cm="1">
        <f t="array" aca="1" ref="P153" ca="1">INDEX(P$65:P$74,$AI153,1)*(1-$AH153)+INDEX(P$65:P$74,$AJ153,1)*($AH153)</f>
        <v>761.7256637168141</v>
      </c>
      <c r="Q153" s="761" cm="1">
        <f t="array" aca="1" ref="Q153" ca="1">INDEX(Q$65:Q$74,$AI153,1)*(1-$AH153)+INDEX(Q$65:Q$74,$AJ153,1)*($AH153)</f>
        <v>0.51480088495575227</v>
      </c>
      <c r="R153" s="761" cm="1">
        <f t="array" aca="1" ref="R153" ca="1">INDEX(R$65:R$74,$AI153,1)*(1-$AH153)+INDEX(R$65:R$74,$AJ153,1)*($AH153)</f>
        <v>0.58165929203539823</v>
      </c>
      <c r="S153" s="755" cm="1">
        <f t="array" ref="S153">INDEX([0]!i_pasture_stage_p6z,$J153+1,ROUNDDOWN((ROW($J153)-ROW($J$65))/i_p6_len,0)+1)</f>
        <v>1</v>
      </c>
      <c r="T153" s="761" cm="1">
        <f t="array" aca="1" ref="T153" ca="1">INDEX(T$65:T$74,$AI153,1)*(1-$AH153)+INDEX(T$65:T$74,$AJ153,1)*($AH153)</f>
        <v>0.3</v>
      </c>
      <c r="U153" s="755" cm="1">
        <f t="array" aca="1" ref="U153" ca="1">INDEX(U$65:U$74,$AI153,1)*(1-$AH153)+INDEX(U$65:U$74,$AJ153,1)*($AH153)</f>
        <v>10</v>
      </c>
      <c r="V153" s="761" cm="1">
        <f t="array" aca="1" ref="V153" ca="1">INDEX(V$65:V$74,$AI153,1)*(1-$AH153)+INDEX(V$65:V$74,$AJ153,1)*($AH153)</f>
        <v>3.6283185840707964E-2</v>
      </c>
      <c r="W153" s="279"/>
      <c r="X153" s="913" cm="1">
        <f t="array" aca="1" ref="X153" ca="1">INDEX(X$65:X$74,$AI153,1)*(1-$AH153)+INDEX(X$65:X$74,$AJ153,1)*($AH153)</f>
        <v>0.33</v>
      </c>
      <c r="Y153" s="760" cm="1">
        <f t="array" aca="1" ref="Y153" ca="1">INDEX(Y$65:Y$74,$AI153,1)*(1-$AH153)+INDEX(Y$65:Y$74,$AJ153,1)*($AH153)</f>
        <v>50</v>
      </c>
      <c r="Z153" s="760" cm="1">
        <f t="array" aca="1" ref="Z153" ca="1">INDEX(Z$65:Z$74,$AI153,1)*(1-$AH153)+INDEX(Z$65:Z$74,$AJ153,1)*($AH153)</f>
        <v>50</v>
      </c>
      <c r="AA153" s="760" cm="1">
        <f t="array" aca="1" ref="AA153" ca="1">INDEX(AA$65:AA$74,$AI153,1)*(1-$AH153)+INDEX(AA$65:AA$74,$AJ153,1)*($AH153)</f>
        <v>50</v>
      </c>
      <c r="AB153" s="760" cm="1">
        <f t="array" aca="1" ref="AB153" ca="1">INDEX(AB$65:AB$74,$AI153,1)*(1-$AH153)+INDEX(AB$65:AB$74,$AJ153,1)*($AH153)</f>
        <v>400</v>
      </c>
      <c r="AC153" s="760" cm="1">
        <f t="array" aca="1" ref="AC153" ca="1">INDEX(AC$65:AC$74,$AI153,1)*(1-$AH153)+INDEX(AC$65:AC$74,$AJ153,1)*($AH153)</f>
        <v>400</v>
      </c>
      <c r="AD153" s="760" cm="1">
        <f t="array" aca="1" ref="AD153" ca="1">INDEX(AD$65:AD$74,$AI153,1)*(1-$AH153)+INDEX(AD$65:AD$74,$AJ153,1)*($AH153)</f>
        <v>400</v>
      </c>
      <c r="AE153" s="760" cm="1">
        <f t="array" aca="1" ref="AE153" ca="1">INDEX(AE$65:AE$74,$AI153,1)*(1-$AH153)+INDEX(AE$65:AE$74,$AJ153,1)*($AH153)</f>
        <v>400</v>
      </c>
      <c r="AF153" s="760" cm="1">
        <f t="array" aca="1" ref="AF153" ca="1">INDEX(AF$65:AF$74,$AI153,1)*(1-$AH153)+INDEX(AF$65:AF$74,$AJ153,1)*($AH153)</f>
        <v>400</v>
      </c>
      <c r="AG153" s="760"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18">
        <f>INDEX(Periods!$F$21:$O$31,INDEX(Annual!EndGS,1,$E153+2)+2,$E153+2)</f>
        <v>43753</v>
      </c>
      <c r="AQ153" s="274"/>
      <c r="AR153" s="261"/>
      <c r="AS153" s="249"/>
      <c r="AT153" s="249"/>
      <c r="AU153" s="249"/>
    </row>
    <row r="154" spans="1:47" hidden="1" outlineLevel="3" x14ac:dyDescent="0.35">
      <c r="A154" s="249"/>
      <c r="B154" s="258"/>
      <c r="C154" s="251">
        <f t="shared" si="24"/>
        <v>4</v>
      </c>
      <c r="D154" s="274"/>
      <c r="E154" s="331">
        <v>7</v>
      </c>
      <c r="F154" s="917">
        <f t="shared" si="25"/>
        <v>43922</v>
      </c>
      <c r="G154" s="274"/>
      <c r="H154" s="295"/>
      <c r="I154" s="347"/>
      <c r="J154" s="347">
        <v>9</v>
      </c>
      <c r="K154" s="516">
        <f>INDEX(Periods!$F$21:$O$30,J154+1,$E154+2)</f>
        <v>43922</v>
      </c>
      <c r="L154" s="533">
        <f t="shared" ca="1" si="22"/>
        <v>15</v>
      </c>
      <c r="M154" s="517"/>
      <c r="N154" s="348"/>
      <c r="O154" s="762" cm="1">
        <f t="array" aca="1" ref="O154" ca="1">INDEX(O$65:O$74,$AI154,1)*(1-$AH154)+INDEX(O$65:O$74,$AJ154,1)*($AH154)</f>
        <v>200</v>
      </c>
      <c r="P154" s="762" cm="1">
        <f t="array" aca="1" ref="P154" ca="1">INDEX(P$65:P$74,$AI154,1)*(1-$AH154)+INDEX(P$65:P$74,$AJ154,1)*($AH154)</f>
        <v>700</v>
      </c>
      <c r="Q154" s="763" cm="1">
        <f t="array" aca="1" ref="Q154" ca="1">INDEX(Q$65:Q$74,$AI154,1)*(1-$AH154)+INDEX(Q$65:Q$74,$AJ154,1)*($AH154)</f>
        <v>0.51</v>
      </c>
      <c r="R154" s="763" cm="1">
        <f t="array" aca="1" ref="R154" ca="1">INDEX(R$65:R$74,$AI154,1)*(1-$AH154)+INDEX(R$65:R$74,$AJ154,1)*($AH154)</f>
        <v>0.57000000000000006</v>
      </c>
      <c r="S154" s="756" cm="1">
        <f t="array" ref="S154">INDEX([0]!i_pasture_stage_p6z,$J154+1,ROUNDDOWN((ROW($J154)-ROW($J$65))/i_p6_len,0)+1)</f>
        <v>1</v>
      </c>
      <c r="T154" s="763" cm="1">
        <f t="array" aca="1" ref="T154" ca="1">INDEX(T$65:T$74,$AI154,1)*(1-$AH154)+INDEX(T$65:T$74,$AJ154,1)*($AH154)</f>
        <v>0.3</v>
      </c>
      <c r="U154" s="756" cm="1">
        <f t="array" aca="1" ref="U154" ca="1">INDEX(U$65:U$74,$AI154,1)*(1-$AH154)+INDEX(U$65:U$74,$AJ154,1)*($AH154)</f>
        <v>10</v>
      </c>
      <c r="V154" s="763" cm="1">
        <f t="array" aca="1" ref="V154" ca="1">INDEX(V$65:V$74,$AI154,1)*(1-$AH154)+INDEX(V$65:V$74,$AJ154,1)*($AH154)</f>
        <v>0.05</v>
      </c>
      <c r="W154" s="348"/>
      <c r="X154" s="914" cm="1">
        <f t="array" aca="1" ref="X154" ca="1">INDEX(X$65:X$74,$AI154,1)*(1-$AH154)+INDEX(X$65:X$74,$AJ154,1)*($AH154)</f>
        <v>0.33</v>
      </c>
      <c r="Y154" s="762" cm="1">
        <f t="array" aca="1" ref="Y154" ca="1">INDEX(Y$65:Y$74,$AI154,1)*(1-$AH154)+INDEX(Y$65:Y$74,$AJ154,1)*($AH154)</f>
        <v>50</v>
      </c>
      <c r="Z154" s="762" cm="1">
        <f t="array" aca="1" ref="Z154" ca="1">INDEX(Z$65:Z$74,$AI154,1)*(1-$AH154)+INDEX(Z$65:Z$74,$AJ154,1)*($AH154)</f>
        <v>50</v>
      </c>
      <c r="AA154" s="762" cm="1">
        <f t="array" aca="1" ref="AA154" ca="1">INDEX(AA$65:AA$74,$AI154,1)*(1-$AH154)+INDEX(AA$65:AA$74,$AJ154,1)*($AH154)</f>
        <v>50</v>
      </c>
      <c r="AB154" s="762" cm="1">
        <f t="array" aca="1" ref="AB154" ca="1">INDEX(AB$65:AB$74,$AI154,1)*(1-$AH154)+INDEX(AB$65:AB$74,$AJ154,1)*($AH154)</f>
        <v>400</v>
      </c>
      <c r="AC154" s="762" cm="1">
        <f t="array" aca="1" ref="AC154" ca="1">INDEX(AC$65:AC$74,$AI154,1)*(1-$AH154)+INDEX(AC$65:AC$74,$AJ154,1)*($AH154)</f>
        <v>400</v>
      </c>
      <c r="AD154" s="762" cm="1">
        <f t="array" aca="1" ref="AD154" ca="1">INDEX(AD$65:AD$74,$AI154,1)*(1-$AH154)+INDEX(AD$65:AD$74,$AJ154,1)*($AH154)</f>
        <v>400</v>
      </c>
      <c r="AE154" s="762" cm="1">
        <f t="array" aca="1" ref="AE154" ca="1">INDEX(AE$65:AE$74,$AI154,1)*(1-$AH154)+INDEX(AE$65:AE$74,$AJ154,1)*($AH154)</f>
        <v>400</v>
      </c>
      <c r="AF154" s="762" cm="1">
        <f t="array" aca="1" ref="AF154" ca="1">INDEX(AF$65:AF$74,$AI154,1)*(1-$AH154)+INDEX(AF$65:AF$74,$AJ154,1)*($AH154)</f>
        <v>400</v>
      </c>
      <c r="AG154" s="762"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18">
        <f>INDEX(Periods!$F$21:$O$31,INDEX(Annual!EndGS,1,$E154+2)+2,$E154+2)</f>
        <v>43753</v>
      </c>
      <c r="AQ154" s="274"/>
      <c r="AR154" s="261"/>
      <c r="AS154" s="249"/>
      <c r="AT154" s="249"/>
      <c r="AU154" s="249"/>
    </row>
    <row r="155" spans="1:47" outlineLevel="2" collapsed="1" x14ac:dyDescent="0.35">
      <c r="A155" s="249"/>
      <c r="B155" s="258"/>
      <c r="C155" s="251">
        <f t="shared" ref="C155" si="34">INT($C$29)+2</f>
        <v>3</v>
      </c>
      <c r="D155" s="274"/>
      <c r="E155" s="331">
        <v>8</v>
      </c>
      <c r="F155" s="917">
        <f t="shared" si="25"/>
        <v>43936</v>
      </c>
      <c r="G155" s="274"/>
      <c r="H155" s="295"/>
      <c r="I155" s="523" t="s">
        <v>780</v>
      </c>
      <c r="J155" s="523">
        <v>0</v>
      </c>
      <c r="K155" s="524">
        <f>INDEX(Periods!$F$21:$O$30,J155+1,$E155+2)</f>
        <v>43572</v>
      </c>
      <c r="L155" s="534">
        <f t="shared" ca="1" si="22"/>
        <v>21</v>
      </c>
      <c r="M155" s="525"/>
      <c r="N155" s="526"/>
      <c r="O155" s="758" cm="1">
        <f t="array" aca="1" ref="O155" ca="1">INDEX(O$65:O$74,$AI155,1)*(1-$AH155)+INDEX(O$65:O$74,$AJ155,1)*($AH155)</f>
        <v>200</v>
      </c>
      <c r="P155" s="758" cm="1">
        <f t="array" aca="1" ref="P155" ca="1">INDEX(P$65:P$74,$AI155,1)*(1-$AH155)+INDEX(P$65:P$74,$AJ155,1)*($AH155)</f>
        <v>600</v>
      </c>
      <c r="Q155" s="759" cm="1">
        <f t="array" aca="1" ref="Q155" ca="1">INDEX(Q$65:Q$74,$AI155,1)*(1-$AH155)+INDEX(Q$65:Q$74,$AJ155,1)*($AH155)</f>
        <v>0.505</v>
      </c>
      <c r="R155" s="759" cm="1">
        <f t="array" aca="1" ref="R155" ca="1">INDEX(R$65:R$74,$AI155,1)*(1-$AH155)+INDEX(R$65:R$74,$AJ155,1)*($AH155)</f>
        <v>0.55500000000000005</v>
      </c>
      <c r="S155" s="757" cm="1">
        <f t="array" ref="S155">INDEX([0]!i_pasture_stage_p6z,$J155+1,ROUNDDOWN((ROW($J155)-ROW($J$65))/i_p6_len,0)+1)</f>
        <v>1</v>
      </c>
      <c r="T155" s="759" cm="1">
        <f t="array" aca="1" ref="T155" ca="1">INDEX(T$65:T$74,$AI155,1)*(1-$AH155)+INDEX(T$65:T$74,$AJ155,1)*($AH155)</f>
        <v>0.3</v>
      </c>
      <c r="U155" s="757" cm="1">
        <f t="array" aca="1" ref="U155" ca="1">INDEX(U$65:U$74,$AI155,1)*(1-$AH155)+INDEX(U$65:U$74,$AJ155,1)*($AH155)</f>
        <v>10</v>
      </c>
      <c r="V155" s="759" cm="1">
        <f t="array" aca="1" ref="V155" ca="1">INDEX(V$65:V$74,$AI155,1)*(1-$AH155)+INDEX(V$65:V$74,$AJ155,1)*($AH155)</f>
        <v>0.1</v>
      </c>
      <c r="W155" s="526"/>
      <c r="X155" s="912" cm="1">
        <f t="array" aca="1" ref="X155" ca="1">INDEX(X$65:X$74,$AI155,1)*(1-$AH155)+INDEX(X$65:X$74,$AJ155,1)*($AH155)</f>
        <v>0.33</v>
      </c>
      <c r="Y155" s="758" cm="1">
        <f t="array" aca="1" ref="Y155" ca="1">INDEX(Y$65:Y$74,$AI155,1)*(1-$AH155)+INDEX(Y$65:Y$74,$AJ155,1)*($AH155)</f>
        <v>50</v>
      </c>
      <c r="Z155" s="758" cm="1">
        <f t="array" aca="1" ref="Z155" ca="1">INDEX(Z$65:Z$74,$AI155,1)*(1-$AH155)+INDEX(Z$65:Z$74,$AJ155,1)*($AH155)</f>
        <v>50</v>
      </c>
      <c r="AA155" s="758" cm="1">
        <f t="array" aca="1" ref="AA155" ca="1">INDEX(AA$65:AA$74,$AI155,1)*(1-$AH155)+INDEX(AA$65:AA$74,$AJ155,1)*($AH155)</f>
        <v>50</v>
      </c>
      <c r="AB155" s="758" cm="1">
        <f t="array" aca="1" ref="AB155" ca="1">INDEX(AB$65:AB$74,$AI155,1)*(1-$AH155)+INDEX(AB$65:AB$74,$AJ155,1)*($AH155)</f>
        <v>400</v>
      </c>
      <c r="AC155" s="758" cm="1">
        <f t="array" aca="1" ref="AC155" ca="1">INDEX(AC$65:AC$74,$AI155,1)*(1-$AH155)+INDEX(AC$65:AC$74,$AJ155,1)*($AH155)</f>
        <v>400</v>
      </c>
      <c r="AD155" s="758" cm="1">
        <f t="array" aca="1" ref="AD155" ca="1">INDEX(AD$65:AD$74,$AI155,1)*(1-$AH155)+INDEX(AD$65:AD$74,$AJ155,1)*($AH155)</f>
        <v>400</v>
      </c>
      <c r="AE155" s="758" cm="1">
        <f t="array" aca="1" ref="AE155" ca="1">INDEX(AE$65:AE$74,$AI155,1)*(1-$AH155)+INDEX(AE$65:AE$74,$AJ155,1)*($AH155)</f>
        <v>400</v>
      </c>
      <c r="AF155" s="758" cm="1">
        <f t="array" aca="1" ref="AF155" ca="1">INDEX(AF$65:AF$74,$AI155,1)*(1-$AH155)+INDEX(AF$65:AF$74,$AJ155,1)*($AH155)</f>
        <v>400</v>
      </c>
      <c r="AG155" s="758"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18">
        <f>INDEX(Periods!$F$21:$O$31,INDEX(Annual!EndGS,1,$E155+2)+2,$E155+2)</f>
        <v>43753</v>
      </c>
      <c r="AQ155" s="274"/>
      <c r="AR155" s="261"/>
      <c r="AS155" s="249"/>
      <c r="AT155" s="249"/>
      <c r="AU155" s="249"/>
    </row>
    <row r="156" spans="1:47" hidden="1" outlineLevel="3" collapsed="1" x14ac:dyDescent="0.35">
      <c r="A156" s="249"/>
      <c r="B156" s="258"/>
      <c r="C156" s="251">
        <f t="shared" si="24"/>
        <v>4</v>
      </c>
      <c r="D156" s="274"/>
      <c r="E156" s="331">
        <v>8</v>
      </c>
      <c r="F156" s="917">
        <f t="shared" si="25"/>
        <v>43957</v>
      </c>
      <c r="G156" s="274"/>
      <c r="H156" s="295"/>
      <c r="I156" s="295"/>
      <c r="J156" s="295">
        <v>1</v>
      </c>
      <c r="K156" s="485">
        <f>INDEX(Periods!$F$21:$O$30,J156+1,$E156+2)</f>
        <v>43593</v>
      </c>
      <c r="L156" s="486">
        <f t="shared" ca="1" si="22"/>
        <v>21</v>
      </c>
      <c r="M156" s="311"/>
      <c r="N156" s="279"/>
      <c r="O156" s="760" cm="1">
        <f t="array" aca="1" ref="O156" ca="1">INDEX(O$65:O$74,$AI156,1)*(1-$AH156)+INDEX(O$65:O$74,$AJ156,1)*($AH156)</f>
        <v>200</v>
      </c>
      <c r="P156" s="760" cm="1">
        <f t="array" aca="1" ref="P156" ca="1">INDEX(P$65:P$74,$AI156,1)*(1-$AH156)+INDEX(P$65:P$74,$AJ156,1)*($AH156)</f>
        <v>500</v>
      </c>
      <c r="Q156" s="761" cm="1">
        <f t="array" aca="1" ref="Q156" ca="1">INDEX(Q$65:Q$74,$AI156,1)*(1-$AH156)+INDEX(Q$65:Q$74,$AJ156,1)*($AH156)</f>
        <v>0.5</v>
      </c>
      <c r="R156" s="761" cm="1">
        <f t="array" aca="1" ref="R156" ca="1">INDEX(R$65:R$74,$AI156,1)*(1-$AH156)+INDEX(R$65:R$74,$AJ156,1)*($AH156)</f>
        <v>0.54</v>
      </c>
      <c r="S156" s="755" cm="1">
        <f t="array" ref="S156">INDEX([0]!i_pasture_stage_p6z,$J156+1,ROUNDDOWN((ROW($J156)-ROW($J$65))/i_p6_len,0)+1)</f>
        <v>1</v>
      </c>
      <c r="T156" s="761" cm="1">
        <f t="array" aca="1" ref="T156" ca="1">INDEX(T$65:T$74,$AI156,1)*(1-$AH156)+INDEX(T$65:T$74,$AJ156,1)*($AH156)</f>
        <v>0.3</v>
      </c>
      <c r="U156" s="755" cm="1">
        <f t="array" aca="1" ref="U156" ca="1">INDEX(U$65:U$74,$AI156,1)*(1-$AH156)+INDEX(U$65:U$74,$AJ156,1)*($AH156)</f>
        <v>10</v>
      </c>
      <c r="V156" s="761" cm="1">
        <f t="array" aca="1" ref="V156" ca="1">INDEX(V$65:V$74,$AI156,1)*(1-$AH156)+INDEX(V$65:V$74,$AJ156,1)*($AH156)</f>
        <v>0.15</v>
      </c>
      <c r="W156" s="279"/>
      <c r="X156" s="913" cm="1">
        <f t="array" aca="1" ref="X156" ca="1">INDEX(X$65:X$74,$AI156,1)*(1-$AH156)+INDEX(X$65:X$74,$AJ156,1)*($AH156)</f>
        <v>0.33</v>
      </c>
      <c r="Y156" s="760" cm="1">
        <f t="array" aca="1" ref="Y156" ca="1">INDEX(Y$65:Y$74,$AI156,1)*(1-$AH156)+INDEX(Y$65:Y$74,$AJ156,1)*($AH156)</f>
        <v>50</v>
      </c>
      <c r="Z156" s="760" cm="1">
        <f t="array" aca="1" ref="Z156" ca="1">INDEX(Z$65:Z$74,$AI156,1)*(1-$AH156)+INDEX(Z$65:Z$74,$AJ156,1)*($AH156)</f>
        <v>50</v>
      </c>
      <c r="AA156" s="760" cm="1">
        <f t="array" aca="1" ref="AA156" ca="1">INDEX(AA$65:AA$74,$AI156,1)*(1-$AH156)+INDEX(AA$65:AA$74,$AJ156,1)*($AH156)</f>
        <v>50</v>
      </c>
      <c r="AB156" s="760" cm="1">
        <f t="array" aca="1" ref="AB156" ca="1">INDEX(AB$65:AB$74,$AI156,1)*(1-$AH156)+INDEX(AB$65:AB$74,$AJ156,1)*($AH156)</f>
        <v>400</v>
      </c>
      <c r="AC156" s="760" cm="1">
        <f t="array" aca="1" ref="AC156" ca="1">INDEX(AC$65:AC$74,$AI156,1)*(1-$AH156)+INDEX(AC$65:AC$74,$AJ156,1)*($AH156)</f>
        <v>400</v>
      </c>
      <c r="AD156" s="760" cm="1">
        <f t="array" aca="1" ref="AD156" ca="1">INDEX(AD$65:AD$74,$AI156,1)*(1-$AH156)+INDEX(AD$65:AD$74,$AJ156,1)*($AH156)</f>
        <v>400</v>
      </c>
      <c r="AE156" s="760" cm="1">
        <f t="array" aca="1" ref="AE156" ca="1">INDEX(AE$65:AE$74,$AI156,1)*(1-$AH156)+INDEX(AE$65:AE$74,$AJ156,1)*($AH156)</f>
        <v>400</v>
      </c>
      <c r="AF156" s="760" cm="1">
        <f t="array" aca="1" ref="AF156" ca="1">INDEX(AF$65:AF$74,$AI156,1)*(1-$AH156)+INDEX(AF$65:AF$74,$AJ156,1)*($AH156)</f>
        <v>400</v>
      </c>
      <c r="AG156" s="760"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18">
        <f>INDEX(Periods!$F$21:$O$31,INDEX(Annual!EndGS,1,$E156+2)+2,$E156+2)</f>
        <v>43753</v>
      </c>
      <c r="AQ156" s="274"/>
      <c r="AR156" s="261"/>
      <c r="AS156" s="249"/>
      <c r="AT156" s="249"/>
      <c r="AU156" s="249"/>
    </row>
    <row r="157" spans="1:47" hidden="1" outlineLevel="3" x14ac:dyDescent="0.35">
      <c r="A157" s="249"/>
      <c r="B157" s="258"/>
      <c r="C157" s="251">
        <f t="shared" si="24"/>
        <v>4</v>
      </c>
      <c r="D157" s="274"/>
      <c r="E157" s="331">
        <v>8</v>
      </c>
      <c r="F157" s="917">
        <f t="shared" si="25"/>
        <v>43614</v>
      </c>
      <c r="G157" s="274"/>
      <c r="H157" s="295"/>
      <c r="I157" s="295"/>
      <c r="J157" s="295">
        <v>2</v>
      </c>
      <c r="K157" s="485">
        <f>INDEX(Periods!$F$21:$O$30,J157+1,$E157+2)</f>
        <v>43614</v>
      </c>
      <c r="L157" s="486">
        <f t="shared" ca="1" si="22"/>
        <v>70</v>
      </c>
      <c r="M157" s="311"/>
      <c r="N157" s="279"/>
      <c r="O157" s="760" cm="1">
        <f t="array" aca="1" ref="O157" ca="1">INDEX(O$65:O$74,$AI157,1)*(1-$AH157)+INDEX(O$65:O$74,$AJ157,1)*($AH157)</f>
        <v>200</v>
      </c>
      <c r="P157" s="760" cm="1">
        <f t="array" aca="1" ref="P157" ca="1">INDEX(P$65:P$74,$AI157,1)*(1-$AH157)+INDEX(P$65:P$74,$AJ157,1)*($AH157)</f>
        <v>352</v>
      </c>
      <c r="Q157" s="761" cm="1">
        <f t="array" aca="1" ref="Q157" ca="1">INDEX(Q$65:Q$74,$AI157,1)*(1-$AH157)+INDEX(Q$65:Q$74,$AJ157,1)*($AH157)</f>
        <v>0.81</v>
      </c>
      <c r="R157" s="761" cm="1">
        <f t="array" aca="1" ref="R157" ca="1">INDEX(R$65:R$74,$AI157,1)*(1-$AH157)+INDEX(R$65:R$74,$AJ157,1)*($AH157)</f>
        <v>0.81</v>
      </c>
      <c r="S157" s="755" cm="1">
        <f t="array" ref="S157">INDEX([0]!i_pasture_stage_p6z,$J157+1,ROUNDDOWN((ROW($J157)-ROW($J$65))/i_p6_len,0)+1)</f>
        <v>0.5714285714285714</v>
      </c>
      <c r="T157" s="761" cm="1">
        <f t="array" aca="1" ref="T157" ca="1">INDEX(T$65:T$74,$AI157,1)*(1-$AH157)+INDEX(T$65:T$74,$AJ157,1)*($AH157)</f>
        <v>0.3</v>
      </c>
      <c r="U157" s="755" cm="1">
        <f t="array" aca="1" ref="U157" ca="1">INDEX(U$65:U$74,$AI157,1)*(1-$AH157)+INDEX(U$65:U$74,$AJ157,1)*($AH157)</f>
        <v>10</v>
      </c>
      <c r="V157" s="761" cm="1">
        <f t="array" aca="1" ref="V157" ca="1">INDEX(V$65:V$74,$AI157,1)*(1-$AH157)+INDEX(V$65:V$74,$AJ157,1)*($AH157)</f>
        <v>0.1</v>
      </c>
      <c r="W157" s="279"/>
      <c r="X157" s="913" cm="1">
        <f t="array" aca="1" ref="X157" ca="1">INDEX(X$65:X$74,$AI157,1)*(1-$AH157)+INDEX(X$65:X$74,$AJ157,1)*($AH157)</f>
        <v>1</v>
      </c>
      <c r="Y157" s="760" cm="1">
        <f t="array" aca="1" ref="Y157" ca="1">INDEX(Y$65:Y$74,$AI157,1)*(1-$AH157)+INDEX(Y$65:Y$74,$AJ157,1)*($AH157)</f>
        <v>50</v>
      </c>
      <c r="Z157" s="760" cm="1">
        <f t="array" aca="1" ref="Z157" ca="1">INDEX(Z$65:Z$74,$AI157,1)*(1-$AH157)+INDEX(Z$65:Z$74,$AJ157,1)*($AH157)</f>
        <v>50</v>
      </c>
      <c r="AA157" s="760" cm="1">
        <f t="array" aca="1" ref="AA157" ca="1">INDEX(AA$65:AA$74,$AI157,1)*(1-$AH157)+INDEX(AA$65:AA$74,$AJ157,1)*($AH157)</f>
        <v>50</v>
      </c>
      <c r="AB157" s="760" cm="1">
        <f t="array" aca="1" ref="AB157" ca="1">INDEX(AB$65:AB$74,$AI157,1)*(1-$AH157)+INDEX(AB$65:AB$74,$AJ157,1)*($AH157)</f>
        <v>100</v>
      </c>
      <c r="AC157" s="760" cm="1">
        <f t="array" aca="1" ref="AC157" ca="1">INDEX(AC$65:AC$74,$AI157,1)*(1-$AH157)+INDEX(AC$65:AC$74,$AJ157,1)*($AH157)</f>
        <v>400</v>
      </c>
      <c r="AD157" s="760" cm="1">
        <f t="array" aca="1" ref="AD157" ca="1">INDEX(AD$65:AD$74,$AI157,1)*(1-$AH157)+INDEX(AD$65:AD$74,$AJ157,1)*($AH157)</f>
        <v>400</v>
      </c>
      <c r="AE157" s="760" cm="1">
        <f t="array" aca="1" ref="AE157" ca="1">INDEX(AE$65:AE$74,$AI157,1)*(1-$AH157)+INDEX(AE$65:AE$74,$AJ157,1)*($AH157)</f>
        <v>400</v>
      </c>
      <c r="AF157" s="760" cm="1">
        <f t="array" aca="1" ref="AF157" ca="1">INDEX(AF$65:AF$74,$AI157,1)*(1-$AH157)+INDEX(AF$65:AF$74,$AJ157,1)*($AH157)</f>
        <v>400</v>
      </c>
      <c r="AG157" s="760"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18">
        <f>INDEX(Periods!$F$21:$O$31,INDEX(Annual!EndGS,1,$E157+2)+2,$E157+2)</f>
        <v>43753</v>
      </c>
      <c r="AQ157" s="274"/>
      <c r="AR157" s="261"/>
      <c r="AS157" s="249"/>
      <c r="AT157" s="249"/>
      <c r="AU157" s="249"/>
    </row>
    <row r="158" spans="1:47" hidden="1" outlineLevel="3" x14ac:dyDescent="0.35">
      <c r="A158" s="249"/>
      <c r="B158" s="258"/>
      <c r="C158" s="251">
        <f t="shared" si="24"/>
        <v>4</v>
      </c>
      <c r="D158" s="274"/>
      <c r="E158" s="331">
        <v>8</v>
      </c>
      <c r="F158" s="917">
        <f t="shared" si="25"/>
        <v>43684</v>
      </c>
      <c r="G158" s="274"/>
      <c r="H158" s="295"/>
      <c r="I158" s="295"/>
      <c r="J158" s="295">
        <v>3</v>
      </c>
      <c r="K158" s="485">
        <f>INDEX(Periods!$F$21:$O$30,J158+1,$E158+2)</f>
        <v>43684</v>
      </c>
      <c r="L158" s="486">
        <f t="shared" ca="1" si="22"/>
        <v>49</v>
      </c>
      <c r="M158" s="311"/>
      <c r="N158" s="279"/>
      <c r="O158" s="760" cm="1">
        <f t="array" aca="1" ref="O158" ca="1">INDEX(O$65:O$74,$AI158,1)*(1-$AH158)+INDEX(O$65:O$74,$AJ158,1)*($AH158)</f>
        <v>367.85714285714289</v>
      </c>
      <c r="P158" s="760" cm="1">
        <f t="array" aca="1" ref="P158" ca="1">INDEX(P$65:P$74,$AI158,1)*(1-$AH158)+INDEX(P$65:P$74,$AJ158,1)*($AH158)</f>
        <v>2843.4642857142858</v>
      </c>
      <c r="Q158" s="761" cm="1">
        <f t="array" aca="1" ref="Q158" ca="1">INDEX(Q$65:Q$74,$AI158,1)*(1-$AH158)+INDEX(Q$65:Q$74,$AJ158,1)*($AH158)</f>
        <v>0.78642857142857148</v>
      </c>
      <c r="R158" s="761" cm="1">
        <f t="array" aca="1" ref="R158" ca="1">INDEX(R$65:R$74,$AI158,1)*(1-$AH158)+INDEX(R$65:R$74,$AJ158,1)*($AH158)</f>
        <v>0.79321428571428576</v>
      </c>
      <c r="S158" s="755" cm="1">
        <f t="array" ref="S158">INDEX([0]!i_pasture_stage_p6z,$J158+1,ROUNDDOWN((ROW($J158)-ROW($J$65))/i_p6_len,0)+1)</f>
        <v>1</v>
      </c>
      <c r="T158" s="761" cm="1">
        <f t="array" aca="1" ref="T158" ca="1">INDEX(T$65:T$74,$AI158,1)*(1-$AH158)+INDEX(T$65:T$74,$AJ158,1)*($AH158)</f>
        <v>0.3</v>
      </c>
      <c r="U158" s="755" cm="1">
        <f t="array" aca="1" ref="U158" ca="1">INDEX(U$65:U$74,$AI158,1)*(1-$AH158)+INDEX(U$65:U$74,$AJ158,1)*($AH158)</f>
        <v>10</v>
      </c>
      <c r="V158" s="761" cm="1">
        <f t="array" aca="1" ref="V158" ca="1">INDEX(V$65:V$74,$AI158,1)*(1-$AH158)+INDEX(V$65:V$74,$AJ158,1)*($AH158)</f>
        <v>0</v>
      </c>
      <c r="W158" s="279"/>
      <c r="X158" s="913" cm="1">
        <f t="array" aca="1" ref="X158" ca="1">INDEX(X$65:X$74,$AI158,1)*(1-$AH158)+INDEX(X$65:X$74,$AJ158,1)*($AH158)</f>
        <v>0.9151785714285714</v>
      </c>
      <c r="Y158" s="760" cm="1">
        <f t="array" aca="1" ref="Y158" ca="1">INDEX(Y$65:Y$74,$AI158,1)*(1-$AH158)+INDEX(Y$65:Y$74,$AJ158,1)*($AH158)</f>
        <v>50</v>
      </c>
      <c r="Z158" s="760" cm="1">
        <f t="array" aca="1" ref="Z158" ca="1">INDEX(Z$65:Z$74,$AI158,1)*(1-$AH158)+INDEX(Z$65:Z$74,$AJ158,1)*($AH158)</f>
        <v>50</v>
      </c>
      <c r="AA158" s="760" cm="1">
        <f t="array" aca="1" ref="AA158" ca="1">INDEX(AA$65:AA$74,$AI158,1)*(1-$AH158)+INDEX(AA$65:AA$74,$AJ158,1)*($AH158)</f>
        <v>50</v>
      </c>
      <c r="AB158" s="760" cm="1">
        <f t="array" aca="1" ref="AB158" ca="1">INDEX(AB$65:AB$74,$AI158,1)*(1-$AH158)+INDEX(AB$65:AB$74,$AJ158,1)*($AH158)</f>
        <v>150</v>
      </c>
      <c r="AC158" s="760" cm="1">
        <f t="array" aca="1" ref="AC158" ca="1">INDEX(AC$65:AC$74,$AI158,1)*(1-$AH158)+INDEX(AC$65:AC$74,$AJ158,1)*($AH158)</f>
        <v>150</v>
      </c>
      <c r="AD158" s="760" cm="1">
        <f t="array" aca="1" ref="AD158" ca="1">INDEX(AD$65:AD$74,$AI158,1)*(1-$AH158)+INDEX(AD$65:AD$74,$AJ158,1)*($AH158)</f>
        <v>116.96428571428572</v>
      </c>
      <c r="AE158" s="760" cm="1">
        <f t="array" aca="1" ref="AE158" ca="1">INDEX(AE$65:AE$74,$AI158,1)*(1-$AH158)+INDEX(AE$65:AE$74,$AJ158,1)*($AH158)</f>
        <v>400</v>
      </c>
      <c r="AF158" s="760" cm="1">
        <f t="array" aca="1" ref="AF158" ca="1">INDEX(AF$65:AF$74,$AI158,1)*(1-$AH158)+INDEX(AF$65:AF$74,$AJ158,1)*($AH158)</f>
        <v>400</v>
      </c>
      <c r="AG158" s="760"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18">
        <f>INDEX(Periods!$F$21:$O$31,INDEX(Annual!EndGS,1,$E158+2)+2,$E158+2)</f>
        <v>43753</v>
      </c>
      <c r="AQ158" s="274"/>
      <c r="AR158" s="261"/>
      <c r="AS158" s="249"/>
      <c r="AT158" s="249"/>
      <c r="AU158" s="249"/>
    </row>
    <row r="159" spans="1:47" hidden="1" outlineLevel="3" x14ac:dyDescent="0.35">
      <c r="A159" s="249"/>
      <c r="B159" s="258"/>
      <c r="C159" s="251">
        <f t="shared" si="24"/>
        <v>4</v>
      </c>
      <c r="D159" s="274"/>
      <c r="E159" s="331">
        <v>8</v>
      </c>
      <c r="F159" s="917">
        <f t="shared" si="25"/>
        <v>43733</v>
      </c>
      <c r="G159" s="274"/>
      <c r="H159" s="295"/>
      <c r="I159" s="295"/>
      <c r="J159" s="295">
        <v>4</v>
      </c>
      <c r="K159" s="485">
        <f>INDEX(Periods!$F$21:$O$30,J159+1,$E159+2)</f>
        <v>43733</v>
      </c>
      <c r="L159" s="486">
        <f t="shared" ca="1" si="22"/>
        <v>20</v>
      </c>
      <c r="M159" s="311"/>
      <c r="N159" s="279"/>
      <c r="O159" s="760" cm="1">
        <f t="array" aca="1" ref="O159" ca="1">INDEX(O$65:O$74,$AI159,1)*(1-$AH159)+INDEX(O$65:O$74,$AJ159,1)*($AH159)</f>
        <v>500</v>
      </c>
      <c r="P159" s="760" cm="1">
        <f t="array" aca="1" ref="P159" ca="1">INDEX(P$65:P$74,$AI159,1)*(1-$AH159)+INDEX(P$65:P$74,$AJ159,1)*($AH159)</f>
        <v>3598</v>
      </c>
      <c r="Q159" s="761" cm="1">
        <f t="array" aca="1" ref="Q159" ca="1">INDEX(Q$65:Q$74,$AI159,1)*(1-$AH159)+INDEX(Q$65:Q$74,$AJ159,1)*($AH159)</f>
        <v>0.76</v>
      </c>
      <c r="R159" s="761" cm="1">
        <f t="array" aca="1" ref="R159" ca="1">INDEX(R$65:R$74,$AI159,1)*(1-$AH159)+INDEX(R$65:R$74,$AJ159,1)*($AH159)</f>
        <v>0.78</v>
      </c>
      <c r="S159" s="755" cm="1">
        <f t="array" ref="S159">INDEX([0]!i_pasture_stage_p6z,$J159+1,ROUNDDOWN((ROW($J159)-ROW($J$65))/i_p6_len,0)+1)</f>
        <v>1</v>
      </c>
      <c r="T159" s="761" cm="1">
        <f t="array" aca="1" ref="T159" ca="1">INDEX(T$65:T$74,$AI159,1)*(1-$AH159)+INDEX(T$65:T$74,$AJ159,1)*($AH159)</f>
        <v>0.29999999999999993</v>
      </c>
      <c r="U159" s="755" cm="1">
        <f t="array" aca="1" ref="U159" ca="1">INDEX(U$65:U$74,$AI159,1)*(1-$AH159)+INDEX(U$65:U$74,$AJ159,1)*($AH159)</f>
        <v>10</v>
      </c>
      <c r="V159" s="761" cm="1">
        <f t="array" aca="1" ref="V159" ca="1">INDEX(V$65:V$74,$AI159,1)*(1-$AH159)+INDEX(V$65:V$74,$AJ159,1)*($AH159)</f>
        <v>0</v>
      </c>
      <c r="W159" s="279"/>
      <c r="X159" s="913" cm="1">
        <f t="array" aca="1" ref="X159" ca="1">INDEX(X$65:X$74,$AI159,1)*(1-$AH159)+INDEX(X$65:X$74,$AJ159,1)*($AH159)</f>
        <v>0.75</v>
      </c>
      <c r="Y159" s="760" cm="1">
        <f t="array" aca="1" ref="Y159" ca="1">INDEX(Y$65:Y$74,$AI159,1)*(1-$AH159)+INDEX(Y$65:Y$74,$AJ159,1)*($AH159)</f>
        <v>50</v>
      </c>
      <c r="Z159" s="760" cm="1">
        <f t="array" aca="1" ref="Z159" ca="1">INDEX(Z$65:Z$74,$AI159,1)*(1-$AH159)+INDEX(Z$65:Z$74,$AJ159,1)*($AH159)</f>
        <v>50</v>
      </c>
      <c r="AA159" s="760" cm="1">
        <f t="array" aca="1" ref="AA159" ca="1">INDEX(AA$65:AA$74,$AI159,1)*(1-$AH159)+INDEX(AA$65:AA$74,$AJ159,1)*($AH159)</f>
        <v>50</v>
      </c>
      <c r="AB159" s="760" cm="1">
        <f t="array" aca="1" ref="AB159" ca="1">INDEX(AB$65:AB$74,$AI159,1)*(1-$AH159)+INDEX(AB$65:AB$74,$AJ159,1)*($AH159)</f>
        <v>150</v>
      </c>
      <c r="AC159" s="760" cm="1">
        <f t="array" aca="1" ref="AC159" ca="1">INDEX(AC$65:AC$74,$AI159,1)*(1-$AH159)+INDEX(AC$65:AC$74,$AJ159,1)*($AH159)</f>
        <v>150</v>
      </c>
      <c r="AD159" s="760" cm="1">
        <f t="array" aca="1" ref="AD159" ca="1">INDEX(AD$65:AD$74,$AI159,1)*(1-$AH159)+INDEX(AD$65:AD$74,$AJ159,1)*($AH159)</f>
        <v>150</v>
      </c>
      <c r="AE159" s="760" cm="1">
        <f t="array" aca="1" ref="AE159" ca="1">INDEX(AE$65:AE$74,$AI159,1)*(1-$AH159)+INDEX(AE$65:AE$74,$AJ159,1)*($AH159)</f>
        <v>400</v>
      </c>
      <c r="AF159" s="760" cm="1">
        <f t="array" aca="1" ref="AF159" ca="1">INDEX(AF$65:AF$74,$AI159,1)*(1-$AH159)+INDEX(AF$65:AF$74,$AJ159,1)*($AH159)</f>
        <v>400</v>
      </c>
      <c r="AG159" s="760"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18">
        <f>INDEX(Periods!$F$21:$O$31,INDEX(Annual!EndGS,1,$E159+2)+2,$E159+2)</f>
        <v>43753</v>
      </c>
      <c r="AQ159" s="274"/>
      <c r="AR159" s="261"/>
      <c r="AS159" s="249"/>
      <c r="AT159" s="249"/>
      <c r="AU159" s="249"/>
    </row>
    <row r="160" spans="1:47" hidden="1" outlineLevel="3" x14ac:dyDescent="0.35">
      <c r="A160" s="249"/>
      <c r="B160" s="258"/>
      <c r="C160" s="251">
        <f t="shared" si="24"/>
        <v>4</v>
      </c>
      <c r="D160" s="274"/>
      <c r="E160" s="331">
        <v>8</v>
      </c>
      <c r="F160" s="917">
        <f t="shared" si="25"/>
        <v>43753</v>
      </c>
      <c r="G160" s="274"/>
      <c r="H160" s="295"/>
      <c r="I160" s="295"/>
      <c r="J160" s="295">
        <v>5</v>
      </c>
      <c r="K160" s="485">
        <f>INDEX(Periods!$F$21:$O$30,J160+1,$E160+2)</f>
        <v>43753</v>
      </c>
      <c r="L160" s="486">
        <f t="shared" ca="1" si="22"/>
        <v>17</v>
      </c>
      <c r="M160" s="311"/>
      <c r="N160" s="279"/>
      <c r="O160" s="760" cm="1">
        <f t="array" aca="1" ref="O160" ca="1">INDEX(O$65:O$74,$AI160,1)*(1-$AH160)+INDEX(O$65:O$74,$AJ160,1)*($AH160)</f>
        <v>750</v>
      </c>
      <c r="P160" s="760" cm="1">
        <f t="array" aca="1" ref="P160" ca="1">INDEX(P$65:P$74,$AI160,1)*(1-$AH160)+INDEX(P$65:P$74,$AJ160,1)*($AH160)</f>
        <v>2650</v>
      </c>
      <c r="Q160" s="761" cm="1">
        <f t="array" aca="1" ref="Q160" ca="1">INDEX(Q$65:Q$74,$AI160,1)*(1-$AH160)+INDEX(Q$65:Q$74,$AJ160,1)*($AH160)</f>
        <v>0.60750000000000004</v>
      </c>
      <c r="R160" s="761" cm="1">
        <f t="array" aca="1" ref="R160" ca="1">INDEX(R$65:R$74,$AI160,1)*(1-$AH160)+INDEX(R$65:R$74,$AJ160,1)*($AH160)</f>
        <v>0.71250000000000002</v>
      </c>
      <c r="S160" s="755" cm="1">
        <f t="array" ref="S160">INDEX([0]!i_pasture_stage_p6z,$J160+1,ROUNDDOWN((ROW($J160)-ROW($J$65))/i_p6_len,0)+1)</f>
        <v>1</v>
      </c>
      <c r="T160" s="761" cm="1">
        <f t="array" aca="1" ref="T160" ca="1">INDEX(T$65:T$74,$AI160,1)*(1-$AH160)+INDEX(T$65:T$74,$AJ160,1)*($AH160)</f>
        <v>0.3</v>
      </c>
      <c r="U160" s="755" cm="1">
        <f t="array" aca="1" ref="U160" ca="1">INDEX(U$65:U$74,$AI160,1)*(1-$AH160)+INDEX(U$65:U$74,$AJ160,1)*($AH160)</f>
        <v>10</v>
      </c>
      <c r="V160" s="761" cm="1">
        <f t="array" aca="1" ref="V160" ca="1">INDEX(V$65:V$74,$AI160,1)*(1-$AH160)+INDEX(V$65:V$74,$AJ160,1)*($AH160)</f>
        <v>0</v>
      </c>
      <c r="W160" s="279"/>
      <c r="X160" s="913" cm="1">
        <f t="array" aca="1" ref="X160" ca="1">INDEX(X$65:X$74,$AI160,1)*(1-$AH160)+INDEX(X$65:X$74,$AJ160,1)*($AH160)</f>
        <v>0.75</v>
      </c>
      <c r="Y160" s="760" cm="1">
        <f t="array" aca="1" ref="Y160" ca="1">INDEX(Y$65:Y$74,$AI160,1)*(1-$AH160)+INDEX(Y$65:Y$74,$AJ160,1)*($AH160)</f>
        <v>50</v>
      </c>
      <c r="Z160" s="760" cm="1">
        <f t="array" aca="1" ref="Z160" ca="1">INDEX(Z$65:Z$74,$AI160,1)*(1-$AH160)+INDEX(Z$65:Z$74,$AJ160,1)*($AH160)</f>
        <v>50</v>
      </c>
      <c r="AA160" s="760" cm="1">
        <f t="array" aca="1" ref="AA160" ca="1">INDEX(AA$65:AA$74,$AI160,1)*(1-$AH160)+INDEX(AA$65:AA$74,$AJ160,1)*($AH160)</f>
        <v>50</v>
      </c>
      <c r="AB160" s="760" cm="1">
        <f t="array" aca="1" ref="AB160" ca="1">INDEX(AB$65:AB$74,$AI160,1)*(1-$AH160)+INDEX(AB$65:AB$74,$AJ160,1)*($AH160)</f>
        <v>150</v>
      </c>
      <c r="AC160" s="760" cm="1">
        <f t="array" aca="1" ref="AC160" ca="1">INDEX(AC$65:AC$74,$AI160,1)*(1-$AH160)+INDEX(AC$65:AC$74,$AJ160,1)*($AH160)</f>
        <v>150</v>
      </c>
      <c r="AD160" s="760" cm="1">
        <f t="array" aca="1" ref="AD160" ca="1">INDEX(AD$65:AD$74,$AI160,1)*(1-$AH160)+INDEX(AD$65:AD$74,$AJ160,1)*($AH160)</f>
        <v>150</v>
      </c>
      <c r="AE160" s="760" cm="1">
        <f t="array" aca="1" ref="AE160" ca="1">INDEX(AE$65:AE$74,$AI160,1)*(1-$AH160)+INDEX(AE$65:AE$74,$AJ160,1)*($AH160)</f>
        <v>400</v>
      </c>
      <c r="AF160" s="760" cm="1">
        <f t="array" aca="1" ref="AF160" ca="1">INDEX(AF$65:AF$74,$AI160,1)*(1-$AH160)+INDEX(AF$65:AF$74,$AJ160,1)*($AH160)</f>
        <v>400</v>
      </c>
      <c r="AG160" s="760"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18">
        <f>INDEX(Periods!$F$21:$O$31,INDEX(Annual!EndGS,1,$E160+2)+2,$E160+2)</f>
        <v>43753</v>
      </c>
      <c r="AQ160" s="274"/>
      <c r="AR160" s="261"/>
      <c r="AS160" s="249"/>
      <c r="AT160" s="249"/>
      <c r="AU160" s="249"/>
    </row>
    <row r="161" spans="1:47" hidden="1" outlineLevel="3" x14ac:dyDescent="0.35">
      <c r="A161" s="249"/>
      <c r="B161" s="258"/>
      <c r="C161" s="251">
        <f t="shared" si="24"/>
        <v>4</v>
      </c>
      <c r="D161" s="274"/>
      <c r="E161" s="331">
        <v>8</v>
      </c>
      <c r="F161" s="917">
        <f t="shared" si="25"/>
        <v>43770</v>
      </c>
      <c r="G161" s="274"/>
      <c r="H161" s="295"/>
      <c r="I161" s="295"/>
      <c r="J161" s="295">
        <v>6</v>
      </c>
      <c r="K161" s="485">
        <f>INDEX(Periods!$F$21:$O$30,J161+1,$E161+2)</f>
        <v>43770</v>
      </c>
      <c r="L161" s="486">
        <f t="shared" ref="L161:L164" ca="1" si="35">IF(K162-K161&gt;0,K162-K161,OFFSET(K162,-i_p6_len,0)+365-K161)</f>
        <v>82</v>
      </c>
      <c r="M161" s="311"/>
      <c r="N161" s="279"/>
      <c r="O161" s="760" cm="1">
        <f t="array" aca="1" ref="O161" ca="1">INDEX(O$65:O$74,$AI161,1)*(1-$AH161)+INDEX(O$65:O$74,$AJ161,1)*($AH161)</f>
        <v>486.90476190476193</v>
      </c>
      <c r="P161" s="760" cm="1">
        <f t="array" aca="1" ref="P161" ca="1">INDEX(P$65:P$74,$AI161,1)*(1-$AH161)+INDEX(P$65:P$74,$AJ161,1)*($AH161)</f>
        <v>1860.7142857142858</v>
      </c>
      <c r="Q161" s="761" cm="1">
        <f t="array" aca="1" ref="Q161" ca="1">INDEX(Q$65:Q$74,$AI161,1)*(1-$AH161)+INDEX(Q$65:Q$74,$AJ161,1)*($AH161)</f>
        <v>0.5670238095238096</v>
      </c>
      <c r="R161" s="761" cm="1">
        <f t="array" aca="1" ref="R161" ca="1">INDEX(R$65:R$74,$AI161,1)*(1-$AH161)+INDEX(R$65:R$74,$AJ161,1)*($AH161)</f>
        <v>0.67202380952380947</v>
      </c>
      <c r="S161" s="755" cm="1">
        <f t="array" ref="S161">INDEX([0]!i_pasture_stage_p6z,$J161+1,ROUNDDOWN((ROW($J161)-ROW($J$65))/i_p6_len,0)+1)</f>
        <v>1</v>
      </c>
      <c r="T161" s="761" cm="1">
        <f t="array" aca="1" ref="T161" ca="1">INDEX(T$65:T$74,$AI161,1)*(1-$AH161)+INDEX(T$65:T$74,$AJ161,1)*($AH161)</f>
        <v>0.3</v>
      </c>
      <c r="U161" s="755" cm="1">
        <f t="array" aca="1" ref="U161" ca="1">INDEX(U$65:U$74,$AI161,1)*(1-$AH161)+INDEX(U$65:U$74,$AJ161,1)*($AH161)</f>
        <v>10</v>
      </c>
      <c r="V161" s="761" cm="1">
        <f t="array" aca="1" ref="V161" ca="1">INDEX(V$65:V$74,$AI161,1)*(1-$AH161)+INDEX(V$65:V$74,$AJ161,1)*($AH161)</f>
        <v>0</v>
      </c>
      <c r="W161" s="279"/>
      <c r="X161" s="913" cm="1">
        <f t="array" aca="1" ref="X161" ca="1">INDEX(X$65:X$74,$AI161,1)*(1-$AH161)+INDEX(X$65:X$74,$AJ161,1)*($AH161)</f>
        <v>0.46666666666666667</v>
      </c>
      <c r="Y161" s="760" cm="1">
        <f t="array" aca="1" ref="Y161" ca="1">INDEX(Y$65:Y$74,$AI161,1)*(1-$AH161)+INDEX(Y$65:Y$74,$AJ161,1)*($AH161)</f>
        <v>50</v>
      </c>
      <c r="Z161" s="760" cm="1">
        <f t="array" aca="1" ref="Z161" ca="1">INDEX(Z$65:Z$74,$AI161,1)*(1-$AH161)+INDEX(Z$65:Z$74,$AJ161,1)*($AH161)</f>
        <v>50</v>
      </c>
      <c r="AA161" s="760" cm="1">
        <f t="array" aca="1" ref="AA161" ca="1">INDEX(AA$65:AA$74,$AI161,1)*(1-$AH161)+INDEX(AA$65:AA$74,$AJ161,1)*($AH161)</f>
        <v>50</v>
      </c>
      <c r="AB161" s="760" cm="1">
        <f t="array" aca="1" ref="AB161" ca="1">INDEX(AB$65:AB$74,$AI161,1)*(1-$AH161)+INDEX(AB$65:AB$74,$AJ161,1)*($AH161)</f>
        <v>150</v>
      </c>
      <c r="AC161" s="760" cm="1">
        <f t="array" aca="1" ref="AC161" ca="1">INDEX(AC$65:AC$74,$AI161,1)*(1-$AH161)+INDEX(AC$65:AC$74,$AJ161,1)*($AH161)</f>
        <v>150</v>
      </c>
      <c r="AD161" s="760" cm="1">
        <f t="array" aca="1" ref="AD161" ca="1">INDEX(AD$65:AD$74,$AI161,1)*(1-$AH161)+INDEX(AD$65:AD$74,$AJ161,1)*($AH161)</f>
        <v>150</v>
      </c>
      <c r="AE161" s="760" cm="1">
        <f t="array" aca="1" ref="AE161" ca="1">INDEX(AE$65:AE$74,$AI161,1)*(1-$AH161)+INDEX(AE$65:AE$74,$AJ161,1)*($AH161)</f>
        <v>400</v>
      </c>
      <c r="AF161" s="760" cm="1">
        <f t="array" aca="1" ref="AF161" ca="1">INDEX(AF$65:AF$74,$AI161,1)*(1-$AH161)+INDEX(AF$65:AF$74,$AJ161,1)*($AH161)</f>
        <v>400</v>
      </c>
      <c r="AG161" s="760"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18">
        <f>INDEX(Periods!$F$21:$O$31,INDEX(Annual!EndGS,1,$E161+2)+2,$E161+2)</f>
        <v>43753</v>
      </c>
      <c r="AQ161" s="274"/>
      <c r="AR161" s="261"/>
      <c r="AS161" s="249"/>
      <c r="AT161" s="249"/>
      <c r="AU161" s="249"/>
    </row>
    <row r="162" spans="1:47" hidden="1" outlineLevel="3" x14ac:dyDescent="0.35">
      <c r="A162" s="249"/>
      <c r="B162" s="258"/>
      <c r="C162" s="251">
        <f t="shared" si="24"/>
        <v>4</v>
      </c>
      <c r="D162" s="274"/>
      <c r="E162" s="331">
        <v>8</v>
      </c>
      <c r="F162" s="917">
        <f t="shared" si="25"/>
        <v>43852</v>
      </c>
      <c r="G162" s="274"/>
      <c r="H162" s="295"/>
      <c r="I162" s="295"/>
      <c r="J162" s="295">
        <v>7</v>
      </c>
      <c r="K162" s="485">
        <f>INDEX(Periods!$F$21:$O$30,J162+1,$E162+2)</f>
        <v>43852</v>
      </c>
      <c r="L162" s="486">
        <f t="shared" ca="1" si="35"/>
        <v>39</v>
      </c>
      <c r="M162" s="311"/>
      <c r="N162" s="279"/>
      <c r="O162" s="760" cm="1">
        <f t="array" aca="1" ref="O162" ca="1">INDEX(O$65:O$74,$AI162,1)*(1-$AH162)+INDEX(O$65:O$74,$AJ162,1)*($AH162)</f>
        <v>184.51327433628319</v>
      </c>
      <c r="P162" s="760" cm="1">
        <f t="array" aca="1" ref="P162" ca="1">INDEX(P$65:P$74,$AI162,1)*(1-$AH162)+INDEX(P$65:P$74,$AJ162,1)*($AH162)</f>
        <v>839.38053097345141</v>
      </c>
      <c r="Q162" s="761" cm="1">
        <f t="array" aca="1" ref="Q162" ca="1">INDEX(Q$65:Q$74,$AI162,1)*(1-$AH162)+INDEX(Q$65:Q$74,$AJ162,1)*($AH162)</f>
        <v>0.5208407079646018</v>
      </c>
      <c r="R162" s="761" cm="1">
        <f t="array" aca="1" ref="R162" ca="1">INDEX(R$65:R$74,$AI162,1)*(1-$AH162)+INDEX(R$65:R$74,$AJ162,1)*($AH162)</f>
        <v>0.59632743362831864</v>
      </c>
      <c r="S162" s="755" cm="1">
        <f t="array" ref="S162">INDEX([0]!i_pasture_stage_p6z,$J162+1,ROUNDDOWN((ROW($J162)-ROW($J$65))/i_p6_len,0)+1)</f>
        <v>1</v>
      </c>
      <c r="T162" s="761" cm="1">
        <f t="array" aca="1" ref="T162" ca="1">INDEX(T$65:T$74,$AI162,1)*(1-$AH162)+INDEX(T$65:T$74,$AJ162,1)*($AH162)</f>
        <v>0.3</v>
      </c>
      <c r="U162" s="755" cm="1">
        <f t="array" aca="1" ref="U162" ca="1">INDEX(U$65:U$74,$AI162,1)*(1-$AH162)+INDEX(U$65:U$74,$AJ162,1)*($AH162)</f>
        <v>10</v>
      </c>
      <c r="V162" s="761" cm="1">
        <f t="array" aca="1" ref="V162" ca="1">INDEX(V$65:V$74,$AI162,1)*(1-$AH162)+INDEX(V$65:V$74,$AJ162,1)*($AH162)</f>
        <v>1.9026548672566371E-2</v>
      </c>
      <c r="W162" s="279"/>
      <c r="X162" s="913" cm="1">
        <f t="array" aca="1" ref="X162" ca="1">INDEX(X$65:X$74,$AI162,1)*(1-$AH162)+INDEX(X$65:X$74,$AJ162,1)*($AH162)</f>
        <v>0.33000000000000007</v>
      </c>
      <c r="Y162" s="760" cm="1">
        <f t="array" aca="1" ref="Y162" ca="1">INDEX(Y$65:Y$74,$AI162,1)*(1-$AH162)+INDEX(Y$65:Y$74,$AJ162,1)*($AH162)</f>
        <v>50</v>
      </c>
      <c r="Z162" s="760" cm="1">
        <f t="array" aca="1" ref="Z162" ca="1">INDEX(Z$65:Z$74,$AI162,1)*(1-$AH162)+INDEX(Z$65:Z$74,$AJ162,1)*($AH162)</f>
        <v>50</v>
      </c>
      <c r="AA162" s="760" cm="1">
        <f t="array" aca="1" ref="AA162" ca="1">INDEX(AA$65:AA$74,$AI162,1)*(1-$AH162)+INDEX(AA$65:AA$74,$AJ162,1)*($AH162)</f>
        <v>50</v>
      </c>
      <c r="AB162" s="760" cm="1">
        <f t="array" aca="1" ref="AB162" ca="1">INDEX(AB$65:AB$74,$AI162,1)*(1-$AH162)+INDEX(AB$65:AB$74,$AJ162,1)*($AH162)</f>
        <v>400</v>
      </c>
      <c r="AC162" s="760" cm="1">
        <f t="array" aca="1" ref="AC162" ca="1">INDEX(AC$65:AC$74,$AI162,1)*(1-$AH162)+INDEX(AC$65:AC$74,$AJ162,1)*($AH162)</f>
        <v>400</v>
      </c>
      <c r="AD162" s="760" cm="1">
        <f t="array" aca="1" ref="AD162" ca="1">INDEX(AD$65:AD$74,$AI162,1)*(1-$AH162)+INDEX(AD$65:AD$74,$AJ162,1)*($AH162)</f>
        <v>400</v>
      </c>
      <c r="AE162" s="760" cm="1">
        <f t="array" aca="1" ref="AE162" ca="1">INDEX(AE$65:AE$74,$AI162,1)*(1-$AH162)+INDEX(AE$65:AE$74,$AJ162,1)*($AH162)</f>
        <v>400</v>
      </c>
      <c r="AF162" s="760" cm="1">
        <f t="array" aca="1" ref="AF162" ca="1">INDEX(AF$65:AF$74,$AI162,1)*(1-$AH162)+INDEX(AF$65:AF$74,$AJ162,1)*($AH162)</f>
        <v>400</v>
      </c>
      <c r="AG162" s="760"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18">
        <f>INDEX(Periods!$F$21:$O$31,INDEX(Annual!EndGS,1,$E162+2)+2,$E162+2)</f>
        <v>43753</v>
      </c>
      <c r="AQ162" s="274"/>
      <c r="AR162" s="261"/>
      <c r="AS162" s="249"/>
      <c r="AT162" s="249"/>
      <c r="AU162" s="249"/>
    </row>
    <row r="163" spans="1:47" hidden="1" outlineLevel="3" x14ac:dyDescent="0.35">
      <c r="A163" s="249"/>
      <c r="B163" s="258"/>
      <c r="C163" s="251">
        <f t="shared" si="24"/>
        <v>4</v>
      </c>
      <c r="D163" s="274"/>
      <c r="E163" s="331">
        <v>8</v>
      </c>
      <c r="F163" s="917">
        <f t="shared" si="25"/>
        <v>43891</v>
      </c>
      <c r="G163" s="274"/>
      <c r="H163" s="295"/>
      <c r="I163" s="295"/>
      <c r="J163" s="295">
        <v>8</v>
      </c>
      <c r="K163" s="485">
        <f>INDEX(Periods!$F$21:$O$30,J163+1,$E163+2)</f>
        <v>43891</v>
      </c>
      <c r="L163" s="486">
        <f t="shared" ca="1" si="35"/>
        <v>31</v>
      </c>
      <c r="M163" s="311"/>
      <c r="N163" s="279"/>
      <c r="O163" s="760" cm="1">
        <f t="array" aca="1" ref="O163" ca="1">INDEX(O$65:O$74,$AI163,1)*(1-$AH163)+INDEX(O$65:O$74,$AJ163,1)*($AH163)</f>
        <v>193.14159292035399</v>
      </c>
      <c r="P163" s="760" cm="1">
        <f t="array" aca="1" ref="P163" ca="1">INDEX(P$65:P$74,$AI163,1)*(1-$AH163)+INDEX(P$65:P$74,$AJ163,1)*($AH163)</f>
        <v>761.7256637168141</v>
      </c>
      <c r="Q163" s="761" cm="1">
        <f t="array" aca="1" ref="Q163" ca="1">INDEX(Q$65:Q$74,$AI163,1)*(1-$AH163)+INDEX(Q$65:Q$74,$AJ163,1)*($AH163)</f>
        <v>0.51480088495575227</v>
      </c>
      <c r="R163" s="761" cm="1">
        <f t="array" aca="1" ref="R163" ca="1">INDEX(R$65:R$74,$AI163,1)*(1-$AH163)+INDEX(R$65:R$74,$AJ163,1)*($AH163)</f>
        <v>0.58165929203539823</v>
      </c>
      <c r="S163" s="755" cm="1">
        <f t="array" ref="S163">INDEX([0]!i_pasture_stage_p6z,$J163+1,ROUNDDOWN((ROW($J163)-ROW($J$65))/i_p6_len,0)+1)</f>
        <v>1</v>
      </c>
      <c r="T163" s="761" cm="1">
        <f t="array" aca="1" ref="T163" ca="1">INDEX(T$65:T$74,$AI163,1)*(1-$AH163)+INDEX(T$65:T$74,$AJ163,1)*($AH163)</f>
        <v>0.3</v>
      </c>
      <c r="U163" s="755" cm="1">
        <f t="array" aca="1" ref="U163" ca="1">INDEX(U$65:U$74,$AI163,1)*(1-$AH163)+INDEX(U$65:U$74,$AJ163,1)*($AH163)</f>
        <v>10</v>
      </c>
      <c r="V163" s="761" cm="1">
        <f t="array" aca="1" ref="V163" ca="1">INDEX(V$65:V$74,$AI163,1)*(1-$AH163)+INDEX(V$65:V$74,$AJ163,1)*($AH163)</f>
        <v>3.6283185840707964E-2</v>
      </c>
      <c r="W163" s="279"/>
      <c r="X163" s="913" cm="1">
        <f t="array" aca="1" ref="X163" ca="1">INDEX(X$65:X$74,$AI163,1)*(1-$AH163)+INDEX(X$65:X$74,$AJ163,1)*($AH163)</f>
        <v>0.33</v>
      </c>
      <c r="Y163" s="760" cm="1">
        <f t="array" aca="1" ref="Y163" ca="1">INDEX(Y$65:Y$74,$AI163,1)*(1-$AH163)+INDEX(Y$65:Y$74,$AJ163,1)*($AH163)</f>
        <v>50</v>
      </c>
      <c r="Z163" s="760" cm="1">
        <f t="array" aca="1" ref="Z163" ca="1">INDEX(Z$65:Z$74,$AI163,1)*(1-$AH163)+INDEX(Z$65:Z$74,$AJ163,1)*($AH163)</f>
        <v>50</v>
      </c>
      <c r="AA163" s="760" cm="1">
        <f t="array" aca="1" ref="AA163" ca="1">INDEX(AA$65:AA$74,$AI163,1)*(1-$AH163)+INDEX(AA$65:AA$74,$AJ163,1)*($AH163)</f>
        <v>50</v>
      </c>
      <c r="AB163" s="760" cm="1">
        <f t="array" aca="1" ref="AB163" ca="1">INDEX(AB$65:AB$74,$AI163,1)*(1-$AH163)+INDEX(AB$65:AB$74,$AJ163,1)*($AH163)</f>
        <v>400</v>
      </c>
      <c r="AC163" s="760" cm="1">
        <f t="array" aca="1" ref="AC163" ca="1">INDEX(AC$65:AC$74,$AI163,1)*(1-$AH163)+INDEX(AC$65:AC$74,$AJ163,1)*($AH163)</f>
        <v>400</v>
      </c>
      <c r="AD163" s="760" cm="1">
        <f t="array" aca="1" ref="AD163" ca="1">INDEX(AD$65:AD$74,$AI163,1)*(1-$AH163)+INDEX(AD$65:AD$74,$AJ163,1)*($AH163)</f>
        <v>400</v>
      </c>
      <c r="AE163" s="760" cm="1">
        <f t="array" aca="1" ref="AE163" ca="1">INDEX(AE$65:AE$74,$AI163,1)*(1-$AH163)+INDEX(AE$65:AE$74,$AJ163,1)*($AH163)</f>
        <v>400</v>
      </c>
      <c r="AF163" s="760" cm="1">
        <f t="array" aca="1" ref="AF163" ca="1">INDEX(AF$65:AF$74,$AI163,1)*(1-$AH163)+INDEX(AF$65:AF$74,$AJ163,1)*($AH163)</f>
        <v>400</v>
      </c>
      <c r="AG163" s="760"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18">
        <f>INDEX(Periods!$F$21:$O$31,INDEX(Annual!EndGS,1,$E163+2)+2,$E163+2)</f>
        <v>43753</v>
      </c>
      <c r="AQ163" s="274"/>
      <c r="AR163" s="261"/>
      <c r="AS163" s="249"/>
      <c r="AT163" s="249"/>
      <c r="AU163" s="249"/>
    </row>
    <row r="164" spans="1:47" hidden="1" outlineLevel="3" x14ac:dyDescent="0.35">
      <c r="A164" s="249"/>
      <c r="B164" s="258"/>
      <c r="C164" s="251">
        <f t="shared" si="24"/>
        <v>4</v>
      </c>
      <c r="D164" s="274"/>
      <c r="E164" s="331">
        <v>8</v>
      </c>
      <c r="F164" s="917">
        <f t="shared" si="25"/>
        <v>43922</v>
      </c>
      <c r="G164" s="274"/>
      <c r="H164" s="295"/>
      <c r="I164" s="295"/>
      <c r="J164" s="295">
        <v>9</v>
      </c>
      <c r="K164" s="485">
        <f>INDEX(Periods!$F$21:$O$30,J164+1,$E164+2)</f>
        <v>43922</v>
      </c>
      <c r="L164" s="486">
        <f t="shared" ca="1" si="35"/>
        <v>15</v>
      </c>
      <c r="M164" s="314"/>
      <c r="N164" s="279"/>
      <c r="O164" s="760" cm="1">
        <f t="array" aca="1" ref="O164" ca="1">INDEX(O$65:O$74,$AI164,1)*(1-$AH164)+INDEX(O$65:O$74,$AJ164,1)*($AH164)</f>
        <v>200</v>
      </c>
      <c r="P164" s="760" cm="1">
        <f t="array" aca="1" ref="P164" ca="1">INDEX(P$65:P$74,$AI164,1)*(1-$AH164)+INDEX(P$65:P$74,$AJ164,1)*($AH164)</f>
        <v>700</v>
      </c>
      <c r="Q164" s="761" cm="1">
        <f t="array" aca="1" ref="Q164" ca="1">INDEX(Q$65:Q$74,$AI164,1)*(1-$AH164)+INDEX(Q$65:Q$74,$AJ164,1)*($AH164)</f>
        <v>0.51</v>
      </c>
      <c r="R164" s="761" cm="1">
        <f t="array" aca="1" ref="R164" ca="1">INDEX(R$65:R$74,$AI164,1)*(1-$AH164)+INDEX(R$65:R$74,$AJ164,1)*($AH164)</f>
        <v>0.57000000000000006</v>
      </c>
      <c r="S164" s="755" cm="1">
        <f t="array" ref="S164">INDEX([0]!i_pasture_stage_p6z,$J164+1,ROUNDDOWN((ROW($J164)-ROW($J$65))/i_p6_len,0)+1)</f>
        <v>1</v>
      </c>
      <c r="T164" s="761" cm="1">
        <f t="array" aca="1" ref="T164" ca="1">INDEX(T$65:T$74,$AI164,1)*(1-$AH164)+INDEX(T$65:T$74,$AJ164,1)*($AH164)</f>
        <v>0.3</v>
      </c>
      <c r="U164" s="755" cm="1">
        <f t="array" aca="1" ref="U164" ca="1">INDEX(U$65:U$74,$AI164,1)*(1-$AH164)+INDEX(U$65:U$74,$AJ164,1)*($AH164)</f>
        <v>10</v>
      </c>
      <c r="V164" s="761" cm="1">
        <f t="array" aca="1" ref="V164" ca="1">INDEX(V$65:V$74,$AI164,1)*(1-$AH164)+INDEX(V$65:V$74,$AJ164,1)*($AH164)</f>
        <v>0.05</v>
      </c>
      <c r="W164" s="279"/>
      <c r="X164" s="914" cm="1">
        <f t="array" aca="1" ref="X164" ca="1">INDEX(X$65:X$74,$AI164,1)*(1-$AH164)+INDEX(X$65:X$74,$AJ164,1)*($AH164)</f>
        <v>0.33</v>
      </c>
      <c r="Y164" s="762" cm="1">
        <f t="array" aca="1" ref="Y164" ca="1">INDEX(Y$65:Y$74,$AI164,1)*(1-$AH164)+INDEX(Y$65:Y$74,$AJ164,1)*($AH164)</f>
        <v>50</v>
      </c>
      <c r="Z164" s="762" cm="1">
        <f t="array" aca="1" ref="Z164" ca="1">INDEX(Z$65:Z$74,$AI164,1)*(1-$AH164)+INDEX(Z$65:Z$74,$AJ164,1)*($AH164)</f>
        <v>50</v>
      </c>
      <c r="AA164" s="762" cm="1">
        <f t="array" aca="1" ref="AA164" ca="1">INDEX(AA$65:AA$74,$AI164,1)*(1-$AH164)+INDEX(AA$65:AA$74,$AJ164,1)*($AH164)</f>
        <v>50</v>
      </c>
      <c r="AB164" s="762" cm="1">
        <f t="array" aca="1" ref="AB164" ca="1">INDEX(AB$65:AB$74,$AI164,1)*(1-$AH164)+INDEX(AB$65:AB$74,$AJ164,1)*($AH164)</f>
        <v>400</v>
      </c>
      <c r="AC164" s="762" cm="1">
        <f t="array" aca="1" ref="AC164" ca="1">INDEX(AC$65:AC$74,$AI164,1)*(1-$AH164)+INDEX(AC$65:AC$74,$AJ164,1)*($AH164)</f>
        <v>400</v>
      </c>
      <c r="AD164" s="762" cm="1">
        <f t="array" aca="1" ref="AD164" ca="1">INDEX(AD$65:AD$74,$AI164,1)*(1-$AH164)+INDEX(AD$65:AD$74,$AJ164,1)*($AH164)</f>
        <v>400</v>
      </c>
      <c r="AE164" s="762" cm="1">
        <f t="array" aca="1" ref="AE164" ca="1">INDEX(AE$65:AE$74,$AI164,1)*(1-$AH164)+INDEX(AE$65:AE$74,$AJ164,1)*($AH164)</f>
        <v>400</v>
      </c>
      <c r="AF164" s="762" cm="1">
        <f t="array" aca="1" ref="AF164" ca="1">INDEX(AF$65:AF$74,$AI164,1)*(1-$AH164)+INDEX(AF$65:AF$74,$AJ164,1)*($AH164)</f>
        <v>400</v>
      </c>
      <c r="AG164" s="762"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18">
        <f>INDEX(Periods!$F$21:$O$31,INDEX(Annual!EndGS,1,$E164+2)+2,$E164+2)</f>
        <v>43753</v>
      </c>
      <c r="AQ164" s="274"/>
      <c r="AR164" s="261"/>
      <c r="AS164" s="249"/>
      <c r="AT164" s="249"/>
      <c r="AU164" s="249"/>
    </row>
    <row r="165" spans="1:47" hidden="1" outlineLevel="3" x14ac:dyDescent="0.3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15" customHeight="1" outlineLevel="2" collapsed="1" x14ac:dyDescent="0.3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427</v>
      </c>
      <c r="AR166" s="261"/>
      <c r="AS166" s="249"/>
      <c r="AT166" s="249"/>
      <c r="AU166" s="249"/>
    </row>
    <row r="167" spans="1:47" ht="5.15" hidden="1" customHeight="1" outlineLevel="3" x14ac:dyDescent="0.35">
      <c r="A167" s="249"/>
      <c r="B167" s="258"/>
      <c r="C167" s="251">
        <f>INT($C$29)+3.005</f>
        <v>4.0049999999999999</v>
      </c>
      <c r="D167" s="274" t="s">
        <v>423</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35">
      <c r="A168" s="249"/>
      <c r="B168" s="258"/>
      <c r="C168" s="251">
        <f>INT($C$29)+2</f>
        <v>3</v>
      </c>
      <c r="D168" s="274"/>
      <c r="E168" s="331"/>
      <c r="F168" s="331"/>
      <c r="G168" s="274"/>
      <c r="H168" s="295" t="s">
        <v>479</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15" customHeight="1" outlineLevel="2" x14ac:dyDescent="0.3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427</v>
      </c>
      <c r="AR169" s="261"/>
      <c r="AS169" s="249"/>
      <c r="AT169" s="249"/>
      <c r="AU169" s="249"/>
    </row>
    <row r="170" spans="1:47" outlineLevel="1" x14ac:dyDescent="0.35">
      <c r="A170" s="249"/>
      <c r="B170" s="258"/>
      <c r="C170" s="251">
        <f>INT($C$29)+1</f>
        <v>2</v>
      </c>
      <c r="D170" s="274"/>
      <c r="E170" s="331"/>
      <c r="F170" s="331"/>
      <c r="G170" s="274"/>
      <c r="H170" s="291" t="s">
        <v>480</v>
      </c>
      <c r="I170" s="315"/>
      <c r="J170" s="308" t="s">
        <v>481</v>
      </c>
      <c r="K170" s="264" t="s">
        <v>482</v>
      </c>
      <c r="L170" s="264"/>
      <c r="M170" s="264"/>
      <c r="N170" s="308"/>
      <c r="O170" s="264" t="s">
        <v>483</v>
      </c>
      <c r="P170" s="264"/>
      <c r="Q170" s="264"/>
      <c r="R170" s="264"/>
      <c r="S170" s="264"/>
      <c r="T170" s="264"/>
      <c r="U170" s="264" t="s">
        <v>484</v>
      </c>
      <c r="V170" s="264"/>
      <c r="W170" s="264"/>
      <c r="X170" s="264"/>
      <c r="Y170" s="309"/>
      <c r="Z170" s="309"/>
      <c r="AA170" s="309"/>
      <c r="AB170" s="316"/>
      <c r="AC170" s="309" t="s">
        <v>1222</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35">
      <c r="A171" s="249"/>
      <c r="B171" s="258"/>
      <c r="C171" s="251">
        <f>INT($C$29)+1</f>
        <v>2</v>
      </c>
      <c r="D171" s="274"/>
      <c r="E171" s="331"/>
      <c r="F171" s="331"/>
      <c r="G171" s="274"/>
      <c r="H171" s="291"/>
      <c r="I171" s="315"/>
      <c r="J171" s="308"/>
      <c r="K171" s="308">
        <v>6</v>
      </c>
      <c r="L171" s="308">
        <v>8</v>
      </c>
      <c r="M171" s="308">
        <v>12</v>
      </c>
      <c r="N171" s="308"/>
      <c r="O171" s="308" t="s">
        <v>485</v>
      </c>
      <c r="P171" s="308" t="s">
        <v>486</v>
      </c>
      <c r="Q171" s="308" t="s">
        <v>487</v>
      </c>
      <c r="R171" s="308" t="s">
        <v>910</v>
      </c>
      <c r="S171" s="308" t="s">
        <v>488</v>
      </c>
      <c r="T171" s="308" t="s">
        <v>489</v>
      </c>
      <c r="U171" s="264" t="s">
        <v>490</v>
      </c>
      <c r="V171" s="264"/>
      <c r="W171" s="264"/>
      <c r="X171" s="264"/>
      <c r="Y171" s="309"/>
      <c r="Z171" s="309"/>
      <c r="AA171" s="309"/>
      <c r="AB171" s="316"/>
      <c r="AC171" s="316" t="s">
        <v>1223</v>
      </c>
      <c r="AD171" s="316" t="s">
        <v>1224</v>
      </c>
      <c r="AE171" s="316"/>
      <c r="AF171" s="316"/>
      <c r="AG171" s="316"/>
      <c r="AH171" s="316"/>
      <c r="AI171" s="316"/>
      <c r="AJ171" s="316"/>
      <c r="AK171" s="316"/>
      <c r="AL171" s="316"/>
      <c r="AM171" s="316"/>
      <c r="AN171" s="316"/>
      <c r="AO171" s="316"/>
      <c r="AP171" s="316"/>
      <c r="AQ171" s="274"/>
      <c r="AR171" s="261"/>
      <c r="AS171" s="249"/>
      <c r="AT171" s="249"/>
      <c r="AU171" s="249"/>
    </row>
    <row r="172" spans="1:47" ht="5.15" hidden="1" customHeight="1" outlineLevel="3" x14ac:dyDescent="0.35">
      <c r="A172" s="249"/>
      <c r="B172" s="258"/>
      <c r="C172" s="251">
        <f>INT($C$29)+3.005</f>
        <v>4.0049999999999999</v>
      </c>
      <c r="D172" s="274" t="s">
        <v>423</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35">
      <c r="A173" s="249"/>
      <c r="B173" s="258"/>
      <c r="C173" s="251">
        <f>INT($C$29)+2</f>
        <v>3</v>
      </c>
      <c r="D173" s="274"/>
      <c r="E173" s="331"/>
      <c r="F173" s="331"/>
      <c r="G173" s="274"/>
      <c r="H173" s="295" t="s">
        <v>491</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35">
      <c r="A174" s="249"/>
      <c r="B174" s="258"/>
      <c r="C174" s="251">
        <f>INT($C$29)+2</f>
        <v>3</v>
      </c>
      <c r="D174" s="274"/>
      <c r="E174" s="331"/>
      <c r="F174" s="331"/>
      <c r="G174" s="274"/>
      <c r="H174" s="295" t="s">
        <v>492</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35">
      <c r="A175" s="249"/>
      <c r="B175" s="258"/>
      <c r="C175" s="251">
        <f t="shared" ref="C175:C184" si="39">INT($C$29)+3</f>
        <v>4</v>
      </c>
      <c r="D175" s="274"/>
      <c r="E175" s="331"/>
      <c r="F175" s="331"/>
      <c r="G175" s="274"/>
      <c r="H175" s="295" t="s">
        <v>493</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35">
      <c r="A176" s="249"/>
      <c r="B176" s="258"/>
      <c r="C176" s="251">
        <f t="shared" si="39"/>
        <v>4</v>
      </c>
      <c r="D176" s="274"/>
      <c r="E176" s="331"/>
      <c r="F176" s="331"/>
      <c r="G176" s="274"/>
      <c r="H176" s="295" t="s">
        <v>494</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35">
      <c r="A177" s="249"/>
      <c r="B177" s="258"/>
      <c r="C177" s="251">
        <f t="shared" si="39"/>
        <v>4</v>
      </c>
      <c r="D177" s="274"/>
      <c r="E177" s="331"/>
      <c r="F177" s="331"/>
      <c r="G177" s="274"/>
      <c r="H177" s="295" t="s">
        <v>495</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35">
      <c r="A178" s="249"/>
      <c r="B178" s="258"/>
      <c r="C178" s="251">
        <f t="shared" si="39"/>
        <v>4</v>
      </c>
      <c r="D178" s="274"/>
      <c r="E178" s="331"/>
      <c r="F178" s="331"/>
      <c r="G178" s="274"/>
      <c r="H178" s="295" t="s">
        <v>496</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35">
      <c r="A179" s="249"/>
      <c r="B179" s="258"/>
      <c r="C179" s="251">
        <f t="shared" si="39"/>
        <v>4</v>
      </c>
      <c r="D179" s="274"/>
      <c r="E179" s="331"/>
      <c r="F179" s="331"/>
      <c r="G179" s="274"/>
      <c r="H179" s="295" t="s">
        <v>497</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35">
      <c r="A180" s="249"/>
      <c r="B180" s="258"/>
      <c r="C180" s="251">
        <f t="shared" si="39"/>
        <v>4</v>
      </c>
      <c r="D180" s="274"/>
      <c r="E180" s="331"/>
      <c r="F180" s="331"/>
      <c r="G180" s="274"/>
      <c r="H180" s="295" t="s">
        <v>498</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35">
      <c r="A181" s="249"/>
      <c r="B181" s="258"/>
      <c r="C181" s="251">
        <f t="shared" si="39"/>
        <v>4</v>
      </c>
      <c r="D181" s="274"/>
      <c r="E181" s="331"/>
      <c r="F181" s="331"/>
      <c r="G181" s="274"/>
      <c r="H181" s="295" t="s">
        <v>499</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35">
      <c r="A182" s="249"/>
      <c r="B182" s="258"/>
      <c r="C182" s="251">
        <f t="shared" si="39"/>
        <v>4</v>
      </c>
      <c r="D182" s="274"/>
      <c r="E182" s="331"/>
      <c r="F182" s="331"/>
      <c r="G182" s="274"/>
      <c r="H182" s="295" t="s">
        <v>500</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35">
      <c r="A183" s="249"/>
      <c r="B183" s="258"/>
      <c r="C183" s="251">
        <f t="shared" si="39"/>
        <v>4</v>
      </c>
      <c r="D183" s="274"/>
      <c r="E183" s="331"/>
      <c r="F183" s="331"/>
      <c r="G183" s="274"/>
      <c r="H183" s="295" t="s">
        <v>501</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35">
      <c r="A184" s="249"/>
      <c r="B184" s="258"/>
      <c r="C184" s="251">
        <f t="shared" si="39"/>
        <v>4</v>
      </c>
      <c r="D184" s="274"/>
      <c r="E184" s="331"/>
      <c r="F184" s="331"/>
      <c r="G184" s="274"/>
      <c r="H184" s="295" t="s">
        <v>502</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15" customHeight="1" outlineLevel="2" collapsed="1" x14ac:dyDescent="0.3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427</v>
      </c>
      <c r="AR185" s="261"/>
      <c r="AS185" s="249"/>
      <c r="AT185" s="249"/>
      <c r="AU185" s="249"/>
    </row>
    <row r="186" spans="1:47" ht="5.15" hidden="1" customHeight="1" outlineLevel="3" x14ac:dyDescent="0.35">
      <c r="A186" s="249"/>
      <c r="B186" s="258"/>
      <c r="C186" s="251">
        <f>INT($C$29)+3.005</f>
        <v>4.0049999999999999</v>
      </c>
      <c r="D186" s="274" t="s">
        <v>423</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35">
      <c r="A187" s="249"/>
      <c r="B187" s="258"/>
      <c r="C187" s="251">
        <f>INT($C$29)+2</f>
        <v>3</v>
      </c>
      <c r="D187" s="274"/>
      <c r="E187" s="331"/>
      <c r="F187" s="331"/>
      <c r="G187" s="274"/>
      <c r="H187" s="295" t="s">
        <v>912</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15" customHeight="1" outlineLevel="2" x14ac:dyDescent="0.3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427</v>
      </c>
      <c r="AR188" s="261"/>
      <c r="AS188" s="249"/>
      <c r="AT188" s="249"/>
      <c r="AU188" s="249"/>
    </row>
    <row r="189" spans="1:47" outlineLevel="1" x14ac:dyDescent="0.35">
      <c r="A189" s="249"/>
      <c r="B189" s="258"/>
      <c r="C189" s="251">
        <f>INT($C$29)+1</f>
        <v>2</v>
      </c>
      <c r="D189" s="274"/>
      <c r="E189" s="331"/>
      <c r="F189" s="331"/>
      <c r="G189" s="274"/>
      <c r="H189" s="291" t="s">
        <v>503</v>
      </c>
      <c r="I189" s="292"/>
      <c r="J189" s="319" t="s">
        <v>395</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15" hidden="1" customHeight="1" outlineLevel="3" x14ac:dyDescent="0.35">
      <c r="A190" s="249"/>
      <c r="B190" s="258"/>
      <c r="C190" s="251">
        <f>INT($C$29)+3.005</f>
        <v>4.0049999999999999</v>
      </c>
      <c r="D190" s="274" t="s">
        <v>423</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6" outlineLevel="2" x14ac:dyDescent="0.35">
      <c r="A191" s="249"/>
      <c r="B191" s="258"/>
      <c r="C191" s="251">
        <f>INT($C$29)+2</f>
        <v>3</v>
      </c>
      <c r="D191" s="274"/>
      <c r="E191" s="331"/>
      <c r="F191" s="331"/>
      <c r="G191" s="274"/>
      <c r="H191" s="279" t="s">
        <v>505</v>
      </c>
      <c r="I191" s="295"/>
      <c r="J191" s="320">
        <v>50</v>
      </c>
      <c r="K191" s="279"/>
      <c r="L191" s="279"/>
      <c r="M191" s="279" t="s">
        <v>506</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35">
      <c r="A192" s="249"/>
      <c r="B192" s="258"/>
      <c r="C192" s="251">
        <f>INT($C$29)+2</f>
        <v>3</v>
      </c>
      <c r="D192" s="274"/>
      <c r="E192" s="331"/>
      <c r="F192" s="331"/>
      <c r="G192" s="274"/>
      <c r="H192" s="279" t="s">
        <v>507</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35">
      <c r="A193" s="249"/>
      <c r="B193" s="258"/>
      <c r="C193" s="251">
        <f>INT($C$29)+2</f>
        <v>3</v>
      </c>
      <c r="D193" s="274"/>
      <c r="E193" s="331"/>
      <c r="F193" s="331"/>
      <c r="G193" s="274"/>
      <c r="H193" s="279"/>
      <c r="I193" s="295"/>
      <c r="J193" s="279" t="s">
        <v>508</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35">
      <c r="A194" s="249"/>
      <c r="B194" s="258"/>
      <c r="C194" s="251">
        <f t="shared" ref="C194:C202" si="41">INT($C$29)+3</f>
        <v>4</v>
      </c>
      <c r="D194" s="274"/>
      <c r="E194" s="331"/>
      <c r="F194" s="331"/>
      <c r="G194" s="274"/>
      <c r="H194" s="281" t="s">
        <v>509</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35">
      <c r="A195" s="249"/>
      <c r="B195" s="258"/>
      <c r="C195" s="251">
        <f t="shared" si="41"/>
        <v>4</v>
      </c>
      <c r="D195" s="274"/>
      <c r="E195" s="331"/>
      <c r="F195" s="331"/>
      <c r="G195" s="274"/>
      <c r="H195" s="281" t="s">
        <v>510</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35">
      <c r="A196" s="249"/>
      <c r="B196" s="258"/>
      <c r="C196" s="251">
        <f t="shared" si="41"/>
        <v>4</v>
      </c>
      <c r="D196" s="274"/>
      <c r="E196" s="331"/>
      <c r="F196" s="331"/>
      <c r="G196" s="274"/>
      <c r="H196" s="281" t="s">
        <v>511</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35">
      <c r="A197" s="249"/>
      <c r="B197" s="258"/>
      <c r="C197" s="251">
        <f t="shared" si="41"/>
        <v>4</v>
      </c>
      <c r="D197" s="274"/>
      <c r="E197" s="331"/>
      <c r="F197" s="331"/>
      <c r="G197" s="274"/>
      <c r="H197" s="281" t="s">
        <v>512</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35">
      <c r="A198" s="249"/>
      <c r="B198" s="258"/>
      <c r="C198" s="251">
        <f t="shared" si="41"/>
        <v>4</v>
      </c>
      <c r="D198" s="274"/>
      <c r="E198" s="331"/>
      <c r="F198" s="331"/>
      <c r="G198" s="274"/>
      <c r="H198" s="281" t="s">
        <v>513</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35">
      <c r="A199" s="249"/>
      <c r="B199" s="258"/>
      <c r="C199" s="251">
        <f t="shared" si="41"/>
        <v>4</v>
      </c>
      <c r="D199" s="274"/>
      <c r="E199" s="331"/>
      <c r="F199" s="331"/>
      <c r="G199" s="274"/>
      <c r="H199" s="281" t="s">
        <v>514</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35">
      <c r="A200" s="249"/>
      <c r="B200" s="258"/>
      <c r="C200" s="251">
        <f t="shared" si="41"/>
        <v>4</v>
      </c>
      <c r="D200" s="274"/>
      <c r="E200" s="331"/>
      <c r="F200" s="331"/>
      <c r="G200" s="274"/>
      <c r="H200" s="281" t="s">
        <v>515</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3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35">
      <c r="A202" s="249"/>
      <c r="B202" s="258"/>
      <c r="C202" s="251">
        <f t="shared" si="41"/>
        <v>4</v>
      </c>
      <c r="D202" s="274"/>
      <c r="E202" s="331"/>
      <c r="F202" s="331"/>
      <c r="G202" s="274"/>
      <c r="H202" s="281" t="s">
        <v>516</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15" customHeight="1" outlineLevel="2" x14ac:dyDescent="0.3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427</v>
      </c>
      <c r="AR203" s="261"/>
      <c r="AS203" s="249"/>
      <c r="AT203" s="249"/>
      <c r="AU203" s="249"/>
    </row>
    <row r="204" spans="1:47" outlineLevel="1" x14ac:dyDescent="0.35">
      <c r="A204" s="249"/>
      <c r="B204" s="258"/>
      <c r="C204" s="251">
        <f>INT($C$29)+1</f>
        <v>2</v>
      </c>
      <c r="D204" s="274"/>
      <c r="E204" s="331"/>
      <c r="F204" s="331"/>
      <c r="G204" s="274"/>
      <c r="H204" s="291" t="s">
        <v>517</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15" hidden="1" customHeight="1" outlineLevel="3" x14ac:dyDescent="0.35">
      <c r="A205" s="249"/>
      <c r="B205" s="258"/>
      <c r="C205" s="251">
        <f>INT($C$29)+3.005</f>
        <v>4.0049999999999999</v>
      </c>
      <c r="D205" s="274" t="s">
        <v>423</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35">
      <c r="A206" s="249"/>
      <c r="B206" s="258"/>
      <c r="C206" s="251">
        <f>INT($C$29)+2</f>
        <v>3</v>
      </c>
      <c r="D206" s="274"/>
      <c r="E206" s="331"/>
      <c r="F206" s="331"/>
      <c r="G206" s="274"/>
      <c r="H206" s="279" t="s">
        <v>518</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15" customHeight="1" outlineLevel="2" x14ac:dyDescent="0.3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427</v>
      </c>
      <c r="AR207" s="261"/>
      <c r="AS207" s="249"/>
      <c r="AT207" s="249"/>
      <c r="AU207" s="249"/>
    </row>
    <row r="208" spans="1:47" outlineLevel="1" x14ac:dyDescent="0.35">
      <c r="A208" s="249"/>
      <c r="B208" s="258"/>
      <c r="C208" s="251">
        <f>INT($C$29)+1</f>
        <v>2</v>
      </c>
      <c r="D208" s="274"/>
      <c r="E208" s="331"/>
      <c r="F208" s="331"/>
      <c r="G208" s="274"/>
      <c r="H208" s="291" t="s">
        <v>519</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15" hidden="1" customHeight="1" outlineLevel="3" x14ac:dyDescent="0.35">
      <c r="A209" s="249"/>
      <c r="B209" s="258"/>
      <c r="C209" s="251">
        <f>INT($C$29)+3.005</f>
        <v>4.0049999999999999</v>
      </c>
      <c r="D209" s="274" t="s">
        <v>423</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35">
      <c r="A210" s="249"/>
      <c r="B210" s="258"/>
      <c r="C210" s="251">
        <f>INT($C$29)+2</f>
        <v>3</v>
      </c>
      <c r="D210" s="274"/>
      <c r="E210" s="331"/>
      <c r="F210" s="331"/>
      <c r="G210" s="274"/>
      <c r="H210" s="279" t="s">
        <v>520</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3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35">
      <c r="A212" s="249"/>
      <c r="B212" s="258"/>
      <c r="C212" s="251">
        <f>INT($C$29)+3</f>
        <v>4</v>
      </c>
      <c r="D212" s="274"/>
      <c r="E212" s="331"/>
      <c r="F212" s="331"/>
      <c r="G212" s="274"/>
      <c r="H212" s="279" t="s">
        <v>521</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35">
      <c r="A213" s="249"/>
      <c r="B213" s="258"/>
      <c r="C213" s="251">
        <f>INT($C$29)+3</f>
        <v>4</v>
      </c>
      <c r="D213" s="274"/>
      <c r="E213" s="331"/>
      <c r="F213" s="331"/>
      <c r="G213" s="274"/>
      <c r="H213" s="279"/>
      <c r="I213" s="295" t="s">
        <v>522</v>
      </c>
      <c r="J213" s="295" t="s">
        <v>523</v>
      </c>
      <c r="K213" s="295" t="s">
        <v>771</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3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15" customHeight="1" outlineLevel="2" x14ac:dyDescent="0.3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427</v>
      </c>
      <c r="AR215" s="261"/>
      <c r="AS215" s="249"/>
      <c r="AT215" s="249"/>
      <c r="AU215" s="249"/>
    </row>
    <row r="216" spans="1:47" ht="15" customHeight="1" outlineLevel="1" x14ac:dyDescent="0.35">
      <c r="A216" s="249"/>
      <c r="B216" s="258"/>
      <c r="C216" s="251">
        <f>INT($C$29)+1</f>
        <v>2</v>
      </c>
      <c r="D216" s="274"/>
      <c r="E216" s="331"/>
      <c r="F216" s="331"/>
      <c r="G216" s="274"/>
      <c r="H216" s="291" t="s">
        <v>973</v>
      </c>
      <c r="I216" s="292"/>
      <c r="J216" s="637" t="s">
        <v>975</v>
      </c>
      <c r="K216" s="637" t="s">
        <v>975</v>
      </c>
      <c r="L216" s="637" t="s">
        <v>974</v>
      </c>
      <c r="M216" s="637" t="s">
        <v>974</v>
      </c>
      <c r="N216" s="308"/>
      <c r="O216" s="308" t="s">
        <v>1000</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15" hidden="1" customHeight="1" outlineLevel="3" x14ac:dyDescent="0.35">
      <c r="A217" s="249"/>
      <c r="B217" s="258"/>
      <c r="C217" s="251">
        <f>INT($C$29)+3.005</f>
        <v>4.0049999999999999</v>
      </c>
      <c r="D217" s="274" t="s">
        <v>423</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35">
      <c r="A218" s="249"/>
      <c r="B218" s="258"/>
      <c r="C218" s="251">
        <f>INT($C$29)+2</f>
        <v>3</v>
      </c>
      <c r="D218" s="274"/>
      <c r="E218" s="331"/>
      <c r="F218" s="331"/>
      <c r="G218" s="274"/>
      <c r="H218" s="279" t="str">
        <f>H251</f>
        <v>Aut</v>
      </c>
      <c r="I218" s="295"/>
      <c r="J218" s="375">
        <f>DATE(i_startyear,MONTH(MAX($N$685:$U$687)+21),DAY(MAX($N$685:$U$687)+21))</f>
        <v>43805</v>
      </c>
      <c r="K218" s="785">
        <f>MIN(363,INT((J218 - DATE(YEAR(J218),1,1))))+364*(YEAR(J218)-i_startyear)</f>
        <v>339</v>
      </c>
      <c r="L218" s="375">
        <f>DATE(i_startyear,MONTH(MIN($N$685:$U$687)-21),DAY(MIN($N$685:$U$687)-21))</f>
        <v>43763</v>
      </c>
      <c r="M218" s="785">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3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85">
        <f>MIN(363,INT((J219 - DATE(YEAR(J219),1,1))))+364*(YEAR(J219)-i_startyear)</f>
        <v>4</v>
      </c>
      <c r="L219" s="375">
        <f>DATE(i_startyear,MONTH(MIN($N$709:$U$711)-21),DAY(MIN($N$709:$U$711)-21))</f>
        <v>43793</v>
      </c>
      <c r="M219" s="785">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35">
      <c r="A220" s="249"/>
      <c r="B220" s="258"/>
      <c r="C220" s="251">
        <f t="shared" si="42"/>
        <v>3</v>
      </c>
      <c r="D220" s="274"/>
      <c r="E220" s="331"/>
      <c r="F220" s="331"/>
      <c r="G220" s="274"/>
      <c r="H220" s="279" t="str">
        <f t="shared" si="43"/>
        <v>Spr</v>
      </c>
      <c r="I220" s="295"/>
      <c r="J220" s="375">
        <f>DATE(i_startyear,MONTH(MAX($N$733:$U$735)+21),DAY(MAX($N$733:$U$735)+21))</f>
        <v>43501</v>
      </c>
      <c r="K220" s="785">
        <f>MIN(363,INT((J220 - DATE(YEAR(J220),1,1))))+364*(YEAR(J220)-i_startyear)</f>
        <v>35</v>
      </c>
      <c r="L220" s="375">
        <f>DATE(i_startyear,MONTH(MIN($N$733:$U$735)-21),DAY(MIN($N$733:$U$735)-21))</f>
        <v>43824</v>
      </c>
      <c r="M220" s="785">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3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3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15" customHeight="1" outlineLevel="2" x14ac:dyDescent="0.3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427</v>
      </c>
      <c r="AR223" s="261"/>
      <c r="AS223" s="249"/>
      <c r="AT223" s="249"/>
      <c r="AU223" s="249"/>
    </row>
    <row r="224" spans="1:47" ht="5.15" customHeight="1" outlineLevel="2" x14ac:dyDescent="0.3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15" customHeight="1" outlineLevel="1" x14ac:dyDescent="0.3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15" customHeight="1" x14ac:dyDescent="0.3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3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3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15" customHeight="1" thickBot="1" x14ac:dyDescent="0.4">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15" customHeight="1" outlineLevel="1" collapsed="1" x14ac:dyDescent="0.3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3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49999999999999" customHeight="1" x14ac:dyDescent="0.35">
      <c r="A232" s="249"/>
      <c r="B232" s="258"/>
      <c r="C232" s="251">
        <v>1.02</v>
      </c>
      <c r="D232" s="262"/>
      <c r="E232" s="324" t="s">
        <v>414</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49999999999999" customHeight="1" outlineLevel="1" x14ac:dyDescent="0.35">
      <c r="A233" s="249"/>
      <c r="B233" s="258"/>
      <c r="C233" s="251">
        <f>INT($C$232)+1.02</f>
        <v>2.02</v>
      </c>
      <c r="D233" s="262"/>
      <c r="E233" s="324" t="s">
        <v>416</v>
      </c>
      <c r="F233" s="328">
        <v>1</v>
      </c>
      <c r="G233" s="267"/>
      <c r="H233" s="268" t="s">
        <v>525</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15" customHeight="1" outlineLevel="2" x14ac:dyDescent="0.3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3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3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35">
      <c r="A237" s="249"/>
      <c r="B237" s="258"/>
      <c r="C237" s="251">
        <f>INT($C$232)+2</f>
        <v>3</v>
      </c>
      <c r="D237" s="259"/>
      <c r="E237" s="331"/>
      <c r="F237" s="331"/>
      <c r="G237" s="259"/>
      <c r="H237" s="273"/>
      <c r="I237" s="273"/>
      <c r="J237" s="273"/>
      <c r="K237" s="332" t="s">
        <v>457</v>
      </c>
      <c r="L237" s="332"/>
      <c r="M237" s="332"/>
      <c r="N237" s="332" t="s">
        <v>458</v>
      </c>
      <c r="O237" s="332"/>
      <c r="P237" s="332"/>
      <c r="Q237" s="332"/>
      <c r="R237" s="332" t="s">
        <v>460</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35">
      <c r="A238" s="249"/>
      <c r="B238" s="258"/>
      <c r="C238" s="251">
        <f>INT($C$232)+2</f>
        <v>3</v>
      </c>
      <c r="D238" s="259"/>
      <c r="E238" s="331"/>
      <c r="F238" s="331"/>
      <c r="G238" s="259"/>
      <c r="H238" s="273"/>
      <c r="I238" s="273"/>
      <c r="J238" s="273"/>
      <c r="K238" s="321" t="s">
        <v>14</v>
      </c>
      <c r="L238" s="321" t="s">
        <v>526</v>
      </c>
      <c r="M238" s="321" t="s">
        <v>4</v>
      </c>
      <c r="N238" s="321" t="s">
        <v>527</v>
      </c>
      <c r="O238" s="321" t="s">
        <v>528</v>
      </c>
      <c r="P238" s="321" t="s">
        <v>529</v>
      </c>
      <c r="Q238" s="321" t="s">
        <v>530</v>
      </c>
      <c r="R238" s="321" t="s">
        <v>527</v>
      </c>
      <c r="S238" s="321" t="s">
        <v>528</v>
      </c>
      <c r="T238" s="321" t="s">
        <v>529</v>
      </c>
      <c r="U238" s="321" t="s">
        <v>530</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75" customHeight="1" outlineLevel="2" collapsed="1" x14ac:dyDescent="0.35">
      <c r="A239" s="249"/>
      <c r="B239" s="258" t="s">
        <v>420</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35">
      <c r="A240" s="249"/>
      <c r="B240" s="258"/>
      <c r="C240" s="251">
        <f>INT(MAX($C$244:$C$357))</f>
        <v>4</v>
      </c>
      <c r="D240" s="274"/>
      <c r="E240" s="331"/>
      <c r="F240" s="331"/>
      <c r="G240" s="274"/>
      <c r="H240" s="331" t="s">
        <v>531</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35">
      <c r="A241" s="249"/>
      <c r="B241" s="258" t="s">
        <v>421</v>
      </c>
      <c r="C241" s="251">
        <f>INT(MAX($C$244:$C$357))+1</f>
        <v>5</v>
      </c>
      <c r="D241" s="274" t="s">
        <v>422</v>
      </c>
      <c r="E241" s="331"/>
      <c r="F241" s="331"/>
      <c r="G241" s="274"/>
      <c r="H241" s="331" t="s">
        <v>532</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35">
      <c r="A242" s="249"/>
      <c r="B242" s="258" t="s">
        <v>421</v>
      </c>
      <c r="C242" s="251">
        <f>INT(MAX($C$244:$C$357))+1</f>
        <v>5</v>
      </c>
      <c r="D242" s="274" t="s">
        <v>422</v>
      </c>
      <c r="E242" s="331"/>
      <c r="F242" s="331"/>
      <c r="G242" s="274"/>
      <c r="H242" s="331" t="s">
        <v>1085</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35">
      <c r="A243" s="249"/>
      <c r="B243" s="258"/>
      <c r="C243" s="251">
        <f>INT($C$232)+1</f>
        <v>2</v>
      </c>
      <c r="D243" s="274"/>
      <c r="E243" s="331"/>
      <c r="F243" s="331"/>
      <c r="G243" s="274"/>
      <c r="H243" s="334" t="s">
        <v>533</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15" hidden="1" customHeight="1" outlineLevel="3" x14ac:dyDescent="0.35">
      <c r="A244" s="249"/>
      <c r="B244" s="258"/>
      <c r="C244" s="251">
        <f>INT($C$232)+3.005</f>
        <v>4.0049999999999999</v>
      </c>
      <c r="D244" s="274" t="s">
        <v>423</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35">
      <c r="A245" s="249"/>
      <c r="B245" s="258"/>
      <c r="C245" s="251">
        <f>INT($C$232)+2</f>
        <v>3</v>
      </c>
      <c r="D245" s="274"/>
      <c r="E245" s="331"/>
      <c r="F245" s="331"/>
      <c r="G245" s="274"/>
      <c r="H245" s="278" t="s">
        <v>534</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35">
      <c r="A246" s="249"/>
      <c r="B246" s="258"/>
      <c r="C246" s="251">
        <f>INT($C$232)+2</f>
        <v>3</v>
      </c>
      <c r="D246" s="274"/>
      <c r="E246" s="331"/>
      <c r="F246" s="331"/>
      <c r="G246" s="274"/>
      <c r="H246" s="279" t="s">
        <v>535</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3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15" customHeight="1" outlineLevel="2" x14ac:dyDescent="0.3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427</v>
      </c>
      <c r="AR248" s="261"/>
      <c r="AS248" s="249"/>
      <c r="AT248" s="249"/>
      <c r="AU248" s="249"/>
    </row>
    <row r="249" spans="1:47" outlineLevel="1" x14ac:dyDescent="0.35">
      <c r="A249" s="249"/>
      <c r="B249" s="258"/>
      <c r="C249" s="251">
        <f>INT($C$232)+1</f>
        <v>2</v>
      </c>
      <c r="D249" s="274"/>
      <c r="E249" s="331"/>
      <c r="F249" s="331"/>
      <c r="G249" s="274"/>
      <c r="H249" s="334" t="s">
        <v>536</v>
      </c>
      <c r="I249" s="264" t="s">
        <v>537</v>
      </c>
      <c r="J249" s="337"/>
      <c r="K249" s="264" t="s">
        <v>538</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15" hidden="1" customHeight="1" outlineLevel="3" x14ac:dyDescent="0.35">
      <c r="A250" s="249"/>
      <c r="B250" s="258"/>
      <c r="C250" s="251">
        <f>INT($C$232)+3.005</f>
        <v>4.0049999999999999</v>
      </c>
      <c r="D250" s="274" t="s">
        <v>423</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35">
      <c r="A251" s="249"/>
      <c r="B251" s="258"/>
      <c r="C251" s="251">
        <f>INT($C$232)+2</f>
        <v>3</v>
      </c>
      <c r="D251" s="274"/>
      <c r="E251" s="331"/>
      <c r="F251" s="331"/>
      <c r="G251" s="274"/>
      <c r="H251" s="338" t="s">
        <v>868</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539</v>
      </c>
      <c r="X251" s="301"/>
      <c r="Y251" s="301"/>
      <c r="Z251" s="301"/>
      <c r="AA251" s="301"/>
      <c r="AB251" s="279"/>
      <c r="AC251" s="962" t="s">
        <v>540</v>
      </c>
      <c r="AD251" s="963"/>
      <c r="AE251" s="963"/>
      <c r="AF251" s="964"/>
      <c r="AG251" s="279"/>
      <c r="AH251" s="279"/>
      <c r="AI251" s="279"/>
      <c r="AJ251" s="279"/>
      <c r="AK251" s="279"/>
      <c r="AL251" s="279"/>
      <c r="AM251" s="279"/>
      <c r="AN251" s="279"/>
      <c r="AO251" s="279"/>
      <c r="AP251" s="279"/>
      <c r="AQ251" s="274"/>
      <c r="AR251" s="261"/>
      <c r="AS251" s="249"/>
      <c r="AT251" s="249"/>
      <c r="AU251" s="249"/>
    </row>
    <row r="252" spans="1:47" outlineLevel="2" x14ac:dyDescent="0.35">
      <c r="A252" s="249"/>
      <c r="B252" s="258"/>
      <c r="C252" s="251">
        <f>INT($C$232)+2</f>
        <v>3</v>
      </c>
      <c r="D252" s="274"/>
      <c r="E252" s="331"/>
      <c r="F252" s="331"/>
      <c r="G252" s="274"/>
      <c r="H252" s="553" t="s">
        <v>867</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5"/>
      <c r="AD252" s="966"/>
      <c r="AE252" s="966"/>
      <c r="AF252" s="967"/>
      <c r="AG252" s="279"/>
      <c r="AH252" s="279"/>
      <c r="AI252" s="279"/>
      <c r="AJ252" s="279"/>
      <c r="AK252" s="279"/>
      <c r="AL252" s="279"/>
      <c r="AM252" s="279"/>
      <c r="AN252" s="279"/>
      <c r="AO252" s="279"/>
      <c r="AP252" s="279"/>
      <c r="AQ252" s="274"/>
      <c r="AR252" s="261"/>
      <c r="AS252" s="249"/>
      <c r="AT252" s="249"/>
      <c r="AU252" s="249"/>
    </row>
    <row r="253" spans="1:47" outlineLevel="2" x14ac:dyDescent="0.35">
      <c r="A253" s="249"/>
      <c r="B253" s="258"/>
      <c r="C253" s="251">
        <f>INT($C$232)+2</f>
        <v>3</v>
      </c>
      <c r="D253" s="274"/>
      <c r="E253" s="331"/>
      <c r="F253" s="331"/>
      <c r="G253" s="274"/>
      <c r="H253" s="341" t="s">
        <v>866</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8"/>
      <c r="AD253" s="969"/>
      <c r="AE253" s="969"/>
      <c r="AF253" s="970"/>
      <c r="AG253" s="295"/>
      <c r="AH253" s="295"/>
      <c r="AI253" s="295"/>
      <c r="AJ253" s="295"/>
      <c r="AK253" s="295"/>
      <c r="AL253" s="295"/>
      <c r="AM253" s="295"/>
      <c r="AN253" s="295"/>
      <c r="AO253" s="295"/>
      <c r="AP253" s="295"/>
      <c r="AQ253" s="274"/>
      <c r="AR253" s="261"/>
      <c r="AS253" s="249"/>
      <c r="AT253" s="249"/>
      <c r="AU253" s="249"/>
    </row>
    <row r="254" spans="1:47" outlineLevel="2" x14ac:dyDescent="0.35">
      <c r="A254" s="249"/>
      <c r="B254" s="258"/>
      <c r="C254" s="251">
        <f>INT($C$232)+3</f>
        <v>4</v>
      </c>
      <c r="D254" s="274"/>
      <c r="E254" s="331"/>
      <c r="F254" s="331"/>
      <c r="G254" s="274"/>
      <c r="H254" s="278" t="s">
        <v>541</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2" t="s">
        <v>542</v>
      </c>
      <c r="AD254" s="963"/>
      <c r="AE254" s="963"/>
      <c r="AF254" s="964"/>
      <c r="AG254" s="279"/>
      <c r="AH254" s="279"/>
      <c r="AI254" s="279"/>
      <c r="AJ254" s="279"/>
      <c r="AK254" s="279"/>
      <c r="AL254" s="279"/>
      <c r="AM254" s="279"/>
      <c r="AN254" s="279"/>
      <c r="AO254" s="279"/>
      <c r="AP254" s="279"/>
      <c r="AQ254" s="274"/>
      <c r="AR254" s="261"/>
      <c r="AS254" s="249"/>
      <c r="AT254" s="249"/>
      <c r="AU254" s="249"/>
    </row>
    <row r="255" spans="1:47" outlineLevel="2" x14ac:dyDescent="0.35">
      <c r="A255" s="249"/>
      <c r="B255" s="258"/>
      <c r="C255" s="251">
        <f>INT($C$232)+3</f>
        <v>4</v>
      </c>
      <c r="D255" s="274"/>
      <c r="E255" s="331"/>
      <c r="F255" s="331"/>
      <c r="G255" s="274"/>
      <c r="H255" s="279" t="s">
        <v>543</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8"/>
      <c r="AD255" s="969"/>
      <c r="AE255" s="969"/>
      <c r="AF255" s="970"/>
      <c r="AG255" s="279"/>
      <c r="AH255" s="279"/>
      <c r="AI255" s="279"/>
      <c r="AJ255" s="279"/>
      <c r="AK255" s="279"/>
      <c r="AL255" s="279"/>
      <c r="AM255" s="279"/>
      <c r="AN255" s="279"/>
      <c r="AO255" s="279"/>
      <c r="AP255" s="279"/>
      <c r="AQ255" s="274"/>
      <c r="AR255" s="261"/>
      <c r="AS255" s="249"/>
      <c r="AT255" s="249"/>
      <c r="AU255" s="249"/>
    </row>
    <row r="256" spans="1:47" outlineLevel="2" x14ac:dyDescent="0.35">
      <c r="A256" s="249"/>
      <c r="B256" s="258"/>
      <c r="C256" s="251">
        <f>INT($C$232)+2</f>
        <v>3</v>
      </c>
      <c r="D256" s="274"/>
      <c r="E256" s="331" t="s">
        <v>544</v>
      </c>
      <c r="F256" s="331"/>
      <c r="G256" s="274"/>
      <c r="H256" s="344" t="s">
        <v>545</v>
      </c>
      <c r="I256" s="302" t="s">
        <v>546</v>
      </c>
      <c r="J256" s="345"/>
      <c r="K256" s="282">
        <f>COUNTA($H$257:$H$312)</f>
        <v>3</v>
      </c>
      <c r="L256" s="282">
        <f>COUNTA($I$257:$I$312)/K256</f>
        <v>8</v>
      </c>
      <c r="M256" s="346">
        <v>-8</v>
      </c>
      <c r="N256" s="302" t="s">
        <v>830</v>
      </c>
      <c r="O256" s="302"/>
      <c r="P256" s="302"/>
      <c r="Q256" s="302"/>
      <c r="R256" s="302" t="s">
        <v>547</v>
      </c>
      <c r="S256" s="302"/>
      <c r="T256" s="302"/>
      <c r="U256" s="302"/>
      <c r="V256" s="279"/>
      <c r="W256" s="347" t="s">
        <v>548</v>
      </c>
      <c r="X256" s="347" t="s">
        <v>549</v>
      </c>
      <c r="Y256" s="347" t="s">
        <v>550</v>
      </c>
      <c r="Z256" s="347" t="s">
        <v>551</v>
      </c>
      <c r="AA256" s="348"/>
      <c r="AB256" s="279"/>
      <c r="AC256" s="347" t="s">
        <v>548</v>
      </c>
      <c r="AD256" s="347" t="s">
        <v>549</v>
      </c>
      <c r="AE256" s="347" t="s">
        <v>550</v>
      </c>
      <c r="AF256" s="347" t="s">
        <v>551</v>
      </c>
      <c r="AG256" s="279"/>
      <c r="AH256" s="279"/>
      <c r="AI256" s="279"/>
      <c r="AJ256" s="279"/>
      <c r="AK256" s="279"/>
      <c r="AL256" s="279"/>
      <c r="AM256" s="279"/>
      <c r="AN256" s="279"/>
      <c r="AO256" s="279"/>
      <c r="AP256" s="279"/>
      <c r="AQ256" s="274"/>
      <c r="AR256" s="261"/>
      <c r="AS256" s="249"/>
      <c r="AT256" s="249"/>
      <c r="AU256" s="249"/>
    </row>
    <row r="257" spans="1:47" outlineLevel="2" collapsed="1" x14ac:dyDescent="0.35">
      <c r="A257" s="249"/>
      <c r="B257" s="258"/>
      <c r="C257" s="251">
        <f>INT($C$232)+2</f>
        <v>3</v>
      </c>
      <c r="D257" s="274"/>
      <c r="E257" s="331">
        <v>1</v>
      </c>
      <c r="F257" s="331"/>
      <c r="G257" s="274"/>
      <c r="H257" s="295" t="str">
        <f>H$251</f>
        <v>Aut</v>
      </c>
      <c r="I257" s="349">
        <v>0</v>
      </c>
      <c r="J257" s="350" t="s">
        <v>552</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35">
      <c r="A258" s="249"/>
      <c r="B258" s="258"/>
      <c r="C258" s="251">
        <f>INT($C$232)+3</f>
        <v>4</v>
      </c>
      <c r="D258" s="274"/>
      <c r="E258" s="331">
        <v>1</v>
      </c>
      <c r="F258" s="331"/>
      <c r="G258" s="274"/>
      <c r="H258" s="279"/>
      <c r="I258" s="349">
        <v>1</v>
      </c>
      <c r="J258" s="359" t="s">
        <v>553</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35">
      <c r="A259" s="249"/>
      <c r="B259" s="258"/>
      <c r="C259" s="251">
        <f t="shared" ref="C259:C264" si="52">INT($C$232+3)</f>
        <v>4</v>
      </c>
      <c r="D259" s="274"/>
      <c r="E259" s="331">
        <v>1</v>
      </c>
      <c r="F259" s="331"/>
      <c r="G259" s="274"/>
      <c r="H259" s="279"/>
      <c r="I259" s="349">
        <v>2</v>
      </c>
      <c r="J259" s="365" t="s">
        <v>554</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35">
      <c r="A260" s="249"/>
      <c r="B260" s="258"/>
      <c r="C260" s="251">
        <f t="shared" si="52"/>
        <v>4</v>
      </c>
      <c r="D260" s="274"/>
      <c r="E260" s="331">
        <v>1</v>
      </c>
      <c r="F260" s="331"/>
      <c r="G260" s="274"/>
      <c r="H260" s="279"/>
      <c r="I260" s="279">
        <v>3</v>
      </c>
      <c r="J260" s="278" t="s">
        <v>555</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35">
      <c r="A261" s="249"/>
      <c r="B261" s="258"/>
      <c r="C261" s="251">
        <f t="shared" si="52"/>
        <v>4</v>
      </c>
      <c r="D261" s="274"/>
      <c r="E261" s="331">
        <v>1</v>
      </c>
      <c r="F261" s="331"/>
      <c r="G261" s="274"/>
      <c r="H261" s="279"/>
      <c r="I261" s="279">
        <v>4</v>
      </c>
      <c r="J261" s="279" t="s">
        <v>556</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35">
      <c r="A262" s="249"/>
      <c r="B262" s="258"/>
      <c r="C262" s="251">
        <f t="shared" si="52"/>
        <v>4</v>
      </c>
      <c r="D262" s="274"/>
      <c r="E262" s="331">
        <v>1</v>
      </c>
      <c r="F262" s="331"/>
      <c r="G262" s="274"/>
      <c r="H262" s="279"/>
      <c r="I262" s="279">
        <v>5</v>
      </c>
      <c r="J262" s="279" t="s">
        <v>557</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35">
      <c r="A263" s="249"/>
      <c r="B263" s="258"/>
      <c r="C263" s="251">
        <f t="shared" si="52"/>
        <v>4</v>
      </c>
      <c r="D263" s="274"/>
      <c r="E263" s="331">
        <v>1</v>
      </c>
      <c r="F263" s="331"/>
      <c r="G263" s="274"/>
      <c r="H263" s="279"/>
      <c r="I263" s="279">
        <v>6</v>
      </c>
      <c r="J263" s="279" t="s">
        <v>558</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35">
      <c r="A264" s="249"/>
      <c r="B264" s="258"/>
      <c r="C264" s="251">
        <f t="shared" si="52"/>
        <v>4</v>
      </c>
      <c r="D264" s="274"/>
      <c r="E264" s="331">
        <v>1</v>
      </c>
      <c r="F264" s="331"/>
      <c r="G264" s="274"/>
      <c r="H264" s="279"/>
      <c r="I264" s="279">
        <v>7</v>
      </c>
      <c r="J264" s="279" t="s">
        <v>559</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35">
      <c r="A265" s="249"/>
      <c r="B265" s="258"/>
      <c r="C265" s="251">
        <f>INT($C$232)+2</f>
        <v>3</v>
      </c>
      <c r="D265" s="274"/>
      <c r="E265" s="331">
        <v>2</v>
      </c>
      <c r="F265" s="331"/>
      <c r="G265" s="274"/>
      <c r="H265" s="295" t="str">
        <f>H$252</f>
        <v>Win</v>
      </c>
      <c r="I265" s="279">
        <v>0</v>
      </c>
      <c r="J265" s="350" t="s">
        <v>552</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35">
      <c r="A266" s="249"/>
      <c r="B266" s="258"/>
      <c r="C266" s="251">
        <f>INT($C$232)+3</f>
        <v>4</v>
      </c>
      <c r="D266" s="274"/>
      <c r="E266" s="331">
        <v>2</v>
      </c>
      <c r="F266" s="331"/>
      <c r="G266" s="274"/>
      <c r="H266" s="279"/>
      <c r="I266" s="279">
        <v>1</v>
      </c>
      <c r="J266" s="359" t="s">
        <v>553</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35">
      <c r="A267" s="249"/>
      <c r="B267" s="258"/>
      <c r="C267" s="251">
        <f t="shared" ref="C267:C272" si="54">INT($C$232+3)</f>
        <v>4</v>
      </c>
      <c r="D267" s="274"/>
      <c r="E267" s="331">
        <v>2</v>
      </c>
      <c r="F267" s="331"/>
      <c r="G267" s="274"/>
      <c r="H267" s="279"/>
      <c r="I267" s="279">
        <v>2</v>
      </c>
      <c r="J267" s="359" t="s">
        <v>560</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35">
      <c r="A268" s="249"/>
      <c r="B268" s="258"/>
      <c r="C268" s="251">
        <f t="shared" si="54"/>
        <v>4</v>
      </c>
      <c r="D268" s="274"/>
      <c r="E268" s="331">
        <v>2</v>
      </c>
      <c r="F268" s="331"/>
      <c r="G268" s="274"/>
      <c r="H268" s="279"/>
      <c r="I268" s="279">
        <v>3</v>
      </c>
      <c r="J268" s="359" t="s">
        <v>561</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35">
      <c r="A269" s="249"/>
      <c r="B269" s="258"/>
      <c r="C269" s="251">
        <f t="shared" si="54"/>
        <v>4</v>
      </c>
      <c r="D269" s="274"/>
      <c r="E269" s="331">
        <v>2</v>
      </c>
      <c r="F269" s="331"/>
      <c r="G269" s="274"/>
      <c r="H269" s="279"/>
      <c r="I269" s="279">
        <v>4</v>
      </c>
      <c r="J269" s="359" t="s">
        <v>562</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35">
      <c r="A270" s="249"/>
      <c r="B270" s="258"/>
      <c r="C270" s="251">
        <f t="shared" si="54"/>
        <v>4</v>
      </c>
      <c r="D270" s="274"/>
      <c r="E270" s="331">
        <v>2</v>
      </c>
      <c r="F270" s="331"/>
      <c r="G270" s="274"/>
      <c r="H270" s="279"/>
      <c r="I270" s="279">
        <v>5</v>
      </c>
      <c r="J270" s="359" t="s">
        <v>563</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35">
      <c r="A271" s="249"/>
      <c r="B271" s="258"/>
      <c r="C271" s="251">
        <f t="shared" si="54"/>
        <v>4</v>
      </c>
      <c r="D271" s="274"/>
      <c r="E271" s="331">
        <v>2</v>
      </c>
      <c r="F271" s="331"/>
      <c r="G271" s="274"/>
      <c r="H271" s="279"/>
      <c r="I271" s="279">
        <v>6</v>
      </c>
      <c r="J271" s="359" t="s">
        <v>564</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35">
      <c r="A272" s="249"/>
      <c r="B272" s="258"/>
      <c r="C272" s="251">
        <f t="shared" si="54"/>
        <v>4</v>
      </c>
      <c r="D272" s="274"/>
      <c r="E272" s="331">
        <v>2</v>
      </c>
      <c r="F272" s="331"/>
      <c r="G272" s="274"/>
      <c r="H272" s="279"/>
      <c r="I272" s="279">
        <v>7</v>
      </c>
      <c r="J272" s="555" t="s">
        <v>565</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35">
      <c r="A273" s="249"/>
      <c r="B273" s="258"/>
      <c r="C273" s="251">
        <f>INT($C$232)+2</f>
        <v>3</v>
      </c>
      <c r="D273" s="274"/>
      <c r="E273" s="331">
        <v>3</v>
      </c>
      <c r="F273" s="331"/>
      <c r="G273" s="274"/>
      <c r="H273" s="295" t="str">
        <f>H$253</f>
        <v>Spr</v>
      </c>
      <c r="I273" s="349">
        <v>0</v>
      </c>
      <c r="J273" s="556" t="s">
        <v>552</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35">
      <c r="A274" s="249"/>
      <c r="B274" s="258"/>
      <c r="C274" s="251">
        <f>INT($C$232)+3</f>
        <v>4</v>
      </c>
      <c r="D274" s="274"/>
      <c r="E274" s="331">
        <v>3</v>
      </c>
      <c r="F274" s="331"/>
      <c r="G274" s="274"/>
      <c r="H274" s="279"/>
      <c r="I274" s="349">
        <v>1</v>
      </c>
      <c r="J274" s="279" t="s">
        <v>553</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35">
      <c r="A275" s="249"/>
      <c r="B275" s="258"/>
      <c r="C275" s="251">
        <f t="shared" ref="C275:C280" si="61">INT($C$232+3)</f>
        <v>4</v>
      </c>
      <c r="D275" s="274"/>
      <c r="E275" s="331">
        <v>3</v>
      </c>
      <c r="F275" s="331"/>
      <c r="G275" s="274"/>
      <c r="H275" s="279"/>
      <c r="I275" s="349">
        <v>2</v>
      </c>
      <c r="J275" s="279" t="s">
        <v>560</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35">
      <c r="A276" s="249"/>
      <c r="B276" s="258"/>
      <c r="C276" s="251">
        <f t="shared" si="61"/>
        <v>4</v>
      </c>
      <c r="D276" s="274"/>
      <c r="E276" s="331">
        <v>3</v>
      </c>
      <c r="F276" s="331"/>
      <c r="G276" s="274"/>
      <c r="H276" s="279"/>
      <c r="I276" s="349">
        <v>3</v>
      </c>
      <c r="J276" s="279" t="s">
        <v>561</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35">
      <c r="A277" s="249"/>
      <c r="B277" s="258"/>
      <c r="C277" s="251">
        <f t="shared" si="61"/>
        <v>4</v>
      </c>
      <c r="D277" s="274"/>
      <c r="E277" s="331">
        <v>3</v>
      </c>
      <c r="F277" s="331"/>
      <c r="G277" s="274"/>
      <c r="H277" s="279"/>
      <c r="I277" s="349">
        <v>4</v>
      </c>
      <c r="J277" s="279" t="s">
        <v>562</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35">
      <c r="A278" s="249"/>
      <c r="B278" s="258"/>
      <c r="C278" s="251">
        <f t="shared" si="61"/>
        <v>4</v>
      </c>
      <c r="D278" s="274"/>
      <c r="E278" s="331">
        <v>3</v>
      </c>
      <c r="F278" s="331"/>
      <c r="G278" s="274"/>
      <c r="H278" s="279"/>
      <c r="I278" s="349">
        <v>5</v>
      </c>
      <c r="J278" s="279" t="s">
        <v>563</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35">
      <c r="A279" s="249"/>
      <c r="B279" s="258"/>
      <c r="C279" s="251">
        <f t="shared" si="61"/>
        <v>4</v>
      </c>
      <c r="D279" s="274"/>
      <c r="E279" s="331">
        <v>3</v>
      </c>
      <c r="F279" s="331"/>
      <c r="G279" s="274"/>
      <c r="H279" s="279"/>
      <c r="I279" s="349">
        <v>6</v>
      </c>
      <c r="J279" s="279" t="s">
        <v>564</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35">
      <c r="A280" s="249"/>
      <c r="B280" s="258"/>
      <c r="C280" s="251">
        <f t="shared" si="61"/>
        <v>4</v>
      </c>
      <c r="D280" s="274"/>
      <c r="E280" s="331">
        <v>3</v>
      </c>
      <c r="F280" s="331"/>
      <c r="G280" s="274"/>
      <c r="H280" s="279"/>
      <c r="I280" s="349">
        <v>7</v>
      </c>
      <c r="J280" s="279" t="s">
        <v>565</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3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35">
      <c r="A282" s="249"/>
      <c r="B282" s="258"/>
      <c r="C282" s="251"/>
      <c r="D282" s="274"/>
      <c r="E282" s="331"/>
      <c r="F282" s="331"/>
      <c r="G282" s="274"/>
      <c r="H282" s="279"/>
      <c r="I282" s="336"/>
      <c r="J282" s="336"/>
      <c r="K282" s="786" t="s">
        <v>1124</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3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35">
      <c r="A284" s="249"/>
      <c r="B284" s="258"/>
      <c r="C284" s="251"/>
      <c r="D284" s="274"/>
      <c r="E284" s="331"/>
      <c r="F284" s="331"/>
      <c r="G284" s="274"/>
      <c r="H284" s="279"/>
      <c r="I284" s="336"/>
      <c r="J284" s="336"/>
      <c r="K284" s="785">
        <f t="shared" ref="K284:Q286" si="63">MIN(363,INT((K251 - DATE(YEAR(K251),1,1))))+364*(YEAR(K251)-i_startyear)</f>
        <v>120</v>
      </c>
      <c r="L284" s="785">
        <f t="shared" si="63"/>
        <v>120</v>
      </c>
      <c r="M284" s="785">
        <f t="shared" si="63"/>
        <v>120</v>
      </c>
      <c r="N284" s="785">
        <f t="shared" si="63"/>
        <v>120</v>
      </c>
      <c r="O284" s="785">
        <f t="shared" si="63"/>
        <v>120</v>
      </c>
      <c r="P284" s="785">
        <f t="shared" si="63"/>
        <v>120</v>
      </c>
      <c r="Q284" s="785">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35">
      <c r="A285" s="249"/>
      <c r="B285" s="258"/>
      <c r="C285" s="251"/>
      <c r="D285" s="274"/>
      <c r="E285" s="331"/>
      <c r="F285" s="331"/>
      <c r="G285" s="274"/>
      <c r="H285" s="279"/>
      <c r="I285" s="336"/>
      <c r="J285" s="336"/>
      <c r="K285" s="785">
        <f t="shared" si="63"/>
        <v>154</v>
      </c>
      <c r="L285" s="785">
        <f t="shared" si="63"/>
        <v>154</v>
      </c>
      <c r="M285" s="785">
        <f t="shared" si="63"/>
        <v>154</v>
      </c>
      <c r="N285" s="785">
        <f t="shared" si="63"/>
        <v>154</v>
      </c>
      <c r="O285" s="785">
        <f t="shared" si="63"/>
        <v>154</v>
      </c>
      <c r="P285" s="785">
        <f t="shared" si="63"/>
        <v>154</v>
      </c>
      <c r="Q285" s="785">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35">
      <c r="A286" s="249"/>
      <c r="B286" s="258"/>
      <c r="C286" s="251"/>
      <c r="D286" s="274"/>
      <c r="E286" s="331"/>
      <c r="F286" s="331"/>
      <c r="G286" s="274"/>
      <c r="H286" s="279"/>
      <c r="I286" s="336"/>
      <c r="J286" s="336"/>
      <c r="K286" s="785">
        <f t="shared" si="63"/>
        <v>189</v>
      </c>
      <c r="L286" s="785">
        <f t="shared" si="63"/>
        <v>189</v>
      </c>
      <c r="M286" s="785">
        <f t="shared" si="63"/>
        <v>189</v>
      </c>
      <c r="N286" s="785">
        <f t="shared" si="63"/>
        <v>189</v>
      </c>
      <c r="O286" s="785">
        <f t="shared" si="63"/>
        <v>189</v>
      </c>
      <c r="P286" s="785">
        <f t="shared" si="63"/>
        <v>189</v>
      </c>
      <c r="Q286" s="785">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3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35">
      <c r="A288" s="249"/>
      <c r="B288" s="258"/>
      <c r="C288" s="251"/>
      <c r="D288" s="274"/>
      <c r="E288" s="331"/>
      <c r="F288" s="331"/>
      <c r="G288" s="274"/>
      <c r="H288" s="279"/>
      <c r="I288" s="336"/>
      <c r="J288" s="336"/>
      <c r="K288" s="336"/>
      <c r="L288" s="279"/>
      <c r="M288" s="279"/>
      <c r="N288" s="785">
        <f>MIN(363,INT((N257 - DATE(YEAR(N257),1,1))))+364*INT(YEAR(N257)-i_startyear)</f>
        <v>485</v>
      </c>
      <c r="O288" s="785">
        <f t="shared" ref="O288:U297" si="64">MIN(363,INT((O257 - DATE(YEAR(O257),1,1))))+364*(YEAR(O257)-i_startyear)</f>
        <v>485</v>
      </c>
      <c r="P288" s="785">
        <f t="shared" si="64"/>
        <v>485</v>
      </c>
      <c r="Q288" s="785">
        <f t="shared" si="64"/>
        <v>485</v>
      </c>
      <c r="R288" s="787">
        <f t="shared" si="64"/>
        <v>120</v>
      </c>
      <c r="S288" s="787">
        <f t="shared" si="64"/>
        <v>120</v>
      </c>
      <c r="T288" s="787">
        <f t="shared" si="64"/>
        <v>120</v>
      </c>
      <c r="U288" s="787">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35">
      <c r="A289" s="249"/>
      <c r="B289" s="258"/>
      <c r="C289" s="251"/>
      <c r="D289" s="274"/>
      <c r="E289" s="331"/>
      <c r="F289" s="331"/>
      <c r="G289" s="274"/>
      <c r="H289" s="279"/>
      <c r="I289" s="336"/>
      <c r="J289" s="336"/>
      <c r="K289" s="336"/>
      <c r="L289" s="279"/>
      <c r="M289" s="279"/>
      <c r="N289" s="785">
        <f t="shared" ref="N289:N311" si="65">MIN(363,INT((N258 - DATE(YEAR(N258),1,1))))+364*(YEAR(N258)-i_startyear)</f>
        <v>848</v>
      </c>
      <c r="O289" s="785">
        <f t="shared" si="64"/>
        <v>848</v>
      </c>
      <c r="P289" s="785">
        <f t="shared" si="64"/>
        <v>848</v>
      </c>
      <c r="Q289" s="785">
        <f t="shared" si="64"/>
        <v>848</v>
      </c>
      <c r="R289" s="787">
        <f t="shared" si="64"/>
        <v>120</v>
      </c>
      <c r="S289" s="787">
        <f t="shared" si="64"/>
        <v>120</v>
      </c>
      <c r="T289" s="787">
        <f t="shared" si="64"/>
        <v>120</v>
      </c>
      <c r="U289" s="787">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35">
      <c r="A290" s="249"/>
      <c r="B290" s="258"/>
      <c r="C290" s="251"/>
      <c r="D290" s="274"/>
      <c r="E290" s="331"/>
      <c r="F290" s="331"/>
      <c r="G290" s="274"/>
      <c r="H290" s="279"/>
      <c r="I290" s="336"/>
      <c r="J290" s="336"/>
      <c r="K290" s="336"/>
      <c r="L290" s="279"/>
      <c r="M290" s="279"/>
      <c r="N290" s="785">
        <f t="shared" si="65"/>
        <v>1212</v>
      </c>
      <c r="O290" s="785">
        <f t="shared" si="64"/>
        <v>1212</v>
      </c>
      <c r="P290" s="785">
        <f t="shared" si="64"/>
        <v>1212</v>
      </c>
      <c r="Q290" s="785">
        <f t="shared" si="64"/>
        <v>1212</v>
      </c>
      <c r="R290" s="787">
        <f t="shared" si="64"/>
        <v>120</v>
      </c>
      <c r="S290" s="787">
        <f t="shared" si="64"/>
        <v>120</v>
      </c>
      <c r="T290" s="787">
        <f t="shared" si="64"/>
        <v>120</v>
      </c>
      <c r="U290" s="787">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35">
      <c r="A291" s="249"/>
      <c r="B291" s="258"/>
      <c r="C291" s="251"/>
      <c r="D291" s="274"/>
      <c r="E291" s="331"/>
      <c r="F291" s="331"/>
      <c r="G291" s="274"/>
      <c r="H291" s="279"/>
      <c r="I291" s="336"/>
      <c r="J291" s="336"/>
      <c r="K291" s="336"/>
      <c r="L291" s="279"/>
      <c r="M291" s="279"/>
      <c r="N291" s="785">
        <f t="shared" si="65"/>
        <v>1576</v>
      </c>
      <c r="O291" s="785">
        <f t="shared" si="64"/>
        <v>1576</v>
      </c>
      <c r="P291" s="785">
        <f t="shared" si="64"/>
        <v>1576</v>
      </c>
      <c r="Q291" s="785">
        <f t="shared" si="64"/>
        <v>1576</v>
      </c>
      <c r="R291" s="787">
        <f t="shared" si="64"/>
        <v>120</v>
      </c>
      <c r="S291" s="787">
        <f t="shared" si="64"/>
        <v>120</v>
      </c>
      <c r="T291" s="787">
        <f t="shared" si="64"/>
        <v>120</v>
      </c>
      <c r="U291" s="787">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35">
      <c r="A292" s="249"/>
      <c r="B292" s="258"/>
      <c r="C292" s="251"/>
      <c r="D292" s="274"/>
      <c r="E292" s="331"/>
      <c r="F292" s="331"/>
      <c r="G292" s="274"/>
      <c r="H292" s="279"/>
      <c r="I292" s="336"/>
      <c r="J292" s="336"/>
      <c r="K292" s="336"/>
      <c r="L292" s="279"/>
      <c r="M292" s="279"/>
      <c r="N292" s="785">
        <f t="shared" si="65"/>
        <v>1941</v>
      </c>
      <c r="O292" s="785">
        <f t="shared" si="64"/>
        <v>1941</v>
      </c>
      <c r="P292" s="785">
        <f t="shared" si="64"/>
        <v>1941</v>
      </c>
      <c r="Q292" s="785">
        <f t="shared" si="64"/>
        <v>1941</v>
      </c>
      <c r="R292" s="787">
        <f t="shared" si="64"/>
        <v>120</v>
      </c>
      <c r="S292" s="787">
        <f t="shared" si="64"/>
        <v>120</v>
      </c>
      <c r="T292" s="787">
        <f t="shared" si="64"/>
        <v>120</v>
      </c>
      <c r="U292" s="787">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35">
      <c r="A293" s="249"/>
      <c r="B293" s="258"/>
      <c r="C293" s="251"/>
      <c r="D293" s="274"/>
      <c r="E293" s="331"/>
      <c r="F293" s="331"/>
      <c r="G293" s="274"/>
      <c r="H293" s="279"/>
      <c r="I293" s="336"/>
      <c r="J293" s="336"/>
      <c r="K293" s="336"/>
      <c r="L293" s="279"/>
      <c r="M293" s="279"/>
      <c r="N293" s="785">
        <f t="shared" si="65"/>
        <v>2304</v>
      </c>
      <c r="O293" s="785">
        <f t="shared" si="64"/>
        <v>2304</v>
      </c>
      <c r="P293" s="785">
        <f t="shared" si="64"/>
        <v>2304</v>
      </c>
      <c r="Q293" s="785">
        <f t="shared" si="64"/>
        <v>2304</v>
      </c>
      <c r="R293" s="787">
        <f t="shared" si="64"/>
        <v>120</v>
      </c>
      <c r="S293" s="787">
        <f t="shared" si="64"/>
        <v>120</v>
      </c>
      <c r="T293" s="787">
        <f t="shared" si="64"/>
        <v>120</v>
      </c>
      <c r="U293" s="787">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35">
      <c r="A294" s="249"/>
      <c r="B294" s="258"/>
      <c r="C294" s="251"/>
      <c r="D294" s="274"/>
      <c r="E294" s="331"/>
      <c r="F294" s="331"/>
      <c r="G294" s="274"/>
      <c r="H294" s="279"/>
      <c r="I294" s="336"/>
      <c r="J294" s="336"/>
      <c r="K294" s="336"/>
      <c r="L294" s="279"/>
      <c r="M294" s="279"/>
      <c r="N294" s="785">
        <f t="shared" si="65"/>
        <v>2668</v>
      </c>
      <c r="O294" s="785">
        <f t="shared" si="64"/>
        <v>2668</v>
      </c>
      <c r="P294" s="785">
        <f t="shared" si="64"/>
        <v>2668</v>
      </c>
      <c r="Q294" s="785">
        <f t="shared" si="64"/>
        <v>2668</v>
      </c>
      <c r="R294" s="787">
        <f t="shared" si="64"/>
        <v>120</v>
      </c>
      <c r="S294" s="787">
        <f t="shared" si="64"/>
        <v>120</v>
      </c>
      <c r="T294" s="787">
        <f t="shared" si="64"/>
        <v>120</v>
      </c>
      <c r="U294" s="787">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35">
      <c r="A295" s="249"/>
      <c r="B295" s="258"/>
      <c r="C295" s="251"/>
      <c r="D295" s="274"/>
      <c r="E295" s="331"/>
      <c r="F295" s="331"/>
      <c r="G295" s="274"/>
      <c r="H295" s="279"/>
      <c r="I295" s="336"/>
      <c r="J295" s="336"/>
      <c r="K295" s="336"/>
      <c r="L295" s="279"/>
      <c r="M295" s="279"/>
      <c r="N295" s="785">
        <f t="shared" si="65"/>
        <v>3032</v>
      </c>
      <c r="O295" s="785">
        <f t="shared" si="64"/>
        <v>3032</v>
      </c>
      <c r="P295" s="785">
        <f t="shared" si="64"/>
        <v>3032</v>
      </c>
      <c r="Q295" s="785">
        <f t="shared" si="64"/>
        <v>3032</v>
      </c>
      <c r="R295" s="787">
        <f t="shared" si="64"/>
        <v>120</v>
      </c>
      <c r="S295" s="787">
        <f t="shared" si="64"/>
        <v>120</v>
      </c>
      <c r="T295" s="787">
        <f t="shared" si="64"/>
        <v>120</v>
      </c>
      <c r="U295" s="787">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35">
      <c r="A296" s="249"/>
      <c r="B296" s="258"/>
      <c r="C296" s="251"/>
      <c r="D296" s="274"/>
      <c r="E296" s="331"/>
      <c r="F296" s="331"/>
      <c r="G296" s="274"/>
      <c r="H296" s="279"/>
      <c r="I296" s="336"/>
      <c r="J296" s="336"/>
      <c r="K296" s="336"/>
      <c r="L296" s="279"/>
      <c r="M296" s="279"/>
      <c r="N296" s="785">
        <f t="shared" si="65"/>
        <v>519</v>
      </c>
      <c r="O296" s="785">
        <f t="shared" si="64"/>
        <v>519</v>
      </c>
      <c r="P296" s="785">
        <f t="shared" si="64"/>
        <v>519</v>
      </c>
      <c r="Q296" s="785">
        <f t="shared" si="64"/>
        <v>519</v>
      </c>
      <c r="R296" s="787">
        <f t="shared" si="64"/>
        <v>154</v>
      </c>
      <c r="S296" s="787">
        <f t="shared" si="64"/>
        <v>154</v>
      </c>
      <c r="T296" s="787">
        <f t="shared" si="64"/>
        <v>154</v>
      </c>
      <c r="U296" s="787">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35">
      <c r="A297" s="249"/>
      <c r="B297" s="258"/>
      <c r="C297" s="251"/>
      <c r="D297" s="274"/>
      <c r="E297" s="331"/>
      <c r="F297" s="331"/>
      <c r="G297" s="274"/>
      <c r="H297" s="279"/>
      <c r="I297" s="336"/>
      <c r="J297" s="336"/>
      <c r="K297" s="336"/>
      <c r="L297" s="279"/>
      <c r="M297" s="279"/>
      <c r="N297" s="785">
        <f t="shared" si="65"/>
        <v>882</v>
      </c>
      <c r="O297" s="785">
        <f t="shared" si="64"/>
        <v>882</v>
      </c>
      <c r="P297" s="785">
        <f t="shared" si="64"/>
        <v>882</v>
      </c>
      <c r="Q297" s="785">
        <f t="shared" si="64"/>
        <v>882</v>
      </c>
      <c r="R297" s="787">
        <f t="shared" si="64"/>
        <v>154</v>
      </c>
      <c r="S297" s="787">
        <f t="shared" si="64"/>
        <v>154</v>
      </c>
      <c r="T297" s="787">
        <f t="shared" si="64"/>
        <v>154</v>
      </c>
      <c r="U297" s="787">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35">
      <c r="A298" s="249"/>
      <c r="B298" s="258"/>
      <c r="C298" s="251"/>
      <c r="D298" s="274"/>
      <c r="E298" s="331"/>
      <c r="F298" s="331"/>
      <c r="G298" s="274"/>
      <c r="H298" s="279"/>
      <c r="I298" s="336"/>
      <c r="J298" s="336"/>
      <c r="K298" s="336"/>
      <c r="L298" s="279"/>
      <c r="M298" s="279"/>
      <c r="N298" s="785">
        <f t="shared" si="65"/>
        <v>1246</v>
      </c>
      <c r="O298" s="785">
        <f t="shared" ref="O298:U307" si="66">MIN(363,INT((O267 - DATE(YEAR(O267),1,1))))+364*(YEAR(O267)-i_startyear)</f>
        <v>1246</v>
      </c>
      <c r="P298" s="785">
        <f t="shared" si="66"/>
        <v>1246</v>
      </c>
      <c r="Q298" s="785">
        <f t="shared" si="66"/>
        <v>1246</v>
      </c>
      <c r="R298" s="787">
        <f t="shared" si="66"/>
        <v>154</v>
      </c>
      <c r="S298" s="787">
        <f t="shared" si="66"/>
        <v>154</v>
      </c>
      <c r="T298" s="787">
        <f t="shared" si="66"/>
        <v>154</v>
      </c>
      <c r="U298" s="787">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35">
      <c r="A299" s="249"/>
      <c r="B299" s="258"/>
      <c r="C299" s="251"/>
      <c r="D299" s="274"/>
      <c r="E299" s="331"/>
      <c r="F299" s="331"/>
      <c r="G299" s="274"/>
      <c r="H299" s="279"/>
      <c r="I299" s="336"/>
      <c r="J299" s="336"/>
      <c r="K299" s="336"/>
      <c r="L299" s="279"/>
      <c r="M299" s="279"/>
      <c r="N299" s="785">
        <f t="shared" si="65"/>
        <v>1610</v>
      </c>
      <c r="O299" s="785">
        <f t="shared" si="66"/>
        <v>1610</v>
      </c>
      <c r="P299" s="785">
        <f t="shared" si="66"/>
        <v>1610</v>
      </c>
      <c r="Q299" s="785">
        <f t="shared" si="66"/>
        <v>1610</v>
      </c>
      <c r="R299" s="787">
        <f t="shared" si="66"/>
        <v>154</v>
      </c>
      <c r="S299" s="787">
        <f t="shared" si="66"/>
        <v>154</v>
      </c>
      <c r="T299" s="787">
        <f t="shared" si="66"/>
        <v>154</v>
      </c>
      <c r="U299" s="787">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35">
      <c r="A300" s="249"/>
      <c r="B300" s="258"/>
      <c r="C300" s="251"/>
      <c r="D300" s="274"/>
      <c r="E300" s="331"/>
      <c r="F300" s="331"/>
      <c r="G300" s="274"/>
      <c r="H300" s="279"/>
      <c r="I300" s="336"/>
      <c r="J300" s="336"/>
      <c r="K300" s="336"/>
      <c r="L300" s="279"/>
      <c r="M300" s="279"/>
      <c r="N300" s="785">
        <f t="shared" si="65"/>
        <v>1975</v>
      </c>
      <c r="O300" s="785">
        <f t="shared" si="66"/>
        <v>1975</v>
      </c>
      <c r="P300" s="785">
        <f t="shared" si="66"/>
        <v>1975</v>
      </c>
      <c r="Q300" s="785">
        <f t="shared" si="66"/>
        <v>1975</v>
      </c>
      <c r="R300" s="787">
        <f t="shared" si="66"/>
        <v>154</v>
      </c>
      <c r="S300" s="787">
        <f t="shared" si="66"/>
        <v>154</v>
      </c>
      <c r="T300" s="787">
        <f t="shared" si="66"/>
        <v>154</v>
      </c>
      <c r="U300" s="787">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35">
      <c r="A301" s="249"/>
      <c r="B301" s="258"/>
      <c r="C301" s="251"/>
      <c r="D301" s="274"/>
      <c r="E301" s="331"/>
      <c r="F301" s="331"/>
      <c r="G301" s="274"/>
      <c r="H301" s="279"/>
      <c r="I301" s="336"/>
      <c r="J301" s="336"/>
      <c r="K301" s="336"/>
      <c r="L301" s="279"/>
      <c r="M301" s="279"/>
      <c r="N301" s="785">
        <f t="shared" si="65"/>
        <v>2338</v>
      </c>
      <c r="O301" s="785">
        <f t="shared" si="66"/>
        <v>2338</v>
      </c>
      <c r="P301" s="785">
        <f t="shared" si="66"/>
        <v>2338</v>
      </c>
      <c r="Q301" s="785">
        <f t="shared" si="66"/>
        <v>2338</v>
      </c>
      <c r="R301" s="787">
        <f t="shared" si="66"/>
        <v>154</v>
      </c>
      <c r="S301" s="787">
        <f t="shared" si="66"/>
        <v>154</v>
      </c>
      <c r="T301" s="787">
        <f t="shared" si="66"/>
        <v>154</v>
      </c>
      <c r="U301" s="787">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35">
      <c r="A302" s="249"/>
      <c r="B302" s="258"/>
      <c r="C302" s="251"/>
      <c r="D302" s="274"/>
      <c r="E302" s="331"/>
      <c r="F302" s="331"/>
      <c r="G302" s="274"/>
      <c r="H302" s="279"/>
      <c r="I302" s="336"/>
      <c r="J302" s="336"/>
      <c r="K302" s="336"/>
      <c r="L302" s="279"/>
      <c r="M302" s="279"/>
      <c r="N302" s="785">
        <f t="shared" si="65"/>
        <v>2702</v>
      </c>
      <c r="O302" s="785">
        <f t="shared" si="66"/>
        <v>2702</v>
      </c>
      <c r="P302" s="785">
        <f t="shared" si="66"/>
        <v>2702</v>
      </c>
      <c r="Q302" s="785">
        <f t="shared" si="66"/>
        <v>2702</v>
      </c>
      <c r="R302" s="787">
        <f t="shared" si="66"/>
        <v>154</v>
      </c>
      <c r="S302" s="787">
        <f t="shared" si="66"/>
        <v>154</v>
      </c>
      <c r="T302" s="787">
        <f t="shared" si="66"/>
        <v>154</v>
      </c>
      <c r="U302" s="787">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35">
      <c r="A303" s="249"/>
      <c r="B303" s="258"/>
      <c r="C303" s="251"/>
      <c r="D303" s="274"/>
      <c r="E303" s="331"/>
      <c r="F303" s="331"/>
      <c r="G303" s="274"/>
      <c r="H303" s="279"/>
      <c r="I303" s="336"/>
      <c r="J303" s="336"/>
      <c r="K303" s="336"/>
      <c r="L303" s="279"/>
      <c r="M303" s="279"/>
      <c r="N303" s="785">
        <f t="shared" si="65"/>
        <v>3066</v>
      </c>
      <c r="O303" s="785">
        <f t="shared" si="66"/>
        <v>3066</v>
      </c>
      <c r="P303" s="785">
        <f t="shared" si="66"/>
        <v>3066</v>
      </c>
      <c r="Q303" s="785">
        <f t="shared" si="66"/>
        <v>3066</v>
      </c>
      <c r="R303" s="787">
        <f t="shared" si="66"/>
        <v>154</v>
      </c>
      <c r="S303" s="787">
        <f t="shared" si="66"/>
        <v>154</v>
      </c>
      <c r="T303" s="787">
        <f t="shared" si="66"/>
        <v>154</v>
      </c>
      <c r="U303" s="787">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35">
      <c r="A304" s="249"/>
      <c r="B304" s="258"/>
      <c r="C304" s="251"/>
      <c r="D304" s="274"/>
      <c r="E304" s="331"/>
      <c r="F304" s="331"/>
      <c r="G304" s="274"/>
      <c r="H304" s="279"/>
      <c r="I304" s="336"/>
      <c r="J304" s="336"/>
      <c r="K304" s="336"/>
      <c r="L304" s="279"/>
      <c r="M304" s="279"/>
      <c r="N304" s="785">
        <f t="shared" si="65"/>
        <v>554</v>
      </c>
      <c r="O304" s="785">
        <f t="shared" si="66"/>
        <v>554</v>
      </c>
      <c r="P304" s="785">
        <f t="shared" si="66"/>
        <v>554</v>
      </c>
      <c r="Q304" s="785">
        <f t="shared" si="66"/>
        <v>554</v>
      </c>
      <c r="R304" s="787">
        <f t="shared" si="66"/>
        <v>189</v>
      </c>
      <c r="S304" s="787">
        <f t="shared" si="66"/>
        <v>189</v>
      </c>
      <c r="T304" s="787">
        <f t="shared" si="66"/>
        <v>189</v>
      </c>
      <c r="U304" s="787">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35">
      <c r="A305" s="249"/>
      <c r="B305" s="258"/>
      <c r="C305" s="251"/>
      <c r="D305" s="274"/>
      <c r="E305" s="331"/>
      <c r="F305" s="331"/>
      <c r="G305" s="274"/>
      <c r="H305" s="279"/>
      <c r="I305" s="336"/>
      <c r="J305" s="336"/>
      <c r="K305" s="336"/>
      <c r="L305" s="279"/>
      <c r="M305" s="279"/>
      <c r="N305" s="785">
        <f t="shared" si="65"/>
        <v>917</v>
      </c>
      <c r="O305" s="785">
        <f t="shared" si="66"/>
        <v>917</v>
      </c>
      <c r="P305" s="785">
        <f t="shared" si="66"/>
        <v>917</v>
      </c>
      <c r="Q305" s="785">
        <f t="shared" si="66"/>
        <v>917</v>
      </c>
      <c r="R305" s="787">
        <f t="shared" si="66"/>
        <v>189</v>
      </c>
      <c r="S305" s="787">
        <f t="shared" si="66"/>
        <v>189</v>
      </c>
      <c r="T305" s="787">
        <f t="shared" si="66"/>
        <v>189</v>
      </c>
      <c r="U305" s="787">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35">
      <c r="A306" s="249"/>
      <c r="B306" s="258"/>
      <c r="C306" s="251"/>
      <c r="D306" s="274"/>
      <c r="E306" s="331"/>
      <c r="F306" s="331"/>
      <c r="G306" s="274"/>
      <c r="H306" s="279"/>
      <c r="I306" s="336"/>
      <c r="J306" s="336"/>
      <c r="K306" s="336"/>
      <c r="L306" s="279"/>
      <c r="M306" s="279"/>
      <c r="N306" s="785">
        <f t="shared" si="65"/>
        <v>1281</v>
      </c>
      <c r="O306" s="785">
        <f t="shared" si="66"/>
        <v>1281</v>
      </c>
      <c r="P306" s="785">
        <f t="shared" si="66"/>
        <v>1281</v>
      </c>
      <c r="Q306" s="785">
        <f t="shared" si="66"/>
        <v>1281</v>
      </c>
      <c r="R306" s="787">
        <f t="shared" si="66"/>
        <v>189</v>
      </c>
      <c r="S306" s="787">
        <f t="shared" si="66"/>
        <v>189</v>
      </c>
      <c r="T306" s="787">
        <f t="shared" si="66"/>
        <v>189</v>
      </c>
      <c r="U306" s="787">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35">
      <c r="A307" s="249"/>
      <c r="B307" s="258"/>
      <c r="C307" s="251"/>
      <c r="D307" s="274"/>
      <c r="E307" s="331"/>
      <c r="F307" s="331"/>
      <c r="G307" s="274"/>
      <c r="H307" s="279"/>
      <c r="I307" s="336"/>
      <c r="J307" s="336"/>
      <c r="K307" s="336"/>
      <c r="L307" s="279"/>
      <c r="M307" s="279"/>
      <c r="N307" s="785">
        <f t="shared" si="65"/>
        <v>1645</v>
      </c>
      <c r="O307" s="785">
        <f t="shared" si="66"/>
        <v>1645</v>
      </c>
      <c r="P307" s="785">
        <f t="shared" si="66"/>
        <v>1645</v>
      </c>
      <c r="Q307" s="785">
        <f t="shared" si="66"/>
        <v>1645</v>
      </c>
      <c r="R307" s="787">
        <f t="shared" si="66"/>
        <v>189</v>
      </c>
      <c r="S307" s="787">
        <f t="shared" si="66"/>
        <v>189</v>
      </c>
      <c r="T307" s="787">
        <f t="shared" si="66"/>
        <v>189</v>
      </c>
      <c r="U307" s="787">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35">
      <c r="A308" s="249"/>
      <c r="B308" s="258"/>
      <c r="C308" s="251"/>
      <c r="D308" s="274"/>
      <c r="E308" s="331"/>
      <c r="F308" s="331"/>
      <c r="G308" s="274"/>
      <c r="H308" s="279"/>
      <c r="I308" s="336"/>
      <c r="J308" s="336"/>
      <c r="K308" s="336"/>
      <c r="L308" s="279"/>
      <c r="M308" s="279"/>
      <c r="N308" s="785">
        <f t="shared" si="65"/>
        <v>2010</v>
      </c>
      <c r="O308" s="785">
        <f t="shared" ref="O308:U311" si="67">MIN(363,INT((O277 - DATE(YEAR(O277),1,1))))+364*(YEAR(O277)-i_startyear)</f>
        <v>2010</v>
      </c>
      <c r="P308" s="785">
        <f t="shared" si="67"/>
        <v>2010</v>
      </c>
      <c r="Q308" s="785">
        <f t="shared" si="67"/>
        <v>2010</v>
      </c>
      <c r="R308" s="787">
        <f t="shared" si="67"/>
        <v>189</v>
      </c>
      <c r="S308" s="787">
        <f t="shared" si="67"/>
        <v>189</v>
      </c>
      <c r="T308" s="787">
        <f t="shared" si="67"/>
        <v>189</v>
      </c>
      <c r="U308" s="787">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35">
      <c r="A309" s="249"/>
      <c r="B309" s="258"/>
      <c r="C309" s="251"/>
      <c r="D309" s="274"/>
      <c r="E309" s="331"/>
      <c r="F309" s="331"/>
      <c r="G309" s="274"/>
      <c r="H309" s="279"/>
      <c r="I309" s="336"/>
      <c r="J309" s="336"/>
      <c r="K309" s="336"/>
      <c r="L309" s="279"/>
      <c r="M309" s="279"/>
      <c r="N309" s="785">
        <f t="shared" si="65"/>
        <v>2373</v>
      </c>
      <c r="O309" s="785">
        <f t="shared" si="67"/>
        <v>2373</v>
      </c>
      <c r="P309" s="785">
        <f t="shared" si="67"/>
        <v>2373</v>
      </c>
      <c r="Q309" s="785">
        <f t="shared" si="67"/>
        <v>2373</v>
      </c>
      <c r="R309" s="787">
        <f t="shared" si="67"/>
        <v>189</v>
      </c>
      <c r="S309" s="787">
        <f t="shared" si="67"/>
        <v>189</v>
      </c>
      <c r="T309" s="787">
        <f t="shared" si="67"/>
        <v>189</v>
      </c>
      <c r="U309" s="787">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35">
      <c r="A310" s="249"/>
      <c r="B310" s="258"/>
      <c r="C310" s="251"/>
      <c r="D310" s="274"/>
      <c r="E310" s="331"/>
      <c r="F310" s="331"/>
      <c r="G310" s="274"/>
      <c r="H310" s="279"/>
      <c r="I310" s="336"/>
      <c r="J310" s="336"/>
      <c r="K310" s="336"/>
      <c r="L310" s="279"/>
      <c r="M310" s="279"/>
      <c r="N310" s="785">
        <f t="shared" si="65"/>
        <v>2737</v>
      </c>
      <c r="O310" s="785">
        <f t="shared" si="67"/>
        <v>2737</v>
      </c>
      <c r="P310" s="785">
        <f t="shared" si="67"/>
        <v>2737</v>
      </c>
      <c r="Q310" s="785">
        <f t="shared" si="67"/>
        <v>2737</v>
      </c>
      <c r="R310" s="787">
        <f t="shared" si="67"/>
        <v>189</v>
      </c>
      <c r="S310" s="787">
        <f t="shared" si="67"/>
        <v>189</v>
      </c>
      <c r="T310" s="787">
        <f t="shared" si="67"/>
        <v>189</v>
      </c>
      <c r="U310" s="787">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35">
      <c r="A311" s="249"/>
      <c r="B311" s="258"/>
      <c r="C311" s="251"/>
      <c r="D311" s="274"/>
      <c r="E311" s="331"/>
      <c r="F311" s="331"/>
      <c r="G311" s="274"/>
      <c r="H311" s="279"/>
      <c r="I311" s="336"/>
      <c r="J311" s="336"/>
      <c r="K311" s="336"/>
      <c r="L311" s="279"/>
      <c r="M311" s="279"/>
      <c r="N311" s="785">
        <f t="shared" si="65"/>
        <v>3101</v>
      </c>
      <c r="O311" s="785">
        <f t="shared" si="67"/>
        <v>3101</v>
      </c>
      <c r="P311" s="785">
        <f t="shared" si="67"/>
        <v>3101</v>
      </c>
      <c r="Q311" s="785">
        <f t="shared" si="67"/>
        <v>3101</v>
      </c>
      <c r="R311" s="787">
        <f t="shared" si="67"/>
        <v>189</v>
      </c>
      <c r="S311" s="787">
        <f t="shared" si="67"/>
        <v>189</v>
      </c>
      <c r="T311" s="787">
        <f t="shared" si="67"/>
        <v>189</v>
      </c>
      <c r="U311" s="787">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15" customHeight="1" outlineLevel="2" x14ac:dyDescent="0.3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427</v>
      </c>
      <c r="AR312" s="261"/>
      <c r="AS312" s="249"/>
      <c r="AT312" s="249"/>
      <c r="AU312" s="249"/>
    </row>
    <row r="313" spans="1:51" outlineLevel="2" x14ac:dyDescent="0.35">
      <c r="A313" s="249"/>
      <c r="B313" s="258"/>
      <c r="C313" s="251">
        <f>INT($C$232)+2</f>
        <v>3</v>
      </c>
      <c r="D313" s="274"/>
      <c r="E313" s="331" t="s">
        <v>544</v>
      </c>
      <c r="F313" s="331"/>
      <c r="G313" s="274"/>
      <c r="H313" s="344" t="s">
        <v>545</v>
      </c>
      <c r="I313" s="302" t="s">
        <v>546</v>
      </c>
      <c r="J313" s="302"/>
      <c r="K313" s="279"/>
      <c r="L313" s="279"/>
      <c r="M313" s="279"/>
      <c r="N313" s="302" t="s">
        <v>566</v>
      </c>
      <c r="O313" s="302"/>
      <c r="P313" s="302"/>
      <c r="Q313" s="302"/>
      <c r="R313" s="279" t="s">
        <v>567</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35">
      <c r="A314" s="249"/>
      <c r="B314" s="258"/>
      <c r="C314" s="251">
        <f>INT($C$232)+2</f>
        <v>3</v>
      </c>
      <c r="D314" s="274"/>
      <c r="E314" s="331">
        <v>1</v>
      </c>
      <c r="F314" s="331"/>
      <c r="G314" s="274"/>
      <c r="H314" s="295" t="str">
        <f>H$251</f>
        <v>Aut</v>
      </c>
      <c r="I314" s="279">
        <v>0</v>
      </c>
      <c r="J314" s="279" t="s">
        <v>568</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35">
      <c r="A315" s="249"/>
      <c r="B315" s="258"/>
      <c r="C315" s="251">
        <f>INT($C$232)+3</f>
        <v>4</v>
      </c>
      <c r="D315" s="274"/>
      <c r="E315" s="331">
        <v>1</v>
      </c>
      <c r="F315" s="331"/>
      <c r="G315" s="274"/>
      <c r="H315" s="279"/>
      <c r="I315" s="279">
        <v>1</v>
      </c>
      <c r="J315" s="279" t="s">
        <v>569</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35">
      <c r="A316" s="249"/>
      <c r="B316" s="258"/>
      <c r="C316" s="251">
        <f t="shared" ref="C316:C321" si="72">INT($C$232+3)</f>
        <v>4</v>
      </c>
      <c r="D316" s="274"/>
      <c r="E316" s="331">
        <v>1</v>
      </c>
      <c r="F316" s="331"/>
      <c r="G316" s="274"/>
      <c r="H316" s="279"/>
      <c r="I316" s="279">
        <v>2</v>
      </c>
      <c r="J316" s="279" t="s">
        <v>570</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35">
      <c r="A317" s="249"/>
      <c r="B317" s="258"/>
      <c r="C317" s="251">
        <f t="shared" si="72"/>
        <v>4</v>
      </c>
      <c r="D317" s="274"/>
      <c r="E317" s="331">
        <v>1</v>
      </c>
      <c r="F317" s="331"/>
      <c r="G317" s="274"/>
      <c r="H317" s="279"/>
      <c r="I317" s="279">
        <v>3</v>
      </c>
      <c r="J317" s="279" t="s">
        <v>555</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35">
      <c r="A318" s="249"/>
      <c r="B318" s="258"/>
      <c r="C318" s="251">
        <f t="shared" si="72"/>
        <v>4</v>
      </c>
      <c r="D318" s="274"/>
      <c r="E318" s="331">
        <v>1</v>
      </c>
      <c r="F318" s="331"/>
      <c r="G318" s="274"/>
      <c r="H318" s="279"/>
      <c r="I318" s="279">
        <v>4</v>
      </c>
      <c r="J318" s="279" t="s">
        <v>556</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35">
      <c r="A319" s="249"/>
      <c r="B319" s="258"/>
      <c r="C319" s="251">
        <f t="shared" si="72"/>
        <v>4</v>
      </c>
      <c r="D319" s="274"/>
      <c r="E319" s="331">
        <v>1</v>
      </c>
      <c r="F319" s="331"/>
      <c r="G319" s="274"/>
      <c r="H319" s="279"/>
      <c r="I319" s="279">
        <v>5</v>
      </c>
      <c r="J319" s="279" t="s">
        <v>557</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35">
      <c r="A320" s="249"/>
      <c r="B320" s="258"/>
      <c r="C320" s="251">
        <f t="shared" si="72"/>
        <v>4</v>
      </c>
      <c r="D320" s="274"/>
      <c r="E320" s="331">
        <v>1</v>
      </c>
      <c r="F320" s="331"/>
      <c r="G320" s="274"/>
      <c r="H320" s="279"/>
      <c r="I320" s="279">
        <v>6</v>
      </c>
      <c r="J320" s="279" t="s">
        <v>558</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35">
      <c r="A321" s="249"/>
      <c r="B321" s="258"/>
      <c r="C321" s="251">
        <f t="shared" si="72"/>
        <v>4</v>
      </c>
      <c r="D321" s="274"/>
      <c r="E321" s="331">
        <v>1</v>
      </c>
      <c r="F321" s="331"/>
      <c r="G321" s="274"/>
      <c r="H321" s="279"/>
      <c r="I321" s="279">
        <v>7</v>
      </c>
      <c r="J321" s="279" t="s">
        <v>559</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35">
      <c r="A322" s="249"/>
      <c r="B322" s="258"/>
      <c r="C322" s="251">
        <f>INT($C$232)+2</f>
        <v>3</v>
      </c>
      <c r="D322" s="274"/>
      <c r="E322" s="331">
        <v>2</v>
      </c>
      <c r="F322" s="331"/>
      <c r="G322" s="274"/>
      <c r="H322" s="295" t="str">
        <f>H$252</f>
        <v>Win</v>
      </c>
      <c r="I322" s="279">
        <v>0</v>
      </c>
      <c r="J322" s="279" t="s">
        <v>568</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35">
      <c r="A323" s="249"/>
      <c r="B323" s="258"/>
      <c r="C323" s="251">
        <f>INT($C$232)+3</f>
        <v>4</v>
      </c>
      <c r="D323" s="274"/>
      <c r="E323" s="331">
        <v>2</v>
      </c>
      <c r="F323" s="331"/>
      <c r="G323" s="274"/>
      <c r="H323" s="279"/>
      <c r="I323" s="279">
        <v>1</v>
      </c>
      <c r="J323" s="279" t="s">
        <v>569</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35">
      <c r="A324" s="249"/>
      <c r="B324" s="258"/>
      <c r="C324" s="251">
        <f t="shared" ref="C324:C329" si="73">INT($C$232+3)</f>
        <v>4</v>
      </c>
      <c r="D324" s="274"/>
      <c r="E324" s="331">
        <v>2</v>
      </c>
      <c r="F324" s="331"/>
      <c r="G324" s="274"/>
      <c r="H324" s="279"/>
      <c r="I324" s="279">
        <v>2</v>
      </c>
      <c r="J324" s="279" t="s">
        <v>570</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35">
      <c r="A325" s="249"/>
      <c r="B325" s="258"/>
      <c r="C325" s="251">
        <f t="shared" si="73"/>
        <v>4</v>
      </c>
      <c r="D325" s="274"/>
      <c r="E325" s="331">
        <v>2</v>
      </c>
      <c r="F325" s="331"/>
      <c r="G325" s="274"/>
      <c r="H325" s="279"/>
      <c r="I325" s="279">
        <v>3</v>
      </c>
      <c r="J325" s="279" t="s">
        <v>555</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35">
      <c r="A326" s="249"/>
      <c r="B326" s="258"/>
      <c r="C326" s="251">
        <f t="shared" si="73"/>
        <v>4</v>
      </c>
      <c r="D326" s="274"/>
      <c r="E326" s="331">
        <v>2</v>
      </c>
      <c r="F326" s="331"/>
      <c r="G326" s="274"/>
      <c r="H326" s="279"/>
      <c r="I326" s="279">
        <v>4</v>
      </c>
      <c r="J326" s="279" t="s">
        <v>556</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35">
      <c r="A327" s="249"/>
      <c r="B327" s="258"/>
      <c r="C327" s="251">
        <f t="shared" si="73"/>
        <v>4</v>
      </c>
      <c r="D327" s="274"/>
      <c r="E327" s="331">
        <v>2</v>
      </c>
      <c r="F327" s="331"/>
      <c r="G327" s="274"/>
      <c r="H327" s="279"/>
      <c r="I327" s="279">
        <v>5</v>
      </c>
      <c r="J327" s="279" t="s">
        <v>557</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35">
      <c r="A328" s="249"/>
      <c r="B328" s="258"/>
      <c r="C328" s="251">
        <f t="shared" si="73"/>
        <v>4</v>
      </c>
      <c r="D328" s="274"/>
      <c r="E328" s="331">
        <v>2</v>
      </c>
      <c r="F328" s="331"/>
      <c r="G328" s="274"/>
      <c r="H328" s="279"/>
      <c r="I328" s="279">
        <v>6</v>
      </c>
      <c r="J328" s="279" t="s">
        <v>558</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35">
      <c r="A329" s="249"/>
      <c r="B329" s="258"/>
      <c r="C329" s="251">
        <f t="shared" si="73"/>
        <v>4</v>
      </c>
      <c r="D329" s="274"/>
      <c r="E329" s="331">
        <v>2</v>
      </c>
      <c r="F329" s="331"/>
      <c r="G329" s="274"/>
      <c r="H329" s="279"/>
      <c r="I329" s="279">
        <v>7</v>
      </c>
      <c r="J329" s="279" t="s">
        <v>559</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35">
      <c r="A330" s="249"/>
      <c r="B330" s="258"/>
      <c r="C330" s="251">
        <f>INT($C$232)+2</f>
        <v>3</v>
      </c>
      <c r="D330" s="274"/>
      <c r="E330" s="331">
        <v>3</v>
      </c>
      <c r="F330" s="331"/>
      <c r="G330" s="274"/>
      <c r="H330" s="295" t="str">
        <f>H$253</f>
        <v>Spr</v>
      </c>
      <c r="I330" s="279">
        <v>0</v>
      </c>
      <c r="J330" s="279" t="s">
        <v>568</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35">
      <c r="A331" s="249"/>
      <c r="B331" s="258"/>
      <c r="C331" s="251">
        <f>INT($C$232)+3</f>
        <v>4</v>
      </c>
      <c r="D331" s="274"/>
      <c r="E331" s="331">
        <v>3</v>
      </c>
      <c r="F331" s="331"/>
      <c r="G331" s="274"/>
      <c r="H331" s="279"/>
      <c r="I331" s="279">
        <v>1</v>
      </c>
      <c r="J331" s="279" t="s">
        <v>569</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35">
      <c r="A332" s="249"/>
      <c r="B332" s="258"/>
      <c r="C332" s="251">
        <f t="shared" ref="C332:C337" si="74">INT($C$232+3)</f>
        <v>4</v>
      </c>
      <c r="D332" s="274"/>
      <c r="E332" s="331">
        <v>3</v>
      </c>
      <c r="F332" s="331"/>
      <c r="G332" s="274"/>
      <c r="H332" s="279"/>
      <c r="I332" s="279">
        <v>2</v>
      </c>
      <c r="J332" s="279" t="s">
        <v>570</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35">
      <c r="A333" s="249"/>
      <c r="B333" s="258"/>
      <c r="C333" s="251">
        <f t="shared" si="74"/>
        <v>4</v>
      </c>
      <c r="D333" s="274"/>
      <c r="E333" s="331">
        <v>3</v>
      </c>
      <c r="F333" s="331"/>
      <c r="G333" s="274"/>
      <c r="H333" s="279"/>
      <c r="I333" s="279">
        <v>3</v>
      </c>
      <c r="J333" s="279" t="s">
        <v>555</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35">
      <c r="A334" s="249"/>
      <c r="B334" s="258"/>
      <c r="C334" s="251">
        <f t="shared" si="74"/>
        <v>4</v>
      </c>
      <c r="D334" s="274"/>
      <c r="E334" s="331">
        <v>3</v>
      </c>
      <c r="F334" s="331"/>
      <c r="G334" s="274"/>
      <c r="H334" s="279"/>
      <c r="I334" s="279">
        <v>4</v>
      </c>
      <c r="J334" s="279" t="s">
        <v>556</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35">
      <c r="A335" s="249"/>
      <c r="B335" s="258"/>
      <c r="C335" s="251">
        <f t="shared" si="74"/>
        <v>4</v>
      </c>
      <c r="D335" s="274"/>
      <c r="E335" s="331">
        <v>3</v>
      </c>
      <c r="F335" s="331"/>
      <c r="G335" s="274"/>
      <c r="H335" s="279"/>
      <c r="I335" s="279">
        <v>5</v>
      </c>
      <c r="J335" s="279" t="s">
        <v>557</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35">
      <c r="A336" s="249"/>
      <c r="B336" s="258"/>
      <c r="C336" s="251">
        <f t="shared" si="74"/>
        <v>4</v>
      </c>
      <c r="D336" s="274"/>
      <c r="E336" s="331">
        <v>3</v>
      </c>
      <c r="F336" s="331"/>
      <c r="G336" s="274"/>
      <c r="H336" s="279"/>
      <c r="I336" s="279">
        <v>6</v>
      </c>
      <c r="J336" s="279" t="s">
        <v>558</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35">
      <c r="A337" s="249"/>
      <c r="B337" s="258"/>
      <c r="C337" s="251">
        <f t="shared" si="74"/>
        <v>4</v>
      </c>
      <c r="D337" s="274"/>
      <c r="E337" s="331">
        <v>3</v>
      </c>
      <c r="F337" s="331"/>
      <c r="G337" s="274"/>
      <c r="H337" s="279"/>
      <c r="I337" s="279">
        <v>7</v>
      </c>
      <c r="J337" s="279" t="s">
        <v>559</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15" customHeight="1" outlineLevel="2" x14ac:dyDescent="0.3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427</v>
      </c>
      <c r="AR338" s="261"/>
      <c r="AS338" s="249"/>
      <c r="AT338" s="249"/>
      <c r="AU338" s="249"/>
    </row>
    <row r="339" spans="1:51" outlineLevel="2" collapsed="1" x14ac:dyDescent="0.35">
      <c r="A339" s="249"/>
      <c r="B339" s="258"/>
      <c r="C339" s="251">
        <f>INT($C$232+3)</f>
        <v>4</v>
      </c>
      <c r="D339" s="274"/>
      <c r="E339" s="331"/>
      <c r="F339" s="331"/>
      <c r="G339" s="274"/>
      <c r="H339" s="344" t="s">
        <v>571</v>
      </c>
      <c r="I339" s="302" t="s">
        <v>572</v>
      </c>
      <c r="J339" s="301"/>
      <c r="K339" s="279"/>
      <c r="L339" s="279"/>
      <c r="M339" s="279"/>
      <c r="N339" s="279"/>
      <c r="O339" s="971" t="s">
        <v>1079</v>
      </c>
      <c r="P339" s="972"/>
      <c r="Q339" s="972"/>
      <c r="R339" s="972"/>
      <c r="S339" s="972"/>
      <c r="T339" s="972"/>
      <c r="U339" s="972"/>
      <c r="V339" s="972"/>
      <c r="W339" s="972"/>
      <c r="X339" s="973"/>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3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4"/>
      <c r="P340" s="975"/>
      <c r="Q340" s="975"/>
      <c r="R340" s="975"/>
      <c r="S340" s="975"/>
      <c r="T340" s="975"/>
      <c r="U340" s="975"/>
      <c r="V340" s="975"/>
      <c r="W340" s="975"/>
      <c r="X340" s="976"/>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35">
      <c r="A341" s="249"/>
      <c r="B341" s="258"/>
      <c r="C341" s="251">
        <f>INT($C$232+3)</f>
        <v>4</v>
      </c>
      <c r="D341" s="274"/>
      <c r="E341" s="331"/>
      <c r="F341" s="331"/>
      <c r="G341" s="274"/>
      <c r="H341" s="376" t="s">
        <v>573</v>
      </c>
      <c r="I341" s="279">
        <v>1</v>
      </c>
      <c r="J341" s="279" t="b">
        <f>COUNTA(K341:M341)&gt;0</f>
        <v>0</v>
      </c>
      <c r="K341" s="296"/>
      <c r="L341" s="296"/>
      <c r="M341" s="296"/>
      <c r="N341" s="279"/>
      <c r="O341" s="974"/>
      <c r="P341" s="975"/>
      <c r="Q341" s="975"/>
      <c r="R341" s="975"/>
      <c r="S341" s="975"/>
      <c r="T341" s="975"/>
      <c r="U341" s="975"/>
      <c r="V341" s="975"/>
      <c r="W341" s="975"/>
      <c r="X341" s="976"/>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35">
      <c r="A342" s="249"/>
      <c r="B342" s="258"/>
      <c r="C342" s="251">
        <f>INT($C$232+3)</f>
        <v>4</v>
      </c>
      <c r="D342" s="274"/>
      <c r="E342" s="331"/>
      <c r="F342" s="331"/>
      <c r="G342" s="274"/>
      <c r="H342" s="295"/>
      <c r="I342" s="279">
        <v>2</v>
      </c>
      <c r="J342" s="279" t="b">
        <f>COUNTA(K342:M342)&gt;0</f>
        <v>0</v>
      </c>
      <c r="K342" s="296"/>
      <c r="L342" s="296"/>
      <c r="M342" s="296"/>
      <c r="N342" s="279"/>
      <c r="O342" s="977"/>
      <c r="P342" s="978"/>
      <c r="Q342" s="978"/>
      <c r="R342" s="978"/>
      <c r="S342" s="978"/>
      <c r="T342" s="978"/>
      <c r="U342" s="978"/>
      <c r="V342" s="978"/>
      <c r="W342" s="978"/>
      <c r="X342" s="979"/>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3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35">
      <c r="A344" s="249"/>
      <c r="B344" s="258"/>
      <c r="C344" s="251"/>
      <c r="D344" s="274"/>
      <c r="E344" s="331"/>
      <c r="F344" s="331"/>
      <c r="G344" s="274"/>
      <c r="H344" s="295"/>
      <c r="I344" s="279"/>
      <c r="J344" s="351" t="s">
        <v>1122</v>
      </c>
      <c r="K344" s="788">
        <f t="shared" ref="K344:M346" si="75">MIN(363,INT((K340 - DATE(YEAR(K340),1,1))))+364*INT(YEAR(K340)-i_startyear)</f>
        <v>0</v>
      </c>
      <c r="L344" s="788">
        <f t="shared" si="75"/>
        <v>0</v>
      </c>
      <c r="M344" s="788">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35">
      <c r="A345" s="249"/>
      <c r="B345" s="258"/>
      <c r="C345" s="251"/>
      <c r="D345" s="274"/>
      <c r="E345" s="331"/>
      <c r="F345" s="331"/>
      <c r="G345" s="274"/>
      <c r="H345" s="295"/>
      <c r="I345" s="279"/>
      <c r="J345" s="351"/>
      <c r="K345" s="788">
        <f t="shared" si="75"/>
        <v>-43317</v>
      </c>
      <c r="L345" s="788">
        <f t="shared" si="75"/>
        <v>-43317</v>
      </c>
      <c r="M345" s="788">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35">
      <c r="A346" s="249"/>
      <c r="B346" s="258"/>
      <c r="C346" s="251"/>
      <c r="D346" s="274"/>
      <c r="E346" s="331"/>
      <c r="F346" s="331"/>
      <c r="G346" s="274"/>
      <c r="H346" s="295"/>
      <c r="I346" s="279"/>
      <c r="J346" s="351"/>
      <c r="K346" s="788">
        <f t="shared" si="75"/>
        <v>-43317</v>
      </c>
      <c r="L346" s="788">
        <f t="shared" si="75"/>
        <v>-43317</v>
      </c>
      <c r="M346" s="788">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15" customHeight="1" outlineLevel="2" x14ac:dyDescent="0.3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427</v>
      </c>
      <c r="AR347" s="261"/>
      <c r="AS347" s="249"/>
      <c r="AT347" s="249"/>
      <c r="AU347" s="249"/>
    </row>
    <row r="348" spans="1:51" outlineLevel="2" collapsed="1" x14ac:dyDescent="0.35">
      <c r="A348" s="249"/>
      <c r="B348" s="258"/>
      <c r="C348" s="251">
        <f>INT($C$232+3)</f>
        <v>4</v>
      </c>
      <c r="D348" s="274"/>
      <c r="E348" s="331"/>
      <c r="F348" s="331"/>
      <c r="G348" s="274"/>
      <c r="H348" s="344" t="s">
        <v>545</v>
      </c>
      <c r="I348" s="279" t="s">
        <v>574</v>
      </c>
      <c r="J348" s="279"/>
      <c r="K348" s="279"/>
      <c r="L348" s="279"/>
      <c r="M348" s="279"/>
      <c r="N348" s="302" t="s">
        <v>575</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35">
      <c r="A349" s="249"/>
      <c r="B349" s="258"/>
      <c r="C349" s="251">
        <f>INT($C$232+3)</f>
        <v>4</v>
      </c>
      <c r="D349" s="274"/>
      <c r="E349" s="331"/>
      <c r="F349" s="331"/>
      <c r="G349" s="274"/>
      <c r="H349" s="295" t="str">
        <f>H$251</f>
        <v>Aut</v>
      </c>
      <c r="I349" s="312">
        <v>0.7</v>
      </c>
      <c r="J349" s="279"/>
      <c r="K349" s="279"/>
      <c r="L349" s="281" t="s">
        <v>576</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3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3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15" customHeight="1" outlineLevel="2" x14ac:dyDescent="0.3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427</v>
      </c>
      <c r="AR352" s="261"/>
      <c r="AS352" s="249"/>
      <c r="AT352" s="249"/>
      <c r="AU352" s="249"/>
    </row>
    <row r="353" spans="1:47" outlineLevel="2" collapsed="1" x14ac:dyDescent="0.35">
      <c r="A353" s="249"/>
      <c r="B353" s="258"/>
      <c r="C353" s="251">
        <f>INT($C$232+3)</f>
        <v>4</v>
      </c>
      <c r="D353" s="274"/>
      <c r="E353" s="331"/>
      <c r="F353" s="331"/>
      <c r="G353" s="274"/>
      <c r="H353" s="377" t="s">
        <v>577</v>
      </c>
      <c r="I353" s="295" t="s">
        <v>524</v>
      </c>
      <c r="J353" s="279"/>
      <c r="K353" s="281" t="s">
        <v>578</v>
      </c>
      <c r="L353" s="295">
        <f>COUNTA($H$354:$H$357)</f>
        <v>3</v>
      </c>
      <c r="M353" s="282">
        <v>-6</v>
      </c>
      <c r="N353" s="279"/>
      <c r="O353" s="279"/>
      <c r="P353" s="279"/>
      <c r="Q353" s="279"/>
      <c r="R353" s="302" t="s">
        <v>579</v>
      </c>
      <c r="S353" s="301"/>
      <c r="T353" s="301"/>
      <c r="U353" s="301"/>
      <c r="V353" s="279"/>
      <c r="W353" s="279" t="s">
        <v>580</v>
      </c>
      <c r="X353" s="279" t="s">
        <v>581</v>
      </c>
      <c r="Y353" s="279" t="s">
        <v>582</v>
      </c>
      <c r="Z353" s="279" t="s">
        <v>583</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35">
      <c r="A354" s="249"/>
      <c r="B354" s="258"/>
      <c r="C354" s="251">
        <f>INT($C$232+3)</f>
        <v>4</v>
      </c>
      <c r="D354" s="274"/>
      <c r="E354" s="331"/>
      <c r="F354" s="331"/>
      <c r="G354" s="274"/>
      <c r="H354" s="378" t="s">
        <v>584</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35">
      <c r="A355" s="249"/>
      <c r="B355" s="258"/>
      <c r="C355" s="251">
        <f>INT($C$232)+3</f>
        <v>4</v>
      </c>
      <c r="D355" s="274"/>
      <c r="E355" s="331"/>
      <c r="F355" s="331"/>
      <c r="G355" s="274"/>
      <c r="H355" s="379" t="s">
        <v>840</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35">
      <c r="A356" s="249"/>
      <c r="B356" s="258"/>
      <c r="C356" s="251">
        <f>INT($C$232)+3</f>
        <v>4</v>
      </c>
      <c r="D356" s="274"/>
      <c r="E356" s="331"/>
      <c r="F356" s="331"/>
      <c r="G356" s="274"/>
      <c r="H356" s="380" t="s">
        <v>841</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15" customHeight="1" outlineLevel="2" x14ac:dyDescent="0.3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427</v>
      </c>
      <c r="AR357" s="261"/>
      <c r="AS357" s="249"/>
      <c r="AT357" s="249"/>
      <c r="AU357" s="249"/>
    </row>
    <row r="358" spans="1:47" outlineLevel="1" x14ac:dyDescent="0.35">
      <c r="A358" s="249"/>
      <c r="B358" s="258"/>
      <c r="C358" s="251">
        <f>INT($C$232)+1</f>
        <v>2</v>
      </c>
      <c r="D358" s="274"/>
      <c r="E358" s="331"/>
      <c r="F358" s="331"/>
      <c r="G358" s="274"/>
      <c r="H358" s="334" t="s">
        <v>585</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15" hidden="1" customHeight="1" outlineLevel="3" x14ac:dyDescent="0.35">
      <c r="A359" s="249"/>
      <c r="B359" s="258"/>
      <c r="C359" s="251">
        <f>INT($C$232)+3.005</f>
        <v>4.0049999999999999</v>
      </c>
      <c r="D359" s="274" t="s">
        <v>423</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35">
      <c r="A360" s="249"/>
      <c r="B360" s="258"/>
      <c r="C360" s="251">
        <f>INT($C$232+3)</f>
        <v>4</v>
      </c>
      <c r="D360" s="274"/>
      <c r="E360" s="331"/>
      <c r="F360" s="331"/>
      <c r="G360" s="274"/>
      <c r="H360" s="344"/>
      <c r="I360" s="302" t="s">
        <v>546</v>
      </c>
      <c r="J360" s="302"/>
      <c r="K360" s="279"/>
      <c r="L360" s="279"/>
      <c r="M360" s="279"/>
      <c r="N360" s="302" t="s">
        <v>586</v>
      </c>
      <c r="O360" s="302"/>
      <c r="P360" s="302"/>
      <c r="Q360" s="302"/>
      <c r="R360" s="279"/>
      <c r="S360" s="279"/>
      <c r="T360" s="279"/>
      <c r="U360" s="279"/>
      <c r="V360" s="279" t="s">
        <v>587</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35">
      <c r="A361" s="249"/>
      <c r="B361" s="258"/>
      <c r="C361" s="251">
        <f t="shared" ref="C361:C368" si="77">INT($C$232)+3</f>
        <v>4</v>
      </c>
      <c r="D361" s="274"/>
      <c r="E361" s="331"/>
      <c r="F361" s="331"/>
      <c r="G361" s="274"/>
      <c r="H361" s="279"/>
      <c r="I361" s="279">
        <v>0</v>
      </c>
      <c r="J361" s="279" t="s">
        <v>568</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35">
      <c r="A362" s="249"/>
      <c r="B362" s="258"/>
      <c r="C362" s="251">
        <f t="shared" si="77"/>
        <v>4</v>
      </c>
      <c r="D362" s="274"/>
      <c r="E362" s="331"/>
      <c r="F362" s="331"/>
      <c r="G362" s="274"/>
      <c r="H362" s="279"/>
      <c r="I362" s="279">
        <v>1</v>
      </c>
      <c r="J362" s="279" t="s">
        <v>569</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35">
      <c r="A363" s="249"/>
      <c r="B363" s="258"/>
      <c r="C363" s="251">
        <f t="shared" si="77"/>
        <v>4</v>
      </c>
      <c r="D363" s="274"/>
      <c r="E363" s="331"/>
      <c r="F363" s="331"/>
      <c r="G363" s="274"/>
      <c r="H363" s="279"/>
      <c r="I363" s="279">
        <v>2</v>
      </c>
      <c r="J363" s="279" t="s">
        <v>570</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35">
      <c r="A364" s="249"/>
      <c r="B364" s="258"/>
      <c r="C364" s="251">
        <f t="shared" si="77"/>
        <v>4</v>
      </c>
      <c r="D364" s="274"/>
      <c r="E364" s="331"/>
      <c r="F364" s="331"/>
      <c r="G364" s="274"/>
      <c r="H364" s="279"/>
      <c r="I364" s="279">
        <v>3</v>
      </c>
      <c r="J364" s="279" t="s">
        <v>555</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35">
      <c r="A365" s="249"/>
      <c r="B365" s="258"/>
      <c r="C365" s="251">
        <f t="shared" si="77"/>
        <v>4</v>
      </c>
      <c r="D365" s="274"/>
      <c r="E365" s="331"/>
      <c r="F365" s="331"/>
      <c r="G365" s="274"/>
      <c r="H365" s="279"/>
      <c r="I365" s="279">
        <v>4</v>
      </c>
      <c r="J365" s="279" t="s">
        <v>556</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35">
      <c r="A366" s="249"/>
      <c r="B366" s="258"/>
      <c r="C366" s="251">
        <f t="shared" si="77"/>
        <v>4</v>
      </c>
      <c r="D366" s="274"/>
      <c r="E366" s="331"/>
      <c r="F366" s="331"/>
      <c r="G366" s="274"/>
      <c r="H366" s="279"/>
      <c r="I366" s="279">
        <v>5</v>
      </c>
      <c r="J366" s="279" t="s">
        <v>557</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35">
      <c r="A367" s="249"/>
      <c r="B367" s="258"/>
      <c r="C367" s="251">
        <f t="shared" si="77"/>
        <v>4</v>
      </c>
      <c r="D367" s="274"/>
      <c r="E367" s="331"/>
      <c r="F367" s="331"/>
      <c r="G367" s="274"/>
      <c r="H367" s="279"/>
      <c r="I367" s="279">
        <v>6</v>
      </c>
      <c r="J367" s="279" t="s">
        <v>558</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35">
      <c r="A368" s="249"/>
      <c r="B368" s="258"/>
      <c r="C368" s="251">
        <f t="shared" si="77"/>
        <v>4</v>
      </c>
      <c r="D368" s="274"/>
      <c r="E368" s="331"/>
      <c r="F368" s="331"/>
      <c r="G368" s="274"/>
      <c r="H368" s="279"/>
      <c r="I368" s="279">
        <v>7</v>
      </c>
      <c r="J368" s="279" t="s">
        <v>559</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15" customHeight="1" outlineLevel="2" x14ac:dyDescent="0.3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427</v>
      </c>
      <c r="AR369" s="261"/>
      <c r="AS369" s="249"/>
      <c r="AT369" s="249"/>
      <c r="AU369" s="249"/>
    </row>
    <row r="370" spans="1:47" outlineLevel="2" collapsed="1" x14ac:dyDescent="0.35">
      <c r="A370" s="249"/>
      <c r="B370" s="258"/>
      <c r="C370" s="251">
        <f>INT($C$232+3)</f>
        <v>4</v>
      </c>
      <c r="D370" s="274"/>
      <c r="E370" s="331"/>
      <c r="F370" s="331"/>
      <c r="G370" s="274"/>
      <c r="H370" s="344"/>
      <c r="I370" s="302" t="s">
        <v>546</v>
      </c>
      <c r="J370" s="302"/>
      <c r="K370" s="279"/>
      <c r="L370" s="279"/>
      <c r="M370" s="279"/>
      <c r="N370" s="302" t="s">
        <v>844</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35">
      <c r="A371" s="249"/>
      <c r="B371" s="258"/>
      <c r="C371" s="251">
        <f t="shared" ref="C371:C378" si="79">INT($C$232)+3</f>
        <v>4</v>
      </c>
      <c r="D371" s="274"/>
      <c r="E371" s="331"/>
      <c r="F371" s="331"/>
      <c r="G371" s="274"/>
      <c r="H371" s="279"/>
      <c r="I371" s="279">
        <v>0</v>
      </c>
      <c r="J371" s="279" t="s">
        <v>568</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35">
      <c r="A372" s="249"/>
      <c r="B372" s="258"/>
      <c r="C372" s="251">
        <f t="shared" si="79"/>
        <v>4</v>
      </c>
      <c r="D372" s="274"/>
      <c r="E372" s="331"/>
      <c r="F372" s="331"/>
      <c r="G372" s="274"/>
      <c r="H372" s="279"/>
      <c r="I372" s="279">
        <v>1</v>
      </c>
      <c r="J372" s="279" t="s">
        <v>569</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35">
      <c r="A373" s="249"/>
      <c r="B373" s="258"/>
      <c r="C373" s="251">
        <f t="shared" si="79"/>
        <v>4</v>
      </c>
      <c r="D373" s="274"/>
      <c r="E373" s="331"/>
      <c r="F373" s="331"/>
      <c r="G373" s="274"/>
      <c r="H373" s="279"/>
      <c r="I373" s="279">
        <v>2</v>
      </c>
      <c r="J373" s="279" t="s">
        <v>570</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35">
      <c r="A374" s="249"/>
      <c r="B374" s="258"/>
      <c r="C374" s="251">
        <f t="shared" si="79"/>
        <v>4</v>
      </c>
      <c r="D374" s="274"/>
      <c r="E374" s="331"/>
      <c r="F374" s="331"/>
      <c r="G374" s="274"/>
      <c r="H374" s="279"/>
      <c r="I374" s="279">
        <v>3</v>
      </c>
      <c r="J374" s="279" t="s">
        <v>555</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35">
      <c r="A375" s="249"/>
      <c r="B375" s="258"/>
      <c r="C375" s="251">
        <f t="shared" si="79"/>
        <v>4</v>
      </c>
      <c r="D375" s="274"/>
      <c r="E375" s="331"/>
      <c r="F375" s="331"/>
      <c r="G375" s="274"/>
      <c r="H375" s="279"/>
      <c r="I375" s="279">
        <v>4</v>
      </c>
      <c r="J375" s="279" t="s">
        <v>556</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35">
      <c r="A376" s="249"/>
      <c r="B376" s="258"/>
      <c r="C376" s="251">
        <f t="shared" si="79"/>
        <v>4</v>
      </c>
      <c r="D376" s="274"/>
      <c r="E376" s="331"/>
      <c r="F376" s="331"/>
      <c r="G376" s="274"/>
      <c r="H376" s="279"/>
      <c r="I376" s="279">
        <v>5</v>
      </c>
      <c r="J376" s="279" t="s">
        <v>557</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35">
      <c r="A377" s="249"/>
      <c r="B377" s="258"/>
      <c r="C377" s="251">
        <f t="shared" si="79"/>
        <v>4</v>
      </c>
      <c r="D377" s="274"/>
      <c r="E377" s="331"/>
      <c r="F377" s="331"/>
      <c r="G377" s="274"/>
      <c r="H377" s="279"/>
      <c r="I377" s="279">
        <v>6</v>
      </c>
      <c r="J377" s="279" t="s">
        <v>558</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35">
      <c r="A378" s="249"/>
      <c r="B378" s="258"/>
      <c r="C378" s="251">
        <f t="shared" si="79"/>
        <v>4</v>
      </c>
      <c r="D378" s="274"/>
      <c r="E378" s="331"/>
      <c r="F378" s="331"/>
      <c r="G378" s="274"/>
      <c r="H378" s="279"/>
      <c r="I378" s="279">
        <v>7</v>
      </c>
      <c r="J378" s="279" t="s">
        <v>559</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15" customHeight="1" outlineLevel="2" x14ac:dyDescent="0.3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427</v>
      </c>
      <c r="AR379" s="261"/>
      <c r="AS379" s="249"/>
      <c r="AT379" s="249"/>
      <c r="AU379" s="249"/>
    </row>
    <row r="380" spans="1:47" outlineLevel="2" collapsed="1" x14ac:dyDescent="0.35">
      <c r="A380" s="249"/>
      <c r="B380" s="258"/>
      <c r="C380" s="251">
        <f>INT($C$232+3)</f>
        <v>4</v>
      </c>
      <c r="D380" s="274"/>
      <c r="E380" s="331"/>
      <c r="F380" s="331"/>
      <c r="G380" s="274"/>
      <c r="H380" s="344"/>
      <c r="I380" s="302" t="s">
        <v>546</v>
      </c>
      <c r="J380" s="302"/>
      <c r="K380" s="279"/>
      <c r="L380" s="279"/>
      <c r="M380" s="279"/>
      <c r="N380" s="302" t="s">
        <v>588</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35">
      <c r="A381" s="249"/>
      <c r="B381" s="258"/>
      <c r="C381" s="251">
        <f t="shared" ref="C381:C388" si="80">INT($C$232)+3</f>
        <v>4</v>
      </c>
      <c r="D381" s="274"/>
      <c r="E381" s="331"/>
      <c r="F381" s="331"/>
      <c r="G381" s="274"/>
      <c r="H381" s="279"/>
      <c r="I381" s="279">
        <v>0</v>
      </c>
      <c r="J381" s="279" t="s">
        <v>568</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35">
      <c r="A382" s="249"/>
      <c r="B382" s="258"/>
      <c r="C382" s="251">
        <f t="shared" si="80"/>
        <v>4</v>
      </c>
      <c r="D382" s="274"/>
      <c r="E382" s="331"/>
      <c r="F382" s="331"/>
      <c r="G382" s="274"/>
      <c r="H382" s="279"/>
      <c r="I382" s="279">
        <v>1</v>
      </c>
      <c r="J382" s="279" t="s">
        <v>569</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35">
      <c r="A383" s="249"/>
      <c r="B383" s="258"/>
      <c r="C383" s="251">
        <f t="shared" si="80"/>
        <v>4</v>
      </c>
      <c r="D383" s="274"/>
      <c r="E383" s="331"/>
      <c r="F383" s="331"/>
      <c r="G383" s="274"/>
      <c r="H383" s="279"/>
      <c r="I383" s="279">
        <v>2</v>
      </c>
      <c r="J383" s="279" t="s">
        <v>570</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35">
      <c r="A384" s="249"/>
      <c r="B384" s="258"/>
      <c r="C384" s="251">
        <f t="shared" si="80"/>
        <v>4</v>
      </c>
      <c r="D384" s="274"/>
      <c r="E384" s="331"/>
      <c r="F384" s="331"/>
      <c r="G384" s="274"/>
      <c r="H384" s="279"/>
      <c r="I384" s="279">
        <v>3</v>
      </c>
      <c r="J384" s="279" t="s">
        <v>555</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35">
      <c r="A385" s="249"/>
      <c r="B385" s="258"/>
      <c r="C385" s="251">
        <f t="shared" si="80"/>
        <v>4</v>
      </c>
      <c r="D385" s="274"/>
      <c r="E385" s="331"/>
      <c r="F385" s="331"/>
      <c r="G385" s="274"/>
      <c r="H385" s="279"/>
      <c r="I385" s="279">
        <v>4</v>
      </c>
      <c r="J385" s="279" t="s">
        <v>556</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35">
      <c r="A386" s="249"/>
      <c r="B386" s="258"/>
      <c r="C386" s="251">
        <f t="shared" si="80"/>
        <v>4</v>
      </c>
      <c r="D386" s="274"/>
      <c r="E386" s="331"/>
      <c r="F386" s="331"/>
      <c r="G386" s="274"/>
      <c r="H386" s="279"/>
      <c r="I386" s="279">
        <v>5</v>
      </c>
      <c r="J386" s="279" t="s">
        <v>557</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35">
      <c r="A387" s="249"/>
      <c r="B387" s="258"/>
      <c r="C387" s="251">
        <f t="shared" si="80"/>
        <v>4</v>
      </c>
      <c r="D387" s="274"/>
      <c r="E387" s="331"/>
      <c r="F387" s="331"/>
      <c r="G387" s="274"/>
      <c r="H387" s="279"/>
      <c r="I387" s="279">
        <v>6</v>
      </c>
      <c r="J387" s="279" t="s">
        <v>558</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35">
      <c r="A388" s="249"/>
      <c r="B388" s="258"/>
      <c r="C388" s="251">
        <f t="shared" si="80"/>
        <v>4</v>
      </c>
      <c r="D388" s="274"/>
      <c r="E388" s="331"/>
      <c r="F388" s="331"/>
      <c r="G388" s="274"/>
      <c r="H388" s="279"/>
      <c r="I388" s="279">
        <v>7</v>
      </c>
      <c r="J388" s="279" t="s">
        <v>559</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15" customHeight="1" outlineLevel="2" x14ac:dyDescent="0.3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427</v>
      </c>
      <c r="AR389" s="261"/>
      <c r="AS389" s="249"/>
      <c r="AT389" s="249"/>
      <c r="AU389" s="249"/>
    </row>
    <row r="390" spans="1:47" outlineLevel="2" x14ac:dyDescent="0.35">
      <c r="A390" s="249"/>
      <c r="B390" s="258"/>
      <c r="C390" s="251">
        <f t="shared" ref="C390:C395" si="81">INT($C$232)+3</f>
        <v>4</v>
      </c>
      <c r="D390" s="274"/>
      <c r="E390" s="331"/>
      <c r="F390" s="331"/>
      <c r="G390" s="274"/>
      <c r="H390" s="279" t="s">
        <v>589</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35">
      <c r="A391" s="249"/>
      <c r="B391" s="258"/>
      <c r="C391" s="251">
        <f t="shared" si="81"/>
        <v>4</v>
      </c>
      <c r="D391" s="274"/>
      <c r="E391" s="331"/>
      <c r="F391" s="331"/>
      <c r="G391" s="274"/>
      <c r="H391" s="279" t="s">
        <v>590</v>
      </c>
      <c r="I391" s="279">
        <v>55</v>
      </c>
      <c r="J391" s="279" t="s">
        <v>591</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35">
      <c r="A392" s="249"/>
      <c r="B392" s="258"/>
      <c r="C392" s="251">
        <f t="shared" si="81"/>
        <v>4</v>
      </c>
      <c r="D392" s="274"/>
      <c r="E392" s="331"/>
      <c r="F392" s="331"/>
      <c r="G392" s="274"/>
      <c r="H392" s="279" t="s">
        <v>592</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35">
      <c r="A393" s="249"/>
      <c r="B393" s="258"/>
      <c r="C393" s="251">
        <f t="shared" si="81"/>
        <v>4</v>
      </c>
      <c r="D393" s="274"/>
      <c r="E393" s="331"/>
      <c r="F393" s="331"/>
      <c r="G393" s="274"/>
      <c r="H393" s="279" t="s">
        <v>593</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35">
      <c r="A394" s="249"/>
      <c r="B394" s="258"/>
      <c r="C394" s="251">
        <f t="shared" si="81"/>
        <v>4</v>
      </c>
      <c r="D394" s="274"/>
      <c r="E394" s="331"/>
      <c r="F394" s="331"/>
      <c r="G394" s="274"/>
      <c r="H394" s="279" t="s">
        <v>594</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35">
      <c r="A395" s="249"/>
      <c r="B395" s="258"/>
      <c r="C395" s="251">
        <f t="shared" si="81"/>
        <v>4</v>
      </c>
      <c r="D395" s="274"/>
      <c r="E395" s="331"/>
      <c r="F395" s="331"/>
      <c r="G395" s="274"/>
      <c r="H395" s="279" t="s">
        <v>595</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3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35">
      <c r="A397" s="249"/>
      <c r="B397" s="258"/>
      <c r="C397" s="251">
        <v>4</v>
      </c>
      <c r="D397" s="274"/>
      <c r="E397" s="331"/>
      <c r="F397" s="331"/>
      <c r="G397" s="274"/>
      <c r="H397" s="279" t="s">
        <v>1080</v>
      </c>
      <c r="I397" s="279"/>
      <c r="J397" s="279"/>
      <c r="K397" s="279"/>
      <c r="L397" s="279" t="s">
        <v>596</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35">
      <c r="A398" s="249"/>
      <c r="B398" s="258"/>
      <c r="C398" s="251"/>
      <c r="D398" s="274"/>
      <c r="E398" s="331"/>
      <c r="F398" s="331"/>
      <c r="G398" s="274"/>
      <c r="H398" s="381"/>
      <c r="I398" s="279" t="s">
        <v>1072</v>
      </c>
      <c r="J398" s="279" t="s">
        <v>1073</v>
      </c>
      <c r="K398" s="740"/>
      <c r="L398" s="295" t="s">
        <v>597</v>
      </c>
      <c r="M398" s="295" t="s">
        <v>1075</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35">
      <c r="A399" s="249"/>
      <c r="B399" s="258"/>
      <c r="C399" s="251">
        <f t="shared" ref="C399:C412" si="82">INT($C$232)+3</f>
        <v>4</v>
      </c>
      <c r="D399" s="274"/>
      <c r="E399" s="331"/>
      <c r="F399" s="331"/>
      <c r="G399" s="274"/>
      <c r="H399" s="281" t="s">
        <v>1074</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35">
      <c r="A400" s="249"/>
      <c r="B400" s="258"/>
      <c r="C400" s="251">
        <f t="shared" si="82"/>
        <v>4</v>
      </c>
      <c r="D400" s="274"/>
      <c r="E400" s="331"/>
      <c r="F400" s="331"/>
      <c r="G400" s="274"/>
      <c r="H400" s="281" t="s">
        <v>569</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35">
      <c r="A401" s="249"/>
      <c r="B401" s="258"/>
      <c r="C401" s="251">
        <f t="shared" si="82"/>
        <v>4</v>
      </c>
      <c r="D401" s="274"/>
      <c r="E401" s="331"/>
      <c r="F401" s="331"/>
      <c r="G401" s="274"/>
      <c r="H401" s="281" t="s">
        <v>570</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35">
      <c r="A402" s="249"/>
      <c r="B402" s="258"/>
      <c r="C402" s="251">
        <f t="shared" si="82"/>
        <v>4</v>
      </c>
      <c r="D402" s="274"/>
      <c r="E402" s="331"/>
      <c r="F402" s="331"/>
      <c r="G402" s="274"/>
      <c r="H402" s="281" t="s">
        <v>555</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35">
      <c r="A403" s="249"/>
      <c r="B403" s="258"/>
      <c r="C403" s="251">
        <f t="shared" si="82"/>
        <v>4</v>
      </c>
      <c r="D403" s="274"/>
      <c r="E403" s="331"/>
      <c r="F403" s="331"/>
      <c r="G403" s="274"/>
      <c r="H403" s="281" t="s">
        <v>556</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35">
      <c r="A404" s="249"/>
      <c r="B404" s="258"/>
      <c r="C404" s="251">
        <f t="shared" si="82"/>
        <v>4</v>
      </c>
      <c r="D404" s="274"/>
      <c r="E404" s="331"/>
      <c r="F404" s="331"/>
      <c r="G404" s="274"/>
      <c r="H404" s="281" t="s">
        <v>557</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35">
      <c r="A405" s="249"/>
      <c r="B405" s="258"/>
      <c r="C405" s="251">
        <f t="shared" si="82"/>
        <v>4</v>
      </c>
      <c r="D405" s="274"/>
      <c r="E405" s="331"/>
      <c r="F405" s="331"/>
      <c r="G405" s="274"/>
      <c r="H405" s="281" t="s">
        <v>558</v>
      </c>
      <c r="I405" s="382" t="b">
        <v>0</v>
      </c>
      <c r="J405" s="296" t="b">
        <v>0</v>
      </c>
      <c r="K405" s="279"/>
      <c r="L405" s="312">
        <f t="shared" si="84"/>
        <v>1</v>
      </c>
      <c r="M405" s="312">
        <f t="shared" si="83"/>
        <v>1</v>
      </c>
      <c r="N405" s="349"/>
      <c r="O405" s="605"/>
      <c r="P405" s="980" t="s">
        <v>942</v>
      </c>
      <c r="Q405" s="980"/>
      <c r="R405" s="980"/>
      <c r="S405" s="980"/>
      <c r="T405" s="980"/>
      <c r="U405" s="980"/>
      <c r="V405" s="980"/>
      <c r="W405" s="980"/>
      <c r="X405" s="980"/>
      <c r="Y405" s="980"/>
      <c r="Z405" s="981"/>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35">
      <c r="A406" s="249"/>
      <c r="B406" s="258"/>
      <c r="C406" s="251">
        <f t="shared" si="82"/>
        <v>4</v>
      </c>
      <c r="D406" s="274"/>
      <c r="E406" s="331"/>
      <c r="F406" s="331"/>
      <c r="G406" s="274"/>
      <c r="H406" s="281" t="s">
        <v>559</v>
      </c>
      <c r="I406" s="382" t="b">
        <v>0</v>
      </c>
      <c r="J406" s="296" t="b">
        <v>0</v>
      </c>
      <c r="K406" s="279"/>
      <c r="L406" s="312">
        <f t="shared" si="84"/>
        <v>1</v>
      </c>
      <c r="M406" s="312">
        <f t="shared" si="83"/>
        <v>1</v>
      </c>
      <c r="N406" s="349"/>
      <c r="O406" s="605"/>
      <c r="P406" s="982"/>
      <c r="Q406" s="982"/>
      <c r="R406" s="982"/>
      <c r="S406" s="982"/>
      <c r="T406" s="982"/>
      <c r="U406" s="982"/>
      <c r="V406" s="982"/>
      <c r="W406" s="982"/>
      <c r="X406" s="982"/>
      <c r="Y406" s="982"/>
      <c r="Z406" s="983"/>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35">
      <c r="A407" s="249"/>
      <c r="B407" s="258"/>
      <c r="C407" s="251">
        <f t="shared" si="82"/>
        <v>4</v>
      </c>
      <c r="D407" s="274"/>
      <c r="E407" s="331"/>
      <c r="F407" s="331"/>
      <c r="G407" s="274"/>
      <c r="H407" s="348"/>
      <c r="I407" s="348"/>
      <c r="J407" s="348"/>
      <c r="K407" s="348"/>
      <c r="L407" s="348"/>
      <c r="M407" s="348"/>
      <c r="N407" s="547"/>
      <c r="O407" s="606"/>
      <c r="P407" s="982"/>
      <c r="Q407" s="982"/>
      <c r="R407" s="982"/>
      <c r="S407" s="982"/>
      <c r="T407" s="982"/>
      <c r="U407" s="982"/>
      <c r="V407" s="982"/>
      <c r="W407" s="982"/>
      <c r="X407" s="982"/>
      <c r="Y407" s="982"/>
      <c r="Z407" s="983"/>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35">
      <c r="A408" s="249"/>
      <c r="B408" s="258"/>
      <c r="C408" s="251">
        <f t="shared" si="82"/>
        <v>4</v>
      </c>
      <c r="D408" s="274"/>
      <c r="E408" s="331"/>
      <c r="F408" s="331"/>
      <c r="G408" s="274"/>
      <c r="H408" s="432" t="s">
        <v>598</v>
      </c>
      <c r="I408" s="432"/>
      <c r="J408" s="432"/>
      <c r="K408" s="432"/>
      <c r="L408" s="432"/>
      <c r="M408" s="432"/>
      <c r="N408" s="432"/>
      <c r="O408" s="604"/>
      <c r="P408" s="982"/>
      <c r="Q408" s="982"/>
      <c r="R408" s="982"/>
      <c r="S408" s="982"/>
      <c r="T408" s="982"/>
      <c r="U408" s="982"/>
      <c r="V408" s="982"/>
      <c r="W408" s="982"/>
      <c r="X408" s="982"/>
      <c r="Y408" s="982"/>
      <c r="Z408" s="983"/>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35">
      <c r="A409" s="249"/>
      <c r="B409" s="258"/>
      <c r="C409" s="251">
        <f t="shared" si="82"/>
        <v>4</v>
      </c>
      <c r="D409" s="274"/>
      <c r="E409" s="331"/>
      <c r="F409" s="331"/>
      <c r="G409" s="274"/>
      <c r="H409" s="349"/>
      <c r="I409" s="383"/>
      <c r="J409" s="383"/>
      <c r="K409" s="384" t="s">
        <v>599</v>
      </c>
      <c r="L409" s="301"/>
      <c r="M409" s="301"/>
      <c r="N409" s="385"/>
      <c r="O409" s="602"/>
      <c r="P409" s="982"/>
      <c r="Q409" s="982"/>
      <c r="R409" s="982"/>
      <c r="S409" s="982"/>
      <c r="T409" s="982"/>
      <c r="U409" s="982"/>
      <c r="V409" s="982"/>
      <c r="W409" s="982"/>
      <c r="X409" s="982"/>
      <c r="Y409" s="982"/>
      <c r="Z409" s="983"/>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35">
      <c r="A410" s="249"/>
      <c r="B410" s="258"/>
      <c r="C410" s="251">
        <f t="shared" si="82"/>
        <v>4</v>
      </c>
      <c r="D410" s="274"/>
      <c r="E410" s="331"/>
      <c r="F410" s="331"/>
      <c r="G410" s="274"/>
      <c r="H410" s="349"/>
      <c r="I410" s="386" t="s">
        <v>577</v>
      </c>
      <c r="J410" s="386" t="s">
        <v>600</v>
      </c>
      <c r="K410" s="387" t="s">
        <v>601</v>
      </c>
      <c r="L410" s="295" t="s">
        <v>602</v>
      </c>
      <c r="M410" s="295" t="s">
        <v>603</v>
      </c>
      <c r="N410" s="388" t="s">
        <v>577</v>
      </c>
      <c r="O410" s="603"/>
      <c r="P410" s="982"/>
      <c r="Q410" s="982"/>
      <c r="R410" s="982"/>
      <c r="S410" s="982"/>
      <c r="T410" s="982"/>
      <c r="U410" s="982"/>
      <c r="V410" s="982"/>
      <c r="W410" s="982"/>
      <c r="X410" s="982"/>
      <c r="Y410" s="982"/>
      <c r="Z410" s="983"/>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35">
      <c r="A411" s="249"/>
      <c r="B411" s="258"/>
      <c r="C411" s="251">
        <f t="shared" si="82"/>
        <v>4</v>
      </c>
      <c r="D411" s="274"/>
      <c r="E411" s="331"/>
      <c r="F411" s="331"/>
      <c r="G411" s="274"/>
      <c r="H411" s="389" t="s">
        <v>458</v>
      </c>
      <c r="I411" s="382" t="b">
        <v>1</v>
      </c>
      <c r="J411" s="382" t="b">
        <v>1</v>
      </c>
      <c r="K411" s="387" t="b">
        <v>0</v>
      </c>
      <c r="L411" s="296" t="b">
        <v>1</v>
      </c>
      <c r="M411" s="296" t="b">
        <v>1</v>
      </c>
      <c r="N411" s="390" t="b">
        <v>1</v>
      </c>
      <c r="O411" s="603"/>
      <c r="P411" s="982"/>
      <c r="Q411" s="982"/>
      <c r="R411" s="982"/>
      <c r="S411" s="982"/>
      <c r="T411" s="982"/>
      <c r="U411" s="982"/>
      <c r="V411" s="982"/>
      <c r="W411" s="982"/>
      <c r="X411" s="982"/>
      <c r="Y411" s="982"/>
      <c r="Z411" s="983"/>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35">
      <c r="A412" s="249"/>
      <c r="B412" s="258"/>
      <c r="C412" s="251">
        <f t="shared" si="82"/>
        <v>4</v>
      </c>
      <c r="D412" s="274"/>
      <c r="E412" s="331"/>
      <c r="F412" s="331"/>
      <c r="G412" s="274"/>
      <c r="H412" s="389" t="s">
        <v>460</v>
      </c>
      <c r="I412" s="382" t="b">
        <v>1</v>
      </c>
      <c r="J412" s="382" t="b">
        <v>1</v>
      </c>
      <c r="K412" s="387" t="b">
        <v>0</v>
      </c>
      <c r="L412" s="296" t="b">
        <v>1</v>
      </c>
      <c r="M412" s="296" t="b">
        <v>1</v>
      </c>
      <c r="N412" s="390" t="b">
        <v>1</v>
      </c>
      <c r="O412" s="603"/>
      <c r="P412" s="984"/>
      <c r="Q412" s="984"/>
      <c r="R412" s="984"/>
      <c r="S412" s="984"/>
      <c r="T412" s="984"/>
      <c r="U412" s="984"/>
      <c r="V412" s="984"/>
      <c r="W412" s="984"/>
      <c r="X412" s="984"/>
      <c r="Y412" s="984"/>
      <c r="Z412" s="985"/>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15" customHeight="1" outlineLevel="2" x14ac:dyDescent="0.3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427</v>
      </c>
      <c r="AR413" s="261"/>
      <c r="AS413" s="249"/>
      <c r="AT413" s="249"/>
      <c r="AU413" s="249"/>
    </row>
    <row r="414" spans="1:47" outlineLevel="1" x14ac:dyDescent="0.35">
      <c r="A414" s="249"/>
      <c r="B414" s="258"/>
      <c r="C414" s="251">
        <f>INT($C$232)+1</f>
        <v>2</v>
      </c>
      <c r="D414" s="274"/>
      <c r="E414" s="331"/>
      <c r="F414" s="331"/>
      <c r="G414" s="274"/>
      <c r="H414" s="334" t="s">
        <v>926</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15" hidden="1" customHeight="1" outlineLevel="3" x14ac:dyDescent="0.35">
      <c r="A415" s="249"/>
      <c r="B415" s="258"/>
      <c r="C415" s="251">
        <f>INT($C$232)+3.005</f>
        <v>4.0049999999999999</v>
      </c>
      <c r="D415" s="274" t="s">
        <v>423</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35">
      <c r="A416" s="249"/>
      <c r="B416" s="258"/>
      <c r="C416" s="251">
        <f>INT($C$232)+2</f>
        <v>3</v>
      </c>
      <c r="D416" s="274"/>
      <c r="E416" s="331"/>
      <c r="F416" s="331"/>
      <c r="G416" s="274"/>
      <c r="H416" s="344" t="s">
        <v>605</v>
      </c>
      <c r="I416" s="302" t="s">
        <v>606</v>
      </c>
      <c r="J416" s="391"/>
      <c r="K416" s="302" t="s">
        <v>831</v>
      </c>
      <c r="L416" s="302"/>
      <c r="M416" s="302"/>
      <c r="N416" s="302" t="s">
        <v>832</v>
      </c>
      <c r="O416" s="302"/>
      <c r="P416" s="302"/>
      <c r="Q416" s="302"/>
      <c r="R416" s="302" t="s">
        <v>833</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3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834</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3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3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3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3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3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3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3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3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3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3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15" customHeight="1" outlineLevel="2" x14ac:dyDescent="0.3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427</v>
      </c>
      <c r="AR428" s="261"/>
      <c r="AS428" s="249"/>
      <c r="AT428" s="249"/>
      <c r="AU428" s="249"/>
    </row>
    <row r="429" spans="1:47" outlineLevel="1" x14ac:dyDescent="0.35">
      <c r="A429" s="249"/>
      <c r="B429" s="258"/>
      <c r="C429" s="251">
        <f>INT($C$232)+1</f>
        <v>2</v>
      </c>
      <c r="D429" s="274"/>
      <c r="E429" s="331"/>
      <c r="F429" s="331"/>
      <c r="G429" s="274"/>
      <c r="H429" s="334" t="s">
        <v>604</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15" hidden="1" customHeight="1" outlineLevel="3" x14ac:dyDescent="0.35">
      <c r="A430" s="249"/>
      <c r="B430" s="258"/>
      <c r="C430" s="251">
        <f>INT($C$232)+3.005</f>
        <v>4.0049999999999999</v>
      </c>
      <c r="D430" s="274" t="s">
        <v>423</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35">
      <c r="A431" s="249"/>
      <c r="B431" s="258"/>
      <c r="C431" s="251">
        <f>INT($C$232)+2</f>
        <v>3</v>
      </c>
      <c r="D431" s="274"/>
      <c r="E431" s="331"/>
      <c r="F431" s="331"/>
      <c r="G431" s="274"/>
      <c r="H431" s="344" t="s">
        <v>605</v>
      </c>
      <c r="I431" s="302" t="s">
        <v>607</v>
      </c>
      <c r="J431" s="391"/>
      <c r="K431" s="392">
        <f>COUNTA($H432:$H$462)</f>
        <v>30</v>
      </c>
      <c r="L431" s="392">
        <f>COUNTA($I$432:$I$462)/K431</f>
        <v>1</v>
      </c>
      <c r="M431" s="282">
        <v>-9</v>
      </c>
      <c r="N431" s="302" t="s">
        <v>608</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35">
      <c r="A432" s="249"/>
      <c r="B432" s="258"/>
      <c r="C432" s="251">
        <f t="shared" ref="C432:C452" si="90">INT($C$232)+3</f>
        <v>4</v>
      </c>
      <c r="D432" s="274"/>
      <c r="E432" s="331"/>
      <c r="F432" s="331"/>
      <c r="G432" s="274"/>
      <c r="H432" s="295" t="str">
        <f t="shared" ref="H432:H441" si="91">H$251</f>
        <v>Aut</v>
      </c>
      <c r="I432" s="301" t="s">
        <v>839</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3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3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3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3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3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3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3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3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3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35">
      <c r="A442" s="249"/>
      <c r="B442" s="258"/>
      <c r="C442" s="251">
        <f t="shared" si="90"/>
        <v>4</v>
      </c>
      <c r="D442" s="274"/>
      <c r="E442" s="331"/>
      <c r="F442" s="331"/>
      <c r="G442" s="274"/>
      <c r="H442" s="295" t="str">
        <f>H$252</f>
        <v>Win</v>
      </c>
      <c r="I442" s="301" t="s">
        <v>839</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3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3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3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3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3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3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3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3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3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35">
      <c r="A452" s="249"/>
      <c r="B452" s="258"/>
      <c r="C452" s="251">
        <f t="shared" si="90"/>
        <v>4</v>
      </c>
      <c r="D452" s="274"/>
      <c r="E452" s="331"/>
      <c r="F452" s="331"/>
      <c r="G452" s="274"/>
      <c r="H452" s="295" t="str">
        <f t="shared" ref="H452:H461" si="95">H$253</f>
        <v>Spr</v>
      </c>
      <c r="I452" s="301" t="s">
        <v>839</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3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3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3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3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3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3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3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3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3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15" customHeight="1" outlineLevel="2" x14ac:dyDescent="0.3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427</v>
      </c>
      <c r="AR462" s="261"/>
      <c r="AS462" s="249"/>
      <c r="AT462" s="249"/>
      <c r="AU462" s="249"/>
    </row>
    <row r="463" spans="1:47" outlineLevel="2" collapsed="1" x14ac:dyDescent="0.35">
      <c r="A463" s="249"/>
      <c r="B463" s="258"/>
      <c r="C463" s="251">
        <f>INT($C$232)+2</f>
        <v>3</v>
      </c>
      <c r="D463" s="274"/>
      <c r="E463" s="331"/>
      <c r="F463" s="331"/>
      <c r="G463" s="274"/>
      <c r="H463" s="344" t="s">
        <v>605</v>
      </c>
      <c r="I463" s="302" t="s">
        <v>609</v>
      </c>
      <c r="J463" s="302"/>
      <c r="K463" s="394">
        <f>COUNTA($H464:$H$476)</f>
        <v>3</v>
      </c>
      <c r="L463" s="392">
        <f>COUNTA($I$464:$I$476)/K463</f>
        <v>4</v>
      </c>
      <c r="M463" s="366"/>
      <c r="N463" s="279"/>
      <c r="O463" s="302" t="s">
        <v>610</v>
      </c>
      <c r="P463" s="302"/>
      <c r="Q463" s="302"/>
      <c r="R463" s="302" t="s">
        <v>611</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35">
      <c r="A464" s="249"/>
      <c r="B464" s="258"/>
      <c r="C464" s="251">
        <f t="shared" ref="C464:C475" si="97">INT($C$232)+3</f>
        <v>4</v>
      </c>
      <c r="D464" s="274"/>
      <c r="E464" s="331"/>
      <c r="F464" s="331"/>
      <c r="G464" s="274"/>
      <c r="H464" s="295" t="str">
        <f>H$251</f>
        <v>Aut</v>
      </c>
      <c r="I464" s="301" t="s">
        <v>612</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3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3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3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3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3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3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3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3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3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3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3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15" customHeight="1" outlineLevel="2" x14ac:dyDescent="0.3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427</v>
      </c>
      <c r="AR476" s="261"/>
      <c r="AS476" s="249"/>
      <c r="AT476" s="249"/>
      <c r="AU476" s="249"/>
    </row>
    <row r="477" spans="1:47" outlineLevel="2" collapsed="1" x14ac:dyDescent="0.35">
      <c r="A477" s="249"/>
      <c r="B477" s="258"/>
      <c r="C477" s="251">
        <f>INT($C$232)+2</f>
        <v>3</v>
      </c>
      <c r="D477" s="274"/>
      <c r="E477" s="331"/>
      <c r="F477" s="331"/>
      <c r="G477" s="274"/>
      <c r="H477" s="344" t="s">
        <v>605</v>
      </c>
      <c r="I477" s="302" t="s">
        <v>613</v>
      </c>
      <c r="J477" s="302"/>
      <c r="K477" s="394"/>
      <c r="L477" s="392">
        <f>COUNTA($I478:$I$490)/COUNTA($H478:$H$490)</f>
        <v>4</v>
      </c>
      <c r="M477" s="279"/>
      <c r="N477" s="302" t="s">
        <v>614</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35">
      <c r="A478" s="249"/>
      <c r="B478" s="258"/>
      <c r="C478" s="251">
        <f t="shared" ref="C478:C489" si="102">INT($C$232)+3</f>
        <v>4</v>
      </c>
      <c r="D478" s="274"/>
      <c r="E478" s="331"/>
      <c r="F478" s="331"/>
      <c r="G478" s="274"/>
      <c r="H478" s="295" t="str">
        <f>H$251</f>
        <v>Aut</v>
      </c>
      <c r="I478" s="301" t="s">
        <v>612</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35">
      <c r="A479" s="249"/>
      <c r="B479" s="258"/>
      <c r="C479" s="251">
        <f t="shared" si="102"/>
        <v>4</v>
      </c>
      <c r="D479" s="274"/>
      <c r="E479" s="331"/>
      <c r="F479" s="331"/>
      <c r="G479" s="274"/>
      <c r="H479" s="295"/>
      <c r="I479" s="301" t="s">
        <v>615</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35">
      <c r="A480" s="249"/>
      <c r="B480" s="258"/>
      <c r="C480" s="251">
        <f t="shared" si="102"/>
        <v>4</v>
      </c>
      <c r="D480" s="274"/>
      <c r="E480" s="331"/>
      <c r="F480" s="331"/>
      <c r="G480" s="274"/>
      <c r="H480" s="295"/>
      <c r="I480" s="301" t="s">
        <v>616</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35">
      <c r="A481" s="249"/>
      <c r="B481" s="258"/>
      <c r="C481" s="251">
        <f t="shared" si="102"/>
        <v>4</v>
      </c>
      <c r="D481" s="274"/>
      <c r="E481" s="331"/>
      <c r="F481" s="331"/>
      <c r="G481" s="274"/>
      <c r="H481" s="295"/>
      <c r="I481" s="301" t="s">
        <v>617</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35">
      <c r="A482" s="249"/>
      <c r="B482" s="258"/>
      <c r="C482" s="251">
        <f t="shared" si="102"/>
        <v>4</v>
      </c>
      <c r="D482" s="274"/>
      <c r="E482" s="331"/>
      <c r="F482" s="331"/>
      <c r="G482" s="274"/>
      <c r="H482" s="295" t="str">
        <f>H$252</f>
        <v>Win</v>
      </c>
      <c r="I482" s="301" t="s">
        <v>612</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35">
      <c r="A483" s="249"/>
      <c r="B483" s="258"/>
      <c r="C483" s="251">
        <f t="shared" si="102"/>
        <v>4</v>
      </c>
      <c r="D483" s="274"/>
      <c r="E483" s="331"/>
      <c r="F483" s="331"/>
      <c r="G483" s="274"/>
      <c r="H483" s="295"/>
      <c r="I483" s="301" t="s">
        <v>615</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35">
      <c r="A484" s="249"/>
      <c r="B484" s="258"/>
      <c r="C484" s="251">
        <f t="shared" si="102"/>
        <v>4</v>
      </c>
      <c r="D484" s="274"/>
      <c r="E484" s="331"/>
      <c r="F484" s="331"/>
      <c r="G484" s="274"/>
      <c r="H484" s="295"/>
      <c r="I484" s="301" t="s">
        <v>616</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35">
      <c r="A485" s="249"/>
      <c r="B485" s="258"/>
      <c r="C485" s="251">
        <f t="shared" si="102"/>
        <v>4</v>
      </c>
      <c r="D485" s="274"/>
      <c r="E485" s="331"/>
      <c r="F485" s="331"/>
      <c r="G485" s="274"/>
      <c r="H485" s="295"/>
      <c r="I485" s="301" t="s">
        <v>617</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35">
      <c r="A486" s="249"/>
      <c r="B486" s="258"/>
      <c r="C486" s="251">
        <f t="shared" si="102"/>
        <v>4</v>
      </c>
      <c r="D486" s="274"/>
      <c r="E486" s="331"/>
      <c r="F486" s="331"/>
      <c r="G486" s="274"/>
      <c r="H486" s="295" t="str">
        <f>H$253</f>
        <v>Spr</v>
      </c>
      <c r="I486" s="301" t="s">
        <v>612</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35">
      <c r="A487" s="249"/>
      <c r="B487" s="258"/>
      <c r="C487" s="251">
        <f t="shared" si="102"/>
        <v>4</v>
      </c>
      <c r="D487" s="274"/>
      <c r="E487" s="331"/>
      <c r="F487" s="331"/>
      <c r="G487" s="274"/>
      <c r="H487" s="295"/>
      <c r="I487" s="301" t="s">
        <v>615</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35">
      <c r="A488" s="249"/>
      <c r="B488" s="258"/>
      <c r="C488" s="251">
        <f t="shared" si="102"/>
        <v>4</v>
      </c>
      <c r="D488" s="274"/>
      <c r="E488" s="331"/>
      <c r="F488" s="331"/>
      <c r="G488" s="274"/>
      <c r="H488" s="295"/>
      <c r="I488" s="301" t="s">
        <v>616</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35">
      <c r="A489" s="249"/>
      <c r="B489" s="258"/>
      <c r="C489" s="251">
        <f t="shared" si="102"/>
        <v>4</v>
      </c>
      <c r="D489" s="274"/>
      <c r="E489" s="331"/>
      <c r="F489" s="331"/>
      <c r="G489" s="274"/>
      <c r="H489" s="295"/>
      <c r="I489" s="301" t="s">
        <v>617</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15" customHeight="1" outlineLevel="2" x14ac:dyDescent="0.3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427</v>
      </c>
      <c r="AR490" s="261"/>
      <c r="AS490" s="249"/>
      <c r="AT490" s="249"/>
      <c r="AU490" s="249"/>
    </row>
    <row r="491" spans="1:47" outlineLevel="2" collapsed="1" x14ac:dyDescent="0.35">
      <c r="A491" s="249"/>
      <c r="B491" s="258"/>
      <c r="C491" s="251">
        <f>INT($C$232)+2</f>
        <v>3</v>
      </c>
      <c r="D491" s="274"/>
      <c r="E491" s="331"/>
      <c r="F491" s="331"/>
      <c r="G491" s="274"/>
      <c r="H491" s="344" t="s">
        <v>605</v>
      </c>
      <c r="I491" s="344" t="s">
        <v>914</v>
      </c>
      <c r="J491" s="302" t="s">
        <v>929</v>
      </c>
      <c r="K491" s="302"/>
      <c r="L491" s="392">
        <f>COUNTA($J492:$J$612)/COUNTA($I492:$I$612)</f>
        <v>8</v>
      </c>
      <c r="M491" s="279"/>
      <c r="N491" s="302" t="s">
        <v>614</v>
      </c>
      <c r="O491" s="302"/>
      <c r="P491" s="302"/>
      <c r="Q491" s="302"/>
      <c r="R491" s="593" t="s">
        <v>927</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35">
      <c r="A492" s="249"/>
      <c r="B492" s="258"/>
      <c r="C492" s="251">
        <f t="shared" ref="C492:C533" si="106">INT($C$232)+3</f>
        <v>4</v>
      </c>
      <c r="D492" s="274"/>
      <c r="E492" s="331"/>
      <c r="F492" s="331"/>
      <c r="G492" s="274"/>
      <c r="H492" s="295" t="str">
        <f>H$251</f>
        <v>Aut</v>
      </c>
      <c r="I492" s="295">
        <v>0</v>
      </c>
      <c r="J492" s="301" t="s">
        <v>915</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35">
      <c r="A493" s="249"/>
      <c r="B493" s="258"/>
      <c r="C493" s="251">
        <f t="shared" si="106"/>
        <v>4</v>
      </c>
      <c r="D493" s="274"/>
      <c r="E493" s="331"/>
      <c r="F493" s="331"/>
      <c r="G493" s="274"/>
      <c r="H493" s="279"/>
      <c r="I493" s="295"/>
      <c r="J493" s="301" t="s">
        <v>916</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35">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35">
      <c r="A495" s="249"/>
      <c r="B495" s="258"/>
      <c r="C495" s="251">
        <f t="shared" si="106"/>
        <v>4</v>
      </c>
      <c r="D495" s="274"/>
      <c r="E495" s="331"/>
      <c r="F495" s="331"/>
      <c r="G495" s="274"/>
      <c r="H495" s="279"/>
      <c r="I495" s="295"/>
      <c r="J495" s="301" t="s">
        <v>618</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35">
      <c r="A496" s="249"/>
      <c r="B496" s="258"/>
      <c r="C496" s="251">
        <f t="shared" si="106"/>
        <v>4</v>
      </c>
      <c r="D496" s="274"/>
      <c r="E496" s="331"/>
      <c r="F496" s="331"/>
      <c r="G496" s="274"/>
      <c r="H496" s="279"/>
      <c r="I496" s="295"/>
      <c r="J496" s="301" t="s">
        <v>619</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35">
      <c r="A497" s="249"/>
      <c r="B497" s="258"/>
      <c r="C497" s="251">
        <f t="shared" si="106"/>
        <v>4</v>
      </c>
      <c r="D497" s="274"/>
      <c r="E497" s="331"/>
      <c r="F497" s="331"/>
      <c r="G497" s="274"/>
      <c r="H497" s="279"/>
      <c r="I497" s="295"/>
      <c r="J497" s="301" t="s">
        <v>620</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35">
      <c r="A498" s="249"/>
      <c r="B498" s="258"/>
      <c r="C498" s="251">
        <f t="shared" si="106"/>
        <v>4</v>
      </c>
      <c r="D498" s="274"/>
      <c r="E498" s="331"/>
      <c r="F498" s="331"/>
      <c r="G498" s="274"/>
      <c r="H498" s="279"/>
      <c r="I498" s="295"/>
      <c r="J498" s="301" t="s">
        <v>621</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35">
      <c r="A499" s="249"/>
      <c r="B499" s="258"/>
      <c r="C499" s="251">
        <f t="shared" si="106"/>
        <v>4</v>
      </c>
      <c r="D499" s="274"/>
      <c r="E499" s="331"/>
      <c r="F499" s="331"/>
      <c r="G499" s="274"/>
      <c r="H499" s="279"/>
      <c r="I499" s="295"/>
      <c r="J499" s="301" t="s">
        <v>594</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35">
      <c r="A500" s="249"/>
      <c r="B500" s="258"/>
      <c r="C500" s="251">
        <f t="shared" si="106"/>
        <v>4</v>
      </c>
      <c r="D500" s="274"/>
      <c r="E500" s="331"/>
      <c r="F500" s="331"/>
      <c r="G500" s="274"/>
      <c r="H500" s="295"/>
      <c r="I500" s="295">
        <v>1</v>
      </c>
      <c r="J500" s="301" t="s">
        <v>915</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35">
      <c r="A501" s="249"/>
      <c r="B501" s="258"/>
      <c r="C501" s="251">
        <f t="shared" si="106"/>
        <v>4</v>
      </c>
      <c r="D501" s="274"/>
      <c r="E501" s="331"/>
      <c r="F501" s="331"/>
      <c r="G501" s="274"/>
      <c r="H501" s="279"/>
      <c r="I501" s="295"/>
      <c r="J501" s="301" t="s">
        <v>916</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35">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35">
      <c r="A503" s="249"/>
      <c r="B503" s="258"/>
      <c r="C503" s="251">
        <f t="shared" si="106"/>
        <v>4</v>
      </c>
      <c r="D503" s="274"/>
      <c r="E503" s="331"/>
      <c r="F503" s="331"/>
      <c r="G503" s="274"/>
      <c r="H503" s="279"/>
      <c r="I503" s="295"/>
      <c r="J503" s="301" t="s">
        <v>618</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35">
      <c r="A504" s="249"/>
      <c r="B504" s="258"/>
      <c r="C504" s="251">
        <f t="shared" si="106"/>
        <v>4</v>
      </c>
      <c r="D504" s="274"/>
      <c r="E504" s="331"/>
      <c r="F504" s="331"/>
      <c r="G504" s="274"/>
      <c r="H504" s="279"/>
      <c r="I504" s="295"/>
      <c r="J504" s="301" t="s">
        <v>619</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35">
      <c r="A505" s="249"/>
      <c r="B505" s="258"/>
      <c r="C505" s="251">
        <f t="shared" si="106"/>
        <v>4</v>
      </c>
      <c r="D505" s="274"/>
      <c r="E505" s="331"/>
      <c r="F505" s="331"/>
      <c r="G505" s="274"/>
      <c r="H505" s="279"/>
      <c r="I505" s="295"/>
      <c r="J505" s="301" t="s">
        <v>620</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35">
      <c r="A506" s="249"/>
      <c r="B506" s="258"/>
      <c r="C506" s="251">
        <f t="shared" si="106"/>
        <v>4</v>
      </c>
      <c r="D506" s="274"/>
      <c r="E506" s="331"/>
      <c r="F506" s="331"/>
      <c r="G506" s="274"/>
      <c r="H506" s="279"/>
      <c r="I506" s="295"/>
      <c r="J506" s="301" t="s">
        <v>621</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35">
      <c r="A507" s="249"/>
      <c r="B507" s="258"/>
      <c r="C507" s="251">
        <f t="shared" si="106"/>
        <v>4</v>
      </c>
      <c r="D507" s="274"/>
      <c r="E507" s="331"/>
      <c r="F507" s="331"/>
      <c r="G507" s="274"/>
      <c r="H507" s="279"/>
      <c r="I507" s="295"/>
      <c r="J507" s="301" t="s">
        <v>594</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35">
      <c r="A508" s="249"/>
      <c r="B508" s="258"/>
      <c r="C508" s="251">
        <f t="shared" si="106"/>
        <v>4</v>
      </c>
      <c r="D508" s="274"/>
      <c r="E508" s="331"/>
      <c r="F508" s="331"/>
      <c r="G508" s="274"/>
      <c r="H508" s="295"/>
      <c r="I508" s="295">
        <v>2</v>
      </c>
      <c r="J508" s="301" t="s">
        <v>915</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35">
      <c r="A509" s="249"/>
      <c r="B509" s="258"/>
      <c r="C509" s="251">
        <f t="shared" si="106"/>
        <v>4</v>
      </c>
      <c r="D509" s="274"/>
      <c r="E509" s="331"/>
      <c r="F509" s="331"/>
      <c r="G509" s="274"/>
      <c r="H509" s="279"/>
      <c r="I509" s="295"/>
      <c r="J509" s="301" t="s">
        <v>916</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35">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35">
      <c r="A511" s="249"/>
      <c r="B511" s="258"/>
      <c r="C511" s="251">
        <f t="shared" si="106"/>
        <v>4</v>
      </c>
      <c r="D511" s="274"/>
      <c r="E511" s="331"/>
      <c r="F511" s="331"/>
      <c r="G511" s="274"/>
      <c r="H511" s="279"/>
      <c r="I511" s="295"/>
      <c r="J511" s="301" t="s">
        <v>618</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35">
      <c r="A512" s="249"/>
      <c r="B512" s="258"/>
      <c r="C512" s="251">
        <f t="shared" si="106"/>
        <v>4</v>
      </c>
      <c r="D512" s="274"/>
      <c r="E512" s="331"/>
      <c r="F512" s="331"/>
      <c r="G512" s="274"/>
      <c r="H512" s="279"/>
      <c r="I512" s="295"/>
      <c r="J512" s="301" t="s">
        <v>619</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35">
      <c r="A513" s="249"/>
      <c r="B513" s="258"/>
      <c r="C513" s="251">
        <f t="shared" si="106"/>
        <v>4</v>
      </c>
      <c r="D513" s="274"/>
      <c r="E513" s="331"/>
      <c r="F513" s="331"/>
      <c r="G513" s="274"/>
      <c r="H513" s="279"/>
      <c r="I513" s="295"/>
      <c r="J513" s="301" t="s">
        <v>620</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35">
      <c r="A514" s="249"/>
      <c r="B514" s="258"/>
      <c r="C514" s="251">
        <f t="shared" si="106"/>
        <v>4</v>
      </c>
      <c r="D514" s="274"/>
      <c r="E514" s="331"/>
      <c r="F514" s="331"/>
      <c r="G514" s="274"/>
      <c r="H514" s="279"/>
      <c r="I514" s="295"/>
      <c r="J514" s="301" t="s">
        <v>621</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35">
      <c r="A515" s="249"/>
      <c r="B515" s="258"/>
      <c r="C515" s="251">
        <f t="shared" si="106"/>
        <v>4</v>
      </c>
      <c r="D515" s="274"/>
      <c r="E515" s="331"/>
      <c r="F515" s="331"/>
      <c r="G515" s="274"/>
      <c r="H515" s="279"/>
      <c r="I515" s="295"/>
      <c r="J515" s="301" t="s">
        <v>594</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35">
      <c r="A516" s="249"/>
      <c r="B516" s="258"/>
      <c r="C516" s="251">
        <f t="shared" si="106"/>
        <v>4</v>
      </c>
      <c r="D516" s="274"/>
      <c r="E516" s="331"/>
      <c r="F516" s="331"/>
      <c r="G516" s="274"/>
      <c r="H516" s="295"/>
      <c r="I516" s="295">
        <v>3</v>
      </c>
      <c r="J516" s="301" t="s">
        <v>915</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35">
      <c r="A517" s="249"/>
      <c r="B517" s="258"/>
      <c r="C517" s="251">
        <f t="shared" si="106"/>
        <v>4</v>
      </c>
      <c r="D517" s="274"/>
      <c r="E517" s="331"/>
      <c r="F517" s="331"/>
      <c r="G517" s="274"/>
      <c r="H517" s="279"/>
      <c r="I517" s="295"/>
      <c r="J517" s="301" t="s">
        <v>916</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35">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35">
      <c r="A519" s="249"/>
      <c r="B519" s="258"/>
      <c r="C519" s="251">
        <f t="shared" si="106"/>
        <v>4</v>
      </c>
      <c r="D519" s="274"/>
      <c r="E519" s="331"/>
      <c r="F519" s="331"/>
      <c r="G519" s="274"/>
      <c r="H519" s="279"/>
      <c r="I519" s="295"/>
      <c r="J519" s="301" t="s">
        <v>618</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35">
      <c r="A520" s="249"/>
      <c r="B520" s="258"/>
      <c r="C520" s="251">
        <f t="shared" si="106"/>
        <v>4</v>
      </c>
      <c r="D520" s="274"/>
      <c r="E520" s="331"/>
      <c r="F520" s="331"/>
      <c r="G520" s="274"/>
      <c r="H520" s="279"/>
      <c r="I520" s="295"/>
      <c r="J520" s="301" t="s">
        <v>619</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35">
      <c r="A521" s="249"/>
      <c r="B521" s="258"/>
      <c r="C521" s="251">
        <f t="shared" si="106"/>
        <v>4</v>
      </c>
      <c r="D521" s="274"/>
      <c r="E521" s="331"/>
      <c r="F521" s="331"/>
      <c r="G521" s="274"/>
      <c r="H521" s="279"/>
      <c r="I521" s="295"/>
      <c r="J521" s="301" t="s">
        <v>620</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35">
      <c r="A522" s="249"/>
      <c r="B522" s="258"/>
      <c r="C522" s="251">
        <f t="shared" si="106"/>
        <v>4</v>
      </c>
      <c r="D522" s="274"/>
      <c r="E522" s="331"/>
      <c r="F522" s="331"/>
      <c r="G522" s="274"/>
      <c r="H522" s="279"/>
      <c r="I522" s="295"/>
      <c r="J522" s="301" t="s">
        <v>621</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35">
      <c r="A523" s="249"/>
      <c r="B523" s="258"/>
      <c r="C523" s="251">
        <f t="shared" si="106"/>
        <v>4</v>
      </c>
      <c r="D523" s="274"/>
      <c r="E523" s="331"/>
      <c r="F523" s="331"/>
      <c r="G523" s="274"/>
      <c r="H523" s="279"/>
      <c r="I523" s="295"/>
      <c r="J523" s="301" t="s">
        <v>594</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35">
      <c r="A524" s="249"/>
      <c r="B524" s="258"/>
      <c r="C524" s="251">
        <f t="shared" si="106"/>
        <v>4</v>
      </c>
      <c r="D524" s="274"/>
      <c r="E524" s="331"/>
      <c r="F524" s="331"/>
      <c r="G524" s="274"/>
      <c r="H524" s="295"/>
      <c r="I524" s="295">
        <v>4</v>
      </c>
      <c r="J524" s="301" t="s">
        <v>915</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35">
      <c r="A525" s="249"/>
      <c r="B525" s="258"/>
      <c r="C525" s="251">
        <f t="shared" si="106"/>
        <v>4</v>
      </c>
      <c r="D525" s="274"/>
      <c r="E525" s="331"/>
      <c r="F525" s="331"/>
      <c r="G525" s="274"/>
      <c r="H525" s="279"/>
      <c r="I525" s="295"/>
      <c r="J525" s="301" t="s">
        <v>916</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35">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35">
      <c r="A527" s="249"/>
      <c r="B527" s="258"/>
      <c r="C527" s="251">
        <f t="shared" si="106"/>
        <v>4</v>
      </c>
      <c r="D527" s="274"/>
      <c r="E527" s="331"/>
      <c r="F527" s="331"/>
      <c r="G527" s="274"/>
      <c r="H527" s="279"/>
      <c r="I527" s="295"/>
      <c r="J527" s="301" t="s">
        <v>618</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35">
      <c r="A528" s="249"/>
      <c r="B528" s="258"/>
      <c r="C528" s="251">
        <f t="shared" si="106"/>
        <v>4</v>
      </c>
      <c r="D528" s="274"/>
      <c r="E528" s="331"/>
      <c r="F528" s="331"/>
      <c r="G528" s="274"/>
      <c r="H528" s="279"/>
      <c r="I528" s="295"/>
      <c r="J528" s="301" t="s">
        <v>619</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35">
      <c r="A529" s="249"/>
      <c r="B529" s="258"/>
      <c r="C529" s="251">
        <f t="shared" si="106"/>
        <v>4</v>
      </c>
      <c r="D529" s="274"/>
      <c r="E529" s="331"/>
      <c r="F529" s="331"/>
      <c r="G529" s="274"/>
      <c r="H529" s="279"/>
      <c r="I529" s="295"/>
      <c r="J529" s="301" t="s">
        <v>620</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35">
      <c r="A530" s="249"/>
      <c r="B530" s="258"/>
      <c r="C530" s="251">
        <f t="shared" si="106"/>
        <v>4</v>
      </c>
      <c r="D530" s="274"/>
      <c r="E530" s="331"/>
      <c r="F530" s="331"/>
      <c r="G530" s="274"/>
      <c r="H530" s="279"/>
      <c r="I530" s="295"/>
      <c r="J530" s="301" t="s">
        <v>621</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35">
      <c r="A531" s="249"/>
      <c r="B531" s="258"/>
      <c r="C531" s="251">
        <f t="shared" si="106"/>
        <v>4</v>
      </c>
      <c r="D531" s="274"/>
      <c r="E531" s="331"/>
      <c r="F531" s="331"/>
      <c r="G531" s="274"/>
      <c r="H531" s="279"/>
      <c r="I531" s="295"/>
      <c r="J531" s="301" t="s">
        <v>594</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35">
      <c r="A532" s="249"/>
      <c r="B532" s="258"/>
      <c r="C532" s="251">
        <f>INT($C$232)+4</f>
        <v>5</v>
      </c>
      <c r="D532" s="274"/>
      <c r="E532" s="331"/>
      <c r="F532" s="331"/>
      <c r="G532" s="274"/>
      <c r="H532" s="295" t="str">
        <f>H$252</f>
        <v>Win</v>
      </c>
      <c r="I532" s="295">
        <v>0</v>
      </c>
      <c r="J532" s="301" t="s">
        <v>612</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35">
      <c r="A533" s="249"/>
      <c r="B533" s="258"/>
      <c r="C533" s="251">
        <f t="shared" si="106"/>
        <v>4</v>
      </c>
      <c r="D533" s="274"/>
      <c r="E533" s="331"/>
      <c r="F533" s="331"/>
      <c r="G533" s="274"/>
      <c r="H533" s="279"/>
      <c r="I533" s="295"/>
      <c r="J533" s="301" t="s">
        <v>916</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35">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35">
      <c r="A535" s="249"/>
      <c r="B535" s="258"/>
      <c r="C535" s="251">
        <f t="shared" si="141"/>
        <v>5</v>
      </c>
      <c r="D535" s="274"/>
      <c r="E535" s="331"/>
      <c r="F535" s="331"/>
      <c r="G535" s="274"/>
      <c r="H535" s="279"/>
      <c r="I535" s="295"/>
      <c r="J535" s="301" t="s">
        <v>618</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35">
      <c r="A536" s="249"/>
      <c r="B536" s="258"/>
      <c r="C536" s="251">
        <f t="shared" si="141"/>
        <v>5</v>
      </c>
      <c r="D536" s="274"/>
      <c r="E536" s="331"/>
      <c r="F536" s="331"/>
      <c r="G536" s="274"/>
      <c r="H536" s="279"/>
      <c r="I536" s="295"/>
      <c r="J536" s="301" t="s">
        <v>619</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35">
      <c r="A537" s="249"/>
      <c r="B537" s="258"/>
      <c r="C537" s="251">
        <f t="shared" si="141"/>
        <v>5</v>
      </c>
      <c r="D537" s="274"/>
      <c r="E537" s="331"/>
      <c r="F537" s="331"/>
      <c r="G537" s="274"/>
      <c r="H537" s="279"/>
      <c r="I537" s="295"/>
      <c r="J537" s="301" t="s">
        <v>620</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35">
      <c r="A538" s="249"/>
      <c r="B538" s="258"/>
      <c r="C538" s="251">
        <f t="shared" si="141"/>
        <v>5</v>
      </c>
      <c r="D538" s="274"/>
      <c r="E538" s="331"/>
      <c r="F538" s="331"/>
      <c r="G538" s="274"/>
      <c r="H538" s="279"/>
      <c r="I538" s="295"/>
      <c r="J538" s="301" t="s">
        <v>621</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35">
      <c r="A539" s="249"/>
      <c r="B539" s="258"/>
      <c r="C539" s="251">
        <f t="shared" si="141"/>
        <v>5</v>
      </c>
      <c r="D539" s="274"/>
      <c r="E539" s="331"/>
      <c r="F539" s="331"/>
      <c r="G539" s="274"/>
      <c r="H539" s="279"/>
      <c r="I539" s="295"/>
      <c r="J539" s="301" t="s">
        <v>594</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35">
      <c r="A540" s="249"/>
      <c r="B540" s="258"/>
      <c r="C540" s="251">
        <f t="shared" si="141"/>
        <v>5</v>
      </c>
      <c r="D540" s="274"/>
      <c r="E540" s="331"/>
      <c r="F540" s="331"/>
      <c r="G540" s="274"/>
      <c r="H540" s="295"/>
      <c r="I540" s="295">
        <v>1</v>
      </c>
      <c r="J540" s="301" t="s">
        <v>612</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35">
      <c r="A541" s="249"/>
      <c r="B541" s="258"/>
      <c r="C541" s="251">
        <f t="shared" ref="C541" si="145">INT($C$232)+3</f>
        <v>4</v>
      </c>
      <c r="D541" s="274"/>
      <c r="E541" s="331"/>
      <c r="F541" s="331"/>
      <c r="G541" s="274"/>
      <c r="H541" s="279"/>
      <c r="I541" s="295"/>
      <c r="J541" s="301" t="s">
        <v>916</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35">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35">
      <c r="A543" s="249"/>
      <c r="B543" s="258"/>
      <c r="C543" s="251">
        <f t="shared" si="141"/>
        <v>5</v>
      </c>
      <c r="D543" s="274"/>
      <c r="E543" s="331"/>
      <c r="F543" s="331"/>
      <c r="G543" s="274"/>
      <c r="H543" s="279"/>
      <c r="I543" s="295"/>
      <c r="J543" s="301" t="s">
        <v>618</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35">
      <c r="A544" s="249"/>
      <c r="B544" s="258"/>
      <c r="C544" s="251">
        <f t="shared" si="141"/>
        <v>5</v>
      </c>
      <c r="D544" s="274"/>
      <c r="E544" s="331"/>
      <c r="F544" s="331"/>
      <c r="G544" s="274"/>
      <c r="H544" s="279"/>
      <c r="I544" s="295"/>
      <c r="J544" s="301" t="s">
        <v>619</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35">
      <c r="A545" s="249"/>
      <c r="B545" s="258"/>
      <c r="C545" s="251">
        <f t="shared" si="141"/>
        <v>5</v>
      </c>
      <c r="D545" s="274"/>
      <c r="E545" s="331"/>
      <c r="F545" s="331"/>
      <c r="G545" s="274"/>
      <c r="H545" s="279"/>
      <c r="I545" s="295"/>
      <c r="J545" s="301" t="s">
        <v>620</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35">
      <c r="A546" s="249"/>
      <c r="B546" s="258"/>
      <c r="C546" s="251">
        <f t="shared" si="141"/>
        <v>5</v>
      </c>
      <c r="D546" s="274"/>
      <c r="E546" s="331"/>
      <c r="F546" s="331"/>
      <c r="G546" s="274"/>
      <c r="H546" s="279"/>
      <c r="I546" s="295"/>
      <c r="J546" s="301" t="s">
        <v>621</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35">
      <c r="A547" s="249"/>
      <c r="B547" s="258"/>
      <c r="C547" s="251">
        <f t="shared" si="141"/>
        <v>5</v>
      </c>
      <c r="D547" s="274"/>
      <c r="E547" s="331"/>
      <c r="F547" s="331"/>
      <c r="G547" s="274"/>
      <c r="H547" s="279"/>
      <c r="I547" s="295"/>
      <c r="J547" s="301" t="s">
        <v>594</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35">
      <c r="A548" s="249"/>
      <c r="B548" s="258"/>
      <c r="C548" s="251">
        <f t="shared" si="141"/>
        <v>5</v>
      </c>
      <c r="D548" s="274"/>
      <c r="E548" s="331"/>
      <c r="F548" s="331"/>
      <c r="G548" s="274"/>
      <c r="H548" s="295"/>
      <c r="I548" s="295">
        <v>2</v>
      </c>
      <c r="J548" s="301" t="s">
        <v>612</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35">
      <c r="A549" s="249"/>
      <c r="B549" s="258"/>
      <c r="C549" s="251">
        <f t="shared" ref="C549" si="153">INT($C$232)+3</f>
        <v>4</v>
      </c>
      <c r="D549" s="274"/>
      <c r="E549" s="331"/>
      <c r="F549" s="331"/>
      <c r="G549" s="274"/>
      <c r="H549" s="279"/>
      <c r="I549" s="295"/>
      <c r="J549" s="301" t="s">
        <v>916</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35">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35">
      <c r="A551" s="249"/>
      <c r="B551" s="258"/>
      <c r="C551" s="251">
        <f t="shared" si="141"/>
        <v>5</v>
      </c>
      <c r="D551" s="274"/>
      <c r="E551" s="331"/>
      <c r="F551" s="331"/>
      <c r="G551" s="274"/>
      <c r="H551" s="279"/>
      <c r="I551" s="295"/>
      <c r="J551" s="301" t="s">
        <v>618</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35">
      <c r="A552" s="249"/>
      <c r="B552" s="258"/>
      <c r="C552" s="251">
        <f t="shared" si="141"/>
        <v>5</v>
      </c>
      <c r="D552" s="274"/>
      <c r="E552" s="331"/>
      <c r="F552" s="331"/>
      <c r="G552" s="274"/>
      <c r="H552" s="279"/>
      <c r="I552" s="295"/>
      <c r="J552" s="301" t="s">
        <v>619</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35">
      <c r="A553" s="249"/>
      <c r="B553" s="258"/>
      <c r="C553" s="251">
        <f t="shared" si="141"/>
        <v>5</v>
      </c>
      <c r="D553" s="274"/>
      <c r="E553" s="331"/>
      <c r="F553" s="331"/>
      <c r="G553" s="274"/>
      <c r="H553" s="279"/>
      <c r="I553" s="295"/>
      <c r="J553" s="301" t="s">
        <v>620</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35">
      <c r="A554" s="249"/>
      <c r="B554" s="258"/>
      <c r="C554" s="251">
        <f t="shared" si="141"/>
        <v>5</v>
      </c>
      <c r="D554" s="274"/>
      <c r="E554" s="331"/>
      <c r="F554" s="331"/>
      <c r="G554" s="274"/>
      <c r="H554" s="279"/>
      <c r="I554" s="295"/>
      <c r="J554" s="301" t="s">
        <v>621</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35">
      <c r="A555" s="249"/>
      <c r="B555" s="258"/>
      <c r="C555" s="251">
        <f t="shared" si="141"/>
        <v>5</v>
      </c>
      <c r="D555" s="274"/>
      <c r="E555" s="331"/>
      <c r="F555" s="331"/>
      <c r="G555" s="274"/>
      <c r="H555" s="279"/>
      <c r="I555" s="295"/>
      <c r="J555" s="301" t="s">
        <v>594</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35">
      <c r="A556" s="249"/>
      <c r="B556" s="258"/>
      <c r="C556" s="251">
        <f t="shared" si="141"/>
        <v>5</v>
      </c>
      <c r="D556" s="274"/>
      <c r="E556" s="331"/>
      <c r="F556" s="331"/>
      <c r="G556" s="274"/>
      <c r="H556" s="295"/>
      <c r="I556" s="295">
        <v>3</v>
      </c>
      <c r="J556" s="301" t="s">
        <v>612</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35">
      <c r="A557" s="249"/>
      <c r="B557" s="258"/>
      <c r="C557" s="251">
        <f t="shared" ref="C557" si="161">INT($C$232)+3</f>
        <v>4</v>
      </c>
      <c r="D557" s="274"/>
      <c r="E557" s="331"/>
      <c r="F557" s="331"/>
      <c r="G557" s="274"/>
      <c r="H557" s="279"/>
      <c r="I557" s="295"/>
      <c r="J557" s="301" t="s">
        <v>916</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35">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35">
      <c r="A559" s="249"/>
      <c r="B559" s="258"/>
      <c r="C559" s="251">
        <f t="shared" si="141"/>
        <v>5</v>
      </c>
      <c r="D559" s="274"/>
      <c r="E559" s="331"/>
      <c r="F559" s="331"/>
      <c r="G559" s="274"/>
      <c r="H559" s="279"/>
      <c r="I559" s="295"/>
      <c r="J559" s="301" t="s">
        <v>618</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35">
      <c r="A560" s="249"/>
      <c r="B560" s="258"/>
      <c r="C560" s="251">
        <f t="shared" si="141"/>
        <v>5</v>
      </c>
      <c r="D560" s="274"/>
      <c r="E560" s="331"/>
      <c r="F560" s="331"/>
      <c r="G560" s="274"/>
      <c r="H560" s="279"/>
      <c r="I560" s="295"/>
      <c r="J560" s="301" t="s">
        <v>619</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35">
      <c r="A561" s="249"/>
      <c r="B561" s="258"/>
      <c r="C561" s="251">
        <f t="shared" si="141"/>
        <v>5</v>
      </c>
      <c r="D561" s="274"/>
      <c r="E561" s="331"/>
      <c r="F561" s="331"/>
      <c r="G561" s="274"/>
      <c r="H561" s="279"/>
      <c r="I561" s="295"/>
      <c r="J561" s="301" t="s">
        <v>620</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35">
      <c r="A562" s="249"/>
      <c r="B562" s="258"/>
      <c r="C562" s="251">
        <f t="shared" si="141"/>
        <v>5</v>
      </c>
      <c r="D562" s="274"/>
      <c r="E562" s="331"/>
      <c r="F562" s="331"/>
      <c r="G562" s="274"/>
      <c r="H562" s="279"/>
      <c r="I562" s="295"/>
      <c r="J562" s="301" t="s">
        <v>621</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35">
      <c r="A563" s="249"/>
      <c r="B563" s="258"/>
      <c r="C563" s="251">
        <f t="shared" si="141"/>
        <v>5</v>
      </c>
      <c r="D563" s="274"/>
      <c r="E563" s="331"/>
      <c r="F563" s="331"/>
      <c r="G563" s="274"/>
      <c r="H563" s="279"/>
      <c r="I563" s="295"/>
      <c r="J563" s="301" t="s">
        <v>594</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35">
      <c r="A564" s="249"/>
      <c r="B564" s="258"/>
      <c r="C564" s="251">
        <f t="shared" si="141"/>
        <v>5</v>
      </c>
      <c r="D564" s="274"/>
      <c r="E564" s="331"/>
      <c r="F564" s="331"/>
      <c r="G564" s="274"/>
      <c r="H564" s="295"/>
      <c r="I564" s="295">
        <v>4</v>
      </c>
      <c r="J564" s="301" t="s">
        <v>612</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35">
      <c r="A565" s="249"/>
      <c r="B565" s="258"/>
      <c r="C565" s="251">
        <f t="shared" ref="C565" si="169">INT($C$232)+3</f>
        <v>4</v>
      </c>
      <c r="D565" s="274"/>
      <c r="E565" s="331"/>
      <c r="F565" s="331"/>
      <c r="G565" s="274"/>
      <c r="H565" s="279"/>
      <c r="I565" s="295"/>
      <c r="J565" s="301" t="s">
        <v>916</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35">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35">
      <c r="A567" s="249"/>
      <c r="B567" s="258"/>
      <c r="C567" s="251">
        <f t="shared" si="141"/>
        <v>5</v>
      </c>
      <c r="D567" s="274"/>
      <c r="E567" s="331"/>
      <c r="F567" s="331"/>
      <c r="G567" s="274"/>
      <c r="H567" s="279"/>
      <c r="I567" s="295"/>
      <c r="J567" s="301" t="s">
        <v>618</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35">
      <c r="A568" s="249"/>
      <c r="B568" s="258"/>
      <c r="C568" s="251">
        <f t="shared" si="141"/>
        <v>5</v>
      </c>
      <c r="D568" s="274"/>
      <c r="E568" s="331"/>
      <c r="F568" s="331"/>
      <c r="G568" s="274"/>
      <c r="H568" s="279"/>
      <c r="I568" s="295"/>
      <c r="J568" s="301" t="s">
        <v>619</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35">
      <c r="A569" s="249"/>
      <c r="B569" s="258"/>
      <c r="C569" s="251">
        <f t="shared" si="141"/>
        <v>5</v>
      </c>
      <c r="D569" s="274"/>
      <c r="E569" s="331"/>
      <c r="F569" s="331"/>
      <c r="G569" s="274"/>
      <c r="H569" s="279"/>
      <c r="I569" s="295"/>
      <c r="J569" s="301" t="s">
        <v>620</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35">
      <c r="A570" s="249"/>
      <c r="B570" s="258"/>
      <c r="C570" s="251">
        <f t="shared" si="141"/>
        <v>5</v>
      </c>
      <c r="D570" s="274"/>
      <c r="E570" s="331"/>
      <c r="F570" s="331"/>
      <c r="G570" s="274"/>
      <c r="H570" s="279"/>
      <c r="I570" s="295"/>
      <c r="J570" s="301" t="s">
        <v>621</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35">
      <c r="A571" s="249"/>
      <c r="B571" s="258"/>
      <c r="C571" s="251">
        <f t="shared" si="141"/>
        <v>5</v>
      </c>
      <c r="D571" s="274"/>
      <c r="E571" s="331"/>
      <c r="F571" s="331"/>
      <c r="G571" s="274"/>
      <c r="H571" s="279"/>
      <c r="I571" s="295"/>
      <c r="J571" s="301" t="s">
        <v>594</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35">
      <c r="A572" s="249"/>
      <c r="B572" s="258"/>
      <c r="C572" s="251">
        <f t="shared" si="141"/>
        <v>5</v>
      </c>
      <c r="D572" s="274"/>
      <c r="E572" s="331"/>
      <c r="F572" s="331"/>
      <c r="G572" s="274"/>
      <c r="H572" s="295" t="str">
        <f>H$253</f>
        <v>Spr</v>
      </c>
      <c r="I572" s="295">
        <v>0</v>
      </c>
      <c r="J572" s="301" t="s">
        <v>612</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35">
      <c r="A573" s="249"/>
      <c r="B573" s="258"/>
      <c r="C573" s="251">
        <f t="shared" ref="C573" si="176">INT($C$232)+3</f>
        <v>4</v>
      </c>
      <c r="D573" s="274"/>
      <c r="E573" s="331"/>
      <c r="F573" s="331"/>
      <c r="G573" s="274"/>
      <c r="H573" s="279"/>
      <c r="I573" s="295"/>
      <c r="J573" s="301" t="s">
        <v>916</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35">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35">
      <c r="A575" s="249"/>
      <c r="B575" s="258"/>
      <c r="C575" s="251">
        <f t="shared" si="141"/>
        <v>5</v>
      </c>
      <c r="D575" s="274"/>
      <c r="E575" s="331"/>
      <c r="F575" s="331"/>
      <c r="G575" s="274"/>
      <c r="H575" s="279"/>
      <c r="I575" s="295"/>
      <c r="J575" s="301" t="s">
        <v>618</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35">
      <c r="A576" s="249"/>
      <c r="B576" s="258"/>
      <c r="C576" s="251">
        <f t="shared" si="141"/>
        <v>5</v>
      </c>
      <c r="D576" s="274"/>
      <c r="E576" s="331"/>
      <c r="F576" s="331"/>
      <c r="G576" s="274"/>
      <c r="H576" s="279"/>
      <c r="I576" s="295"/>
      <c r="J576" s="301" t="s">
        <v>619</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35">
      <c r="A577" s="249"/>
      <c r="B577" s="258"/>
      <c r="C577" s="251">
        <f t="shared" si="141"/>
        <v>5</v>
      </c>
      <c r="D577" s="274"/>
      <c r="E577" s="331"/>
      <c r="F577" s="331"/>
      <c r="G577" s="274"/>
      <c r="H577" s="279"/>
      <c r="I577" s="295"/>
      <c r="J577" s="301" t="s">
        <v>620</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35">
      <c r="A578" s="249"/>
      <c r="B578" s="258"/>
      <c r="C578" s="251">
        <f t="shared" si="141"/>
        <v>5</v>
      </c>
      <c r="D578" s="274"/>
      <c r="E578" s="331"/>
      <c r="F578" s="331"/>
      <c r="G578" s="274"/>
      <c r="H578" s="279"/>
      <c r="I578" s="295"/>
      <c r="J578" s="301" t="s">
        <v>621</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35">
      <c r="A579" s="249"/>
      <c r="B579" s="258"/>
      <c r="C579" s="251">
        <f t="shared" si="141"/>
        <v>5</v>
      </c>
      <c r="D579" s="274"/>
      <c r="E579" s="331"/>
      <c r="F579" s="331"/>
      <c r="G579" s="274"/>
      <c r="H579" s="279"/>
      <c r="I579" s="295"/>
      <c r="J579" s="301" t="s">
        <v>594</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35">
      <c r="A580" s="249"/>
      <c r="B580" s="258"/>
      <c r="C580" s="251">
        <f t="shared" si="141"/>
        <v>5</v>
      </c>
      <c r="D580" s="274"/>
      <c r="E580" s="331"/>
      <c r="F580" s="331"/>
      <c r="G580" s="274"/>
      <c r="H580" s="295"/>
      <c r="I580" s="295">
        <v>1</v>
      </c>
      <c r="J580" s="301" t="s">
        <v>612</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35">
      <c r="A581" s="249"/>
      <c r="B581" s="258"/>
      <c r="C581" s="251">
        <f t="shared" ref="C581" si="184">INT($C$232)+3</f>
        <v>4</v>
      </c>
      <c r="D581" s="274"/>
      <c r="E581" s="331"/>
      <c r="F581" s="331"/>
      <c r="G581" s="274"/>
      <c r="H581" s="279"/>
      <c r="I581" s="295"/>
      <c r="J581" s="301" t="s">
        <v>916</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35">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35">
      <c r="A583" s="249"/>
      <c r="B583" s="258"/>
      <c r="C583" s="251">
        <f t="shared" si="141"/>
        <v>5</v>
      </c>
      <c r="D583" s="274"/>
      <c r="E583" s="331"/>
      <c r="F583" s="331"/>
      <c r="G583" s="274"/>
      <c r="H583" s="279"/>
      <c r="I583" s="295"/>
      <c r="J583" s="301" t="s">
        <v>618</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35">
      <c r="A584" s="249"/>
      <c r="B584" s="258"/>
      <c r="C584" s="251">
        <f t="shared" si="141"/>
        <v>5</v>
      </c>
      <c r="D584" s="274"/>
      <c r="E584" s="331"/>
      <c r="F584" s="331"/>
      <c r="G584" s="274"/>
      <c r="H584" s="279"/>
      <c r="I584" s="295"/>
      <c r="J584" s="301" t="s">
        <v>619</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35">
      <c r="A585" s="249"/>
      <c r="B585" s="258"/>
      <c r="C585" s="251">
        <f t="shared" si="141"/>
        <v>5</v>
      </c>
      <c r="D585" s="274"/>
      <c r="E585" s="331"/>
      <c r="F585" s="331"/>
      <c r="G585" s="274"/>
      <c r="H585" s="279"/>
      <c r="I585" s="295"/>
      <c r="J585" s="301" t="s">
        <v>620</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35">
      <c r="A586" s="249"/>
      <c r="B586" s="258"/>
      <c r="C586" s="251">
        <f t="shared" si="141"/>
        <v>5</v>
      </c>
      <c r="D586" s="274"/>
      <c r="E586" s="331"/>
      <c r="F586" s="331"/>
      <c r="G586" s="274"/>
      <c r="H586" s="279"/>
      <c r="I586" s="295"/>
      <c r="J586" s="301" t="s">
        <v>621</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35">
      <c r="A587" s="249"/>
      <c r="B587" s="258"/>
      <c r="C587" s="251">
        <f t="shared" si="141"/>
        <v>5</v>
      </c>
      <c r="D587" s="274"/>
      <c r="E587" s="331"/>
      <c r="F587" s="331"/>
      <c r="G587" s="274"/>
      <c r="H587" s="279"/>
      <c r="I587" s="295"/>
      <c r="J587" s="301" t="s">
        <v>594</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35">
      <c r="A588" s="249"/>
      <c r="B588" s="258"/>
      <c r="C588" s="251">
        <f t="shared" si="141"/>
        <v>5</v>
      </c>
      <c r="D588" s="274"/>
      <c r="E588" s="331"/>
      <c r="F588" s="331"/>
      <c r="G588" s="274"/>
      <c r="H588" s="295"/>
      <c r="I588" s="295">
        <v>2</v>
      </c>
      <c r="J588" s="301" t="s">
        <v>612</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35">
      <c r="A589" s="249"/>
      <c r="B589" s="258"/>
      <c r="C589" s="251">
        <f t="shared" ref="C589" si="192">INT($C$232)+3</f>
        <v>4</v>
      </c>
      <c r="D589" s="274"/>
      <c r="E589" s="331"/>
      <c r="F589" s="331"/>
      <c r="G589" s="274"/>
      <c r="H589" s="279"/>
      <c r="I589" s="295"/>
      <c r="J589" s="301" t="s">
        <v>916</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35">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35">
      <c r="A591" s="249"/>
      <c r="B591" s="258"/>
      <c r="C591" s="251">
        <f t="shared" si="141"/>
        <v>5</v>
      </c>
      <c r="D591" s="274"/>
      <c r="E591" s="331"/>
      <c r="F591" s="331"/>
      <c r="G591" s="274"/>
      <c r="H591" s="279"/>
      <c r="I591" s="295"/>
      <c r="J591" s="301" t="s">
        <v>618</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35">
      <c r="A592" s="249"/>
      <c r="B592" s="258"/>
      <c r="C592" s="251">
        <f t="shared" si="141"/>
        <v>5</v>
      </c>
      <c r="D592" s="274"/>
      <c r="E592" s="331"/>
      <c r="F592" s="331"/>
      <c r="G592" s="274"/>
      <c r="H592" s="279"/>
      <c r="I592" s="295"/>
      <c r="J592" s="301" t="s">
        <v>619</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35">
      <c r="A593" s="249"/>
      <c r="B593" s="258"/>
      <c r="C593" s="251">
        <f t="shared" si="141"/>
        <v>5</v>
      </c>
      <c r="D593" s="274"/>
      <c r="E593" s="331"/>
      <c r="F593" s="331"/>
      <c r="G593" s="274"/>
      <c r="H593" s="279"/>
      <c r="I593" s="295"/>
      <c r="J593" s="301" t="s">
        <v>620</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35">
      <c r="A594" s="249"/>
      <c r="B594" s="258"/>
      <c r="C594" s="251">
        <f t="shared" si="141"/>
        <v>5</v>
      </c>
      <c r="D594" s="274"/>
      <c r="E594" s="331"/>
      <c r="F594" s="331"/>
      <c r="G594" s="274"/>
      <c r="H594" s="279"/>
      <c r="I594" s="295"/>
      <c r="J594" s="301" t="s">
        <v>621</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35">
      <c r="A595" s="249"/>
      <c r="B595" s="258"/>
      <c r="C595" s="251">
        <f t="shared" si="141"/>
        <v>5</v>
      </c>
      <c r="D595" s="274"/>
      <c r="E595" s="331"/>
      <c r="F595" s="331"/>
      <c r="G595" s="274"/>
      <c r="H595" s="279"/>
      <c r="I595" s="295"/>
      <c r="J595" s="301" t="s">
        <v>594</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35">
      <c r="A596" s="249"/>
      <c r="B596" s="258"/>
      <c r="C596" s="251">
        <f t="shared" si="141"/>
        <v>5</v>
      </c>
      <c r="D596" s="274"/>
      <c r="E596" s="331"/>
      <c r="F596" s="331"/>
      <c r="G596" s="274"/>
      <c r="H596" s="295"/>
      <c r="I596" s="295">
        <v>3</v>
      </c>
      <c r="J596" s="301" t="s">
        <v>612</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35">
      <c r="A597" s="249"/>
      <c r="B597" s="258"/>
      <c r="C597" s="251">
        <f t="shared" ref="C597" si="200">INT($C$232)+3</f>
        <v>4</v>
      </c>
      <c r="D597" s="274"/>
      <c r="E597" s="331"/>
      <c r="F597" s="331"/>
      <c r="G597" s="274"/>
      <c r="H597" s="279"/>
      <c r="I597" s="295"/>
      <c r="J597" s="301" t="s">
        <v>916</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35">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35">
      <c r="A599" s="249"/>
      <c r="B599" s="258"/>
      <c r="C599" s="251">
        <f t="shared" si="141"/>
        <v>5</v>
      </c>
      <c r="D599" s="274"/>
      <c r="E599" s="331"/>
      <c r="F599" s="331"/>
      <c r="G599" s="274"/>
      <c r="H599" s="279"/>
      <c r="I599" s="295"/>
      <c r="J599" s="301" t="s">
        <v>618</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35">
      <c r="A600" s="249"/>
      <c r="B600" s="258"/>
      <c r="C600" s="251">
        <f t="shared" si="141"/>
        <v>5</v>
      </c>
      <c r="D600" s="274"/>
      <c r="E600" s="331"/>
      <c r="F600" s="331"/>
      <c r="G600" s="274"/>
      <c r="H600" s="279"/>
      <c r="I600" s="295"/>
      <c r="J600" s="301" t="s">
        <v>619</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35">
      <c r="A601" s="249"/>
      <c r="B601" s="258"/>
      <c r="C601" s="251">
        <f t="shared" si="141"/>
        <v>5</v>
      </c>
      <c r="D601" s="274"/>
      <c r="E601" s="331"/>
      <c r="F601" s="331"/>
      <c r="G601" s="274"/>
      <c r="H601" s="279"/>
      <c r="I601" s="295"/>
      <c r="J601" s="301" t="s">
        <v>620</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35">
      <c r="A602" s="249"/>
      <c r="B602" s="258"/>
      <c r="C602" s="251">
        <f t="shared" si="141"/>
        <v>5</v>
      </c>
      <c r="D602" s="274"/>
      <c r="E602" s="331"/>
      <c r="F602" s="331"/>
      <c r="G602" s="274"/>
      <c r="H602" s="279"/>
      <c r="I602" s="295"/>
      <c r="J602" s="301" t="s">
        <v>621</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35">
      <c r="A603" s="249"/>
      <c r="B603" s="258"/>
      <c r="C603" s="251">
        <f t="shared" si="141"/>
        <v>5</v>
      </c>
      <c r="D603" s="274"/>
      <c r="E603" s="331"/>
      <c r="F603" s="331"/>
      <c r="G603" s="274"/>
      <c r="H603" s="279"/>
      <c r="I603" s="295"/>
      <c r="J603" s="301" t="s">
        <v>594</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35">
      <c r="A604" s="249"/>
      <c r="B604" s="258"/>
      <c r="C604" s="251">
        <f t="shared" si="141"/>
        <v>5</v>
      </c>
      <c r="D604" s="274"/>
      <c r="E604" s="331"/>
      <c r="F604" s="331"/>
      <c r="G604" s="274"/>
      <c r="H604" s="295"/>
      <c r="I604" s="295">
        <v>4</v>
      </c>
      <c r="J604" s="301" t="s">
        <v>612</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35">
      <c r="A605" s="249"/>
      <c r="B605" s="258"/>
      <c r="C605" s="251">
        <f t="shared" ref="C605" si="208">INT($C$232)+3</f>
        <v>4</v>
      </c>
      <c r="D605" s="274"/>
      <c r="E605" s="331"/>
      <c r="F605" s="331"/>
      <c r="G605" s="274"/>
      <c r="H605" s="279"/>
      <c r="I605" s="295"/>
      <c r="J605" s="301" t="s">
        <v>916</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35">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35">
      <c r="A607" s="249"/>
      <c r="B607" s="258"/>
      <c r="C607" s="251">
        <f t="shared" ref="C607:C611" si="216">INT($C$232)+4</f>
        <v>5</v>
      </c>
      <c r="D607" s="274"/>
      <c r="E607" s="331"/>
      <c r="F607" s="331"/>
      <c r="G607" s="274"/>
      <c r="H607" s="279"/>
      <c r="I607" s="295"/>
      <c r="J607" s="301" t="s">
        <v>618</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35">
      <c r="A608" s="249"/>
      <c r="B608" s="258"/>
      <c r="C608" s="251">
        <f t="shared" si="216"/>
        <v>5</v>
      </c>
      <c r="D608" s="274"/>
      <c r="E608" s="331"/>
      <c r="F608" s="331"/>
      <c r="G608" s="274"/>
      <c r="H608" s="279"/>
      <c r="I608" s="295"/>
      <c r="J608" s="301" t="s">
        <v>619</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35">
      <c r="A609" s="249"/>
      <c r="B609" s="258"/>
      <c r="C609" s="251">
        <f t="shared" si="216"/>
        <v>5</v>
      </c>
      <c r="D609" s="274"/>
      <c r="E609" s="331"/>
      <c r="F609" s="331"/>
      <c r="G609" s="274"/>
      <c r="H609" s="279"/>
      <c r="I609" s="295"/>
      <c r="J609" s="301" t="s">
        <v>620</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35">
      <c r="A610" s="249"/>
      <c r="B610" s="258"/>
      <c r="C610" s="251">
        <f t="shared" si="216"/>
        <v>5</v>
      </c>
      <c r="D610" s="274"/>
      <c r="E610" s="331"/>
      <c r="F610" s="331"/>
      <c r="G610" s="274"/>
      <c r="H610" s="279"/>
      <c r="I610" s="295"/>
      <c r="J610" s="301" t="s">
        <v>621</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35">
      <c r="A611" s="249"/>
      <c r="B611" s="258"/>
      <c r="C611" s="251">
        <f t="shared" si="216"/>
        <v>5</v>
      </c>
      <c r="D611" s="274"/>
      <c r="E611" s="331"/>
      <c r="F611" s="331"/>
      <c r="G611" s="274"/>
      <c r="H611" s="279"/>
      <c r="I611" s="295"/>
      <c r="J611" s="301" t="s">
        <v>594</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15" customHeight="1" outlineLevel="2" x14ac:dyDescent="0.3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427</v>
      </c>
      <c r="AR612" s="261"/>
      <c r="AS612" s="249"/>
      <c r="AT612" s="249"/>
      <c r="AU612" s="249"/>
    </row>
    <row r="613" spans="1:47" outlineLevel="2" collapsed="1" x14ac:dyDescent="0.35">
      <c r="A613" s="249"/>
      <c r="B613" s="258"/>
      <c r="C613" s="251">
        <f>INT($C$232)+2</f>
        <v>3</v>
      </c>
      <c r="D613" s="274"/>
      <c r="E613" s="331"/>
      <c r="F613" s="331"/>
      <c r="G613" s="274"/>
      <c r="H613" s="344" t="s">
        <v>605</v>
      </c>
      <c r="I613" s="302" t="s">
        <v>622</v>
      </c>
      <c r="J613" s="302"/>
      <c r="K613" s="394"/>
      <c r="L613" s="392">
        <f>COUNTA($I614:$I$638)/COUNTA($H614:$H$638)</f>
        <v>8</v>
      </c>
      <c r="M613" s="279"/>
      <c r="N613" s="302"/>
      <c r="O613" s="302"/>
      <c r="P613" s="302"/>
      <c r="Q613" s="302"/>
      <c r="R613" s="302" t="s">
        <v>623</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35">
      <c r="A614" s="249"/>
      <c r="B614" s="258"/>
      <c r="C614" s="251">
        <f t="shared" ref="C614:C637" si="217">INT($C$232)+3</f>
        <v>4</v>
      </c>
      <c r="D614" s="274"/>
      <c r="E614" s="331"/>
      <c r="F614" s="331"/>
      <c r="G614" s="274"/>
      <c r="H614" s="295" t="str">
        <f>H$251</f>
        <v>Aut</v>
      </c>
      <c r="I614" s="301" t="s">
        <v>568</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35">
      <c r="A615" s="249"/>
      <c r="B615" s="258"/>
      <c r="C615" s="251">
        <f t="shared" si="217"/>
        <v>4</v>
      </c>
      <c r="D615" s="274"/>
      <c r="E615" s="331"/>
      <c r="F615" s="331"/>
      <c r="G615" s="274"/>
      <c r="H615" s="295"/>
      <c r="I615" s="301" t="s">
        <v>569</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35">
      <c r="A616" s="249"/>
      <c r="B616" s="258"/>
      <c r="C616" s="251">
        <f t="shared" si="217"/>
        <v>4</v>
      </c>
      <c r="D616" s="274"/>
      <c r="E616" s="331"/>
      <c r="F616" s="331"/>
      <c r="G616" s="274"/>
      <c r="H616" s="295"/>
      <c r="I616" s="301" t="s">
        <v>570</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35">
      <c r="A617" s="249"/>
      <c r="B617" s="258"/>
      <c r="C617" s="251">
        <f t="shared" si="217"/>
        <v>4</v>
      </c>
      <c r="D617" s="274"/>
      <c r="E617" s="331"/>
      <c r="F617" s="331"/>
      <c r="G617" s="274"/>
      <c r="H617" s="295"/>
      <c r="I617" s="301" t="s">
        <v>555</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35">
      <c r="A618" s="249"/>
      <c r="B618" s="258"/>
      <c r="C618" s="251">
        <f t="shared" si="217"/>
        <v>4</v>
      </c>
      <c r="D618" s="274"/>
      <c r="E618" s="331"/>
      <c r="F618" s="331"/>
      <c r="G618" s="274"/>
      <c r="H618" s="295"/>
      <c r="I618" s="301" t="s">
        <v>556</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35">
      <c r="A619" s="249"/>
      <c r="B619" s="258"/>
      <c r="C619" s="251">
        <f t="shared" si="217"/>
        <v>4</v>
      </c>
      <c r="D619" s="274"/>
      <c r="E619" s="331"/>
      <c r="F619" s="331"/>
      <c r="G619" s="274"/>
      <c r="H619" s="295"/>
      <c r="I619" s="301" t="s">
        <v>557</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35">
      <c r="A620" s="249"/>
      <c r="B620" s="258"/>
      <c r="C620" s="251">
        <f t="shared" si="217"/>
        <v>4</v>
      </c>
      <c r="D620" s="274"/>
      <c r="E620" s="331"/>
      <c r="F620" s="331"/>
      <c r="G620" s="274"/>
      <c r="H620" s="295"/>
      <c r="I620" s="301" t="s">
        <v>558</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35">
      <c r="A621" s="249"/>
      <c r="B621" s="258"/>
      <c r="C621" s="251">
        <f t="shared" si="217"/>
        <v>4</v>
      </c>
      <c r="D621" s="274"/>
      <c r="E621" s="331"/>
      <c r="F621" s="331"/>
      <c r="G621" s="274"/>
      <c r="H621" s="295"/>
      <c r="I621" s="301" t="s">
        <v>559</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35">
      <c r="A622" s="249"/>
      <c r="B622" s="258"/>
      <c r="C622" s="251">
        <f t="shared" si="217"/>
        <v>4</v>
      </c>
      <c r="D622" s="274"/>
      <c r="E622" s="331"/>
      <c r="F622" s="331"/>
      <c r="G622" s="274"/>
      <c r="H622" s="295" t="str">
        <f>H$252</f>
        <v>Win</v>
      </c>
      <c r="I622" s="301" t="s">
        <v>568</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35">
      <c r="A623" s="249"/>
      <c r="B623" s="258"/>
      <c r="C623" s="251">
        <f t="shared" si="217"/>
        <v>4</v>
      </c>
      <c r="D623" s="274"/>
      <c r="E623" s="331"/>
      <c r="F623" s="331"/>
      <c r="G623" s="274"/>
      <c r="H623" s="295"/>
      <c r="I623" s="301" t="s">
        <v>569</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35">
      <c r="A624" s="249"/>
      <c r="B624" s="258"/>
      <c r="C624" s="251">
        <f t="shared" si="217"/>
        <v>4</v>
      </c>
      <c r="D624" s="274"/>
      <c r="E624" s="331"/>
      <c r="F624" s="331"/>
      <c r="G624" s="274"/>
      <c r="H624" s="295"/>
      <c r="I624" s="301" t="s">
        <v>570</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35">
      <c r="A625" s="249"/>
      <c r="B625" s="258"/>
      <c r="C625" s="251">
        <f t="shared" si="217"/>
        <v>4</v>
      </c>
      <c r="D625" s="274"/>
      <c r="E625" s="331"/>
      <c r="F625" s="331"/>
      <c r="G625" s="274"/>
      <c r="H625" s="295"/>
      <c r="I625" s="301" t="s">
        <v>555</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35">
      <c r="A626" s="249"/>
      <c r="B626" s="258"/>
      <c r="C626" s="251">
        <f t="shared" si="217"/>
        <v>4</v>
      </c>
      <c r="D626" s="274"/>
      <c r="E626" s="331"/>
      <c r="F626" s="331"/>
      <c r="G626" s="274"/>
      <c r="H626" s="295"/>
      <c r="I626" s="301" t="s">
        <v>556</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35">
      <c r="A627" s="249"/>
      <c r="B627" s="258"/>
      <c r="C627" s="251">
        <f t="shared" si="217"/>
        <v>4</v>
      </c>
      <c r="D627" s="274"/>
      <c r="E627" s="331"/>
      <c r="F627" s="331"/>
      <c r="G627" s="274"/>
      <c r="H627" s="295"/>
      <c r="I627" s="301" t="s">
        <v>557</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35">
      <c r="A628" s="249"/>
      <c r="B628" s="258"/>
      <c r="C628" s="251">
        <f t="shared" si="217"/>
        <v>4</v>
      </c>
      <c r="D628" s="274"/>
      <c r="E628" s="331"/>
      <c r="F628" s="331"/>
      <c r="G628" s="274"/>
      <c r="H628" s="295"/>
      <c r="I628" s="301" t="s">
        <v>558</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35">
      <c r="A629" s="249"/>
      <c r="B629" s="258"/>
      <c r="C629" s="251">
        <f t="shared" si="217"/>
        <v>4</v>
      </c>
      <c r="D629" s="274"/>
      <c r="E629" s="331"/>
      <c r="F629" s="331"/>
      <c r="G629" s="274"/>
      <c r="H629" s="295"/>
      <c r="I629" s="301" t="s">
        <v>559</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35">
      <c r="A630" s="249"/>
      <c r="B630" s="258"/>
      <c r="C630" s="251">
        <f t="shared" si="217"/>
        <v>4</v>
      </c>
      <c r="D630" s="274"/>
      <c r="E630" s="331"/>
      <c r="F630" s="331"/>
      <c r="G630" s="274"/>
      <c r="H630" s="295" t="str">
        <f>H$253</f>
        <v>Spr</v>
      </c>
      <c r="I630" s="301" t="s">
        <v>568</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35">
      <c r="A631" s="249"/>
      <c r="B631" s="258"/>
      <c r="C631" s="251">
        <f t="shared" si="217"/>
        <v>4</v>
      </c>
      <c r="D631" s="274"/>
      <c r="E631" s="331"/>
      <c r="F631" s="331"/>
      <c r="G631" s="274"/>
      <c r="H631" s="295"/>
      <c r="I631" s="301" t="s">
        <v>569</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35">
      <c r="A632" s="249"/>
      <c r="B632" s="258"/>
      <c r="C632" s="251">
        <f t="shared" si="217"/>
        <v>4</v>
      </c>
      <c r="D632" s="274"/>
      <c r="E632" s="331"/>
      <c r="F632" s="331"/>
      <c r="G632" s="274"/>
      <c r="H632" s="295"/>
      <c r="I632" s="301" t="s">
        <v>570</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35">
      <c r="A633" s="249"/>
      <c r="B633" s="258"/>
      <c r="C633" s="251">
        <f t="shared" si="217"/>
        <v>4</v>
      </c>
      <c r="D633" s="274"/>
      <c r="E633" s="331"/>
      <c r="F633" s="331"/>
      <c r="G633" s="274"/>
      <c r="H633" s="295"/>
      <c r="I633" s="301" t="s">
        <v>555</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35">
      <c r="A634" s="249"/>
      <c r="B634" s="258"/>
      <c r="C634" s="251">
        <f t="shared" si="217"/>
        <v>4</v>
      </c>
      <c r="D634" s="274"/>
      <c r="E634" s="331"/>
      <c r="F634" s="331"/>
      <c r="G634" s="274"/>
      <c r="H634" s="295"/>
      <c r="I634" s="301" t="s">
        <v>556</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35">
      <c r="A635" s="249"/>
      <c r="B635" s="258"/>
      <c r="C635" s="251">
        <f t="shared" si="217"/>
        <v>4</v>
      </c>
      <c r="D635" s="274"/>
      <c r="E635" s="331"/>
      <c r="F635" s="331"/>
      <c r="G635" s="274"/>
      <c r="H635" s="295"/>
      <c r="I635" s="301" t="s">
        <v>557</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35">
      <c r="A636" s="249"/>
      <c r="B636" s="258"/>
      <c r="C636" s="251">
        <f t="shared" si="217"/>
        <v>4</v>
      </c>
      <c r="D636" s="274"/>
      <c r="E636" s="331"/>
      <c r="F636" s="331"/>
      <c r="G636" s="274"/>
      <c r="H636" s="295"/>
      <c r="I636" s="301" t="s">
        <v>558</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35">
      <c r="A637" s="249"/>
      <c r="B637" s="258"/>
      <c r="C637" s="251">
        <f t="shared" si="217"/>
        <v>4</v>
      </c>
      <c r="D637" s="274"/>
      <c r="E637" s="331"/>
      <c r="F637" s="331"/>
      <c r="G637" s="274"/>
      <c r="H637" s="295"/>
      <c r="I637" s="301" t="s">
        <v>559</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15" customHeight="1" outlineLevel="2" x14ac:dyDescent="0.3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427</v>
      </c>
      <c r="AR638" s="261"/>
      <c r="AS638" s="249"/>
      <c r="AT638" s="249"/>
      <c r="AU638" s="249"/>
    </row>
    <row r="639" spans="1:47" outlineLevel="2" collapsed="1" x14ac:dyDescent="0.35">
      <c r="A639" s="249"/>
      <c r="B639" s="258"/>
      <c r="C639" s="251">
        <f>INT($C$232)+2</f>
        <v>3</v>
      </c>
      <c r="D639" s="274"/>
      <c r="E639" s="331"/>
      <c r="F639" s="331"/>
      <c r="G639" s="274"/>
      <c r="H639" s="344" t="s">
        <v>605</v>
      </c>
      <c r="I639" s="302" t="s">
        <v>940</v>
      </c>
      <c r="J639" s="302"/>
      <c r="K639" s="394"/>
      <c r="L639" s="392">
        <f>COUNTA($I640:$I$652)/COUNTA($H640:$H$652)</f>
        <v>4</v>
      </c>
      <c r="M639" s="279"/>
      <c r="N639" s="302"/>
      <c r="O639" s="302"/>
      <c r="P639" s="302"/>
      <c r="Q639" s="302"/>
      <c r="R639" s="302" t="s">
        <v>623</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35">
      <c r="A640" s="249"/>
      <c r="B640" s="258"/>
      <c r="C640" s="251">
        <f t="shared" ref="C640:C651" si="221">INT($C$232)+3</f>
        <v>4</v>
      </c>
      <c r="D640" s="274"/>
      <c r="E640" s="331"/>
      <c r="F640" s="331"/>
      <c r="G640" s="274"/>
      <c r="H640" s="295" t="str">
        <f>H$251</f>
        <v>Aut</v>
      </c>
      <c r="I640" s="301" t="s">
        <v>612</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35">
      <c r="A641" s="249"/>
      <c r="B641" s="258"/>
      <c r="C641" s="251">
        <f t="shared" si="221"/>
        <v>4</v>
      </c>
      <c r="D641" s="274"/>
      <c r="E641" s="331"/>
      <c r="F641" s="331"/>
      <c r="G641" s="274"/>
      <c r="H641" s="295"/>
      <c r="I641" s="301" t="s">
        <v>625</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35">
      <c r="A642" s="249"/>
      <c r="B642" s="258"/>
      <c r="C642" s="251">
        <f t="shared" si="221"/>
        <v>4</v>
      </c>
      <c r="D642" s="274"/>
      <c r="E642" s="331"/>
      <c r="F642" s="331"/>
      <c r="G642" s="274"/>
      <c r="H642" s="295"/>
      <c r="I642" s="301" t="s">
        <v>626</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35">
      <c r="A643" s="249"/>
      <c r="B643" s="258"/>
      <c r="C643" s="251">
        <f t="shared" si="221"/>
        <v>4</v>
      </c>
      <c r="D643" s="274"/>
      <c r="E643" s="331"/>
      <c r="F643" s="331"/>
      <c r="G643" s="274"/>
      <c r="H643" s="295"/>
      <c r="I643" s="301" t="s">
        <v>627</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35">
      <c r="A644" s="249"/>
      <c r="B644" s="258"/>
      <c r="C644" s="251">
        <f t="shared" si="221"/>
        <v>4</v>
      </c>
      <c r="D644" s="274"/>
      <c r="E644" s="331"/>
      <c r="F644" s="331"/>
      <c r="G644" s="274"/>
      <c r="H644" s="295" t="str">
        <f>H$252</f>
        <v>Win</v>
      </c>
      <c r="I644" s="301" t="s">
        <v>612</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35">
      <c r="A645" s="249"/>
      <c r="B645" s="258"/>
      <c r="C645" s="251">
        <f t="shared" si="221"/>
        <v>4</v>
      </c>
      <c r="D645" s="274"/>
      <c r="E645" s="331"/>
      <c r="F645" s="331"/>
      <c r="G645" s="274"/>
      <c r="H645" s="295"/>
      <c r="I645" s="301" t="s">
        <v>625</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35">
      <c r="A646" s="249"/>
      <c r="B646" s="258"/>
      <c r="C646" s="251">
        <f t="shared" si="221"/>
        <v>4</v>
      </c>
      <c r="D646" s="274"/>
      <c r="E646" s="331"/>
      <c r="F646" s="331"/>
      <c r="G646" s="274"/>
      <c r="H646" s="295"/>
      <c r="I646" s="301" t="s">
        <v>626</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35">
      <c r="A647" s="249"/>
      <c r="B647" s="258"/>
      <c r="C647" s="251">
        <f t="shared" si="221"/>
        <v>4</v>
      </c>
      <c r="D647" s="274"/>
      <c r="E647" s="331"/>
      <c r="F647" s="331"/>
      <c r="G647" s="274"/>
      <c r="H647" s="295"/>
      <c r="I647" s="301" t="s">
        <v>627</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35">
      <c r="A648" s="249"/>
      <c r="B648" s="258"/>
      <c r="C648" s="251">
        <f t="shared" si="221"/>
        <v>4</v>
      </c>
      <c r="D648" s="274"/>
      <c r="E648" s="331"/>
      <c r="F648" s="331"/>
      <c r="G648" s="274"/>
      <c r="H648" s="295" t="str">
        <f>H$253</f>
        <v>Spr</v>
      </c>
      <c r="I648" s="301" t="s">
        <v>612</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35">
      <c r="A649" s="249"/>
      <c r="B649" s="258"/>
      <c r="C649" s="251">
        <f t="shared" si="221"/>
        <v>4</v>
      </c>
      <c r="D649" s="274"/>
      <c r="E649" s="331"/>
      <c r="F649" s="331"/>
      <c r="G649" s="274"/>
      <c r="H649" s="295"/>
      <c r="I649" s="301" t="s">
        <v>625</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35">
      <c r="A650" s="249"/>
      <c r="B650" s="258"/>
      <c r="C650" s="251">
        <f t="shared" si="221"/>
        <v>4</v>
      </c>
      <c r="D650" s="274"/>
      <c r="E650" s="331"/>
      <c r="F650" s="331"/>
      <c r="G650" s="274"/>
      <c r="H650" s="295"/>
      <c r="I650" s="301" t="s">
        <v>626</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35">
      <c r="A651" s="249"/>
      <c r="B651" s="258"/>
      <c r="C651" s="251">
        <f t="shared" si="221"/>
        <v>4</v>
      </c>
      <c r="D651" s="274"/>
      <c r="E651" s="331"/>
      <c r="F651" s="331"/>
      <c r="G651" s="274"/>
      <c r="H651" s="295"/>
      <c r="I651" s="301" t="s">
        <v>627</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15" customHeight="1" outlineLevel="2" x14ac:dyDescent="0.3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427</v>
      </c>
      <c r="AR652" s="261"/>
      <c r="AS652" s="249"/>
      <c r="AT652" s="249"/>
      <c r="AU652" s="249"/>
    </row>
    <row r="653" spans="1:47" outlineLevel="2" collapsed="1" x14ac:dyDescent="0.35">
      <c r="A653" s="249"/>
      <c r="B653" s="258"/>
      <c r="C653" s="251">
        <f>INT($C$232)+2</f>
        <v>3</v>
      </c>
      <c r="D653" s="274"/>
      <c r="E653" s="331"/>
      <c r="F653" s="331"/>
      <c r="G653" s="274"/>
      <c r="H653" s="344" t="s">
        <v>605</v>
      </c>
      <c r="I653" s="302" t="s">
        <v>941</v>
      </c>
      <c r="J653" s="302"/>
      <c r="K653" s="394"/>
      <c r="L653" s="392">
        <f>COUNTA($I654:$I$669)/COUNTA($H654:$H$669)</f>
        <v>5</v>
      </c>
      <c r="M653" s="279"/>
      <c r="N653" s="302"/>
      <c r="O653" s="302"/>
      <c r="P653" s="302"/>
      <c r="Q653" s="302"/>
      <c r="R653" s="302" t="s">
        <v>623</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35">
      <c r="A654" s="249"/>
      <c r="B654" s="258"/>
      <c r="C654" s="251">
        <f t="shared" ref="C654:C668" si="225">INT($C$232)+3</f>
        <v>4</v>
      </c>
      <c r="D654" s="274"/>
      <c r="E654" s="331"/>
      <c r="F654" s="331"/>
      <c r="G654" s="274"/>
      <c r="H654" s="295" t="str">
        <f>H$251</f>
        <v>Aut</v>
      </c>
      <c r="I654" s="301" t="s">
        <v>612</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35">
      <c r="A655" s="249"/>
      <c r="B655" s="258"/>
      <c r="C655" s="251">
        <f t="shared" si="225"/>
        <v>4</v>
      </c>
      <c r="D655" s="274"/>
      <c r="E655" s="331"/>
      <c r="F655" s="331"/>
      <c r="G655" s="274"/>
      <c r="H655" s="295"/>
      <c r="I655" s="301" t="s">
        <v>624</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35">
      <c r="A656" s="249"/>
      <c r="B656" s="258"/>
      <c r="C656" s="251">
        <f t="shared" si="225"/>
        <v>4</v>
      </c>
      <c r="D656" s="274"/>
      <c r="E656" s="331"/>
      <c r="F656" s="331"/>
      <c r="G656" s="274"/>
      <c r="H656" s="295"/>
      <c r="I656" s="301" t="s">
        <v>593</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35">
      <c r="A657" s="249"/>
      <c r="B657" s="258"/>
      <c r="C657" s="251">
        <f t="shared" si="225"/>
        <v>4</v>
      </c>
      <c r="D657" s="274"/>
      <c r="E657" s="331"/>
      <c r="F657" s="331"/>
      <c r="G657" s="274"/>
      <c r="H657" s="295"/>
      <c r="I657" s="301" t="s">
        <v>621</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35">
      <c r="A658" s="249"/>
      <c r="B658" s="258"/>
      <c r="C658" s="251">
        <f t="shared" si="225"/>
        <v>4</v>
      </c>
      <c r="D658" s="274"/>
      <c r="E658" s="331"/>
      <c r="F658" s="331"/>
      <c r="G658" s="274"/>
      <c r="H658" s="295"/>
      <c r="I658" s="301" t="s">
        <v>594</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35">
      <c r="A659" s="249"/>
      <c r="B659" s="258"/>
      <c r="C659" s="251">
        <f t="shared" si="225"/>
        <v>4</v>
      </c>
      <c r="D659" s="274"/>
      <c r="E659" s="331"/>
      <c r="F659" s="331"/>
      <c r="G659" s="274"/>
      <c r="H659" s="295" t="str">
        <f>H$252</f>
        <v>Win</v>
      </c>
      <c r="I659" s="301" t="s">
        <v>612</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35">
      <c r="A660" s="249"/>
      <c r="B660" s="258"/>
      <c r="C660" s="251">
        <f t="shared" si="225"/>
        <v>4</v>
      </c>
      <c r="D660" s="274"/>
      <c r="E660" s="331"/>
      <c r="F660" s="331"/>
      <c r="G660" s="274"/>
      <c r="H660" s="295"/>
      <c r="I660" s="301" t="s">
        <v>624</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35">
      <c r="A661" s="249"/>
      <c r="B661" s="258"/>
      <c r="C661" s="251">
        <f t="shared" si="225"/>
        <v>4</v>
      </c>
      <c r="D661" s="274"/>
      <c r="E661" s="331"/>
      <c r="F661" s="331"/>
      <c r="G661" s="274"/>
      <c r="H661" s="295"/>
      <c r="I661" s="301" t="s">
        <v>593</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35">
      <c r="A662" s="249"/>
      <c r="B662" s="258"/>
      <c r="C662" s="251">
        <f t="shared" si="225"/>
        <v>4</v>
      </c>
      <c r="D662" s="274"/>
      <c r="E662" s="331"/>
      <c r="F662" s="331"/>
      <c r="G662" s="274"/>
      <c r="H662" s="295"/>
      <c r="I662" s="301" t="s">
        <v>621</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35">
      <c r="A663" s="249"/>
      <c r="B663" s="258"/>
      <c r="C663" s="251">
        <f t="shared" si="225"/>
        <v>4</v>
      </c>
      <c r="D663" s="274"/>
      <c r="E663" s="331"/>
      <c r="F663" s="331"/>
      <c r="G663" s="274"/>
      <c r="H663" s="295"/>
      <c r="I663" s="301" t="s">
        <v>594</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35">
      <c r="A664" s="249"/>
      <c r="B664" s="258"/>
      <c r="C664" s="251">
        <f t="shared" si="225"/>
        <v>4</v>
      </c>
      <c r="D664" s="274"/>
      <c r="E664" s="331"/>
      <c r="F664" s="331"/>
      <c r="G664" s="274"/>
      <c r="H664" s="295" t="str">
        <f>H$253</f>
        <v>Spr</v>
      </c>
      <c r="I664" s="301" t="s">
        <v>612</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35">
      <c r="A665" s="249"/>
      <c r="B665" s="258"/>
      <c r="C665" s="251">
        <f t="shared" si="225"/>
        <v>4</v>
      </c>
      <c r="D665" s="274"/>
      <c r="E665" s="331"/>
      <c r="F665" s="331"/>
      <c r="G665" s="274"/>
      <c r="H665" s="295"/>
      <c r="I665" s="301" t="s">
        <v>624</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35">
      <c r="A666" s="249"/>
      <c r="B666" s="258"/>
      <c r="C666" s="251">
        <f t="shared" si="225"/>
        <v>4</v>
      </c>
      <c r="D666" s="274"/>
      <c r="E666" s="331"/>
      <c r="F666" s="331"/>
      <c r="G666" s="274"/>
      <c r="H666" s="295"/>
      <c r="I666" s="301" t="s">
        <v>593</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35">
      <c r="A667" s="249"/>
      <c r="B667" s="258"/>
      <c r="C667" s="251">
        <f t="shared" si="225"/>
        <v>4</v>
      </c>
      <c r="D667" s="274"/>
      <c r="E667" s="331"/>
      <c r="F667" s="331"/>
      <c r="G667" s="274"/>
      <c r="H667" s="295"/>
      <c r="I667" s="301" t="s">
        <v>621</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35">
      <c r="A668" s="249"/>
      <c r="B668" s="258"/>
      <c r="C668" s="251">
        <f t="shared" si="225"/>
        <v>4</v>
      </c>
      <c r="D668" s="274"/>
      <c r="E668" s="331"/>
      <c r="F668" s="331"/>
      <c r="G668" s="274"/>
      <c r="H668" s="295"/>
      <c r="I668" s="301" t="s">
        <v>594</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15" customHeight="1" outlineLevel="2" x14ac:dyDescent="0.3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427</v>
      </c>
      <c r="AR669" s="261"/>
      <c r="AS669" s="249"/>
      <c r="AT669" s="249"/>
      <c r="AU669" s="249"/>
    </row>
    <row r="670" spans="1:47" outlineLevel="1" x14ac:dyDescent="0.35">
      <c r="A670" s="249"/>
      <c r="B670" s="258"/>
      <c r="C670" s="251">
        <f>INT($C$232)+1</f>
        <v>2</v>
      </c>
      <c r="D670" s="274"/>
      <c r="E670" s="331"/>
      <c r="F670" s="331"/>
      <c r="G670" s="274"/>
      <c r="H670" s="334" t="s">
        <v>628</v>
      </c>
      <c r="I670" s="292" t="s">
        <v>629</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15" hidden="1" customHeight="1" outlineLevel="3" x14ac:dyDescent="0.35">
      <c r="A671" s="249"/>
      <c r="B671" s="258"/>
      <c r="C671" s="251">
        <f>INT($C$232)+3.005</f>
        <v>4.0049999999999999</v>
      </c>
      <c r="D671" s="274" t="s">
        <v>423</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35">
      <c r="A672" s="249"/>
      <c r="B672" s="258"/>
      <c r="C672" s="251">
        <f t="shared" ref="C672:C681" si="229">INT($C$232)+2</f>
        <v>3</v>
      </c>
      <c r="D672" s="274"/>
      <c r="E672" s="331"/>
      <c r="F672" s="331"/>
      <c r="G672" s="274"/>
      <c r="H672" s="295" t="str">
        <f>"Birth: "&amp;H$251</f>
        <v>Birth: Aut</v>
      </c>
      <c r="I672" s="301" t="s">
        <v>538</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865</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35">
      <c r="A673" s="249"/>
      <c r="B673" s="258"/>
      <c r="C673" s="251">
        <f t="shared" si="229"/>
        <v>3</v>
      </c>
      <c r="D673" s="274"/>
      <c r="E673" s="331"/>
      <c r="F673" s="331"/>
      <c r="G673" s="274"/>
      <c r="H673" s="344"/>
      <c r="I673" s="301" t="s">
        <v>630</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35">
      <c r="A674" s="249"/>
      <c r="B674" s="258"/>
      <c r="C674" s="251">
        <f t="shared" si="229"/>
        <v>3</v>
      </c>
      <c r="D674" s="274"/>
      <c r="E674" s="331"/>
      <c r="F674" s="331"/>
      <c r="G674" s="274"/>
      <c r="H674" s="295" t="str">
        <f>"Birth: "&amp;H$252</f>
        <v>Birth: Win</v>
      </c>
      <c r="I674" s="301" t="s">
        <v>538</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35">
      <c r="A675" s="249"/>
      <c r="B675" s="258"/>
      <c r="C675" s="251">
        <f t="shared" si="229"/>
        <v>3</v>
      </c>
      <c r="D675" s="274"/>
      <c r="E675" s="331"/>
      <c r="F675" s="331"/>
      <c r="G675" s="274"/>
      <c r="H675" s="344"/>
      <c r="I675" s="301" t="s">
        <v>630</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35">
      <c r="A676" s="249"/>
      <c r="B676" s="258"/>
      <c r="C676" s="251">
        <f t="shared" si="229"/>
        <v>3</v>
      </c>
      <c r="D676" s="274"/>
      <c r="E676" s="331"/>
      <c r="F676" s="331"/>
      <c r="G676" s="274"/>
      <c r="H676" s="295" t="str">
        <f>"Birth: "&amp;H$253</f>
        <v>Birth: Spr</v>
      </c>
      <c r="I676" s="301" t="s">
        <v>538</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35">
      <c r="A677" s="249"/>
      <c r="B677" s="258"/>
      <c r="C677" s="251">
        <f t="shared" si="229"/>
        <v>3</v>
      </c>
      <c r="D677" s="274"/>
      <c r="E677" s="331"/>
      <c r="F677" s="331"/>
      <c r="G677" s="274"/>
      <c r="H677" s="344"/>
      <c r="I677" s="301" t="s">
        <v>630</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1125</v>
      </c>
      <c r="AE677" s="279"/>
      <c r="AF677" s="279"/>
      <c r="AG677" s="279"/>
      <c r="AH677" s="279"/>
      <c r="AI677" s="279"/>
      <c r="AJ677" s="279"/>
      <c r="AK677" s="279"/>
      <c r="AL677" s="279"/>
      <c r="AM677" s="279"/>
      <c r="AN677" s="279"/>
      <c r="AO677" s="279"/>
      <c r="AP677" s="279"/>
      <c r="AQ677" s="274"/>
      <c r="AR677" s="261"/>
      <c r="AS677" s="249"/>
      <c r="AT677" s="249"/>
      <c r="AU677" s="249"/>
    </row>
    <row r="678" spans="1:47" outlineLevel="2" x14ac:dyDescent="0.35">
      <c r="A678" s="249"/>
      <c r="B678" s="258"/>
      <c r="C678" s="251">
        <f t="shared" si="229"/>
        <v>3</v>
      </c>
      <c r="D678" s="274"/>
      <c r="E678" s="331"/>
      <c r="F678" s="331"/>
      <c r="G678" s="274"/>
      <c r="H678" s="344" t="s">
        <v>545</v>
      </c>
      <c r="I678" s="302" t="s">
        <v>631</v>
      </c>
      <c r="J678" s="391" t="s">
        <v>632</v>
      </c>
      <c r="K678" s="392">
        <f>COUNTA($H$679:$H$751)</f>
        <v>3</v>
      </c>
      <c r="L678" s="392">
        <f>COUNTA($I$679:$I$751)/K678</f>
        <v>8</v>
      </c>
      <c r="M678" s="346">
        <f>COUNTA($J$679:$J$754)/(L678*K678)</f>
        <v>3</v>
      </c>
      <c r="N678" s="399" t="s">
        <v>633</v>
      </c>
      <c r="O678" s="400"/>
      <c r="P678" s="400"/>
      <c r="Q678" s="400"/>
      <c r="R678" s="400"/>
      <c r="S678" s="400"/>
      <c r="T678" s="400"/>
      <c r="U678" s="374"/>
      <c r="V678" s="295" t="s">
        <v>634</v>
      </c>
      <c r="W678" s="279"/>
      <c r="X678" s="301" t="s">
        <v>635</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outlineLevel="3" x14ac:dyDescent="0.35">
      <c r="A679" s="249"/>
      <c r="B679" s="258"/>
      <c r="C679" s="251">
        <f t="shared" si="229"/>
        <v>3</v>
      </c>
      <c r="D679" s="274"/>
      <c r="E679" s="331"/>
      <c r="F679" s="331"/>
      <c r="G679" s="274"/>
      <c r="H679" s="295" t="str">
        <f>H$251</f>
        <v>Aut</v>
      </c>
      <c r="I679" s="295">
        <v>0</v>
      </c>
      <c r="J679" s="321" t="s">
        <v>526</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0">
        <f t="shared" ref="AC679:AC710" si="237">MIN(363,INT((K679 - DATE(YEAR(K679),1,1))))+364*(YEAR(K679)-i_startyear)</f>
        <v>318</v>
      </c>
      <c r="AD679" s="790">
        <f t="shared" ref="AD679:AD710" si="238">MIN(363,INT((L679 - DATE(YEAR(L679),1,1))))+364*(YEAR(L679)-i_startyear)</f>
        <v>318</v>
      </c>
      <c r="AE679" s="790">
        <f t="shared" ref="AE679:AE710" si="239">MIN(363,INT((M679 - DATE(YEAR(M679),1,1))))+364*(YEAR(M679)-i_startyear)</f>
        <v>318</v>
      </c>
      <c r="AF679" s="790">
        <f t="shared" ref="AF679:AF710" si="240">MIN(363,INT((N679 - DATE(YEAR(N679),1,1))))+364*(YEAR(N679)-i_startyear)</f>
        <v>-43317</v>
      </c>
      <c r="AG679" s="790">
        <f t="shared" ref="AG679:AG710" si="241">MIN(363,INT((O679 - DATE(YEAR(O679),1,1))))+364*(YEAR(O679)-i_startyear)</f>
        <v>-43317</v>
      </c>
      <c r="AH679" s="790">
        <f t="shared" ref="AH679:AH710" si="242">MIN(363,INT((P679 - DATE(YEAR(P679),1,1))))+364*(YEAR(P679)-i_startyear)</f>
        <v>-43317</v>
      </c>
      <c r="AI679" s="790">
        <f t="shared" ref="AI679:AI710" si="243">MIN(363,INT((Q679 - DATE(YEAR(Q679),1,1))))+364*(YEAR(Q679)-i_startyear)</f>
        <v>-43317</v>
      </c>
      <c r="AJ679" s="790">
        <f t="shared" ref="AJ679:AJ710" si="244">MIN(363,INT((R679 - DATE(YEAR(R679),1,1))))+364*(YEAR(R679)-i_startyear)</f>
        <v>318</v>
      </c>
      <c r="AK679" s="790">
        <f t="shared" ref="AK679:AK710" si="245">MIN(363,INT((S679 - DATE(YEAR(S679),1,1))))+364*(YEAR(S679)-i_startyear)</f>
        <v>318</v>
      </c>
      <c r="AL679" s="790">
        <f t="shared" ref="AL679:AL710" si="246">MIN(363,INT((T679 - DATE(YEAR(T679),1,1))))+364*(YEAR(T679)-i_startyear)</f>
        <v>318</v>
      </c>
      <c r="AM679" s="790">
        <f t="shared" ref="AM679:AM710" si="247">MIN(363,INT((U679 - DATE(YEAR(U679),1,1))))+364*(YEAR(U679)-i_startyear)</f>
        <v>318</v>
      </c>
      <c r="AN679" s="279"/>
      <c r="AO679" s="279"/>
      <c r="AP679" s="279"/>
      <c r="AQ679" s="274"/>
      <c r="AR679" s="261"/>
      <c r="AS679" s="249"/>
      <c r="AT679" s="249"/>
      <c r="AU679" s="249"/>
    </row>
    <row r="680" spans="1:47" outlineLevel="3" x14ac:dyDescent="0.3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790">
        <f t="shared" si="237"/>
        <v>-43317</v>
      </c>
      <c r="AD680" s="790">
        <f t="shared" si="238"/>
        <v>-43317</v>
      </c>
      <c r="AE680" s="790">
        <f t="shared" si="239"/>
        <v>-43317</v>
      </c>
      <c r="AF680" s="790">
        <f t="shared" si="240"/>
        <v>318</v>
      </c>
      <c r="AG680" s="790">
        <f t="shared" si="241"/>
        <v>318</v>
      </c>
      <c r="AH680" s="790">
        <f t="shared" si="242"/>
        <v>318</v>
      </c>
      <c r="AI680" s="790">
        <f t="shared" si="243"/>
        <v>318</v>
      </c>
      <c r="AJ680" s="790">
        <f t="shared" si="244"/>
        <v>318</v>
      </c>
      <c r="AK680" s="790">
        <f t="shared" si="245"/>
        <v>318</v>
      </c>
      <c r="AL680" s="790">
        <f t="shared" si="246"/>
        <v>318</v>
      </c>
      <c r="AM680" s="790">
        <f t="shared" si="247"/>
        <v>318</v>
      </c>
      <c r="AN680" s="279"/>
      <c r="AO680" s="279"/>
      <c r="AP680" s="279"/>
      <c r="AQ680" s="274"/>
      <c r="AR680" s="261"/>
      <c r="AS680" s="249"/>
      <c r="AT680" s="249"/>
      <c r="AU680" s="249"/>
    </row>
    <row r="681" spans="1:47" outlineLevel="3" x14ac:dyDescent="0.35">
      <c r="A681" s="249"/>
      <c r="B681" s="258"/>
      <c r="C681" s="251">
        <f t="shared" si="229"/>
        <v>3</v>
      </c>
      <c r="D681" s="274"/>
      <c r="E681" s="331"/>
      <c r="F681" s="331"/>
      <c r="G681" s="274"/>
      <c r="H681" s="295"/>
      <c r="I681" s="295"/>
      <c r="J681" s="321" t="s">
        <v>835</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790">
        <f t="shared" si="237"/>
        <v>-43317</v>
      </c>
      <c r="AD681" s="790">
        <f t="shared" si="238"/>
        <v>-43317</v>
      </c>
      <c r="AE681" s="790">
        <f t="shared" si="239"/>
        <v>-43317</v>
      </c>
      <c r="AF681" s="790">
        <f t="shared" si="240"/>
        <v>-43317</v>
      </c>
      <c r="AG681" s="790">
        <f t="shared" si="241"/>
        <v>-43317</v>
      </c>
      <c r="AH681" s="790">
        <f t="shared" si="242"/>
        <v>-43317</v>
      </c>
      <c r="AI681" s="790">
        <f t="shared" si="243"/>
        <v>-43317</v>
      </c>
      <c r="AJ681" s="790">
        <f t="shared" si="244"/>
        <v>318</v>
      </c>
      <c r="AK681" s="790">
        <f t="shared" si="245"/>
        <v>318</v>
      </c>
      <c r="AL681" s="790">
        <f t="shared" si="246"/>
        <v>318</v>
      </c>
      <c r="AM681" s="790">
        <f t="shared" si="247"/>
        <v>318</v>
      </c>
      <c r="AN681" s="279"/>
      <c r="AO681" s="279"/>
      <c r="AP681" s="279"/>
      <c r="AQ681" s="274"/>
      <c r="AR681" s="261"/>
      <c r="AS681" s="249"/>
      <c r="AT681" s="249"/>
      <c r="AU681" s="249"/>
    </row>
    <row r="682" spans="1:47" outlineLevel="3" x14ac:dyDescent="0.35">
      <c r="A682" s="249"/>
      <c r="B682" s="258"/>
      <c r="C682" s="251">
        <f>INT($C$232)+3</f>
        <v>4</v>
      </c>
      <c r="D682" s="274"/>
      <c r="E682" s="331"/>
      <c r="F682" s="331"/>
      <c r="G682" s="274"/>
      <c r="H682" s="279"/>
      <c r="I682" s="295">
        <v>1</v>
      </c>
      <c r="J682" s="295" t="s">
        <v>636</v>
      </c>
      <c r="K682" s="367">
        <f>DATE(YEAR(K679)+1,MONTH(K679),DAY(K679))</f>
        <v>44150</v>
      </c>
      <c r="L682" s="367">
        <f>DATE(YEAR(L679)+1,MONTH(L679),DAY(L679))</f>
        <v>44150</v>
      </c>
      <c r="M682" s="367">
        <f>DATE(YEAR(M679)+1,MONTH(M679),DAY(M679))</f>
        <v>44150</v>
      </c>
      <c r="N682" s="279"/>
      <c r="O682" s="279"/>
      <c r="P682" s="279"/>
      <c r="Q682" s="279"/>
      <c r="R682" s="367">
        <f t="shared" ref="R682:U702" si="248">DATE(YEAR(R679)+1,MONTH(R679),DAY(R679))</f>
        <v>44150</v>
      </c>
      <c r="S682" s="367">
        <f t="shared" si="248"/>
        <v>44150</v>
      </c>
      <c r="T682" s="367">
        <f t="shared" si="248"/>
        <v>44150</v>
      </c>
      <c r="U682" s="367">
        <f t="shared" si="248"/>
        <v>44150</v>
      </c>
      <c r="V682" s="279"/>
      <c r="W682" s="279"/>
      <c r="X682" s="279"/>
      <c r="Y682" s="279"/>
      <c r="Z682" s="279"/>
      <c r="AA682" s="279"/>
      <c r="AB682" s="279"/>
      <c r="AC682" s="790">
        <f t="shared" si="237"/>
        <v>683</v>
      </c>
      <c r="AD682" s="790">
        <f t="shared" si="238"/>
        <v>683</v>
      </c>
      <c r="AE682" s="790">
        <f t="shared" si="239"/>
        <v>683</v>
      </c>
      <c r="AF682" s="790">
        <f t="shared" si="240"/>
        <v>-43317</v>
      </c>
      <c r="AG682" s="790">
        <f t="shared" si="241"/>
        <v>-43317</v>
      </c>
      <c r="AH682" s="790">
        <f t="shared" si="242"/>
        <v>-43317</v>
      </c>
      <c r="AI682" s="790">
        <f t="shared" si="243"/>
        <v>-43317</v>
      </c>
      <c r="AJ682" s="790">
        <f t="shared" si="244"/>
        <v>683</v>
      </c>
      <c r="AK682" s="790">
        <f t="shared" si="245"/>
        <v>683</v>
      </c>
      <c r="AL682" s="790">
        <f t="shared" si="246"/>
        <v>683</v>
      </c>
      <c r="AM682" s="790">
        <f t="shared" si="247"/>
        <v>683</v>
      </c>
      <c r="AN682" s="279"/>
      <c r="AO682" s="279"/>
      <c r="AP682" s="279"/>
      <c r="AQ682" s="274"/>
      <c r="AR682" s="261"/>
      <c r="AS682" s="249"/>
      <c r="AT682" s="249"/>
      <c r="AU682" s="249"/>
    </row>
    <row r="683" spans="1:47" outlineLevel="3" x14ac:dyDescent="0.35">
      <c r="A683" s="249"/>
      <c r="B683" s="258"/>
      <c r="C683" s="251">
        <f>INT($C$232)+3</f>
        <v>4</v>
      </c>
      <c r="D683" s="274"/>
      <c r="E683" s="331"/>
      <c r="F683" s="331"/>
      <c r="G683" s="274"/>
      <c r="H683" s="279"/>
      <c r="I683" s="295"/>
      <c r="J683" s="295" t="s">
        <v>626</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8"/>
        <v>44150</v>
      </c>
      <c r="S683" s="367">
        <f t="shared" si="248"/>
        <v>44150</v>
      </c>
      <c r="T683" s="367">
        <f t="shared" si="248"/>
        <v>44150</v>
      </c>
      <c r="U683" s="367">
        <f t="shared" si="248"/>
        <v>44150</v>
      </c>
      <c r="V683" s="279"/>
      <c r="W683" s="279"/>
      <c r="X683" s="279"/>
      <c r="Y683" s="279"/>
      <c r="Z683" s="279"/>
      <c r="AA683" s="279"/>
      <c r="AB683" s="279"/>
      <c r="AC683" s="790">
        <f t="shared" si="237"/>
        <v>-43317</v>
      </c>
      <c r="AD683" s="790">
        <f t="shared" si="238"/>
        <v>-43317</v>
      </c>
      <c r="AE683" s="790">
        <f t="shared" si="239"/>
        <v>-43317</v>
      </c>
      <c r="AF683" s="790">
        <f t="shared" si="240"/>
        <v>683</v>
      </c>
      <c r="AG683" s="790">
        <f t="shared" si="241"/>
        <v>683</v>
      </c>
      <c r="AH683" s="790">
        <f t="shared" si="242"/>
        <v>683</v>
      </c>
      <c r="AI683" s="790">
        <f t="shared" si="243"/>
        <v>683</v>
      </c>
      <c r="AJ683" s="790">
        <f t="shared" si="244"/>
        <v>683</v>
      </c>
      <c r="AK683" s="790">
        <f t="shared" si="245"/>
        <v>683</v>
      </c>
      <c r="AL683" s="790">
        <f t="shared" si="246"/>
        <v>683</v>
      </c>
      <c r="AM683" s="790">
        <f t="shared" si="247"/>
        <v>683</v>
      </c>
      <c r="AN683" s="279"/>
      <c r="AO683" s="279"/>
      <c r="AP683" s="279"/>
      <c r="AQ683" s="274"/>
      <c r="AR683" s="261"/>
      <c r="AS683" s="249"/>
      <c r="AT683" s="249"/>
      <c r="AU683" s="249"/>
    </row>
    <row r="684" spans="1:47" outlineLevel="3" x14ac:dyDescent="0.35">
      <c r="A684" s="249"/>
      <c r="B684" s="258"/>
      <c r="C684" s="251">
        <f>INT($C$232)+3</f>
        <v>4</v>
      </c>
      <c r="D684" s="274"/>
      <c r="E684" s="331"/>
      <c r="F684" s="331"/>
      <c r="G684" s="274"/>
      <c r="H684" s="279"/>
      <c r="I684" s="295"/>
      <c r="J684" s="295" t="s">
        <v>627</v>
      </c>
      <c r="K684" s="279"/>
      <c r="L684" s="279"/>
      <c r="M684" s="279"/>
      <c r="N684" s="279"/>
      <c r="O684" s="279"/>
      <c r="P684" s="279"/>
      <c r="Q684" s="279"/>
      <c r="R684" s="367">
        <f t="shared" si="248"/>
        <v>44150</v>
      </c>
      <c r="S684" s="367">
        <f t="shared" si="248"/>
        <v>44150</v>
      </c>
      <c r="T684" s="367">
        <f t="shared" si="248"/>
        <v>44150</v>
      </c>
      <c r="U684" s="367">
        <f t="shared" si="248"/>
        <v>44150</v>
      </c>
      <c r="V684" s="279"/>
      <c r="W684" s="279"/>
      <c r="X684" s="279"/>
      <c r="Y684" s="279"/>
      <c r="Z684" s="279"/>
      <c r="AA684" s="279"/>
      <c r="AB684" s="279"/>
      <c r="AC684" s="790">
        <f t="shared" si="237"/>
        <v>-43317</v>
      </c>
      <c r="AD684" s="790">
        <f t="shared" si="238"/>
        <v>-43317</v>
      </c>
      <c r="AE684" s="790">
        <f t="shared" si="239"/>
        <v>-43317</v>
      </c>
      <c r="AF684" s="790">
        <f t="shared" si="240"/>
        <v>-43317</v>
      </c>
      <c r="AG684" s="790">
        <f t="shared" si="241"/>
        <v>-43317</v>
      </c>
      <c r="AH684" s="790">
        <f t="shared" si="242"/>
        <v>-43317</v>
      </c>
      <c r="AI684" s="790">
        <f t="shared" si="243"/>
        <v>-43317</v>
      </c>
      <c r="AJ684" s="790">
        <f t="shared" si="244"/>
        <v>683</v>
      </c>
      <c r="AK684" s="790">
        <f t="shared" si="245"/>
        <v>683</v>
      </c>
      <c r="AL684" s="790">
        <f t="shared" si="246"/>
        <v>683</v>
      </c>
      <c r="AM684" s="790">
        <f t="shared" si="247"/>
        <v>683</v>
      </c>
      <c r="AN684" s="279"/>
      <c r="AO684" s="279"/>
      <c r="AP684" s="279"/>
      <c r="AQ684" s="274"/>
      <c r="AR684" s="261"/>
      <c r="AS684" s="249"/>
      <c r="AT684" s="249"/>
      <c r="AU684" s="249"/>
    </row>
    <row r="685" spans="1:47" outlineLevel="3" x14ac:dyDescent="0.35">
      <c r="A685" s="249"/>
      <c r="B685" s="258"/>
      <c r="C685" s="251">
        <f t="shared" ref="C685:C741" si="249">INT($C$232+3)</f>
        <v>4</v>
      </c>
      <c r="D685" s="274"/>
      <c r="E685" s="331"/>
      <c r="F685" s="331"/>
      <c r="G685" s="274"/>
      <c r="H685" s="279"/>
      <c r="I685" s="295">
        <v>2</v>
      </c>
      <c r="J685" s="295" t="s">
        <v>636</v>
      </c>
      <c r="K685" s="367">
        <f>DATE(YEAR(K682)+1,MONTH(K682),DAY(K682))</f>
        <v>44515</v>
      </c>
      <c r="L685" s="367">
        <f>DATE(YEAR(L682)+1,MONTH(L682),DAY(L682))</f>
        <v>44515</v>
      </c>
      <c r="M685" s="367">
        <f>DATE(YEAR(M682)+1,MONTH(M682),DAY(M682))</f>
        <v>44515</v>
      </c>
      <c r="N685" s="279"/>
      <c r="O685" s="279"/>
      <c r="P685" s="279"/>
      <c r="Q685" s="279"/>
      <c r="R685" s="367">
        <f t="shared" si="248"/>
        <v>44515</v>
      </c>
      <c r="S685" s="367">
        <f t="shared" si="248"/>
        <v>44515</v>
      </c>
      <c r="T685" s="367">
        <f t="shared" si="248"/>
        <v>44515</v>
      </c>
      <c r="U685" s="367">
        <f t="shared" si="248"/>
        <v>44515</v>
      </c>
      <c r="V685" s="279"/>
      <c r="W685" s="279"/>
      <c r="X685" s="279"/>
      <c r="Y685" s="279"/>
      <c r="Z685" s="279"/>
      <c r="AA685" s="279"/>
      <c r="AB685" s="279"/>
      <c r="AC685" s="790">
        <f t="shared" si="237"/>
        <v>1046</v>
      </c>
      <c r="AD685" s="790">
        <f t="shared" si="238"/>
        <v>1046</v>
      </c>
      <c r="AE685" s="790">
        <f t="shared" si="239"/>
        <v>1046</v>
      </c>
      <c r="AF685" s="790">
        <f t="shared" si="240"/>
        <v>-43317</v>
      </c>
      <c r="AG685" s="790">
        <f t="shared" si="241"/>
        <v>-43317</v>
      </c>
      <c r="AH685" s="790">
        <f t="shared" si="242"/>
        <v>-43317</v>
      </c>
      <c r="AI685" s="790">
        <f t="shared" si="243"/>
        <v>-43317</v>
      </c>
      <c r="AJ685" s="790">
        <f t="shared" si="244"/>
        <v>1046</v>
      </c>
      <c r="AK685" s="790">
        <f t="shared" si="245"/>
        <v>1046</v>
      </c>
      <c r="AL685" s="790">
        <f t="shared" si="246"/>
        <v>1046</v>
      </c>
      <c r="AM685" s="790">
        <f t="shared" si="247"/>
        <v>1046</v>
      </c>
      <c r="AN685" s="279"/>
      <c r="AO685" s="279"/>
      <c r="AP685" s="279"/>
      <c r="AQ685" s="274"/>
      <c r="AR685" s="261"/>
      <c r="AS685" s="249"/>
      <c r="AT685" s="249"/>
      <c r="AU685" s="249"/>
    </row>
    <row r="686" spans="1:47" outlineLevel="3" x14ac:dyDescent="0.35">
      <c r="A686" s="249"/>
      <c r="B686" s="258"/>
      <c r="C686" s="251">
        <f t="shared" si="249"/>
        <v>4</v>
      </c>
      <c r="D686" s="274"/>
      <c r="E686" s="331"/>
      <c r="F686" s="331"/>
      <c r="G686" s="274"/>
      <c r="H686" s="279"/>
      <c r="I686" s="295"/>
      <c r="J686" s="295" t="s">
        <v>626</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8"/>
        <v>44515</v>
      </c>
      <c r="S686" s="367">
        <f t="shared" si="248"/>
        <v>44515</v>
      </c>
      <c r="T686" s="367">
        <f t="shared" si="248"/>
        <v>44515</v>
      </c>
      <c r="U686" s="367">
        <f t="shared" si="248"/>
        <v>44515</v>
      </c>
      <c r="V686" s="279"/>
      <c r="W686" s="279"/>
      <c r="X686" s="279"/>
      <c r="Y686" s="279"/>
      <c r="Z686" s="279"/>
      <c r="AA686" s="279"/>
      <c r="AB686" s="279"/>
      <c r="AC686" s="790">
        <f t="shared" si="237"/>
        <v>-43317</v>
      </c>
      <c r="AD686" s="790">
        <f t="shared" si="238"/>
        <v>-43317</v>
      </c>
      <c r="AE686" s="790">
        <f t="shared" si="239"/>
        <v>-43317</v>
      </c>
      <c r="AF686" s="790">
        <f t="shared" si="240"/>
        <v>1046</v>
      </c>
      <c r="AG686" s="790">
        <f t="shared" si="241"/>
        <v>1046</v>
      </c>
      <c r="AH686" s="790">
        <f t="shared" si="242"/>
        <v>1046</v>
      </c>
      <c r="AI686" s="790">
        <f t="shared" si="243"/>
        <v>1046</v>
      </c>
      <c r="AJ686" s="790">
        <f t="shared" si="244"/>
        <v>1046</v>
      </c>
      <c r="AK686" s="790">
        <f t="shared" si="245"/>
        <v>1046</v>
      </c>
      <c r="AL686" s="790">
        <f t="shared" si="246"/>
        <v>1046</v>
      </c>
      <c r="AM686" s="790">
        <f t="shared" si="247"/>
        <v>1046</v>
      </c>
      <c r="AN686" s="279"/>
      <c r="AO686" s="279"/>
      <c r="AP686" s="279"/>
      <c r="AQ686" s="274"/>
      <c r="AR686" s="261"/>
      <c r="AS686" s="249"/>
      <c r="AT686" s="249"/>
      <c r="AU686" s="249"/>
    </row>
    <row r="687" spans="1:47" outlineLevel="3" x14ac:dyDescent="0.35">
      <c r="A687" s="249"/>
      <c r="B687" s="258"/>
      <c r="C687" s="251">
        <f t="shared" si="249"/>
        <v>4</v>
      </c>
      <c r="D687" s="274"/>
      <c r="E687" s="331"/>
      <c r="F687" s="331"/>
      <c r="G687" s="274"/>
      <c r="H687" s="279"/>
      <c r="I687" s="295"/>
      <c r="J687" s="295" t="s">
        <v>627</v>
      </c>
      <c r="K687" s="279"/>
      <c r="L687" s="279"/>
      <c r="M687" s="279"/>
      <c r="N687" s="279"/>
      <c r="O687" s="279"/>
      <c r="P687" s="279"/>
      <c r="Q687" s="279"/>
      <c r="R687" s="367">
        <f t="shared" si="248"/>
        <v>44515</v>
      </c>
      <c r="S687" s="367">
        <f t="shared" si="248"/>
        <v>44515</v>
      </c>
      <c r="T687" s="367">
        <f t="shared" si="248"/>
        <v>44515</v>
      </c>
      <c r="U687" s="367">
        <f t="shared" si="248"/>
        <v>44515</v>
      </c>
      <c r="V687" s="279"/>
      <c r="W687" s="279"/>
      <c r="X687" s="279"/>
      <c r="Y687" s="279"/>
      <c r="Z687" s="279"/>
      <c r="AA687" s="279"/>
      <c r="AB687" s="279"/>
      <c r="AC687" s="790">
        <f t="shared" si="237"/>
        <v>-43317</v>
      </c>
      <c r="AD687" s="790">
        <f t="shared" si="238"/>
        <v>-43317</v>
      </c>
      <c r="AE687" s="790">
        <f t="shared" si="239"/>
        <v>-43317</v>
      </c>
      <c r="AF687" s="790">
        <f t="shared" si="240"/>
        <v>-43317</v>
      </c>
      <c r="AG687" s="790">
        <f t="shared" si="241"/>
        <v>-43317</v>
      </c>
      <c r="AH687" s="790">
        <f t="shared" si="242"/>
        <v>-43317</v>
      </c>
      <c r="AI687" s="790">
        <f t="shared" si="243"/>
        <v>-43317</v>
      </c>
      <c r="AJ687" s="790">
        <f t="shared" si="244"/>
        <v>1046</v>
      </c>
      <c r="AK687" s="790">
        <f t="shared" si="245"/>
        <v>1046</v>
      </c>
      <c r="AL687" s="790">
        <f t="shared" si="246"/>
        <v>1046</v>
      </c>
      <c r="AM687" s="790">
        <f t="shared" si="247"/>
        <v>1046</v>
      </c>
      <c r="AN687" s="279"/>
      <c r="AO687" s="279"/>
      <c r="AP687" s="279"/>
      <c r="AQ687" s="274"/>
      <c r="AR687" s="261"/>
      <c r="AS687" s="249"/>
      <c r="AT687" s="249"/>
      <c r="AU687" s="249"/>
    </row>
    <row r="688" spans="1:47" outlineLevel="3" x14ac:dyDescent="0.35">
      <c r="A688" s="249"/>
      <c r="B688" s="258"/>
      <c r="C688" s="251">
        <f t="shared" si="249"/>
        <v>4</v>
      </c>
      <c r="D688" s="274"/>
      <c r="E688" s="331"/>
      <c r="F688" s="331"/>
      <c r="G688" s="274"/>
      <c r="H688" s="279"/>
      <c r="I688" s="295">
        <v>3</v>
      </c>
      <c r="J688" s="295" t="s">
        <v>636</v>
      </c>
      <c r="K688" s="367">
        <f>DATE(YEAR(K685)+1,MONTH(K685),DAY(K685))</f>
        <v>44880</v>
      </c>
      <c r="L688" s="367">
        <f>DATE(YEAR(L685)+1,MONTH(L685),DAY(L685))</f>
        <v>44880</v>
      </c>
      <c r="M688" s="367">
        <f>DATE(YEAR(M685)+1,MONTH(M685),DAY(M685))</f>
        <v>44880</v>
      </c>
      <c r="N688" s="279"/>
      <c r="O688" s="279"/>
      <c r="P688" s="279"/>
      <c r="Q688" s="279"/>
      <c r="R688" s="367">
        <f t="shared" si="248"/>
        <v>44880</v>
      </c>
      <c r="S688" s="367">
        <f t="shared" si="248"/>
        <v>44880</v>
      </c>
      <c r="T688" s="367">
        <f t="shared" si="248"/>
        <v>44880</v>
      </c>
      <c r="U688" s="367">
        <f t="shared" si="248"/>
        <v>44880</v>
      </c>
      <c r="V688" s="279"/>
      <c r="W688" s="279"/>
      <c r="X688" s="279"/>
      <c r="Y688" s="279"/>
      <c r="Z688" s="279"/>
      <c r="AA688" s="279"/>
      <c r="AB688" s="279"/>
      <c r="AC688" s="790">
        <f t="shared" si="237"/>
        <v>1410</v>
      </c>
      <c r="AD688" s="790">
        <f t="shared" si="238"/>
        <v>1410</v>
      </c>
      <c r="AE688" s="790">
        <f t="shared" si="239"/>
        <v>1410</v>
      </c>
      <c r="AF688" s="790">
        <f t="shared" si="240"/>
        <v>-43317</v>
      </c>
      <c r="AG688" s="790">
        <f t="shared" si="241"/>
        <v>-43317</v>
      </c>
      <c r="AH688" s="790">
        <f t="shared" si="242"/>
        <v>-43317</v>
      </c>
      <c r="AI688" s="790">
        <f t="shared" si="243"/>
        <v>-43317</v>
      </c>
      <c r="AJ688" s="790">
        <f t="shared" si="244"/>
        <v>1410</v>
      </c>
      <c r="AK688" s="790">
        <f t="shared" si="245"/>
        <v>1410</v>
      </c>
      <c r="AL688" s="790">
        <f t="shared" si="246"/>
        <v>1410</v>
      </c>
      <c r="AM688" s="790">
        <f t="shared" si="247"/>
        <v>1410</v>
      </c>
      <c r="AN688" s="279"/>
      <c r="AO688" s="279"/>
      <c r="AP688" s="279"/>
      <c r="AQ688" s="274"/>
      <c r="AR688" s="261"/>
      <c r="AS688" s="249"/>
      <c r="AT688" s="249"/>
      <c r="AU688" s="249"/>
    </row>
    <row r="689" spans="1:47" outlineLevel="3" x14ac:dyDescent="0.35">
      <c r="A689" s="249"/>
      <c r="B689" s="258"/>
      <c r="C689" s="251">
        <f t="shared" si="249"/>
        <v>4</v>
      </c>
      <c r="D689" s="274"/>
      <c r="E689" s="331"/>
      <c r="F689" s="331"/>
      <c r="G689" s="274"/>
      <c r="H689" s="279"/>
      <c r="I689" s="295"/>
      <c r="J689" s="295" t="s">
        <v>626</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8"/>
        <v>44880</v>
      </c>
      <c r="S689" s="367">
        <f t="shared" si="248"/>
        <v>44880</v>
      </c>
      <c r="T689" s="367">
        <f t="shared" si="248"/>
        <v>44880</v>
      </c>
      <c r="U689" s="367">
        <f t="shared" si="248"/>
        <v>44880</v>
      </c>
      <c r="V689" s="279"/>
      <c r="W689" s="279"/>
      <c r="X689" s="279"/>
      <c r="Y689" s="279"/>
      <c r="Z689" s="279"/>
      <c r="AA689" s="279"/>
      <c r="AB689" s="279"/>
      <c r="AC689" s="790">
        <f t="shared" si="237"/>
        <v>-43317</v>
      </c>
      <c r="AD689" s="790">
        <f t="shared" si="238"/>
        <v>-43317</v>
      </c>
      <c r="AE689" s="790">
        <f t="shared" si="239"/>
        <v>-43317</v>
      </c>
      <c r="AF689" s="790">
        <f t="shared" si="240"/>
        <v>1410</v>
      </c>
      <c r="AG689" s="790">
        <f t="shared" si="241"/>
        <v>1410</v>
      </c>
      <c r="AH689" s="790">
        <f t="shared" si="242"/>
        <v>1410</v>
      </c>
      <c r="AI689" s="790">
        <f t="shared" si="243"/>
        <v>1410</v>
      </c>
      <c r="AJ689" s="790">
        <f t="shared" si="244"/>
        <v>1410</v>
      </c>
      <c r="AK689" s="790">
        <f t="shared" si="245"/>
        <v>1410</v>
      </c>
      <c r="AL689" s="790">
        <f t="shared" si="246"/>
        <v>1410</v>
      </c>
      <c r="AM689" s="790">
        <f t="shared" si="247"/>
        <v>1410</v>
      </c>
      <c r="AN689" s="279"/>
      <c r="AO689" s="279"/>
      <c r="AP689" s="279"/>
      <c r="AQ689" s="274"/>
      <c r="AR689" s="261"/>
      <c r="AS689" s="249"/>
      <c r="AT689" s="249"/>
      <c r="AU689" s="249"/>
    </row>
    <row r="690" spans="1:47" outlineLevel="3" x14ac:dyDescent="0.35">
      <c r="A690" s="249"/>
      <c r="B690" s="258"/>
      <c r="C690" s="251">
        <f t="shared" si="249"/>
        <v>4</v>
      </c>
      <c r="D690" s="274"/>
      <c r="E690" s="331"/>
      <c r="F690" s="331"/>
      <c r="G690" s="274"/>
      <c r="H690" s="279"/>
      <c r="I690" s="295"/>
      <c r="J690" s="295" t="s">
        <v>627</v>
      </c>
      <c r="K690" s="279"/>
      <c r="L690" s="279"/>
      <c r="M690" s="279"/>
      <c r="N690" s="279"/>
      <c r="O690" s="279"/>
      <c r="P690" s="279"/>
      <c r="Q690" s="279"/>
      <c r="R690" s="367">
        <f t="shared" si="248"/>
        <v>44880</v>
      </c>
      <c r="S690" s="367">
        <f t="shared" si="248"/>
        <v>44880</v>
      </c>
      <c r="T690" s="367">
        <f t="shared" si="248"/>
        <v>44880</v>
      </c>
      <c r="U690" s="367">
        <f t="shared" si="248"/>
        <v>44880</v>
      </c>
      <c r="V690" s="279"/>
      <c r="W690" s="279"/>
      <c r="X690" s="279"/>
      <c r="Y690" s="279"/>
      <c r="Z690" s="279"/>
      <c r="AA690" s="279"/>
      <c r="AB690" s="279"/>
      <c r="AC690" s="790">
        <f t="shared" si="237"/>
        <v>-43317</v>
      </c>
      <c r="AD690" s="790">
        <f t="shared" si="238"/>
        <v>-43317</v>
      </c>
      <c r="AE690" s="790">
        <f t="shared" si="239"/>
        <v>-43317</v>
      </c>
      <c r="AF690" s="790">
        <f t="shared" si="240"/>
        <v>-43317</v>
      </c>
      <c r="AG690" s="790">
        <f t="shared" si="241"/>
        <v>-43317</v>
      </c>
      <c r="AH690" s="790">
        <f t="shared" si="242"/>
        <v>-43317</v>
      </c>
      <c r="AI690" s="790">
        <f t="shared" si="243"/>
        <v>-43317</v>
      </c>
      <c r="AJ690" s="790">
        <f t="shared" si="244"/>
        <v>1410</v>
      </c>
      <c r="AK690" s="790">
        <f t="shared" si="245"/>
        <v>1410</v>
      </c>
      <c r="AL690" s="790">
        <f t="shared" si="246"/>
        <v>1410</v>
      </c>
      <c r="AM690" s="790">
        <f t="shared" si="247"/>
        <v>1410</v>
      </c>
      <c r="AN690" s="279"/>
      <c r="AO690" s="279"/>
      <c r="AP690" s="279"/>
      <c r="AQ690" s="274"/>
      <c r="AR690" s="261"/>
      <c r="AS690" s="249"/>
      <c r="AT690" s="249"/>
      <c r="AU690" s="249"/>
    </row>
    <row r="691" spans="1:47" outlineLevel="3" x14ac:dyDescent="0.35">
      <c r="A691" s="249"/>
      <c r="B691" s="258"/>
      <c r="C691" s="251">
        <f t="shared" si="249"/>
        <v>4</v>
      </c>
      <c r="D691" s="274"/>
      <c r="E691" s="331"/>
      <c r="F691" s="331"/>
      <c r="G691" s="274"/>
      <c r="H691" s="279"/>
      <c r="I691" s="295">
        <v>4</v>
      </c>
      <c r="J691" s="295" t="s">
        <v>636</v>
      </c>
      <c r="K691" s="367">
        <f>DATE(YEAR(K688)+1,MONTH(K688),DAY(K688))</f>
        <v>45245</v>
      </c>
      <c r="L691" s="367">
        <f>DATE(YEAR(L688)+1,MONTH(L688),DAY(L688))</f>
        <v>45245</v>
      </c>
      <c r="M691" s="367">
        <f>DATE(YEAR(M688)+1,MONTH(M688),DAY(M688))</f>
        <v>45245</v>
      </c>
      <c r="N691" s="279"/>
      <c r="O691" s="279"/>
      <c r="P691" s="279"/>
      <c r="Q691" s="279"/>
      <c r="R691" s="367">
        <f t="shared" si="248"/>
        <v>45245</v>
      </c>
      <c r="S691" s="367">
        <f t="shared" si="248"/>
        <v>45245</v>
      </c>
      <c r="T691" s="367">
        <f t="shared" si="248"/>
        <v>45245</v>
      </c>
      <c r="U691" s="367">
        <f t="shared" si="248"/>
        <v>45245</v>
      </c>
      <c r="V691" s="279"/>
      <c r="W691" s="279"/>
      <c r="X691" s="279"/>
      <c r="Y691" s="279"/>
      <c r="Z691" s="279"/>
      <c r="AA691" s="279"/>
      <c r="AB691" s="279"/>
      <c r="AC691" s="790">
        <f t="shared" si="237"/>
        <v>1774</v>
      </c>
      <c r="AD691" s="790">
        <f t="shared" si="238"/>
        <v>1774</v>
      </c>
      <c r="AE691" s="790">
        <f t="shared" si="239"/>
        <v>1774</v>
      </c>
      <c r="AF691" s="790">
        <f t="shared" si="240"/>
        <v>-43317</v>
      </c>
      <c r="AG691" s="790">
        <f t="shared" si="241"/>
        <v>-43317</v>
      </c>
      <c r="AH691" s="790">
        <f t="shared" si="242"/>
        <v>-43317</v>
      </c>
      <c r="AI691" s="790">
        <f t="shared" si="243"/>
        <v>-43317</v>
      </c>
      <c r="AJ691" s="790">
        <f t="shared" si="244"/>
        <v>1774</v>
      </c>
      <c r="AK691" s="790">
        <f t="shared" si="245"/>
        <v>1774</v>
      </c>
      <c r="AL691" s="790">
        <f t="shared" si="246"/>
        <v>1774</v>
      </c>
      <c r="AM691" s="790">
        <f t="shared" si="247"/>
        <v>1774</v>
      </c>
      <c r="AN691" s="279"/>
      <c r="AO691" s="279"/>
      <c r="AP691" s="279"/>
      <c r="AQ691" s="274"/>
      <c r="AR691" s="261"/>
      <c r="AS691" s="249"/>
      <c r="AT691" s="249"/>
      <c r="AU691" s="249"/>
    </row>
    <row r="692" spans="1:47" outlineLevel="3" x14ac:dyDescent="0.35">
      <c r="A692" s="249"/>
      <c r="B692" s="258"/>
      <c r="C692" s="251">
        <f t="shared" si="249"/>
        <v>4</v>
      </c>
      <c r="D692" s="274"/>
      <c r="E692" s="331"/>
      <c r="F692" s="331"/>
      <c r="G692" s="274"/>
      <c r="H692" s="279"/>
      <c r="I692" s="295"/>
      <c r="J692" s="295" t="s">
        <v>626</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8"/>
        <v>45245</v>
      </c>
      <c r="S692" s="367">
        <f t="shared" si="248"/>
        <v>45245</v>
      </c>
      <c r="T692" s="367">
        <f t="shared" si="248"/>
        <v>45245</v>
      </c>
      <c r="U692" s="367">
        <f t="shared" si="248"/>
        <v>45245</v>
      </c>
      <c r="V692" s="279"/>
      <c r="W692" s="279"/>
      <c r="X692" s="279"/>
      <c r="Y692" s="279"/>
      <c r="Z692" s="279"/>
      <c r="AA692" s="279"/>
      <c r="AB692" s="279"/>
      <c r="AC692" s="790">
        <f t="shared" si="237"/>
        <v>-43317</v>
      </c>
      <c r="AD692" s="790">
        <f t="shared" si="238"/>
        <v>-43317</v>
      </c>
      <c r="AE692" s="790">
        <f t="shared" si="239"/>
        <v>-43317</v>
      </c>
      <c r="AF692" s="790">
        <f t="shared" si="240"/>
        <v>1774</v>
      </c>
      <c r="AG692" s="790">
        <f t="shared" si="241"/>
        <v>1774</v>
      </c>
      <c r="AH692" s="790">
        <f t="shared" si="242"/>
        <v>1774</v>
      </c>
      <c r="AI692" s="790">
        <f t="shared" si="243"/>
        <v>1774</v>
      </c>
      <c r="AJ692" s="790">
        <f t="shared" si="244"/>
        <v>1774</v>
      </c>
      <c r="AK692" s="790">
        <f t="shared" si="245"/>
        <v>1774</v>
      </c>
      <c r="AL692" s="790">
        <f t="shared" si="246"/>
        <v>1774</v>
      </c>
      <c r="AM692" s="790">
        <f t="shared" si="247"/>
        <v>1774</v>
      </c>
      <c r="AN692" s="279"/>
      <c r="AO692" s="279"/>
      <c r="AP692" s="279"/>
      <c r="AQ692" s="274"/>
      <c r="AR692" s="261"/>
      <c r="AS692" s="249"/>
      <c r="AT692" s="249"/>
      <c r="AU692" s="249"/>
    </row>
    <row r="693" spans="1:47" outlineLevel="3" x14ac:dyDescent="0.35">
      <c r="A693" s="249"/>
      <c r="B693" s="258"/>
      <c r="C693" s="251">
        <f t="shared" si="249"/>
        <v>4</v>
      </c>
      <c r="D693" s="274"/>
      <c r="E693" s="331"/>
      <c r="F693" s="331"/>
      <c r="G693" s="274"/>
      <c r="H693" s="279"/>
      <c r="I693" s="295"/>
      <c r="J693" s="295" t="s">
        <v>627</v>
      </c>
      <c r="K693" s="279"/>
      <c r="L693" s="279"/>
      <c r="M693" s="279"/>
      <c r="N693" s="279"/>
      <c r="O693" s="279"/>
      <c r="P693" s="279"/>
      <c r="Q693" s="279"/>
      <c r="R693" s="367">
        <f t="shared" si="248"/>
        <v>45245</v>
      </c>
      <c r="S693" s="367">
        <f t="shared" si="248"/>
        <v>45245</v>
      </c>
      <c r="T693" s="367">
        <f t="shared" si="248"/>
        <v>45245</v>
      </c>
      <c r="U693" s="367">
        <f t="shared" si="248"/>
        <v>45245</v>
      </c>
      <c r="V693" s="279"/>
      <c r="W693" s="279"/>
      <c r="X693" s="279"/>
      <c r="Y693" s="279"/>
      <c r="Z693" s="279"/>
      <c r="AA693" s="279"/>
      <c r="AB693" s="279"/>
      <c r="AC693" s="790">
        <f t="shared" si="237"/>
        <v>-43317</v>
      </c>
      <c r="AD693" s="790">
        <f t="shared" si="238"/>
        <v>-43317</v>
      </c>
      <c r="AE693" s="790">
        <f t="shared" si="239"/>
        <v>-43317</v>
      </c>
      <c r="AF693" s="790">
        <f t="shared" si="240"/>
        <v>-43317</v>
      </c>
      <c r="AG693" s="790">
        <f t="shared" si="241"/>
        <v>-43317</v>
      </c>
      <c r="AH693" s="790">
        <f t="shared" si="242"/>
        <v>-43317</v>
      </c>
      <c r="AI693" s="790">
        <f t="shared" si="243"/>
        <v>-43317</v>
      </c>
      <c r="AJ693" s="790">
        <f t="shared" si="244"/>
        <v>1774</v>
      </c>
      <c r="AK693" s="790">
        <f t="shared" si="245"/>
        <v>1774</v>
      </c>
      <c r="AL693" s="790">
        <f t="shared" si="246"/>
        <v>1774</v>
      </c>
      <c r="AM693" s="790">
        <f t="shared" si="247"/>
        <v>1774</v>
      </c>
      <c r="AN693" s="279"/>
      <c r="AO693" s="279"/>
      <c r="AP693" s="279"/>
      <c r="AQ693" s="274"/>
      <c r="AR693" s="261"/>
      <c r="AS693" s="249"/>
      <c r="AT693" s="249"/>
      <c r="AU693" s="249"/>
    </row>
    <row r="694" spans="1:47" outlineLevel="3" x14ac:dyDescent="0.35">
      <c r="A694" s="249"/>
      <c r="B694" s="258"/>
      <c r="C694" s="251">
        <f t="shared" si="249"/>
        <v>4</v>
      </c>
      <c r="D694" s="274"/>
      <c r="E694" s="331"/>
      <c r="F694" s="331"/>
      <c r="G694" s="274"/>
      <c r="H694" s="279"/>
      <c r="I694" s="295">
        <v>5</v>
      </c>
      <c r="J694" s="295" t="s">
        <v>636</v>
      </c>
      <c r="K694" s="367">
        <f>DATE(YEAR(K691)+1,MONTH(K691),DAY(K691))</f>
        <v>45611</v>
      </c>
      <c r="L694" s="367">
        <f>DATE(YEAR(L691)+1,MONTH(L691),DAY(L691))</f>
        <v>45611</v>
      </c>
      <c r="M694" s="367">
        <f>DATE(YEAR(M691)+1,MONTH(M691),DAY(M691))</f>
        <v>45611</v>
      </c>
      <c r="N694" s="279"/>
      <c r="O694" s="279"/>
      <c r="P694" s="279"/>
      <c r="Q694" s="279"/>
      <c r="R694" s="367">
        <f t="shared" si="248"/>
        <v>45611</v>
      </c>
      <c r="S694" s="367">
        <f t="shared" si="248"/>
        <v>45611</v>
      </c>
      <c r="T694" s="367">
        <f t="shared" si="248"/>
        <v>45611</v>
      </c>
      <c r="U694" s="367">
        <f t="shared" si="248"/>
        <v>45611</v>
      </c>
      <c r="V694" s="279"/>
      <c r="W694" s="279"/>
      <c r="X694" s="279"/>
      <c r="Y694" s="279"/>
      <c r="Z694" s="279"/>
      <c r="AA694" s="279"/>
      <c r="AB694" s="279"/>
      <c r="AC694" s="790">
        <f t="shared" si="237"/>
        <v>2139</v>
      </c>
      <c r="AD694" s="790">
        <f t="shared" si="238"/>
        <v>2139</v>
      </c>
      <c r="AE694" s="790">
        <f t="shared" si="239"/>
        <v>2139</v>
      </c>
      <c r="AF694" s="790">
        <f t="shared" si="240"/>
        <v>-43317</v>
      </c>
      <c r="AG694" s="790">
        <f t="shared" si="241"/>
        <v>-43317</v>
      </c>
      <c r="AH694" s="790">
        <f t="shared" si="242"/>
        <v>-43317</v>
      </c>
      <c r="AI694" s="790">
        <f t="shared" si="243"/>
        <v>-43317</v>
      </c>
      <c r="AJ694" s="790">
        <f t="shared" si="244"/>
        <v>2139</v>
      </c>
      <c r="AK694" s="790">
        <f t="shared" si="245"/>
        <v>2139</v>
      </c>
      <c r="AL694" s="790">
        <f t="shared" si="246"/>
        <v>2139</v>
      </c>
      <c r="AM694" s="790">
        <f t="shared" si="247"/>
        <v>2139</v>
      </c>
      <c r="AN694" s="279"/>
      <c r="AO694" s="279"/>
      <c r="AP694" s="279"/>
      <c r="AQ694" s="274"/>
      <c r="AR694" s="261"/>
      <c r="AS694" s="249"/>
      <c r="AT694" s="249"/>
      <c r="AU694" s="249"/>
    </row>
    <row r="695" spans="1:47" outlineLevel="3" x14ac:dyDescent="0.35">
      <c r="A695" s="249"/>
      <c r="B695" s="258"/>
      <c r="C695" s="251">
        <f t="shared" si="249"/>
        <v>4</v>
      </c>
      <c r="D695" s="274"/>
      <c r="E695" s="331"/>
      <c r="F695" s="331"/>
      <c r="G695" s="274"/>
      <c r="H695" s="279"/>
      <c r="I695" s="295"/>
      <c r="J695" s="295" t="s">
        <v>626</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8"/>
        <v>45611</v>
      </c>
      <c r="S695" s="367">
        <f t="shared" si="248"/>
        <v>45611</v>
      </c>
      <c r="T695" s="367">
        <f t="shared" si="248"/>
        <v>45611</v>
      </c>
      <c r="U695" s="367">
        <f t="shared" si="248"/>
        <v>45611</v>
      </c>
      <c r="V695" s="279"/>
      <c r="W695" s="279"/>
      <c r="X695" s="279"/>
      <c r="Y695" s="279"/>
      <c r="Z695" s="279"/>
      <c r="AA695" s="279"/>
      <c r="AB695" s="279"/>
      <c r="AC695" s="790">
        <f t="shared" si="237"/>
        <v>-43317</v>
      </c>
      <c r="AD695" s="790">
        <f t="shared" si="238"/>
        <v>-43317</v>
      </c>
      <c r="AE695" s="790">
        <f t="shared" si="239"/>
        <v>-43317</v>
      </c>
      <c r="AF695" s="790">
        <f t="shared" si="240"/>
        <v>2139</v>
      </c>
      <c r="AG695" s="790">
        <f t="shared" si="241"/>
        <v>2139</v>
      </c>
      <c r="AH695" s="790">
        <f t="shared" si="242"/>
        <v>2139</v>
      </c>
      <c r="AI695" s="790">
        <f t="shared" si="243"/>
        <v>2139</v>
      </c>
      <c r="AJ695" s="790">
        <f t="shared" si="244"/>
        <v>2139</v>
      </c>
      <c r="AK695" s="790">
        <f t="shared" si="245"/>
        <v>2139</v>
      </c>
      <c r="AL695" s="790">
        <f t="shared" si="246"/>
        <v>2139</v>
      </c>
      <c r="AM695" s="790">
        <f t="shared" si="247"/>
        <v>2139</v>
      </c>
      <c r="AN695" s="279"/>
      <c r="AO695" s="279"/>
      <c r="AP695" s="279"/>
      <c r="AQ695" s="274"/>
      <c r="AR695" s="261"/>
      <c r="AS695" s="249"/>
      <c r="AT695" s="249"/>
      <c r="AU695" s="249"/>
    </row>
    <row r="696" spans="1:47" outlineLevel="3" x14ac:dyDescent="0.35">
      <c r="A696" s="249"/>
      <c r="B696" s="258"/>
      <c r="C696" s="251">
        <f t="shared" si="249"/>
        <v>4</v>
      </c>
      <c r="D696" s="274"/>
      <c r="E696" s="331"/>
      <c r="F696" s="331"/>
      <c r="G696" s="274"/>
      <c r="H696" s="279"/>
      <c r="I696" s="295"/>
      <c r="J696" s="295" t="s">
        <v>627</v>
      </c>
      <c r="K696" s="279"/>
      <c r="L696" s="279"/>
      <c r="M696" s="279"/>
      <c r="N696" s="279"/>
      <c r="O696" s="279"/>
      <c r="P696" s="279"/>
      <c r="Q696" s="279"/>
      <c r="R696" s="367">
        <f t="shared" si="248"/>
        <v>45611</v>
      </c>
      <c r="S696" s="367">
        <f t="shared" si="248"/>
        <v>45611</v>
      </c>
      <c r="T696" s="367">
        <f t="shared" si="248"/>
        <v>45611</v>
      </c>
      <c r="U696" s="367">
        <f t="shared" si="248"/>
        <v>45611</v>
      </c>
      <c r="V696" s="279"/>
      <c r="W696" s="279"/>
      <c r="X696" s="279"/>
      <c r="Y696" s="279"/>
      <c r="Z696" s="279"/>
      <c r="AA696" s="279"/>
      <c r="AB696" s="279"/>
      <c r="AC696" s="790">
        <f t="shared" si="237"/>
        <v>-43317</v>
      </c>
      <c r="AD696" s="790">
        <f t="shared" si="238"/>
        <v>-43317</v>
      </c>
      <c r="AE696" s="790">
        <f t="shared" si="239"/>
        <v>-43317</v>
      </c>
      <c r="AF696" s="790">
        <f t="shared" si="240"/>
        <v>-43317</v>
      </c>
      <c r="AG696" s="790">
        <f t="shared" si="241"/>
        <v>-43317</v>
      </c>
      <c r="AH696" s="790">
        <f t="shared" si="242"/>
        <v>-43317</v>
      </c>
      <c r="AI696" s="790">
        <f t="shared" si="243"/>
        <v>-43317</v>
      </c>
      <c r="AJ696" s="790">
        <f t="shared" si="244"/>
        <v>2139</v>
      </c>
      <c r="AK696" s="790">
        <f t="shared" si="245"/>
        <v>2139</v>
      </c>
      <c r="AL696" s="790">
        <f t="shared" si="246"/>
        <v>2139</v>
      </c>
      <c r="AM696" s="790">
        <f t="shared" si="247"/>
        <v>2139</v>
      </c>
      <c r="AN696" s="279"/>
      <c r="AO696" s="279"/>
      <c r="AP696" s="279"/>
      <c r="AQ696" s="274"/>
      <c r="AR696" s="261"/>
      <c r="AS696" s="249"/>
      <c r="AT696" s="249"/>
      <c r="AU696" s="249"/>
    </row>
    <row r="697" spans="1:47" outlineLevel="3" x14ac:dyDescent="0.35">
      <c r="A697" s="249"/>
      <c r="B697" s="258"/>
      <c r="C697" s="251">
        <f t="shared" si="249"/>
        <v>4</v>
      </c>
      <c r="D697" s="274"/>
      <c r="E697" s="331"/>
      <c r="F697" s="331"/>
      <c r="G697" s="274"/>
      <c r="H697" s="279"/>
      <c r="I697" s="295">
        <v>6</v>
      </c>
      <c r="J697" s="295" t="s">
        <v>636</v>
      </c>
      <c r="K697" s="367">
        <f>DATE(YEAR(K694)+1,MONTH(K694),DAY(K694))</f>
        <v>45976</v>
      </c>
      <c r="L697" s="367">
        <f>DATE(YEAR(L694)+1,MONTH(L694),DAY(L694))</f>
        <v>45976</v>
      </c>
      <c r="M697" s="367">
        <f>DATE(YEAR(M694)+1,MONTH(M694),DAY(M694))</f>
        <v>45976</v>
      </c>
      <c r="N697" s="279"/>
      <c r="O697" s="279"/>
      <c r="P697" s="279"/>
      <c r="Q697" s="279"/>
      <c r="R697" s="367">
        <f t="shared" si="248"/>
        <v>45976</v>
      </c>
      <c r="S697" s="367">
        <f t="shared" si="248"/>
        <v>45976</v>
      </c>
      <c r="T697" s="367">
        <f t="shared" si="248"/>
        <v>45976</v>
      </c>
      <c r="U697" s="367">
        <f t="shared" si="248"/>
        <v>45976</v>
      </c>
      <c r="V697" s="279"/>
      <c r="W697" s="279"/>
      <c r="X697" s="279"/>
      <c r="Y697" s="279"/>
      <c r="Z697" s="279"/>
      <c r="AA697" s="279"/>
      <c r="AB697" s="279"/>
      <c r="AC697" s="790">
        <f t="shared" si="237"/>
        <v>2502</v>
      </c>
      <c r="AD697" s="790">
        <f t="shared" si="238"/>
        <v>2502</v>
      </c>
      <c r="AE697" s="790">
        <f t="shared" si="239"/>
        <v>2502</v>
      </c>
      <c r="AF697" s="790">
        <f t="shared" si="240"/>
        <v>-43317</v>
      </c>
      <c r="AG697" s="790">
        <f t="shared" si="241"/>
        <v>-43317</v>
      </c>
      <c r="AH697" s="790">
        <f t="shared" si="242"/>
        <v>-43317</v>
      </c>
      <c r="AI697" s="790">
        <f t="shared" si="243"/>
        <v>-43317</v>
      </c>
      <c r="AJ697" s="790">
        <f t="shared" si="244"/>
        <v>2502</v>
      </c>
      <c r="AK697" s="790">
        <f t="shared" si="245"/>
        <v>2502</v>
      </c>
      <c r="AL697" s="790">
        <f t="shared" si="246"/>
        <v>2502</v>
      </c>
      <c r="AM697" s="790">
        <f t="shared" si="247"/>
        <v>2502</v>
      </c>
      <c r="AN697" s="279"/>
      <c r="AO697" s="279"/>
      <c r="AP697" s="279"/>
      <c r="AQ697" s="274"/>
      <c r="AR697" s="261"/>
      <c r="AS697" s="249"/>
      <c r="AT697" s="249"/>
      <c r="AU697" s="249"/>
    </row>
    <row r="698" spans="1:47" outlineLevel="3" x14ac:dyDescent="0.35">
      <c r="A698" s="249"/>
      <c r="B698" s="258"/>
      <c r="C698" s="251">
        <f t="shared" si="249"/>
        <v>4</v>
      </c>
      <c r="D698" s="274"/>
      <c r="E698" s="331"/>
      <c r="F698" s="331"/>
      <c r="G698" s="274"/>
      <c r="H698" s="279"/>
      <c r="I698" s="295"/>
      <c r="J698" s="295" t="s">
        <v>626</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8"/>
        <v>45976</v>
      </c>
      <c r="S698" s="367">
        <f t="shared" si="248"/>
        <v>45976</v>
      </c>
      <c r="T698" s="367">
        <f t="shared" si="248"/>
        <v>45976</v>
      </c>
      <c r="U698" s="367">
        <f t="shared" si="248"/>
        <v>45976</v>
      </c>
      <c r="V698" s="279"/>
      <c r="W698" s="279"/>
      <c r="X698" s="279"/>
      <c r="Y698" s="279"/>
      <c r="Z698" s="279"/>
      <c r="AA698" s="279"/>
      <c r="AB698" s="279"/>
      <c r="AC698" s="790">
        <f t="shared" si="237"/>
        <v>-43317</v>
      </c>
      <c r="AD698" s="790">
        <f t="shared" si="238"/>
        <v>-43317</v>
      </c>
      <c r="AE698" s="790">
        <f t="shared" si="239"/>
        <v>-43317</v>
      </c>
      <c r="AF698" s="790">
        <f t="shared" si="240"/>
        <v>2502</v>
      </c>
      <c r="AG698" s="790">
        <f t="shared" si="241"/>
        <v>2502</v>
      </c>
      <c r="AH698" s="790">
        <f t="shared" si="242"/>
        <v>2502</v>
      </c>
      <c r="AI698" s="790">
        <f t="shared" si="243"/>
        <v>2502</v>
      </c>
      <c r="AJ698" s="790">
        <f t="shared" si="244"/>
        <v>2502</v>
      </c>
      <c r="AK698" s="790">
        <f t="shared" si="245"/>
        <v>2502</v>
      </c>
      <c r="AL698" s="790">
        <f t="shared" si="246"/>
        <v>2502</v>
      </c>
      <c r="AM698" s="790">
        <f t="shared" si="247"/>
        <v>2502</v>
      </c>
      <c r="AN698" s="279"/>
      <c r="AO698" s="279"/>
      <c r="AP698" s="279"/>
      <c r="AQ698" s="274"/>
      <c r="AR698" s="261"/>
      <c r="AS698" s="249"/>
      <c r="AT698" s="249"/>
      <c r="AU698" s="249"/>
    </row>
    <row r="699" spans="1:47" outlineLevel="3" x14ac:dyDescent="0.35">
      <c r="A699" s="249"/>
      <c r="B699" s="258"/>
      <c r="C699" s="251">
        <f t="shared" si="249"/>
        <v>4</v>
      </c>
      <c r="D699" s="274"/>
      <c r="E699" s="331"/>
      <c r="F699" s="331"/>
      <c r="G699" s="274"/>
      <c r="H699" s="279"/>
      <c r="I699" s="295"/>
      <c r="J699" s="295" t="s">
        <v>627</v>
      </c>
      <c r="K699" s="279"/>
      <c r="L699" s="279"/>
      <c r="M699" s="279"/>
      <c r="N699" s="279"/>
      <c r="O699" s="279"/>
      <c r="P699" s="279"/>
      <c r="Q699" s="279"/>
      <c r="R699" s="367">
        <f t="shared" si="248"/>
        <v>45976</v>
      </c>
      <c r="S699" s="367">
        <f t="shared" si="248"/>
        <v>45976</v>
      </c>
      <c r="T699" s="367">
        <f t="shared" si="248"/>
        <v>45976</v>
      </c>
      <c r="U699" s="367">
        <f t="shared" si="248"/>
        <v>45976</v>
      </c>
      <c r="V699" s="279"/>
      <c r="W699" s="279"/>
      <c r="X699" s="279"/>
      <c r="Y699" s="279"/>
      <c r="Z699" s="279"/>
      <c r="AA699" s="279"/>
      <c r="AB699" s="279"/>
      <c r="AC699" s="790">
        <f t="shared" si="237"/>
        <v>-43317</v>
      </c>
      <c r="AD699" s="790">
        <f t="shared" si="238"/>
        <v>-43317</v>
      </c>
      <c r="AE699" s="790">
        <f t="shared" si="239"/>
        <v>-43317</v>
      </c>
      <c r="AF699" s="790">
        <f t="shared" si="240"/>
        <v>-43317</v>
      </c>
      <c r="AG699" s="790">
        <f t="shared" si="241"/>
        <v>-43317</v>
      </c>
      <c r="AH699" s="790">
        <f t="shared" si="242"/>
        <v>-43317</v>
      </c>
      <c r="AI699" s="790">
        <f t="shared" si="243"/>
        <v>-43317</v>
      </c>
      <c r="AJ699" s="790">
        <f t="shared" si="244"/>
        <v>2502</v>
      </c>
      <c r="AK699" s="790">
        <f t="shared" si="245"/>
        <v>2502</v>
      </c>
      <c r="AL699" s="790">
        <f t="shared" si="246"/>
        <v>2502</v>
      </c>
      <c r="AM699" s="790">
        <f t="shared" si="247"/>
        <v>2502</v>
      </c>
      <c r="AN699" s="279"/>
      <c r="AO699" s="279"/>
      <c r="AP699" s="279"/>
      <c r="AQ699" s="274"/>
      <c r="AR699" s="261"/>
      <c r="AS699" s="249"/>
      <c r="AT699" s="249"/>
      <c r="AU699" s="249"/>
    </row>
    <row r="700" spans="1:47" outlineLevel="3" x14ac:dyDescent="0.35">
      <c r="A700" s="249"/>
      <c r="B700" s="258"/>
      <c r="C700" s="251">
        <f t="shared" si="249"/>
        <v>4</v>
      </c>
      <c r="D700" s="274"/>
      <c r="E700" s="331"/>
      <c r="F700" s="331"/>
      <c r="G700" s="274"/>
      <c r="H700" s="279"/>
      <c r="I700" s="295">
        <v>7</v>
      </c>
      <c r="J700" s="295" t="s">
        <v>636</v>
      </c>
      <c r="K700" s="367">
        <f>DATE(YEAR(K697)+1,MONTH(K697),DAY(K697))</f>
        <v>46341</v>
      </c>
      <c r="L700" s="367">
        <f>DATE(YEAR(L697)+1,MONTH(L697),DAY(L697))</f>
        <v>46341</v>
      </c>
      <c r="M700" s="367">
        <f>DATE(YEAR(M697)+1,MONTH(M697),DAY(M697))</f>
        <v>46341</v>
      </c>
      <c r="N700" s="279"/>
      <c r="O700" s="279"/>
      <c r="P700" s="279"/>
      <c r="Q700" s="279"/>
      <c r="R700" s="367">
        <f t="shared" si="248"/>
        <v>46341</v>
      </c>
      <c r="S700" s="367">
        <f t="shared" si="248"/>
        <v>46341</v>
      </c>
      <c r="T700" s="367">
        <f t="shared" si="248"/>
        <v>46341</v>
      </c>
      <c r="U700" s="367">
        <f t="shared" si="248"/>
        <v>46341</v>
      </c>
      <c r="V700" s="279"/>
      <c r="W700" s="279"/>
      <c r="X700" s="279"/>
      <c r="Y700" s="279"/>
      <c r="Z700" s="279"/>
      <c r="AA700" s="279"/>
      <c r="AB700" s="279"/>
      <c r="AC700" s="790">
        <f t="shared" si="237"/>
        <v>2866</v>
      </c>
      <c r="AD700" s="790">
        <f t="shared" si="238"/>
        <v>2866</v>
      </c>
      <c r="AE700" s="790">
        <f t="shared" si="239"/>
        <v>2866</v>
      </c>
      <c r="AF700" s="790">
        <f t="shared" si="240"/>
        <v>-43317</v>
      </c>
      <c r="AG700" s="790">
        <f t="shared" si="241"/>
        <v>-43317</v>
      </c>
      <c r="AH700" s="790">
        <f t="shared" si="242"/>
        <v>-43317</v>
      </c>
      <c r="AI700" s="790">
        <f t="shared" si="243"/>
        <v>-43317</v>
      </c>
      <c r="AJ700" s="790">
        <f t="shared" si="244"/>
        <v>2866</v>
      </c>
      <c r="AK700" s="790">
        <f t="shared" si="245"/>
        <v>2866</v>
      </c>
      <c r="AL700" s="790">
        <f t="shared" si="246"/>
        <v>2866</v>
      </c>
      <c r="AM700" s="790">
        <f t="shared" si="247"/>
        <v>2866</v>
      </c>
      <c r="AN700" s="279"/>
      <c r="AO700" s="279"/>
      <c r="AP700" s="279"/>
      <c r="AQ700" s="274"/>
      <c r="AR700" s="261"/>
      <c r="AS700" s="249"/>
      <c r="AT700" s="249"/>
      <c r="AU700" s="249"/>
    </row>
    <row r="701" spans="1:47" outlineLevel="3" x14ac:dyDescent="0.35">
      <c r="A701" s="249"/>
      <c r="B701" s="258"/>
      <c r="C701" s="251">
        <f t="shared" si="249"/>
        <v>4</v>
      </c>
      <c r="D701" s="274"/>
      <c r="E701" s="331"/>
      <c r="F701" s="331"/>
      <c r="G701" s="274"/>
      <c r="H701" s="279"/>
      <c r="I701" s="295"/>
      <c r="J701" s="295" t="s">
        <v>626</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8"/>
        <v>46341</v>
      </c>
      <c r="S701" s="367">
        <f t="shared" si="248"/>
        <v>46341</v>
      </c>
      <c r="T701" s="367">
        <f t="shared" si="248"/>
        <v>46341</v>
      </c>
      <c r="U701" s="367">
        <f t="shared" si="248"/>
        <v>46341</v>
      </c>
      <c r="V701" s="279"/>
      <c r="W701" s="279"/>
      <c r="X701" s="279"/>
      <c r="Y701" s="279"/>
      <c r="Z701" s="279"/>
      <c r="AA701" s="279"/>
      <c r="AB701" s="279"/>
      <c r="AC701" s="790">
        <f t="shared" si="237"/>
        <v>-43317</v>
      </c>
      <c r="AD701" s="790">
        <f t="shared" si="238"/>
        <v>-43317</v>
      </c>
      <c r="AE701" s="790">
        <f t="shared" si="239"/>
        <v>-43317</v>
      </c>
      <c r="AF701" s="790">
        <f t="shared" si="240"/>
        <v>2866</v>
      </c>
      <c r="AG701" s="790">
        <f t="shared" si="241"/>
        <v>2866</v>
      </c>
      <c r="AH701" s="790">
        <f t="shared" si="242"/>
        <v>2866</v>
      </c>
      <c r="AI701" s="790">
        <f t="shared" si="243"/>
        <v>2866</v>
      </c>
      <c r="AJ701" s="790">
        <f t="shared" si="244"/>
        <v>2866</v>
      </c>
      <c r="AK701" s="790">
        <f t="shared" si="245"/>
        <v>2866</v>
      </c>
      <c r="AL701" s="790">
        <f t="shared" si="246"/>
        <v>2866</v>
      </c>
      <c r="AM701" s="790">
        <f t="shared" si="247"/>
        <v>2866</v>
      </c>
      <c r="AN701" s="279"/>
      <c r="AO701" s="279"/>
      <c r="AP701" s="279"/>
      <c r="AQ701" s="274"/>
      <c r="AR701" s="261"/>
      <c r="AS701" s="249"/>
      <c r="AT701" s="249"/>
      <c r="AU701" s="249"/>
    </row>
    <row r="702" spans="1:47" outlineLevel="3" x14ac:dyDescent="0.35">
      <c r="A702" s="249"/>
      <c r="B702" s="258"/>
      <c r="C702" s="251">
        <f t="shared" si="249"/>
        <v>4</v>
      </c>
      <c r="D702" s="274"/>
      <c r="E702" s="331"/>
      <c r="F702" s="331"/>
      <c r="G702" s="274"/>
      <c r="H702" s="279"/>
      <c r="I702" s="295"/>
      <c r="J702" s="295" t="s">
        <v>627</v>
      </c>
      <c r="K702" s="279"/>
      <c r="L702" s="279"/>
      <c r="M702" s="279"/>
      <c r="N702" s="279"/>
      <c r="O702" s="279"/>
      <c r="P702" s="279"/>
      <c r="Q702" s="279"/>
      <c r="R702" s="367">
        <f t="shared" si="248"/>
        <v>46341</v>
      </c>
      <c r="S702" s="367">
        <f t="shared" si="248"/>
        <v>46341</v>
      </c>
      <c r="T702" s="367">
        <f t="shared" si="248"/>
        <v>46341</v>
      </c>
      <c r="U702" s="367">
        <f t="shared" si="248"/>
        <v>46341</v>
      </c>
      <c r="V702" s="279"/>
      <c r="W702" s="279"/>
      <c r="X702" s="279"/>
      <c r="Y702" s="279"/>
      <c r="Z702" s="279"/>
      <c r="AA702" s="279"/>
      <c r="AB702" s="279"/>
      <c r="AC702" s="790">
        <f t="shared" si="237"/>
        <v>-43317</v>
      </c>
      <c r="AD702" s="790">
        <f t="shared" si="238"/>
        <v>-43317</v>
      </c>
      <c r="AE702" s="790">
        <f t="shared" si="239"/>
        <v>-43317</v>
      </c>
      <c r="AF702" s="790">
        <f t="shared" si="240"/>
        <v>-43317</v>
      </c>
      <c r="AG702" s="790">
        <f t="shared" si="241"/>
        <v>-43317</v>
      </c>
      <c r="AH702" s="790">
        <f t="shared" si="242"/>
        <v>-43317</v>
      </c>
      <c r="AI702" s="790">
        <f t="shared" si="243"/>
        <v>-43317</v>
      </c>
      <c r="AJ702" s="790">
        <f t="shared" si="244"/>
        <v>2866</v>
      </c>
      <c r="AK702" s="790">
        <f t="shared" si="245"/>
        <v>2866</v>
      </c>
      <c r="AL702" s="790">
        <f t="shared" si="246"/>
        <v>2866</v>
      </c>
      <c r="AM702" s="790">
        <f t="shared" si="247"/>
        <v>2866</v>
      </c>
      <c r="AN702" s="279"/>
      <c r="AO702" s="279"/>
      <c r="AP702" s="279"/>
      <c r="AQ702" s="274"/>
      <c r="AR702" s="261"/>
      <c r="AS702" s="249"/>
      <c r="AT702" s="249"/>
      <c r="AU702" s="249"/>
    </row>
    <row r="703" spans="1:47" outlineLevel="3" x14ac:dyDescent="0.35">
      <c r="A703" s="249"/>
      <c r="B703" s="258"/>
      <c r="C703" s="251">
        <f t="shared" si="249"/>
        <v>4</v>
      </c>
      <c r="D703" s="274"/>
      <c r="E703" s="331"/>
      <c r="F703" s="331"/>
      <c r="G703" s="274"/>
      <c r="H703" s="295" t="str">
        <f>H$252</f>
        <v>Win</v>
      </c>
      <c r="I703" s="295">
        <v>0</v>
      </c>
      <c r="J703" s="295" t="s">
        <v>636</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50">R703&lt;(MAX(R$273:R$280)+MAX($I$354*R$354,$I$355*R$355,$I$356*R$356))</f>
        <v>0</v>
      </c>
      <c r="Y703" s="279" t="b">
        <f t="shared" si="250"/>
        <v>0</v>
      </c>
      <c r="Z703" s="279" t="b">
        <f t="shared" si="250"/>
        <v>0</v>
      </c>
      <c r="AA703" s="279" t="b">
        <f t="shared" si="250"/>
        <v>0</v>
      </c>
      <c r="AB703" s="279"/>
      <c r="AC703" s="790">
        <f t="shared" si="237"/>
        <v>348</v>
      </c>
      <c r="AD703" s="790">
        <f t="shared" si="238"/>
        <v>348</v>
      </c>
      <c r="AE703" s="790">
        <f t="shared" si="239"/>
        <v>348</v>
      </c>
      <c r="AF703" s="790">
        <f t="shared" si="240"/>
        <v>-43317</v>
      </c>
      <c r="AG703" s="790">
        <f t="shared" si="241"/>
        <v>-43317</v>
      </c>
      <c r="AH703" s="790">
        <f t="shared" si="242"/>
        <v>-43317</v>
      </c>
      <c r="AI703" s="790">
        <f t="shared" si="243"/>
        <v>-43317</v>
      </c>
      <c r="AJ703" s="790">
        <f t="shared" si="244"/>
        <v>348</v>
      </c>
      <c r="AK703" s="790">
        <f t="shared" si="245"/>
        <v>348</v>
      </c>
      <c r="AL703" s="790">
        <f t="shared" si="246"/>
        <v>348</v>
      </c>
      <c r="AM703" s="790">
        <f t="shared" si="247"/>
        <v>348</v>
      </c>
      <c r="AN703" s="279"/>
      <c r="AO703" s="279"/>
      <c r="AP703" s="279"/>
      <c r="AQ703" s="274"/>
      <c r="AR703" s="261"/>
      <c r="AS703" s="249"/>
      <c r="AT703" s="249"/>
      <c r="AU703" s="249"/>
    </row>
    <row r="704" spans="1:47" outlineLevel="3" x14ac:dyDescent="0.35">
      <c r="A704" s="249"/>
      <c r="B704" s="258"/>
      <c r="C704" s="251">
        <f t="shared" si="249"/>
        <v>4</v>
      </c>
      <c r="D704" s="274"/>
      <c r="E704" s="331"/>
      <c r="F704" s="331"/>
      <c r="G704" s="274"/>
      <c r="H704" s="295"/>
      <c r="I704" s="295"/>
      <c r="J704" s="295" t="s">
        <v>626</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50"/>
        <v>0</v>
      </c>
      <c r="Y704" s="279" t="b">
        <f t="shared" si="250"/>
        <v>0</v>
      </c>
      <c r="Z704" s="279" t="b">
        <f t="shared" si="250"/>
        <v>0</v>
      </c>
      <c r="AA704" s="279" t="b">
        <f t="shared" si="250"/>
        <v>0</v>
      </c>
      <c r="AB704" s="279"/>
      <c r="AC704" s="790">
        <f t="shared" si="237"/>
        <v>-43317</v>
      </c>
      <c r="AD704" s="790">
        <f t="shared" si="238"/>
        <v>-43317</v>
      </c>
      <c r="AE704" s="790">
        <f t="shared" si="239"/>
        <v>-43317</v>
      </c>
      <c r="AF704" s="790">
        <f t="shared" si="240"/>
        <v>348</v>
      </c>
      <c r="AG704" s="790">
        <f t="shared" si="241"/>
        <v>348</v>
      </c>
      <c r="AH704" s="790">
        <f t="shared" si="242"/>
        <v>348</v>
      </c>
      <c r="AI704" s="790">
        <f t="shared" si="243"/>
        <v>348</v>
      </c>
      <c r="AJ704" s="790">
        <f t="shared" si="244"/>
        <v>348</v>
      </c>
      <c r="AK704" s="790">
        <f t="shared" si="245"/>
        <v>348</v>
      </c>
      <c r="AL704" s="790">
        <f t="shared" si="246"/>
        <v>348</v>
      </c>
      <c r="AM704" s="790">
        <f t="shared" si="247"/>
        <v>348</v>
      </c>
      <c r="AN704" s="279"/>
      <c r="AO704" s="279"/>
      <c r="AP704" s="279"/>
      <c r="AQ704" s="274"/>
      <c r="AR704" s="261"/>
      <c r="AS704" s="249"/>
      <c r="AT704" s="249"/>
      <c r="AU704" s="249"/>
    </row>
    <row r="705" spans="1:47" outlineLevel="3" x14ac:dyDescent="0.35">
      <c r="A705" s="249"/>
      <c r="B705" s="258"/>
      <c r="C705" s="251">
        <f t="shared" si="249"/>
        <v>4</v>
      </c>
      <c r="D705" s="274"/>
      <c r="E705" s="331"/>
      <c r="F705" s="331"/>
      <c r="G705" s="274"/>
      <c r="H705" s="295"/>
      <c r="I705" s="295"/>
      <c r="J705" s="295" t="s">
        <v>627</v>
      </c>
      <c r="K705" s="279"/>
      <c r="L705" s="279"/>
      <c r="M705" s="279"/>
      <c r="N705" s="279"/>
      <c r="O705" s="279"/>
      <c r="P705" s="279"/>
      <c r="Q705" s="279"/>
      <c r="R705" s="402">
        <v>43814</v>
      </c>
      <c r="S705" s="402">
        <v>43814</v>
      </c>
      <c r="T705" s="402">
        <v>43814</v>
      </c>
      <c r="U705" s="402">
        <v>43814</v>
      </c>
      <c r="V705" s="279"/>
      <c r="W705" s="279"/>
      <c r="X705" s="279" t="b">
        <f t="shared" si="250"/>
        <v>0</v>
      </c>
      <c r="Y705" s="279" t="b">
        <f t="shared" si="250"/>
        <v>0</v>
      </c>
      <c r="Z705" s="279" t="b">
        <f t="shared" si="250"/>
        <v>0</v>
      </c>
      <c r="AA705" s="279" t="b">
        <f t="shared" si="250"/>
        <v>0</v>
      </c>
      <c r="AB705" s="279"/>
      <c r="AC705" s="790">
        <f t="shared" si="237"/>
        <v>-43317</v>
      </c>
      <c r="AD705" s="790">
        <f t="shared" si="238"/>
        <v>-43317</v>
      </c>
      <c r="AE705" s="790">
        <f t="shared" si="239"/>
        <v>-43317</v>
      </c>
      <c r="AF705" s="790">
        <f t="shared" si="240"/>
        <v>-43317</v>
      </c>
      <c r="AG705" s="790">
        <f t="shared" si="241"/>
        <v>-43317</v>
      </c>
      <c r="AH705" s="790">
        <f t="shared" si="242"/>
        <v>-43317</v>
      </c>
      <c r="AI705" s="790">
        <f t="shared" si="243"/>
        <v>-43317</v>
      </c>
      <c r="AJ705" s="790">
        <f t="shared" si="244"/>
        <v>348</v>
      </c>
      <c r="AK705" s="790">
        <f t="shared" si="245"/>
        <v>348</v>
      </c>
      <c r="AL705" s="790">
        <f t="shared" si="246"/>
        <v>348</v>
      </c>
      <c r="AM705" s="790">
        <f t="shared" si="247"/>
        <v>348</v>
      </c>
      <c r="AN705" s="279"/>
      <c r="AO705" s="279"/>
      <c r="AP705" s="279"/>
      <c r="AQ705" s="274"/>
      <c r="AR705" s="261"/>
      <c r="AS705" s="249"/>
      <c r="AT705" s="249"/>
      <c r="AU705" s="249"/>
    </row>
    <row r="706" spans="1:47" outlineLevel="3" x14ac:dyDescent="0.35">
      <c r="A706" s="249"/>
      <c r="B706" s="258"/>
      <c r="C706" s="251">
        <f t="shared" si="249"/>
        <v>4</v>
      </c>
      <c r="D706" s="274"/>
      <c r="E706" s="331"/>
      <c r="F706" s="331"/>
      <c r="G706" s="274"/>
      <c r="H706" s="279"/>
      <c r="I706" s="295">
        <v>1</v>
      </c>
      <c r="J706" s="295" t="s">
        <v>636</v>
      </c>
      <c r="K706" s="367">
        <f>DATE(YEAR(K703)+1,MONTH(K703),DAY(K703))</f>
        <v>44180</v>
      </c>
      <c r="L706" s="367">
        <f>DATE(YEAR(L703)+1,MONTH(L703),DAY(L703))</f>
        <v>44180</v>
      </c>
      <c r="M706" s="367">
        <f>DATE(YEAR(M703)+1,MONTH(M703),DAY(M703))</f>
        <v>44180</v>
      </c>
      <c r="N706" s="279"/>
      <c r="O706" s="279"/>
      <c r="P706" s="279"/>
      <c r="Q706" s="279"/>
      <c r="R706" s="367">
        <f t="shared" ref="R706:U706" si="251">DATE(YEAR(R703)+1,MONTH(R703),DAY(R703))</f>
        <v>44180</v>
      </c>
      <c r="S706" s="367">
        <f t="shared" si="251"/>
        <v>44180</v>
      </c>
      <c r="T706" s="367">
        <f t="shared" si="251"/>
        <v>44180</v>
      </c>
      <c r="U706" s="367">
        <f t="shared" si="251"/>
        <v>44180</v>
      </c>
      <c r="V706" s="279"/>
      <c r="W706" s="279"/>
      <c r="X706" s="279"/>
      <c r="Y706" s="279"/>
      <c r="Z706" s="279"/>
      <c r="AA706" s="279"/>
      <c r="AB706" s="279"/>
      <c r="AC706" s="790">
        <f t="shared" si="237"/>
        <v>713</v>
      </c>
      <c r="AD706" s="790">
        <f t="shared" si="238"/>
        <v>713</v>
      </c>
      <c r="AE706" s="790">
        <f t="shared" si="239"/>
        <v>713</v>
      </c>
      <c r="AF706" s="790">
        <f t="shared" si="240"/>
        <v>-43317</v>
      </c>
      <c r="AG706" s="790">
        <f t="shared" si="241"/>
        <v>-43317</v>
      </c>
      <c r="AH706" s="790">
        <f t="shared" si="242"/>
        <v>-43317</v>
      </c>
      <c r="AI706" s="790">
        <f t="shared" si="243"/>
        <v>-43317</v>
      </c>
      <c r="AJ706" s="790">
        <f t="shared" si="244"/>
        <v>713</v>
      </c>
      <c r="AK706" s="790">
        <f t="shared" si="245"/>
        <v>713</v>
      </c>
      <c r="AL706" s="790">
        <f t="shared" si="246"/>
        <v>713</v>
      </c>
      <c r="AM706" s="790">
        <f t="shared" si="247"/>
        <v>713</v>
      </c>
      <c r="AN706" s="279"/>
      <c r="AO706" s="279"/>
      <c r="AP706" s="279"/>
      <c r="AQ706" s="274"/>
      <c r="AR706" s="261"/>
      <c r="AS706" s="249"/>
      <c r="AT706" s="249"/>
      <c r="AU706" s="249"/>
    </row>
    <row r="707" spans="1:47" outlineLevel="3" x14ac:dyDescent="0.35">
      <c r="A707" s="249"/>
      <c r="B707" s="258"/>
      <c r="C707" s="251">
        <f t="shared" si="249"/>
        <v>4</v>
      </c>
      <c r="D707" s="274"/>
      <c r="E707" s="331"/>
      <c r="F707" s="331"/>
      <c r="G707" s="274"/>
      <c r="H707" s="279"/>
      <c r="I707" s="295"/>
      <c r="J707" s="295" t="s">
        <v>626</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52">DATE(YEAR(R704)+1,MONTH(R704),DAY(R704))</f>
        <v>44180</v>
      </c>
      <c r="S707" s="367">
        <f t="shared" si="252"/>
        <v>44180</v>
      </c>
      <c r="T707" s="367">
        <f t="shared" si="252"/>
        <v>44180</v>
      </c>
      <c r="U707" s="367">
        <f t="shared" si="252"/>
        <v>44180</v>
      </c>
      <c r="V707" s="279"/>
      <c r="W707" s="279"/>
      <c r="X707" s="279"/>
      <c r="Y707" s="279"/>
      <c r="Z707" s="279"/>
      <c r="AA707" s="279"/>
      <c r="AB707" s="279"/>
      <c r="AC707" s="790">
        <f t="shared" si="237"/>
        <v>-43317</v>
      </c>
      <c r="AD707" s="790">
        <f t="shared" si="238"/>
        <v>-43317</v>
      </c>
      <c r="AE707" s="790">
        <f t="shared" si="239"/>
        <v>-43317</v>
      </c>
      <c r="AF707" s="790">
        <f t="shared" si="240"/>
        <v>713</v>
      </c>
      <c r="AG707" s="790">
        <f t="shared" si="241"/>
        <v>713</v>
      </c>
      <c r="AH707" s="790">
        <f t="shared" si="242"/>
        <v>713</v>
      </c>
      <c r="AI707" s="790">
        <f t="shared" si="243"/>
        <v>713</v>
      </c>
      <c r="AJ707" s="790">
        <f t="shared" si="244"/>
        <v>713</v>
      </c>
      <c r="AK707" s="790">
        <f t="shared" si="245"/>
        <v>713</v>
      </c>
      <c r="AL707" s="790">
        <f t="shared" si="246"/>
        <v>713</v>
      </c>
      <c r="AM707" s="790">
        <f t="shared" si="247"/>
        <v>713</v>
      </c>
      <c r="AN707" s="279"/>
      <c r="AO707" s="279"/>
      <c r="AP707" s="279"/>
      <c r="AQ707" s="274"/>
      <c r="AR707" s="261"/>
      <c r="AS707" s="249"/>
      <c r="AT707" s="249"/>
      <c r="AU707" s="249"/>
    </row>
    <row r="708" spans="1:47" outlineLevel="3" x14ac:dyDescent="0.35">
      <c r="A708" s="249"/>
      <c r="B708" s="258"/>
      <c r="C708" s="251">
        <f t="shared" si="249"/>
        <v>4</v>
      </c>
      <c r="D708" s="274"/>
      <c r="E708" s="331"/>
      <c r="F708" s="331"/>
      <c r="G708" s="274"/>
      <c r="H708" s="279"/>
      <c r="I708" s="295"/>
      <c r="J708" s="295" t="s">
        <v>627</v>
      </c>
      <c r="K708" s="279"/>
      <c r="L708" s="279"/>
      <c r="M708" s="279"/>
      <c r="N708" s="279"/>
      <c r="O708" s="279"/>
      <c r="P708" s="279"/>
      <c r="Q708" s="279"/>
      <c r="R708" s="367">
        <f t="shared" ref="R708:U708" si="253">DATE(YEAR(R705)+1,MONTH(R705),DAY(R705))</f>
        <v>44180</v>
      </c>
      <c r="S708" s="367">
        <f t="shared" si="253"/>
        <v>44180</v>
      </c>
      <c r="T708" s="367">
        <f t="shared" si="253"/>
        <v>44180</v>
      </c>
      <c r="U708" s="367">
        <f t="shared" si="253"/>
        <v>44180</v>
      </c>
      <c r="V708" s="279"/>
      <c r="W708" s="279"/>
      <c r="X708" s="279"/>
      <c r="Y708" s="279"/>
      <c r="Z708" s="279"/>
      <c r="AA708" s="279"/>
      <c r="AB708" s="279"/>
      <c r="AC708" s="790">
        <f t="shared" si="237"/>
        <v>-43317</v>
      </c>
      <c r="AD708" s="790">
        <f t="shared" si="238"/>
        <v>-43317</v>
      </c>
      <c r="AE708" s="790">
        <f t="shared" si="239"/>
        <v>-43317</v>
      </c>
      <c r="AF708" s="790">
        <f t="shared" si="240"/>
        <v>-43317</v>
      </c>
      <c r="AG708" s="790">
        <f t="shared" si="241"/>
        <v>-43317</v>
      </c>
      <c r="AH708" s="790">
        <f t="shared" si="242"/>
        <v>-43317</v>
      </c>
      <c r="AI708" s="790">
        <f t="shared" si="243"/>
        <v>-43317</v>
      </c>
      <c r="AJ708" s="790">
        <f t="shared" si="244"/>
        <v>713</v>
      </c>
      <c r="AK708" s="790">
        <f t="shared" si="245"/>
        <v>713</v>
      </c>
      <c r="AL708" s="790">
        <f t="shared" si="246"/>
        <v>713</v>
      </c>
      <c r="AM708" s="790">
        <f t="shared" si="247"/>
        <v>713</v>
      </c>
      <c r="AN708" s="279"/>
      <c r="AO708" s="279"/>
      <c r="AP708" s="279"/>
      <c r="AQ708" s="274"/>
      <c r="AR708" s="261"/>
      <c r="AS708" s="249"/>
      <c r="AT708" s="249"/>
      <c r="AU708" s="249"/>
    </row>
    <row r="709" spans="1:47" outlineLevel="3" x14ac:dyDescent="0.35">
      <c r="A709" s="249"/>
      <c r="B709" s="258"/>
      <c r="C709" s="251">
        <f t="shared" si="249"/>
        <v>4</v>
      </c>
      <c r="D709" s="274"/>
      <c r="E709" s="331"/>
      <c r="F709" s="331"/>
      <c r="G709" s="274"/>
      <c r="H709" s="279"/>
      <c r="I709" s="295">
        <v>2</v>
      </c>
      <c r="J709" s="295" t="s">
        <v>636</v>
      </c>
      <c r="K709" s="367">
        <f>DATE(YEAR(K706)+1,MONTH(K706),DAY(K706))</f>
        <v>44545</v>
      </c>
      <c r="L709" s="367">
        <f>DATE(YEAR(L706)+1,MONTH(L706),DAY(L706))</f>
        <v>44545</v>
      </c>
      <c r="M709" s="367">
        <f>DATE(YEAR(M706)+1,MONTH(M706),DAY(M706))</f>
        <v>44545</v>
      </c>
      <c r="N709" s="279"/>
      <c r="O709" s="279"/>
      <c r="P709" s="279"/>
      <c r="Q709" s="279"/>
      <c r="R709" s="367">
        <f t="shared" ref="R709:U709" si="254">DATE(YEAR(R706)+1,MONTH(R706),DAY(R706))</f>
        <v>44545</v>
      </c>
      <c r="S709" s="367">
        <f t="shared" si="254"/>
        <v>44545</v>
      </c>
      <c r="T709" s="367">
        <f t="shared" si="254"/>
        <v>44545</v>
      </c>
      <c r="U709" s="367">
        <f t="shared" si="254"/>
        <v>44545</v>
      </c>
      <c r="V709" s="279"/>
      <c r="W709" s="279"/>
      <c r="X709" s="279"/>
      <c r="Y709" s="279"/>
      <c r="Z709" s="279"/>
      <c r="AA709" s="279"/>
      <c r="AB709" s="279"/>
      <c r="AC709" s="790">
        <f t="shared" si="237"/>
        <v>1076</v>
      </c>
      <c r="AD709" s="790">
        <f t="shared" si="238"/>
        <v>1076</v>
      </c>
      <c r="AE709" s="790">
        <f t="shared" si="239"/>
        <v>1076</v>
      </c>
      <c r="AF709" s="790">
        <f t="shared" si="240"/>
        <v>-43317</v>
      </c>
      <c r="AG709" s="790">
        <f t="shared" si="241"/>
        <v>-43317</v>
      </c>
      <c r="AH709" s="790">
        <f t="shared" si="242"/>
        <v>-43317</v>
      </c>
      <c r="AI709" s="790">
        <f t="shared" si="243"/>
        <v>-43317</v>
      </c>
      <c r="AJ709" s="790">
        <f t="shared" si="244"/>
        <v>1076</v>
      </c>
      <c r="AK709" s="790">
        <f t="shared" si="245"/>
        <v>1076</v>
      </c>
      <c r="AL709" s="790">
        <f t="shared" si="246"/>
        <v>1076</v>
      </c>
      <c r="AM709" s="790">
        <f t="shared" si="247"/>
        <v>1076</v>
      </c>
      <c r="AN709" s="279"/>
      <c r="AO709" s="279"/>
      <c r="AP709" s="279"/>
      <c r="AQ709" s="274"/>
      <c r="AR709" s="261"/>
      <c r="AS709" s="249"/>
      <c r="AT709" s="249"/>
      <c r="AU709" s="249"/>
    </row>
    <row r="710" spans="1:47" outlineLevel="3" x14ac:dyDescent="0.35">
      <c r="A710" s="249"/>
      <c r="B710" s="258"/>
      <c r="C710" s="251">
        <f t="shared" si="249"/>
        <v>4</v>
      </c>
      <c r="D710" s="274"/>
      <c r="E710" s="331"/>
      <c r="F710" s="331"/>
      <c r="G710" s="274"/>
      <c r="H710" s="279"/>
      <c r="I710" s="295"/>
      <c r="J710" s="295" t="s">
        <v>626</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55">DATE(YEAR(R707)+1,MONTH(R707),DAY(R707))</f>
        <v>44545</v>
      </c>
      <c r="S710" s="367">
        <f t="shared" si="255"/>
        <v>44545</v>
      </c>
      <c r="T710" s="367">
        <f t="shared" si="255"/>
        <v>44545</v>
      </c>
      <c r="U710" s="367">
        <f t="shared" si="255"/>
        <v>44545</v>
      </c>
      <c r="V710" s="279"/>
      <c r="W710" s="279"/>
      <c r="X710" s="279"/>
      <c r="Y710" s="279"/>
      <c r="Z710" s="279"/>
      <c r="AA710" s="279"/>
      <c r="AB710" s="279"/>
      <c r="AC710" s="790">
        <f t="shared" si="237"/>
        <v>-43317</v>
      </c>
      <c r="AD710" s="790">
        <f t="shared" si="238"/>
        <v>-43317</v>
      </c>
      <c r="AE710" s="790">
        <f t="shared" si="239"/>
        <v>-43317</v>
      </c>
      <c r="AF710" s="790">
        <f t="shared" si="240"/>
        <v>1076</v>
      </c>
      <c r="AG710" s="790">
        <f t="shared" si="241"/>
        <v>1076</v>
      </c>
      <c r="AH710" s="790">
        <f t="shared" si="242"/>
        <v>1076</v>
      </c>
      <c r="AI710" s="790">
        <f t="shared" si="243"/>
        <v>1076</v>
      </c>
      <c r="AJ710" s="790">
        <f t="shared" si="244"/>
        <v>1076</v>
      </c>
      <c r="AK710" s="790">
        <f t="shared" si="245"/>
        <v>1076</v>
      </c>
      <c r="AL710" s="790">
        <f t="shared" si="246"/>
        <v>1076</v>
      </c>
      <c r="AM710" s="790">
        <f t="shared" si="247"/>
        <v>1076</v>
      </c>
      <c r="AN710" s="279"/>
      <c r="AO710" s="279"/>
      <c r="AP710" s="279"/>
      <c r="AQ710" s="274"/>
      <c r="AR710" s="261"/>
      <c r="AS710" s="249"/>
      <c r="AT710" s="249"/>
      <c r="AU710" s="249"/>
    </row>
    <row r="711" spans="1:47" outlineLevel="3" x14ac:dyDescent="0.35">
      <c r="A711" s="249"/>
      <c r="B711" s="258"/>
      <c r="C711" s="251">
        <f t="shared" si="249"/>
        <v>4</v>
      </c>
      <c r="D711" s="274"/>
      <c r="E711" s="331"/>
      <c r="F711" s="331"/>
      <c r="G711" s="274"/>
      <c r="H711" s="279"/>
      <c r="I711" s="295"/>
      <c r="J711" s="295" t="s">
        <v>627</v>
      </c>
      <c r="K711" s="279"/>
      <c r="L711" s="279"/>
      <c r="M711" s="279"/>
      <c r="N711" s="279"/>
      <c r="O711" s="279"/>
      <c r="P711" s="279"/>
      <c r="Q711" s="279"/>
      <c r="R711" s="367">
        <f t="shared" ref="R711:U711" si="256">DATE(YEAR(R708)+1,MONTH(R708),DAY(R708))</f>
        <v>44545</v>
      </c>
      <c r="S711" s="367">
        <f t="shared" si="256"/>
        <v>44545</v>
      </c>
      <c r="T711" s="367">
        <f t="shared" si="256"/>
        <v>44545</v>
      </c>
      <c r="U711" s="367">
        <f t="shared" si="256"/>
        <v>44545</v>
      </c>
      <c r="V711" s="279"/>
      <c r="W711" s="279"/>
      <c r="X711" s="279"/>
      <c r="Y711" s="279"/>
      <c r="Z711" s="279"/>
      <c r="AA711" s="279"/>
      <c r="AB711" s="279"/>
      <c r="AC711" s="790">
        <f t="shared" ref="AC711:AC742" si="257">MIN(363,INT((K711 - DATE(YEAR(K711),1,1))))+364*(YEAR(K711)-i_startyear)</f>
        <v>-43317</v>
      </c>
      <c r="AD711" s="790">
        <f t="shared" ref="AD711:AD742" si="258">MIN(363,INT((L711 - DATE(YEAR(L711),1,1))))+364*(YEAR(L711)-i_startyear)</f>
        <v>-43317</v>
      </c>
      <c r="AE711" s="790">
        <f t="shared" ref="AE711:AE742" si="259">MIN(363,INT((M711 - DATE(YEAR(M711),1,1))))+364*(YEAR(M711)-i_startyear)</f>
        <v>-43317</v>
      </c>
      <c r="AF711" s="790">
        <f t="shared" ref="AF711:AF742" si="260">MIN(363,INT((N711 - DATE(YEAR(N711),1,1))))+364*(YEAR(N711)-i_startyear)</f>
        <v>-43317</v>
      </c>
      <c r="AG711" s="790">
        <f t="shared" ref="AG711:AG742" si="261">MIN(363,INT((O711 - DATE(YEAR(O711),1,1))))+364*(YEAR(O711)-i_startyear)</f>
        <v>-43317</v>
      </c>
      <c r="AH711" s="790">
        <f t="shared" ref="AH711:AH742" si="262">MIN(363,INT((P711 - DATE(YEAR(P711),1,1))))+364*(YEAR(P711)-i_startyear)</f>
        <v>-43317</v>
      </c>
      <c r="AI711" s="790">
        <f t="shared" ref="AI711:AI742" si="263">MIN(363,INT((Q711 - DATE(YEAR(Q711),1,1))))+364*(YEAR(Q711)-i_startyear)</f>
        <v>-43317</v>
      </c>
      <c r="AJ711" s="790">
        <f t="shared" ref="AJ711:AJ742" si="264">MIN(363,INT((R711 - DATE(YEAR(R711),1,1))))+364*(YEAR(R711)-i_startyear)</f>
        <v>1076</v>
      </c>
      <c r="AK711" s="790">
        <f t="shared" ref="AK711:AK742" si="265">MIN(363,INT((S711 - DATE(YEAR(S711),1,1))))+364*(YEAR(S711)-i_startyear)</f>
        <v>1076</v>
      </c>
      <c r="AL711" s="790">
        <f t="shared" ref="AL711:AL742" si="266">MIN(363,INT((T711 - DATE(YEAR(T711),1,1))))+364*(YEAR(T711)-i_startyear)</f>
        <v>1076</v>
      </c>
      <c r="AM711" s="790">
        <f t="shared" ref="AM711:AM742" si="267">MIN(363,INT((U711 - DATE(YEAR(U711),1,1))))+364*(YEAR(U711)-i_startyear)</f>
        <v>1076</v>
      </c>
      <c r="AN711" s="279"/>
      <c r="AO711" s="279"/>
      <c r="AP711" s="279"/>
      <c r="AQ711" s="274"/>
      <c r="AR711" s="261"/>
      <c r="AS711" s="249"/>
      <c r="AT711" s="249"/>
      <c r="AU711" s="249"/>
    </row>
    <row r="712" spans="1:47" outlineLevel="3" x14ac:dyDescent="0.35">
      <c r="A712" s="249"/>
      <c r="B712" s="258"/>
      <c r="C712" s="251">
        <f t="shared" si="249"/>
        <v>4</v>
      </c>
      <c r="D712" s="274"/>
      <c r="E712" s="331"/>
      <c r="F712" s="331"/>
      <c r="G712" s="274"/>
      <c r="H712" s="279"/>
      <c r="I712" s="295">
        <v>3</v>
      </c>
      <c r="J712" s="295" t="s">
        <v>636</v>
      </c>
      <c r="K712" s="367">
        <f>DATE(YEAR(K709)+1,MONTH(K709),DAY(K709))</f>
        <v>44910</v>
      </c>
      <c r="L712" s="367">
        <f>DATE(YEAR(L709)+1,MONTH(L709),DAY(L709))</f>
        <v>44910</v>
      </c>
      <c r="M712" s="367">
        <f>DATE(YEAR(M709)+1,MONTH(M709),DAY(M709))</f>
        <v>44910</v>
      </c>
      <c r="N712" s="279"/>
      <c r="O712" s="279"/>
      <c r="P712" s="279"/>
      <c r="Q712" s="279"/>
      <c r="R712" s="367">
        <f t="shared" ref="R712:U712" si="268">DATE(YEAR(R709)+1,MONTH(R709),DAY(R709))</f>
        <v>44910</v>
      </c>
      <c r="S712" s="367">
        <f t="shared" si="268"/>
        <v>44910</v>
      </c>
      <c r="T712" s="367">
        <f t="shared" si="268"/>
        <v>44910</v>
      </c>
      <c r="U712" s="367">
        <f t="shared" si="268"/>
        <v>44910</v>
      </c>
      <c r="V712" s="279"/>
      <c r="W712" s="279"/>
      <c r="X712" s="279"/>
      <c r="Y712" s="279"/>
      <c r="Z712" s="279"/>
      <c r="AA712" s="279"/>
      <c r="AB712" s="279"/>
      <c r="AC712" s="790">
        <f t="shared" si="257"/>
        <v>1440</v>
      </c>
      <c r="AD712" s="790">
        <f t="shared" si="258"/>
        <v>1440</v>
      </c>
      <c r="AE712" s="790">
        <f t="shared" si="259"/>
        <v>1440</v>
      </c>
      <c r="AF712" s="790">
        <f t="shared" si="260"/>
        <v>-43317</v>
      </c>
      <c r="AG712" s="790">
        <f t="shared" si="261"/>
        <v>-43317</v>
      </c>
      <c r="AH712" s="790">
        <f t="shared" si="262"/>
        <v>-43317</v>
      </c>
      <c r="AI712" s="790">
        <f t="shared" si="263"/>
        <v>-43317</v>
      </c>
      <c r="AJ712" s="790">
        <f t="shared" si="264"/>
        <v>1440</v>
      </c>
      <c r="AK712" s="790">
        <f t="shared" si="265"/>
        <v>1440</v>
      </c>
      <c r="AL712" s="790">
        <f t="shared" si="266"/>
        <v>1440</v>
      </c>
      <c r="AM712" s="790">
        <f t="shared" si="267"/>
        <v>1440</v>
      </c>
      <c r="AN712" s="279"/>
      <c r="AO712" s="279"/>
      <c r="AP712" s="279"/>
      <c r="AQ712" s="274"/>
      <c r="AR712" s="261"/>
      <c r="AS712" s="249"/>
      <c r="AT712" s="249"/>
      <c r="AU712" s="249"/>
    </row>
    <row r="713" spans="1:47" outlineLevel="3" x14ac:dyDescent="0.35">
      <c r="A713" s="249"/>
      <c r="B713" s="258"/>
      <c r="C713" s="251">
        <f t="shared" si="249"/>
        <v>4</v>
      </c>
      <c r="D713" s="274"/>
      <c r="E713" s="331"/>
      <c r="F713" s="331"/>
      <c r="G713" s="274"/>
      <c r="H713" s="279"/>
      <c r="I713" s="295"/>
      <c r="J713" s="295" t="s">
        <v>626</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69">DATE(YEAR(R710)+1,MONTH(R710),DAY(R710))</f>
        <v>44910</v>
      </c>
      <c r="S713" s="367">
        <f t="shared" si="269"/>
        <v>44910</v>
      </c>
      <c r="T713" s="367">
        <f t="shared" si="269"/>
        <v>44910</v>
      </c>
      <c r="U713" s="367">
        <f t="shared" si="269"/>
        <v>44910</v>
      </c>
      <c r="V713" s="279"/>
      <c r="W713" s="279"/>
      <c r="X713" s="279"/>
      <c r="Y713" s="279"/>
      <c r="Z713" s="279"/>
      <c r="AA713" s="279"/>
      <c r="AB713" s="279"/>
      <c r="AC713" s="790">
        <f t="shared" si="257"/>
        <v>-43317</v>
      </c>
      <c r="AD713" s="790">
        <f t="shared" si="258"/>
        <v>-43317</v>
      </c>
      <c r="AE713" s="790">
        <f t="shared" si="259"/>
        <v>-43317</v>
      </c>
      <c r="AF713" s="790">
        <f t="shared" si="260"/>
        <v>1440</v>
      </c>
      <c r="AG713" s="790">
        <f t="shared" si="261"/>
        <v>1440</v>
      </c>
      <c r="AH713" s="790">
        <f t="shared" si="262"/>
        <v>1440</v>
      </c>
      <c r="AI713" s="790">
        <f t="shared" si="263"/>
        <v>1440</v>
      </c>
      <c r="AJ713" s="790">
        <f t="shared" si="264"/>
        <v>1440</v>
      </c>
      <c r="AK713" s="790">
        <f t="shared" si="265"/>
        <v>1440</v>
      </c>
      <c r="AL713" s="790">
        <f t="shared" si="266"/>
        <v>1440</v>
      </c>
      <c r="AM713" s="790">
        <f t="shared" si="267"/>
        <v>1440</v>
      </c>
      <c r="AN713" s="279"/>
      <c r="AO713" s="279"/>
      <c r="AP713" s="279"/>
      <c r="AQ713" s="274"/>
      <c r="AR713" s="261"/>
      <c r="AS713" s="249"/>
      <c r="AT713" s="249"/>
      <c r="AU713" s="249"/>
    </row>
    <row r="714" spans="1:47" outlineLevel="3" x14ac:dyDescent="0.35">
      <c r="A714" s="249"/>
      <c r="B714" s="258"/>
      <c r="C714" s="251">
        <f t="shared" si="249"/>
        <v>4</v>
      </c>
      <c r="D714" s="274"/>
      <c r="E714" s="331"/>
      <c r="F714" s="331"/>
      <c r="G714" s="274"/>
      <c r="H714" s="279"/>
      <c r="I714" s="295"/>
      <c r="J714" s="295" t="s">
        <v>627</v>
      </c>
      <c r="K714" s="279"/>
      <c r="L714" s="279"/>
      <c r="M714" s="279"/>
      <c r="N714" s="279"/>
      <c r="O714" s="279"/>
      <c r="P714" s="279"/>
      <c r="Q714" s="279"/>
      <c r="R714" s="367">
        <f t="shared" ref="R714:U714" si="270">DATE(YEAR(R711)+1,MONTH(R711),DAY(R711))</f>
        <v>44910</v>
      </c>
      <c r="S714" s="367">
        <f t="shared" si="270"/>
        <v>44910</v>
      </c>
      <c r="T714" s="367">
        <f t="shared" si="270"/>
        <v>44910</v>
      </c>
      <c r="U714" s="367">
        <f t="shared" si="270"/>
        <v>44910</v>
      </c>
      <c r="V714" s="279"/>
      <c r="W714" s="279"/>
      <c r="X714" s="279"/>
      <c r="Y714" s="279"/>
      <c r="Z714" s="279"/>
      <c r="AA714" s="279"/>
      <c r="AB714" s="279"/>
      <c r="AC714" s="790">
        <f t="shared" si="257"/>
        <v>-43317</v>
      </c>
      <c r="AD714" s="790">
        <f t="shared" si="258"/>
        <v>-43317</v>
      </c>
      <c r="AE714" s="790">
        <f t="shared" si="259"/>
        <v>-43317</v>
      </c>
      <c r="AF714" s="790">
        <f t="shared" si="260"/>
        <v>-43317</v>
      </c>
      <c r="AG714" s="790">
        <f t="shared" si="261"/>
        <v>-43317</v>
      </c>
      <c r="AH714" s="790">
        <f t="shared" si="262"/>
        <v>-43317</v>
      </c>
      <c r="AI714" s="790">
        <f t="shared" si="263"/>
        <v>-43317</v>
      </c>
      <c r="AJ714" s="790">
        <f t="shared" si="264"/>
        <v>1440</v>
      </c>
      <c r="AK714" s="790">
        <f t="shared" si="265"/>
        <v>1440</v>
      </c>
      <c r="AL714" s="790">
        <f t="shared" si="266"/>
        <v>1440</v>
      </c>
      <c r="AM714" s="790">
        <f t="shared" si="267"/>
        <v>1440</v>
      </c>
      <c r="AN714" s="279"/>
      <c r="AO714" s="279"/>
      <c r="AP714" s="279"/>
      <c r="AQ714" s="274"/>
      <c r="AR714" s="261"/>
      <c r="AS714" s="249"/>
      <c r="AT714" s="249"/>
      <c r="AU714" s="249"/>
    </row>
    <row r="715" spans="1:47" outlineLevel="3" x14ac:dyDescent="0.35">
      <c r="A715" s="249"/>
      <c r="B715" s="258"/>
      <c r="C715" s="251">
        <f t="shared" si="249"/>
        <v>4</v>
      </c>
      <c r="D715" s="274"/>
      <c r="E715" s="331"/>
      <c r="F715" s="331"/>
      <c r="G715" s="274"/>
      <c r="H715" s="279"/>
      <c r="I715" s="295">
        <v>4</v>
      </c>
      <c r="J715" s="295" t="s">
        <v>636</v>
      </c>
      <c r="K715" s="367">
        <f>DATE(YEAR(K712)+1,MONTH(K712),DAY(K712))</f>
        <v>45275</v>
      </c>
      <c r="L715" s="367">
        <f>DATE(YEAR(L712)+1,MONTH(L712),DAY(L712))</f>
        <v>45275</v>
      </c>
      <c r="M715" s="367">
        <f>DATE(YEAR(M712)+1,MONTH(M712),DAY(M712))</f>
        <v>45275</v>
      </c>
      <c r="N715" s="279"/>
      <c r="O715" s="279"/>
      <c r="P715" s="279"/>
      <c r="Q715" s="279"/>
      <c r="R715" s="367">
        <f t="shared" ref="R715:U715" si="271">DATE(YEAR(R712)+1,MONTH(R712),DAY(R712))</f>
        <v>45275</v>
      </c>
      <c r="S715" s="367">
        <f t="shared" si="271"/>
        <v>45275</v>
      </c>
      <c r="T715" s="367">
        <f t="shared" si="271"/>
        <v>45275</v>
      </c>
      <c r="U715" s="367">
        <f t="shared" si="271"/>
        <v>45275</v>
      </c>
      <c r="V715" s="279"/>
      <c r="W715" s="279"/>
      <c r="X715" s="279"/>
      <c r="Y715" s="279"/>
      <c r="Z715" s="279"/>
      <c r="AA715" s="279"/>
      <c r="AB715" s="279"/>
      <c r="AC715" s="790">
        <f t="shared" si="257"/>
        <v>1804</v>
      </c>
      <c r="AD715" s="790">
        <f t="shared" si="258"/>
        <v>1804</v>
      </c>
      <c r="AE715" s="790">
        <f t="shared" si="259"/>
        <v>1804</v>
      </c>
      <c r="AF715" s="790">
        <f t="shared" si="260"/>
        <v>-43317</v>
      </c>
      <c r="AG715" s="790">
        <f t="shared" si="261"/>
        <v>-43317</v>
      </c>
      <c r="AH715" s="790">
        <f t="shared" si="262"/>
        <v>-43317</v>
      </c>
      <c r="AI715" s="790">
        <f t="shared" si="263"/>
        <v>-43317</v>
      </c>
      <c r="AJ715" s="790">
        <f t="shared" si="264"/>
        <v>1804</v>
      </c>
      <c r="AK715" s="790">
        <f t="shared" si="265"/>
        <v>1804</v>
      </c>
      <c r="AL715" s="790">
        <f t="shared" si="266"/>
        <v>1804</v>
      </c>
      <c r="AM715" s="790">
        <f t="shared" si="267"/>
        <v>1804</v>
      </c>
      <c r="AN715" s="279"/>
      <c r="AO715" s="279"/>
      <c r="AP715" s="279"/>
      <c r="AQ715" s="274"/>
      <c r="AR715" s="261"/>
      <c r="AS715" s="249"/>
      <c r="AT715" s="249"/>
      <c r="AU715" s="249"/>
    </row>
    <row r="716" spans="1:47" outlineLevel="3" x14ac:dyDescent="0.35">
      <c r="A716" s="249"/>
      <c r="B716" s="258"/>
      <c r="C716" s="251">
        <f t="shared" si="249"/>
        <v>4</v>
      </c>
      <c r="D716" s="274"/>
      <c r="E716" s="331"/>
      <c r="F716" s="331"/>
      <c r="G716" s="274"/>
      <c r="H716" s="279"/>
      <c r="I716" s="295"/>
      <c r="J716" s="295" t="s">
        <v>626</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72">DATE(YEAR(R713)+1,MONTH(R713),DAY(R713))</f>
        <v>45275</v>
      </c>
      <c r="S716" s="367">
        <f t="shared" si="272"/>
        <v>45275</v>
      </c>
      <c r="T716" s="367">
        <f t="shared" si="272"/>
        <v>45275</v>
      </c>
      <c r="U716" s="367">
        <f t="shared" si="272"/>
        <v>45275</v>
      </c>
      <c r="V716" s="279"/>
      <c r="W716" s="279"/>
      <c r="X716" s="279"/>
      <c r="Y716" s="279"/>
      <c r="Z716" s="279"/>
      <c r="AA716" s="279"/>
      <c r="AB716" s="279"/>
      <c r="AC716" s="790">
        <f t="shared" si="257"/>
        <v>-43317</v>
      </c>
      <c r="AD716" s="790">
        <f t="shared" si="258"/>
        <v>-43317</v>
      </c>
      <c r="AE716" s="790">
        <f t="shared" si="259"/>
        <v>-43317</v>
      </c>
      <c r="AF716" s="790">
        <f t="shared" si="260"/>
        <v>1804</v>
      </c>
      <c r="AG716" s="790">
        <f t="shared" si="261"/>
        <v>1804</v>
      </c>
      <c r="AH716" s="790">
        <f t="shared" si="262"/>
        <v>1804</v>
      </c>
      <c r="AI716" s="790">
        <f t="shared" si="263"/>
        <v>1804</v>
      </c>
      <c r="AJ716" s="790">
        <f t="shared" si="264"/>
        <v>1804</v>
      </c>
      <c r="AK716" s="790">
        <f t="shared" si="265"/>
        <v>1804</v>
      </c>
      <c r="AL716" s="790">
        <f t="shared" si="266"/>
        <v>1804</v>
      </c>
      <c r="AM716" s="790">
        <f t="shared" si="267"/>
        <v>1804</v>
      </c>
      <c r="AN716" s="279"/>
      <c r="AO716" s="279"/>
      <c r="AP716" s="279"/>
      <c r="AQ716" s="274"/>
      <c r="AR716" s="261"/>
      <c r="AS716" s="249"/>
      <c r="AT716" s="249"/>
      <c r="AU716" s="249"/>
    </row>
    <row r="717" spans="1:47" outlineLevel="3" x14ac:dyDescent="0.35">
      <c r="A717" s="249"/>
      <c r="B717" s="258"/>
      <c r="C717" s="251">
        <f t="shared" si="249"/>
        <v>4</v>
      </c>
      <c r="D717" s="274"/>
      <c r="E717" s="331"/>
      <c r="F717" s="331"/>
      <c r="G717" s="274"/>
      <c r="H717" s="279"/>
      <c r="I717" s="295"/>
      <c r="J717" s="295" t="s">
        <v>627</v>
      </c>
      <c r="K717" s="279"/>
      <c r="L717" s="279"/>
      <c r="M717" s="279"/>
      <c r="N717" s="279"/>
      <c r="O717" s="279"/>
      <c r="P717" s="279"/>
      <c r="Q717" s="279"/>
      <c r="R717" s="367">
        <f t="shared" ref="R717:U717" si="273">DATE(YEAR(R714)+1,MONTH(R714),DAY(R714))</f>
        <v>45275</v>
      </c>
      <c r="S717" s="367">
        <f t="shared" si="273"/>
        <v>45275</v>
      </c>
      <c r="T717" s="367">
        <f t="shared" si="273"/>
        <v>45275</v>
      </c>
      <c r="U717" s="367">
        <f t="shared" si="273"/>
        <v>45275</v>
      </c>
      <c r="V717" s="279"/>
      <c r="W717" s="279"/>
      <c r="X717" s="279"/>
      <c r="Y717" s="279"/>
      <c r="Z717" s="279"/>
      <c r="AA717" s="279"/>
      <c r="AB717" s="279"/>
      <c r="AC717" s="790">
        <f t="shared" si="257"/>
        <v>-43317</v>
      </c>
      <c r="AD717" s="790">
        <f t="shared" si="258"/>
        <v>-43317</v>
      </c>
      <c r="AE717" s="790">
        <f t="shared" si="259"/>
        <v>-43317</v>
      </c>
      <c r="AF717" s="790">
        <f t="shared" si="260"/>
        <v>-43317</v>
      </c>
      <c r="AG717" s="790">
        <f t="shared" si="261"/>
        <v>-43317</v>
      </c>
      <c r="AH717" s="790">
        <f t="shared" si="262"/>
        <v>-43317</v>
      </c>
      <c r="AI717" s="790">
        <f t="shared" si="263"/>
        <v>-43317</v>
      </c>
      <c r="AJ717" s="790">
        <f t="shared" si="264"/>
        <v>1804</v>
      </c>
      <c r="AK717" s="790">
        <f t="shared" si="265"/>
        <v>1804</v>
      </c>
      <c r="AL717" s="790">
        <f t="shared" si="266"/>
        <v>1804</v>
      </c>
      <c r="AM717" s="790">
        <f t="shared" si="267"/>
        <v>1804</v>
      </c>
      <c r="AN717" s="279"/>
      <c r="AO717" s="279"/>
      <c r="AP717" s="279"/>
      <c r="AQ717" s="274"/>
      <c r="AR717" s="261"/>
      <c r="AS717" s="249"/>
      <c r="AT717" s="249"/>
      <c r="AU717" s="249"/>
    </row>
    <row r="718" spans="1:47" outlineLevel="3" x14ac:dyDescent="0.35">
      <c r="A718" s="249"/>
      <c r="B718" s="258"/>
      <c r="C718" s="251">
        <f t="shared" ref="C718:C726" si="274">INT($C$232)+3</f>
        <v>4</v>
      </c>
      <c r="D718" s="274"/>
      <c r="E718" s="331"/>
      <c r="F718" s="331"/>
      <c r="G718" s="274"/>
      <c r="H718" s="279"/>
      <c r="I718" s="295">
        <v>5</v>
      </c>
      <c r="J718" s="295" t="s">
        <v>636</v>
      </c>
      <c r="K718" s="367">
        <f>DATE(YEAR(K715)+1,MONTH(K715),DAY(K715))</f>
        <v>45641</v>
      </c>
      <c r="L718" s="367">
        <f>DATE(YEAR(L715)+1,MONTH(L715),DAY(L715))</f>
        <v>45641</v>
      </c>
      <c r="M718" s="367">
        <f>DATE(YEAR(M715)+1,MONTH(M715),DAY(M715))</f>
        <v>45641</v>
      </c>
      <c r="N718" s="279"/>
      <c r="O718" s="279"/>
      <c r="P718" s="279"/>
      <c r="Q718" s="279"/>
      <c r="R718" s="367">
        <f t="shared" ref="R718:U718" si="275">DATE(YEAR(R715)+1,MONTH(R715),DAY(R715))</f>
        <v>45641</v>
      </c>
      <c r="S718" s="367">
        <f t="shared" si="275"/>
        <v>45641</v>
      </c>
      <c r="T718" s="367">
        <f t="shared" si="275"/>
        <v>45641</v>
      </c>
      <c r="U718" s="367">
        <f t="shared" si="275"/>
        <v>45641</v>
      </c>
      <c r="V718" s="279"/>
      <c r="W718" s="279"/>
      <c r="X718" s="279"/>
      <c r="Y718" s="279"/>
      <c r="Z718" s="279"/>
      <c r="AA718" s="279"/>
      <c r="AB718" s="279"/>
      <c r="AC718" s="790">
        <f t="shared" si="257"/>
        <v>2169</v>
      </c>
      <c r="AD718" s="790">
        <f t="shared" si="258"/>
        <v>2169</v>
      </c>
      <c r="AE718" s="790">
        <f t="shared" si="259"/>
        <v>2169</v>
      </c>
      <c r="AF718" s="790">
        <f t="shared" si="260"/>
        <v>-43317</v>
      </c>
      <c r="AG718" s="790">
        <f t="shared" si="261"/>
        <v>-43317</v>
      </c>
      <c r="AH718" s="790">
        <f t="shared" si="262"/>
        <v>-43317</v>
      </c>
      <c r="AI718" s="790">
        <f t="shared" si="263"/>
        <v>-43317</v>
      </c>
      <c r="AJ718" s="790">
        <f t="shared" si="264"/>
        <v>2169</v>
      </c>
      <c r="AK718" s="790">
        <f t="shared" si="265"/>
        <v>2169</v>
      </c>
      <c r="AL718" s="790">
        <f t="shared" si="266"/>
        <v>2169</v>
      </c>
      <c r="AM718" s="790">
        <f t="shared" si="267"/>
        <v>2169</v>
      </c>
      <c r="AN718" s="279"/>
      <c r="AO718" s="279"/>
      <c r="AP718" s="279"/>
      <c r="AQ718" s="274"/>
      <c r="AR718" s="261"/>
      <c r="AS718" s="249"/>
      <c r="AT718" s="249"/>
      <c r="AU718" s="249"/>
    </row>
    <row r="719" spans="1:47" outlineLevel="3" x14ac:dyDescent="0.35">
      <c r="A719" s="249"/>
      <c r="B719" s="258"/>
      <c r="C719" s="251">
        <f t="shared" si="274"/>
        <v>4</v>
      </c>
      <c r="D719" s="274"/>
      <c r="E719" s="331"/>
      <c r="F719" s="331"/>
      <c r="G719" s="274"/>
      <c r="H719" s="279"/>
      <c r="I719" s="295"/>
      <c r="J719" s="295" t="s">
        <v>626</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76">DATE(YEAR(R716)+1,MONTH(R716),DAY(R716))</f>
        <v>45641</v>
      </c>
      <c r="S719" s="367">
        <f t="shared" si="276"/>
        <v>45641</v>
      </c>
      <c r="T719" s="367">
        <f t="shared" si="276"/>
        <v>45641</v>
      </c>
      <c r="U719" s="367">
        <f t="shared" si="276"/>
        <v>45641</v>
      </c>
      <c r="V719" s="279"/>
      <c r="W719" s="279"/>
      <c r="X719" s="279"/>
      <c r="Y719" s="279"/>
      <c r="Z719" s="279"/>
      <c r="AA719" s="279"/>
      <c r="AB719" s="279"/>
      <c r="AC719" s="790">
        <f t="shared" si="257"/>
        <v>-43317</v>
      </c>
      <c r="AD719" s="790">
        <f t="shared" si="258"/>
        <v>-43317</v>
      </c>
      <c r="AE719" s="790">
        <f t="shared" si="259"/>
        <v>-43317</v>
      </c>
      <c r="AF719" s="790">
        <f t="shared" si="260"/>
        <v>2169</v>
      </c>
      <c r="AG719" s="790">
        <f t="shared" si="261"/>
        <v>2169</v>
      </c>
      <c r="AH719" s="790">
        <f t="shared" si="262"/>
        <v>2169</v>
      </c>
      <c r="AI719" s="790">
        <f t="shared" si="263"/>
        <v>2169</v>
      </c>
      <c r="AJ719" s="790">
        <f t="shared" si="264"/>
        <v>2169</v>
      </c>
      <c r="AK719" s="790">
        <f t="shared" si="265"/>
        <v>2169</v>
      </c>
      <c r="AL719" s="790">
        <f t="shared" si="266"/>
        <v>2169</v>
      </c>
      <c r="AM719" s="790">
        <f t="shared" si="267"/>
        <v>2169</v>
      </c>
      <c r="AN719" s="279"/>
      <c r="AO719" s="279"/>
      <c r="AP719" s="279"/>
      <c r="AQ719" s="274"/>
      <c r="AR719" s="261"/>
      <c r="AS719" s="249"/>
      <c r="AT719" s="249"/>
      <c r="AU719" s="249"/>
    </row>
    <row r="720" spans="1:47" outlineLevel="3" x14ac:dyDescent="0.35">
      <c r="A720" s="249"/>
      <c r="B720" s="258"/>
      <c r="C720" s="251">
        <f t="shared" si="274"/>
        <v>4</v>
      </c>
      <c r="D720" s="274"/>
      <c r="E720" s="331"/>
      <c r="F720" s="331"/>
      <c r="G720" s="274"/>
      <c r="H720" s="279"/>
      <c r="I720" s="295"/>
      <c r="J720" s="295" t="s">
        <v>627</v>
      </c>
      <c r="K720" s="279"/>
      <c r="L720" s="279"/>
      <c r="M720" s="279"/>
      <c r="N720" s="279"/>
      <c r="O720" s="279"/>
      <c r="P720" s="279"/>
      <c r="Q720" s="279"/>
      <c r="R720" s="367">
        <f t="shared" ref="R720:U720" si="277">DATE(YEAR(R717)+1,MONTH(R717),DAY(R717))</f>
        <v>45641</v>
      </c>
      <c r="S720" s="367">
        <f t="shared" si="277"/>
        <v>45641</v>
      </c>
      <c r="T720" s="367">
        <f t="shared" si="277"/>
        <v>45641</v>
      </c>
      <c r="U720" s="367">
        <f t="shared" si="277"/>
        <v>45641</v>
      </c>
      <c r="V720" s="279"/>
      <c r="W720" s="279"/>
      <c r="X720" s="279"/>
      <c r="Y720" s="279"/>
      <c r="Z720" s="279"/>
      <c r="AA720" s="279"/>
      <c r="AB720" s="279"/>
      <c r="AC720" s="790">
        <f t="shared" si="257"/>
        <v>-43317</v>
      </c>
      <c r="AD720" s="790">
        <f t="shared" si="258"/>
        <v>-43317</v>
      </c>
      <c r="AE720" s="790">
        <f t="shared" si="259"/>
        <v>-43317</v>
      </c>
      <c r="AF720" s="790">
        <f t="shared" si="260"/>
        <v>-43317</v>
      </c>
      <c r="AG720" s="790">
        <f t="shared" si="261"/>
        <v>-43317</v>
      </c>
      <c r="AH720" s="790">
        <f t="shared" si="262"/>
        <v>-43317</v>
      </c>
      <c r="AI720" s="790">
        <f t="shared" si="263"/>
        <v>-43317</v>
      </c>
      <c r="AJ720" s="790">
        <f t="shared" si="264"/>
        <v>2169</v>
      </c>
      <c r="AK720" s="790">
        <f t="shared" si="265"/>
        <v>2169</v>
      </c>
      <c r="AL720" s="790">
        <f t="shared" si="266"/>
        <v>2169</v>
      </c>
      <c r="AM720" s="790">
        <f t="shared" si="267"/>
        <v>2169</v>
      </c>
      <c r="AN720" s="279"/>
      <c r="AO720" s="279"/>
      <c r="AP720" s="279"/>
      <c r="AQ720" s="274"/>
      <c r="AR720" s="261"/>
      <c r="AS720" s="249"/>
      <c r="AT720" s="249"/>
      <c r="AU720" s="249"/>
    </row>
    <row r="721" spans="1:47" outlineLevel="3" x14ac:dyDescent="0.35">
      <c r="A721" s="249"/>
      <c r="B721" s="258"/>
      <c r="C721" s="251">
        <f t="shared" si="274"/>
        <v>4</v>
      </c>
      <c r="D721" s="274"/>
      <c r="E721" s="331"/>
      <c r="F721" s="331"/>
      <c r="G721" s="274"/>
      <c r="H721" s="279"/>
      <c r="I721" s="295">
        <v>6</v>
      </c>
      <c r="J721" s="295" t="s">
        <v>636</v>
      </c>
      <c r="K721" s="367">
        <f>DATE(YEAR(K718)+1,MONTH(K718),DAY(K718))</f>
        <v>46006</v>
      </c>
      <c r="L721" s="367">
        <f>DATE(YEAR(L718)+1,MONTH(L718),DAY(L718))</f>
        <v>46006</v>
      </c>
      <c r="M721" s="367">
        <f>DATE(YEAR(M718)+1,MONTH(M718),DAY(M718))</f>
        <v>46006</v>
      </c>
      <c r="N721" s="279"/>
      <c r="O721" s="279"/>
      <c r="P721" s="279"/>
      <c r="Q721" s="279"/>
      <c r="R721" s="367">
        <f t="shared" ref="R721:U721" si="278">DATE(YEAR(R718)+1,MONTH(R718),DAY(R718))</f>
        <v>46006</v>
      </c>
      <c r="S721" s="367">
        <f t="shared" si="278"/>
        <v>46006</v>
      </c>
      <c r="T721" s="367">
        <f t="shared" si="278"/>
        <v>46006</v>
      </c>
      <c r="U721" s="367">
        <f t="shared" si="278"/>
        <v>46006</v>
      </c>
      <c r="V721" s="279"/>
      <c r="W721" s="279"/>
      <c r="X721" s="279"/>
      <c r="Y721" s="279"/>
      <c r="Z721" s="279"/>
      <c r="AA721" s="279"/>
      <c r="AB721" s="279"/>
      <c r="AC721" s="790">
        <f t="shared" si="257"/>
        <v>2532</v>
      </c>
      <c r="AD721" s="790">
        <f t="shared" si="258"/>
        <v>2532</v>
      </c>
      <c r="AE721" s="790">
        <f t="shared" si="259"/>
        <v>2532</v>
      </c>
      <c r="AF721" s="790">
        <f t="shared" si="260"/>
        <v>-43317</v>
      </c>
      <c r="AG721" s="790">
        <f t="shared" si="261"/>
        <v>-43317</v>
      </c>
      <c r="AH721" s="790">
        <f t="shared" si="262"/>
        <v>-43317</v>
      </c>
      <c r="AI721" s="790">
        <f t="shared" si="263"/>
        <v>-43317</v>
      </c>
      <c r="AJ721" s="790">
        <f t="shared" si="264"/>
        <v>2532</v>
      </c>
      <c r="AK721" s="790">
        <f t="shared" si="265"/>
        <v>2532</v>
      </c>
      <c r="AL721" s="790">
        <f t="shared" si="266"/>
        <v>2532</v>
      </c>
      <c r="AM721" s="790">
        <f t="shared" si="267"/>
        <v>2532</v>
      </c>
      <c r="AN721" s="279"/>
      <c r="AO721" s="279"/>
      <c r="AP721" s="279"/>
      <c r="AQ721" s="274"/>
      <c r="AR721" s="261"/>
      <c r="AS721" s="249"/>
      <c r="AT721" s="249"/>
      <c r="AU721" s="249"/>
    </row>
    <row r="722" spans="1:47" outlineLevel="3" x14ac:dyDescent="0.35">
      <c r="A722" s="249"/>
      <c r="B722" s="258"/>
      <c r="C722" s="251">
        <f t="shared" si="274"/>
        <v>4</v>
      </c>
      <c r="D722" s="274"/>
      <c r="E722" s="331"/>
      <c r="F722" s="331"/>
      <c r="G722" s="274"/>
      <c r="H722" s="279"/>
      <c r="I722" s="295"/>
      <c r="J722" s="295" t="s">
        <v>626</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79">DATE(YEAR(R719)+1,MONTH(R719),DAY(R719))</f>
        <v>46006</v>
      </c>
      <c r="S722" s="367">
        <f t="shared" si="279"/>
        <v>46006</v>
      </c>
      <c r="T722" s="367">
        <f t="shared" si="279"/>
        <v>46006</v>
      </c>
      <c r="U722" s="367">
        <f t="shared" si="279"/>
        <v>46006</v>
      </c>
      <c r="V722" s="279"/>
      <c r="W722" s="279"/>
      <c r="X722" s="279"/>
      <c r="Y722" s="279"/>
      <c r="Z722" s="279"/>
      <c r="AA722" s="279"/>
      <c r="AB722" s="279"/>
      <c r="AC722" s="790">
        <f t="shared" si="257"/>
        <v>-43317</v>
      </c>
      <c r="AD722" s="790">
        <f t="shared" si="258"/>
        <v>-43317</v>
      </c>
      <c r="AE722" s="790">
        <f t="shared" si="259"/>
        <v>-43317</v>
      </c>
      <c r="AF722" s="790">
        <f t="shared" si="260"/>
        <v>2532</v>
      </c>
      <c r="AG722" s="790">
        <f t="shared" si="261"/>
        <v>2532</v>
      </c>
      <c r="AH722" s="790">
        <f t="shared" si="262"/>
        <v>2532</v>
      </c>
      <c r="AI722" s="790">
        <f t="shared" si="263"/>
        <v>2532</v>
      </c>
      <c r="AJ722" s="790">
        <f t="shared" si="264"/>
        <v>2532</v>
      </c>
      <c r="AK722" s="790">
        <f t="shared" si="265"/>
        <v>2532</v>
      </c>
      <c r="AL722" s="790">
        <f t="shared" si="266"/>
        <v>2532</v>
      </c>
      <c r="AM722" s="790">
        <f t="shared" si="267"/>
        <v>2532</v>
      </c>
      <c r="AN722" s="279"/>
      <c r="AO722" s="279"/>
      <c r="AP722" s="279"/>
      <c r="AQ722" s="274"/>
      <c r="AR722" s="261"/>
      <c r="AS722" s="249"/>
      <c r="AT722" s="249"/>
      <c r="AU722" s="249"/>
    </row>
    <row r="723" spans="1:47" outlineLevel="3" x14ac:dyDescent="0.35">
      <c r="A723" s="249"/>
      <c r="B723" s="258"/>
      <c r="C723" s="251">
        <f t="shared" si="274"/>
        <v>4</v>
      </c>
      <c r="D723" s="274"/>
      <c r="E723" s="331"/>
      <c r="F723" s="331"/>
      <c r="G723" s="274"/>
      <c r="H723" s="279"/>
      <c r="I723" s="295"/>
      <c r="J723" s="295" t="s">
        <v>627</v>
      </c>
      <c r="K723" s="279"/>
      <c r="L723" s="279"/>
      <c r="M723" s="279"/>
      <c r="N723" s="279"/>
      <c r="O723" s="279"/>
      <c r="P723" s="279"/>
      <c r="Q723" s="279"/>
      <c r="R723" s="367">
        <f t="shared" ref="R723:U723" si="280">DATE(YEAR(R720)+1,MONTH(R720),DAY(R720))</f>
        <v>46006</v>
      </c>
      <c r="S723" s="367">
        <f t="shared" si="280"/>
        <v>46006</v>
      </c>
      <c r="T723" s="367">
        <f t="shared" si="280"/>
        <v>46006</v>
      </c>
      <c r="U723" s="367">
        <f t="shared" si="280"/>
        <v>46006</v>
      </c>
      <c r="V723" s="279"/>
      <c r="W723" s="279"/>
      <c r="X723" s="279"/>
      <c r="Y723" s="279"/>
      <c r="Z723" s="279"/>
      <c r="AA723" s="279"/>
      <c r="AB723" s="279"/>
      <c r="AC723" s="790">
        <f t="shared" si="257"/>
        <v>-43317</v>
      </c>
      <c r="AD723" s="790">
        <f t="shared" si="258"/>
        <v>-43317</v>
      </c>
      <c r="AE723" s="790">
        <f t="shared" si="259"/>
        <v>-43317</v>
      </c>
      <c r="AF723" s="790">
        <f t="shared" si="260"/>
        <v>-43317</v>
      </c>
      <c r="AG723" s="790">
        <f t="shared" si="261"/>
        <v>-43317</v>
      </c>
      <c r="AH723" s="790">
        <f t="shared" si="262"/>
        <v>-43317</v>
      </c>
      <c r="AI723" s="790">
        <f t="shared" si="263"/>
        <v>-43317</v>
      </c>
      <c r="AJ723" s="790">
        <f t="shared" si="264"/>
        <v>2532</v>
      </c>
      <c r="AK723" s="790">
        <f t="shared" si="265"/>
        <v>2532</v>
      </c>
      <c r="AL723" s="790">
        <f t="shared" si="266"/>
        <v>2532</v>
      </c>
      <c r="AM723" s="790">
        <f t="shared" si="267"/>
        <v>2532</v>
      </c>
      <c r="AN723" s="279"/>
      <c r="AO723" s="279"/>
      <c r="AP723" s="279"/>
      <c r="AQ723" s="274"/>
      <c r="AR723" s="261"/>
      <c r="AS723" s="249"/>
      <c r="AT723" s="249"/>
      <c r="AU723" s="249"/>
    </row>
    <row r="724" spans="1:47" outlineLevel="3" x14ac:dyDescent="0.35">
      <c r="A724" s="249"/>
      <c r="B724" s="258"/>
      <c r="C724" s="251">
        <f t="shared" si="274"/>
        <v>4</v>
      </c>
      <c r="D724" s="274"/>
      <c r="E724" s="331"/>
      <c r="F724" s="331"/>
      <c r="G724" s="274"/>
      <c r="H724" s="279"/>
      <c r="I724" s="295">
        <v>7</v>
      </c>
      <c r="J724" s="295" t="s">
        <v>636</v>
      </c>
      <c r="K724" s="367">
        <f>DATE(YEAR(K721)+1,MONTH(K721),DAY(K721))</f>
        <v>46371</v>
      </c>
      <c r="L724" s="367">
        <f>DATE(YEAR(L721)+1,MONTH(L721),DAY(L721))</f>
        <v>46371</v>
      </c>
      <c r="M724" s="367">
        <f>DATE(YEAR(M721)+1,MONTH(M721),DAY(M721))</f>
        <v>46371</v>
      </c>
      <c r="N724" s="279"/>
      <c r="O724" s="279"/>
      <c r="P724" s="279"/>
      <c r="Q724" s="279"/>
      <c r="R724" s="367">
        <f t="shared" ref="R724:U724" si="281">DATE(YEAR(R721)+1,MONTH(R721),DAY(R721))</f>
        <v>46371</v>
      </c>
      <c r="S724" s="367">
        <f t="shared" si="281"/>
        <v>46371</v>
      </c>
      <c r="T724" s="367">
        <f t="shared" si="281"/>
        <v>46371</v>
      </c>
      <c r="U724" s="367">
        <f t="shared" si="281"/>
        <v>46371</v>
      </c>
      <c r="V724" s="279"/>
      <c r="W724" s="279"/>
      <c r="X724" s="279"/>
      <c r="Y724" s="279"/>
      <c r="Z724" s="279"/>
      <c r="AA724" s="279"/>
      <c r="AB724" s="279"/>
      <c r="AC724" s="790">
        <f t="shared" si="257"/>
        <v>2896</v>
      </c>
      <c r="AD724" s="790">
        <f t="shared" si="258"/>
        <v>2896</v>
      </c>
      <c r="AE724" s="790">
        <f t="shared" si="259"/>
        <v>2896</v>
      </c>
      <c r="AF724" s="790">
        <f t="shared" si="260"/>
        <v>-43317</v>
      </c>
      <c r="AG724" s="790">
        <f t="shared" si="261"/>
        <v>-43317</v>
      </c>
      <c r="AH724" s="790">
        <f t="shared" si="262"/>
        <v>-43317</v>
      </c>
      <c r="AI724" s="790">
        <f t="shared" si="263"/>
        <v>-43317</v>
      </c>
      <c r="AJ724" s="790">
        <f t="shared" si="264"/>
        <v>2896</v>
      </c>
      <c r="AK724" s="790">
        <f t="shared" si="265"/>
        <v>2896</v>
      </c>
      <c r="AL724" s="790">
        <f t="shared" si="266"/>
        <v>2896</v>
      </c>
      <c r="AM724" s="790">
        <f t="shared" si="267"/>
        <v>2896</v>
      </c>
      <c r="AN724" s="279"/>
      <c r="AO724" s="279"/>
      <c r="AP724" s="279"/>
      <c r="AQ724" s="274"/>
      <c r="AR724" s="261"/>
      <c r="AS724" s="249"/>
      <c r="AT724" s="249"/>
      <c r="AU724" s="249"/>
    </row>
    <row r="725" spans="1:47" outlineLevel="3" x14ac:dyDescent="0.35">
      <c r="A725" s="249"/>
      <c r="B725" s="258"/>
      <c r="C725" s="251">
        <f t="shared" si="274"/>
        <v>4</v>
      </c>
      <c r="D725" s="274"/>
      <c r="E725" s="331"/>
      <c r="F725" s="331"/>
      <c r="G725" s="274"/>
      <c r="H725" s="279"/>
      <c r="I725" s="295"/>
      <c r="J725" s="295" t="s">
        <v>626</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82">DATE(YEAR(R722)+1,MONTH(R722),DAY(R722))</f>
        <v>46371</v>
      </c>
      <c r="S725" s="367">
        <f t="shared" si="282"/>
        <v>46371</v>
      </c>
      <c r="T725" s="367">
        <f t="shared" si="282"/>
        <v>46371</v>
      </c>
      <c r="U725" s="367">
        <f t="shared" si="282"/>
        <v>46371</v>
      </c>
      <c r="V725" s="279"/>
      <c r="W725" s="279"/>
      <c r="X725" s="279"/>
      <c r="Y725" s="279"/>
      <c r="Z725" s="279"/>
      <c r="AA725" s="279"/>
      <c r="AB725" s="279"/>
      <c r="AC725" s="790">
        <f t="shared" si="257"/>
        <v>-43317</v>
      </c>
      <c r="AD725" s="790">
        <f t="shared" si="258"/>
        <v>-43317</v>
      </c>
      <c r="AE725" s="790">
        <f t="shared" si="259"/>
        <v>-43317</v>
      </c>
      <c r="AF725" s="790">
        <f t="shared" si="260"/>
        <v>2896</v>
      </c>
      <c r="AG725" s="790">
        <f t="shared" si="261"/>
        <v>2896</v>
      </c>
      <c r="AH725" s="790">
        <f t="shared" si="262"/>
        <v>2896</v>
      </c>
      <c r="AI725" s="790">
        <f t="shared" si="263"/>
        <v>2896</v>
      </c>
      <c r="AJ725" s="790">
        <f t="shared" si="264"/>
        <v>2896</v>
      </c>
      <c r="AK725" s="790">
        <f t="shared" si="265"/>
        <v>2896</v>
      </c>
      <c r="AL725" s="790">
        <f t="shared" si="266"/>
        <v>2896</v>
      </c>
      <c r="AM725" s="790">
        <f t="shared" si="267"/>
        <v>2896</v>
      </c>
      <c r="AN725" s="279"/>
      <c r="AO725" s="279"/>
      <c r="AP725" s="279"/>
      <c r="AQ725" s="274"/>
      <c r="AR725" s="261"/>
      <c r="AS725" s="249"/>
      <c r="AT725" s="249"/>
      <c r="AU725" s="249"/>
    </row>
    <row r="726" spans="1:47" outlineLevel="3" x14ac:dyDescent="0.35">
      <c r="A726" s="249"/>
      <c r="B726" s="258"/>
      <c r="C726" s="251">
        <f t="shared" si="274"/>
        <v>4</v>
      </c>
      <c r="D726" s="274"/>
      <c r="E726" s="331"/>
      <c r="F726" s="331"/>
      <c r="G726" s="274"/>
      <c r="H726" s="279"/>
      <c r="I726" s="295"/>
      <c r="J726" s="295" t="s">
        <v>627</v>
      </c>
      <c r="K726" s="279"/>
      <c r="L726" s="279"/>
      <c r="M726" s="279"/>
      <c r="N726" s="279"/>
      <c r="O726" s="279"/>
      <c r="P726" s="279"/>
      <c r="Q726" s="279"/>
      <c r="R726" s="367">
        <f t="shared" ref="R726:U726" si="283">DATE(YEAR(R723)+1,MONTH(R723),DAY(R723))</f>
        <v>46371</v>
      </c>
      <c r="S726" s="367">
        <f t="shared" si="283"/>
        <v>46371</v>
      </c>
      <c r="T726" s="367">
        <f t="shared" si="283"/>
        <v>46371</v>
      </c>
      <c r="U726" s="367">
        <f t="shared" si="283"/>
        <v>46371</v>
      </c>
      <c r="V726" s="279"/>
      <c r="W726" s="279"/>
      <c r="X726" s="279"/>
      <c r="Y726" s="279"/>
      <c r="Z726" s="279"/>
      <c r="AA726" s="279"/>
      <c r="AB726" s="279"/>
      <c r="AC726" s="790">
        <f t="shared" si="257"/>
        <v>-43317</v>
      </c>
      <c r="AD726" s="790">
        <f t="shared" si="258"/>
        <v>-43317</v>
      </c>
      <c r="AE726" s="790">
        <f t="shared" si="259"/>
        <v>-43317</v>
      </c>
      <c r="AF726" s="790">
        <f t="shared" si="260"/>
        <v>-43317</v>
      </c>
      <c r="AG726" s="790">
        <f t="shared" si="261"/>
        <v>-43317</v>
      </c>
      <c r="AH726" s="790">
        <f t="shared" si="262"/>
        <v>-43317</v>
      </c>
      <c r="AI726" s="790">
        <f t="shared" si="263"/>
        <v>-43317</v>
      </c>
      <c r="AJ726" s="790">
        <f t="shared" si="264"/>
        <v>2896</v>
      </c>
      <c r="AK726" s="790">
        <f t="shared" si="265"/>
        <v>2896</v>
      </c>
      <c r="AL726" s="790">
        <f t="shared" si="266"/>
        <v>2896</v>
      </c>
      <c r="AM726" s="790">
        <f t="shared" si="267"/>
        <v>2896</v>
      </c>
      <c r="AN726" s="279"/>
      <c r="AO726" s="279"/>
      <c r="AP726" s="279"/>
      <c r="AQ726" s="274"/>
      <c r="AR726" s="261"/>
      <c r="AS726" s="249"/>
      <c r="AT726" s="249"/>
      <c r="AU726" s="249"/>
    </row>
    <row r="727" spans="1:47" outlineLevel="3" x14ac:dyDescent="0.35">
      <c r="A727" s="249"/>
      <c r="B727" s="258"/>
      <c r="C727" s="251">
        <f t="shared" si="249"/>
        <v>4</v>
      </c>
      <c r="D727" s="274"/>
      <c r="E727" s="331"/>
      <c r="F727" s="331"/>
      <c r="G727" s="274"/>
      <c r="H727" s="295" t="str">
        <f>H$253</f>
        <v>Spr</v>
      </c>
      <c r="I727" s="295">
        <v>0</v>
      </c>
      <c r="J727" s="295" t="s">
        <v>636</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84">R727&lt;(MAX(R$273:R$280)+MAX($I$354*R$354,$I$355*R$355,$I$356*R$356))</f>
        <v>0</v>
      </c>
      <c r="Y727" s="279" t="b">
        <f t="shared" si="284"/>
        <v>0</v>
      </c>
      <c r="Z727" s="279" t="b">
        <f t="shared" si="284"/>
        <v>0</v>
      </c>
      <c r="AA727" s="279" t="b">
        <f t="shared" si="284"/>
        <v>0</v>
      </c>
      <c r="AB727" s="279"/>
      <c r="AC727" s="790">
        <f t="shared" si="257"/>
        <v>378</v>
      </c>
      <c r="AD727" s="790">
        <f t="shared" si="258"/>
        <v>378</v>
      </c>
      <c r="AE727" s="790">
        <f t="shared" si="259"/>
        <v>378</v>
      </c>
      <c r="AF727" s="790">
        <f t="shared" si="260"/>
        <v>-43317</v>
      </c>
      <c r="AG727" s="790">
        <f t="shared" si="261"/>
        <v>-43317</v>
      </c>
      <c r="AH727" s="790">
        <f t="shared" si="262"/>
        <v>-43317</v>
      </c>
      <c r="AI727" s="790">
        <f t="shared" si="263"/>
        <v>-43317</v>
      </c>
      <c r="AJ727" s="790">
        <f t="shared" si="264"/>
        <v>378</v>
      </c>
      <c r="AK727" s="790">
        <f t="shared" si="265"/>
        <v>378</v>
      </c>
      <c r="AL727" s="790">
        <f t="shared" si="266"/>
        <v>378</v>
      </c>
      <c r="AM727" s="790">
        <f t="shared" si="267"/>
        <v>378</v>
      </c>
      <c r="AN727" s="279"/>
      <c r="AO727" s="279"/>
      <c r="AP727" s="279"/>
      <c r="AQ727" s="274"/>
      <c r="AR727" s="261"/>
      <c r="AS727" s="249"/>
      <c r="AT727" s="249"/>
      <c r="AU727" s="249"/>
    </row>
    <row r="728" spans="1:47" outlineLevel="3" x14ac:dyDescent="0.35">
      <c r="A728" s="249"/>
      <c r="B728" s="258"/>
      <c r="C728" s="251">
        <f t="shared" si="249"/>
        <v>4</v>
      </c>
      <c r="D728" s="274"/>
      <c r="E728" s="331"/>
      <c r="F728" s="331"/>
      <c r="G728" s="274"/>
      <c r="H728" s="295"/>
      <c r="I728" s="295"/>
      <c r="J728" s="295" t="s">
        <v>626</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84"/>
        <v>0</v>
      </c>
      <c r="Y728" s="279" t="b">
        <f t="shared" si="284"/>
        <v>0</v>
      </c>
      <c r="Z728" s="279" t="b">
        <f t="shared" si="284"/>
        <v>0</v>
      </c>
      <c r="AA728" s="279" t="b">
        <f t="shared" si="284"/>
        <v>0</v>
      </c>
      <c r="AB728" s="279"/>
      <c r="AC728" s="790">
        <f t="shared" si="257"/>
        <v>-43317</v>
      </c>
      <c r="AD728" s="790">
        <f t="shared" si="258"/>
        <v>-43317</v>
      </c>
      <c r="AE728" s="790">
        <f t="shared" si="259"/>
        <v>-43317</v>
      </c>
      <c r="AF728" s="790">
        <f t="shared" si="260"/>
        <v>378</v>
      </c>
      <c r="AG728" s="790">
        <f t="shared" si="261"/>
        <v>378</v>
      </c>
      <c r="AH728" s="790">
        <f t="shared" si="262"/>
        <v>378</v>
      </c>
      <c r="AI728" s="790">
        <f t="shared" si="263"/>
        <v>378</v>
      </c>
      <c r="AJ728" s="790">
        <f t="shared" si="264"/>
        <v>378</v>
      </c>
      <c r="AK728" s="790">
        <f t="shared" si="265"/>
        <v>378</v>
      </c>
      <c r="AL728" s="790">
        <f t="shared" si="266"/>
        <v>378</v>
      </c>
      <c r="AM728" s="790">
        <f t="shared" si="267"/>
        <v>378</v>
      </c>
      <c r="AN728" s="279"/>
      <c r="AO728" s="279"/>
      <c r="AP728" s="279"/>
      <c r="AQ728" s="274"/>
      <c r="AR728" s="261"/>
      <c r="AS728" s="249"/>
      <c r="AT728" s="249"/>
      <c r="AU728" s="249"/>
    </row>
    <row r="729" spans="1:47" outlineLevel="3" x14ac:dyDescent="0.35">
      <c r="A729" s="249"/>
      <c r="B729" s="258"/>
      <c r="C729" s="251">
        <f t="shared" si="249"/>
        <v>4</v>
      </c>
      <c r="D729" s="274"/>
      <c r="E729" s="331"/>
      <c r="F729" s="331"/>
      <c r="G729" s="274"/>
      <c r="H729" s="295"/>
      <c r="I729" s="295"/>
      <c r="J729" s="295" t="s">
        <v>627</v>
      </c>
      <c r="K729" s="279"/>
      <c r="L729" s="279"/>
      <c r="M729" s="279"/>
      <c r="N729" s="279"/>
      <c r="O729" s="279"/>
      <c r="P729" s="279"/>
      <c r="Q729" s="279"/>
      <c r="R729" s="402">
        <v>43845</v>
      </c>
      <c r="S729" s="402">
        <v>43845</v>
      </c>
      <c r="T729" s="402">
        <v>43845</v>
      </c>
      <c r="U729" s="402">
        <v>43845</v>
      </c>
      <c r="V729" s="279"/>
      <c r="W729" s="279"/>
      <c r="X729" s="279" t="b">
        <f t="shared" si="284"/>
        <v>0</v>
      </c>
      <c r="Y729" s="279" t="b">
        <f t="shared" si="284"/>
        <v>0</v>
      </c>
      <c r="Z729" s="279" t="b">
        <f t="shared" si="284"/>
        <v>0</v>
      </c>
      <c r="AA729" s="279" t="b">
        <f t="shared" si="284"/>
        <v>0</v>
      </c>
      <c r="AB729" s="279"/>
      <c r="AC729" s="790">
        <f t="shared" si="257"/>
        <v>-43317</v>
      </c>
      <c r="AD729" s="790">
        <f t="shared" si="258"/>
        <v>-43317</v>
      </c>
      <c r="AE729" s="790">
        <f t="shared" si="259"/>
        <v>-43317</v>
      </c>
      <c r="AF729" s="790">
        <f t="shared" si="260"/>
        <v>-43317</v>
      </c>
      <c r="AG729" s="790">
        <f t="shared" si="261"/>
        <v>-43317</v>
      </c>
      <c r="AH729" s="790">
        <f t="shared" si="262"/>
        <v>-43317</v>
      </c>
      <c r="AI729" s="790">
        <f t="shared" si="263"/>
        <v>-43317</v>
      </c>
      <c r="AJ729" s="790">
        <f t="shared" si="264"/>
        <v>378</v>
      </c>
      <c r="AK729" s="790">
        <f t="shared" si="265"/>
        <v>378</v>
      </c>
      <c r="AL729" s="790">
        <f t="shared" si="266"/>
        <v>378</v>
      </c>
      <c r="AM729" s="790">
        <f t="shared" si="267"/>
        <v>378</v>
      </c>
      <c r="AN729" s="279"/>
      <c r="AO729" s="279"/>
      <c r="AP729" s="279"/>
      <c r="AQ729" s="274"/>
      <c r="AR729" s="261"/>
      <c r="AS729" s="249"/>
      <c r="AT729" s="249"/>
      <c r="AU729" s="249"/>
    </row>
    <row r="730" spans="1:47" outlineLevel="3" x14ac:dyDescent="0.35">
      <c r="A730" s="249"/>
      <c r="B730" s="258"/>
      <c r="C730" s="251">
        <f t="shared" si="249"/>
        <v>4</v>
      </c>
      <c r="D730" s="274"/>
      <c r="E730" s="331"/>
      <c r="F730" s="331"/>
      <c r="G730" s="274"/>
      <c r="H730" s="279"/>
      <c r="I730" s="295">
        <v>1</v>
      </c>
      <c r="J730" s="295" t="s">
        <v>636</v>
      </c>
      <c r="K730" s="367">
        <f>DATE(YEAR(K727)+1,MONTH(K727),DAY(K727))</f>
        <v>44211</v>
      </c>
      <c r="L730" s="367">
        <f>DATE(YEAR(L727)+1,MONTH(L727),DAY(L727))</f>
        <v>44211</v>
      </c>
      <c r="M730" s="367">
        <f>DATE(YEAR(M727)+1,MONTH(M727),DAY(M727))</f>
        <v>44211</v>
      </c>
      <c r="N730" s="279"/>
      <c r="O730" s="279"/>
      <c r="P730" s="279"/>
      <c r="Q730" s="279"/>
      <c r="R730" s="367">
        <f t="shared" ref="R730:U750" si="285">DATE(YEAR(R727)+1,MONTH(R727),DAY(R727))</f>
        <v>44211</v>
      </c>
      <c r="S730" s="367">
        <f t="shared" si="285"/>
        <v>44211</v>
      </c>
      <c r="T730" s="367">
        <f t="shared" si="285"/>
        <v>44211</v>
      </c>
      <c r="U730" s="367">
        <f t="shared" si="285"/>
        <v>44211</v>
      </c>
      <c r="V730" s="279"/>
      <c r="W730" s="279"/>
      <c r="X730" s="279"/>
      <c r="Y730" s="279"/>
      <c r="Z730" s="279"/>
      <c r="AA730" s="279"/>
      <c r="AB730" s="279"/>
      <c r="AC730" s="790">
        <f t="shared" si="257"/>
        <v>742</v>
      </c>
      <c r="AD730" s="790">
        <f t="shared" si="258"/>
        <v>742</v>
      </c>
      <c r="AE730" s="790">
        <f t="shared" si="259"/>
        <v>742</v>
      </c>
      <c r="AF730" s="790">
        <f t="shared" si="260"/>
        <v>-43317</v>
      </c>
      <c r="AG730" s="790">
        <f t="shared" si="261"/>
        <v>-43317</v>
      </c>
      <c r="AH730" s="790">
        <f t="shared" si="262"/>
        <v>-43317</v>
      </c>
      <c r="AI730" s="790">
        <f t="shared" si="263"/>
        <v>-43317</v>
      </c>
      <c r="AJ730" s="790">
        <f t="shared" si="264"/>
        <v>742</v>
      </c>
      <c r="AK730" s="790">
        <f t="shared" si="265"/>
        <v>742</v>
      </c>
      <c r="AL730" s="790">
        <f t="shared" si="266"/>
        <v>742</v>
      </c>
      <c r="AM730" s="790">
        <f t="shared" si="267"/>
        <v>742</v>
      </c>
      <c r="AN730" s="279"/>
      <c r="AO730" s="279"/>
      <c r="AP730" s="279"/>
      <c r="AQ730" s="274"/>
      <c r="AR730" s="261"/>
      <c r="AS730" s="249"/>
      <c r="AT730" s="249"/>
      <c r="AU730" s="249"/>
    </row>
    <row r="731" spans="1:47" outlineLevel="3" x14ac:dyDescent="0.35">
      <c r="A731" s="249"/>
      <c r="B731" s="258"/>
      <c r="C731" s="251">
        <f t="shared" si="249"/>
        <v>4</v>
      </c>
      <c r="D731" s="274"/>
      <c r="E731" s="331"/>
      <c r="F731" s="331"/>
      <c r="G731" s="274"/>
      <c r="H731" s="279"/>
      <c r="I731" s="295"/>
      <c r="J731" s="295" t="s">
        <v>626</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85"/>
        <v>44211</v>
      </c>
      <c r="S731" s="367">
        <f t="shared" si="285"/>
        <v>44211</v>
      </c>
      <c r="T731" s="367">
        <f t="shared" si="285"/>
        <v>44211</v>
      </c>
      <c r="U731" s="367">
        <f t="shared" si="285"/>
        <v>44211</v>
      </c>
      <c r="V731" s="279"/>
      <c r="W731" s="279"/>
      <c r="X731" s="279"/>
      <c r="Y731" s="279"/>
      <c r="Z731" s="279"/>
      <c r="AA731" s="279"/>
      <c r="AB731" s="279"/>
      <c r="AC731" s="790">
        <f t="shared" si="257"/>
        <v>-43317</v>
      </c>
      <c r="AD731" s="790">
        <f t="shared" si="258"/>
        <v>-43317</v>
      </c>
      <c r="AE731" s="790">
        <f t="shared" si="259"/>
        <v>-43317</v>
      </c>
      <c r="AF731" s="790">
        <f t="shared" si="260"/>
        <v>742</v>
      </c>
      <c r="AG731" s="790">
        <f t="shared" si="261"/>
        <v>742</v>
      </c>
      <c r="AH731" s="790">
        <f t="shared" si="262"/>
        <v>742</v>
      </c>
      <c r="AI731" s="790">
        <f t="shared" si="263"/>
        <v>742</v>
      </c>
      <c r="AJ731" s="790">
        <f t="shared" si="264"/>
        <v>742</v>
      </c>
      <c r="AK731" s="790">
        <f t="shared" si="265"/>
        <v>742</v>
      </c>
      <c r="AL731" s="790">
        <f t="shared" si="266"/>
        <v>742</v>
      </c>
      <c r="AM731" s="790">
        <f t="shared" si="267"/>
        <v>742</v>
      </c>
      <c r="AN731" s="279"/>
      <c r="AO731" s="279"/>
      <c r="AP731" s="279"/>
      <c r="AQ731" s="274"/>
      <c r="AR731" s="261"/>
      <c r="AS731" s="249"/>
      <c r="AT731" s="249"/>
      <c r="AU731" s="249"/>
    </row>
    <row r="732" spans="1:47" outlineLevel="3" x14ac:dyDescent="0.35">
      <c r="A732" s="249"/>
      <c r="B732" s="258"/>
      <c r="C732" s="251">
        <f t="shared" si="249"/>
        <v>4</v>
      </c>
      <c r="D732" s="274"/>
      <c r="E732" s="331"/>
      <c r="F732" s="331"/>
      <c r="G732" s="274"/>
      <c r="H732" s="279"/>
      <c r="I732" s="295"/>
      <c r="J732" s="295" t="s">
        <v>627</v>
      </c>
      <c r="K732" s="279"/>
      <c r="L732" s="279"/>
      <c r="M732" s="279"/>
      <c r="N732" s="279"/>
      <c r="O732" s="279"/>
      <c r="P732" s="279"/>
      <c r="Q732" s="279"/>
      <c r="R732" s="367">
        <f t="shared" si="285"/>
        <v>44211</v>
      </c>
      <c r="S732" s="367">
        <f t="shared" si="285"/>
        <v>44211</v>
      </c>
      <c r="T732" s="367">
        <f t="shared" si="285"/>
        <v>44211</v>
      </c>
      <c r="U732" s="367">
        <f t="shared" si="285"/>
        <v>44211</v>
      </c>
      <c r="V732" s="279"/>
      <c r="W732" s="279"/>
      <c r="X732" s="279"/>
      <c r="Y732" s="279"/>
      <c r="Z732" s="279"/>
      <c r="AA732" s="279"/>
      <c r="AB732" s="279"/>
      <c r="AC732" s="790">
        <f t="shared" si="257"/>
        <v>-43317</v>
      </c>
      <c r="AD732" s="790">
        <f t="shared" si="258"/>
        <v>-43317</v>
      </c>
      <c r="AE732" s="790">
        <f t="shared" si="259"/>
        <v>-43317</v>
      </c>
      <c r="AF732" s="790">
        <f t="shared" si="260"/>
        <v>-43317</v>
      </c>
      <c r="AG732" s="790">
        <f t="shared" si="261"/>
        <v>-43317</v>
      </c>
      <c r="AH732" s="790">
        <f t="shared" si="262"/>
        <v>-43317</v>
      </c>
      <c r="AI732" s="790">
        <f t="shared" si="263"/>
        <v>-43317</v>
      </c>
      <c r="AJ732" s="790">
        <f t="shared" si="264"/>
        <v>742</v>
      </c>
      <c r="AK732" s="790">
        <f t="shared" si="265"/>
        <v>742</v>
      </c>
      <c r="AL732" s="790">
        <f t="shared" si="266"/>
        <v>742</v>
      </c>
      <c r="AM732" s="790">
        <f t="shared" si="267"/>
        <v>742</v>
      </c>
      <c r="AN732" s="279"/>
      <c r="AO732" s="279"/>
      <c r="AP732" s="279"/>
      <c r="AQ732" s="274"/>
      <c r="AR732" s="261"/>
      <c r="AS732" s="249"/>
      <c r="AT732" s="249"/>
      <c r="AU732" s="249"/>
    </row>
    <row r="733" spans="1:47" outlineLevel="3" x14ac:dyDescent="0.35">
      <c r="A733" s="249"/>
      <c r="B733" s="258"/>
      <c r="C733" s="251">
        <f t="shared" si="249"/>
        <v>4</v>
      </c>
      <c r="D733" s="274"/>
      <c r="E733" s="331"/>
      <c r="F733" s="331"/>
      <c r="G733" s="274"/>
      <c r="H733" s="279"/>
      <c r="I733" s="295">
        <v>2</v>
      </c>
      <c r="J733" s="295" t="s">
        <v>636</v>
      </c>
      <c r="K733" s="367">
        <f>DATE(YEAR(K730)+1,MONTH(K730),DAY(K730))</f>
        <v>44576</v>
      </c>
      <c r="L733" s="367">
        <f>DATE(YEAR(L730)+1,MONTH(L730),DAY(L730))</f>
        <v>44576</v>
      </c>
      <c r="M733" s="367">
        <f>DATE(YEAR(M730)+1,MONTH(M730),DAY(M730))</f>
        <v>44576</v>
      </c>
      <c r="N733" s="279"/>
      <c r="O733" s="279"/>
      <c r="P733" s="279"/>
      <c r="Q733" s="279"/>
      <c r="R733" s="367">
        <f t="shared" si="285"/>
        <v>44576</v>
      </c>
      <c r="S733" s="367">
        <f t="shared" si="285"/>
        <v>44576</v>
      </c>
      <c r="T733" s="367">
        <f t="shared" si="285"/>
        <v>44576</v>
      </c>
      <c r="U733" s="367">
        <f t="shared" si="285"/>
        <v>44576</v>
      </c>
      <c r="V733" s="279"/>
      <c r="W733" s="279"/>
      <c r="X733" s="279"/>
      <c r="Y733" s="279"/>
      <c r="Z733" s="279"/>
      <c r="AA733" s="279"/>
      <c r="AB733" s="279"/>
      <c r="AC733" s="790">
        <f t="shared" si="257"/>
        <v>1106</v>
      </c>
      <c r="AD733" s="790">
        <f t="shared" si="258"/>
        <v>1106</v>
      </c>
      <c r="AE733" s="790">
        <f t="shared" si="259"/>
        <v>1106</v>
      </c>
      <c r="AF733" s="790">
        <f t="shared" si="260"/>
        <v>-43317</v>
      </c>
      <c r="AG733" s="790">
        <f t="shared" si="261"/>
        <v>-43317</v>
      </c>
      <c r="AH733" s="790">
        <f t="shared" si="262"/>
        <v>-43317</v>
      </c>
      <c r="AI733" s="790">
        <f t="shared" si="263"/>
        <v>-43317</v>
      </c>
      <c r="AJ733" s="790">
        <f t="shared" si="264"/>
        <v>1106</v>
      </c>
      <c r="AK733" s="790">
        <f t="shared" si="265"/>
        <v>1106</v>
      </c>
      <c r="AL733" s="790">
        <f t="shared" si="266"/>
        <v>1106</v>
      </c>
      <c r="AM733" s="790">
        <f t="shared" si="267"/>
        <v>1106</v>
      </c>
      <c r="AN733" s="279"/>
      <c r="AO733" s="279"/>
      <c r="AP733" s="279"/>
      <c r="AQ733" s="274"/>
      <c r="AR733" s="261"/>
      <c r="AS733" s="249"/>
      <c r="AT733" s="249"/>
      <c r="AU733" s="249"/>
    </row>
    <row r="734" spans="1:47" outlineLevel="3" x14ac:dyDescent="0.35">
      <c r="A734" s="249"/>
      <c r="B734" s="258"/>
      <c r="C734" s="251">
        <f t="shared" si="249"/>
        <v>4</v>
      </c>
      <c r="D734" s="274"/>
      <c r="E734" s="331"/>
      <c r="F734" s="331"/>
      <c r="G734" s="274"/>
      <c r="H734" s="279"/>
      <c r="I734" s="295"/>
      <c r="J734" s="295" t="s">
        <v>626</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85"/>
        <v>44576</v>
      </c>
      <c r="S734" s="367">
        <f t="shared" si="285"/>
        <v>44576</v>
      </c>
      <c r="T734" s="367">
        <f t="shared" si="285"/>
        <v>44576</v>
      </c>
      <c r="U734" s="367">
        <f t="shared" si="285"/>
        <v>44576</v>
      </c>
      <c r="V734" s="279"/>
      <c r="W734" s="279"/>
      <c r="X734" s="279"/>
      <c r="Y734" s="279"/>
      <c r="Z734" s="279"/>
      <c r="AA734" s="279"/>
      <c r="AB734" s="279"/>
      <c r="AC734" s="790">
        <f t="shared" si="257"/>
        <v>-43317</v>
      </c>
      <c r="AD734" s="790">
        <f t="shared" si="258"/>
        <v>-43317</v>
      </c>
      <c r="AE734" s="790">
        <f t="shared" si="259"/>
        <v>-43317</v>
      </c>
      <c r="AF734" s="790">
        <f t="shared" si="260"/>
        <v>1106</v>
      </c>
      <c r="AG734" s="790">
        <f t="shared" si="261"/>
        <v>1106</v>
      </c>
      <c r="AH734" s="790">
        <f t="shared" si="262"/>
        <v>1106</v>
      </c>
      <c r="AI734" s="790">
        <f t="shared" si="263"/>
        <v>1106</v>
      </c>
      <c r="AJ734" s="790">
        <f t="shared" si="264"/>
        <v>1106</v>
      </c>
      <c r="AK734" s="790">
        <f t="shared" si="265"/>
        <v>1106</v>
      </c>
      <c r="AL734" s="790">
        <f t="shared" si="266"/>
        <v>1106</v>
      </c>
      <c r="AM734" s="790">
        <f t="shared" si="267"/>
        <v>1106</v>
      </c>
      <c r="AN734" s="279"/>
      <c r="AO734" s="279"/>
      <c r="AP734" s="279"/>
      <c r="AQ734" s="274"/>
      <c r="AR734" s="261"/>
      <c r="AS734" s="249"/>
      <c r="AT734" s="249"/>
      <c r="AU734" s="249"/>
    </row>
    <row r="735" spans="1:47" outlineLevel="3" x14ac:dyDescent="0.35">
      <c r="A735" s="249"/>
      <c r="B735" s="258"/>
      <c r="C735" s="251">
        <f t="shared" si="249"/>
        <v>4</v>
      </c>
      <c r="D735" s="274"/>
      <c r="E735" s="331"/>
      <c r="F735" s="331"/>
      <c r="G735" s="274"/>
      <c r="H735" s="279"/>
      <c r="I735" s="295"/>
      <c r="J735" s="295" t="s">
        <v>627</v>
      </c>
      <c r="K735" s="279"/>
      <c r="L735" s="279"/>
      <c r="M735" s="279"/>
      <c r="N735" s="279"/>
      <c r="O735" s="279"/>
      <c r="P735" s="279"/>
      <c r="Q735" s="279"/>
      <c r="R735" s="367">
        <f t="shared" si="285"/>
        <v>44576</v>
      </c>
      <c r="S735" s="367">
        <f t="shared" si="285"/>
        <v>44576</v>
      </c>
      <c r="T735" s="367">
        <f t="shared" si="285"/>
        <v>44576</v>
      </c>
      <c r="U735" s="367">
        <f t="shared" si="285"/>
        <v>44576</v>
      </c>
      <c r="V735" s="279"/>
      <c r="W735" s="279"/>
      <c r="X735" s="279"/>
      <c r="Y735" s="279"/>
      <c r="Z735" s="279"/>
      <c r="AA735" s="279"/>
      <c r="AB735" s="279"/>
      <c r="AC735" s="790">
        <f t="shared" si="257"/>
        <v>-43317</v>
      </c>
      <c r="AD735" s="790">
        <f t="shared" si="258"/>
        <v>-43317</v>
      </c>
      <c r="AE735" s="790">
        <f t="shared" si="259"/>
        <v>-43317</v>
      </c>
      <c r="AF735" s="790">
        <f t="shared" si="260"/>
        <v>-43317</v>
      </c>
      <c r="AG735" s="790">
        <f t="shared" si="261"/>
        <v>-43317</v>
      </c>
      <c r="AH735" s="790">
        <f t="shared" si="262"/>
        <v>-43317</v>
      </c>
      <c r="AI735" s="790">
        <f t="shared" si="263"/>
        <v>-43317</v>
      </c>
      <c r="AJ735" s="790">
        <f t="shared" si="264"/>
        <v>1106</v>
      </c>
      <c r="AK735" s="790">
        <f t="shared" si="265"/>
        <v>1106</v>
      </c>
      <c r="AL735" s="790">
        <f t="shared" si="266"/>
        <v>1106</v>
      </c>
      <c r="AM735" s="790">
        <f t="shared" si="267"/>
        <v>1106</v>
      </c>
      <c r="AN735" s="279"/>
      <c r="AO735" s="279"/>
      <c r="AP735" s="279"/>
      <c r="AQ735" s="274"/>
      <c r="AR735" s="261"/>
      <c r="AS735" s="249"/>
      <c r="AT735" s="249"/>
      <c r="AU735" s="249"/>
    </row>
    <row r="736" spans="1:47" outlineLevel="3" x14ac:dyDescent="0.35">
      <c r="A736" s="249"/>
      <c r="B736" s="258"/>
      <c r="C736" s="251">
        <f t="shared" si="249"/>
        <v>4</v>
      </c>
      <c r="D736" s="274"/>
      <c r="E736" s="331"/>
      <c r="F736" s="331"/>
      <c r="G736" s="274"/>
      <c r="H736" s="279"/>
      <c r="I736" s="295">
        <v>3</v>
      </c>
      <c r="J736" s="295" t="s">
        <v>636</v>
      </c>
      <c r="K736" s="367">
        <f>DATE(YEAR(K733)+1,MONTH(K733),DAY(K733))</f>
        <v>44941</v>
      </c>
      <c r="L736" s="367">
        <f>DATE(YEAR(L733)+1,MONTH(L733),DAY(L733))</f>
        <v>44941</v>
      </c>
      <c r="M736" s="367">
        <f>DATE(YEAR(M733)+1,MONTH(M733),DAY(M733))</f>
        <v>44941</v>
      </c>
      <c r="N736" s="279"/>
      <c r="O736" s="279"/>
      <c r="P736" s="279"/>
      <c r="Q736" s="279"/>
      <c r="R736" s="367">
        <f t="shared" si="285"/>
        <v>44941</v>
      </c>
      <c r="S736" s="367">
        <f t="shared" si="285"/>
        <v>44941</v>
      </c>
      <c r="T736" s="367">
        <f t="shared" si="285"/>
        <v>44941</v>
      </c>
      <c r="U736" s="367">
        <f t="shared" si="285"/>
        <v>44941</v>
      </c>
      <c r="V736" s="279"/>
      <c r="W736" s="279"/>
      <c r="X736" s="279"/>
      <c r="Y736" s="279"/>
      <c r="Z736" s="279"/>
      <c r="AA736" s="279"/>
      <c r="AB736" s="279"/>
      <c r="AC736" s="790">
        <f t="shared" si="257"/>
        <v>1470</v>
      </c>
      <c r="AD736" s="790">
        <f t="shared" si="258"/>
        <v>1470</v>
      </c>
      <c r="AE736" s="790">
        <f t="shared" si="259"/>
        <v>1470</v>
      </c>
      <c r="AF736" s="790">
        <f t="shared" si="260"/>
        <v>-43317</v>
      </c>
      <c r="AG736" s="790">
        <f t="shared" si="261"/>
        <v>-43317</v>
      </c>
      <c r="AH736" s="790">
        <f t="shared" si="262"/>
        <v>-43317</v>
      </c>
      <c r="AI736" s="790">
        <f t="shared" si="263"/>
        <v>-43317</v>
      </c>
      <c r="AJ736" s="790">
        <f t="shared" si="264"/>
        <v>1470</v>
      </c>
      <c r="AK736" s="790">
        <f t="shared" si="265"/>
        <v>1470</v>
      </c>
      <c r="AL736" s="790">
        <f t="shared" si="266"/>
        <v>1470</v>
      </c>
      <c r="AM736" s="790">
        <f t="shared" si="267"/>
        <v>1470</v>
      </c>
      <c r="AN736" s="279"/>
      <c r="AO736" s="279"/>
      <c r="AP736" s="279"/>
      <c r="AQ736" s="274"/>
      <c r="AR736" s="261"/>
      <c r="AS736" s="249"/>
      <c r="AT736" s="249"/>
      <c r="AU736" s="249"/>
    </row>
    <row r="737" spans="1:47" outlineLevel="3" x14ac:dyDescent="0.35">
      <c r="A737" s="249"/>
      <c r="B737" s="258"/>
      <c r="C737" s="251">
        <f t="shared" si="249"/>
        <v>4</v>
      </c>
      <c r="D737" s="274"/>
      <c r="E737" s="331"/>
      <c r="F737" s="331"/>
      <c r="G737" s="274"/>
      <c r="H737" s="279"/>
      <c r="I737" s="295"/>
      <c r="J737" s="295" t="s">
        <v>626</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85"/>
        <v>44941</v>
      </c>
      <c r="S737" s="367">
        <f t="shared" si="285"/>
        <v>44941</v>
      </c>
      <c r="T737" s="367">
        <f t="shared" si="285"/>
        <v>44941</v>
      </c>
      <c r="U737" s="367">
        <f t="shared" si="285"/>
        <v>44941</v>
      </c>
      <c r="V737" s="279"/>
      <c r="W737" s="279"/>
      <c r="X737" s="279"/>
      <c r="Y737" s="279"/>
      <c r="Z737" s="279"/>
      <c r="AA737" s="279"/>
      <c r="AB737" s="279"/>
      <c r="AC737" s="790">
        <f t="shared" si="257"/>
        <v>-43317</v>
      </c>
      <c r="AD737" s="790">
        <f t="shared" si="258"/>
        <v>-43317</v>
      </c>
      <c r="AE737" s="790">
        <f t="shared" si="259"/>
        <v>-43317</v>
      </c>
      <c r="AF737" s="790">
        <f t="shared" si="260"/>
        <v>1470</v>
      </c>
      <c r="AG737" s="790">
        <f t="shared" si="261"/>
        <v>1470</v>
      </c>
      <c r="AH737" s="790">
        <f t="shared" si="262"/>
        <v>1470</v>
      </c>
      <c r="AI737" s="790">
        <f t="shared" si="263"/>
        <v>1470</v>
      </c>
      <c r="AJ737" s="790">
        <f t="shared" si="264"/>
        <v>1470</v>
      </c>
      <c r="AK737" s="790">
        <f t="shared" si="265"/>
        <v>1470</v>
      </c>
      <c r="AL737" s="790">
        <f t="shared" si="266"/>
        <v>1470</v>
      </c>
      <c r="AM737" s="790">
        <f t="shared" si="267"/>
        <v>1470</v>
      </c>
      <c r="AN737" s="279"/>
      <c r="AO737" s="279"/>
      <c r="AP737" s="279"/>
      <c r="AQ737" s="274"/>
      <c r="AR737" s="261"/>
      <c r="AS737" s="249"/>
      <c r="AT737" s="249"/>
      <c r="AU737" s="249"/>
    </row>
    <row r="738" spans="1:47" outlineLevel="3" x14ac:dyDescent="0.35">
      <c r="A738" s="249"/>
      <c r="B738" s="258"/>
      <c r="C738" s="251">
        <f t="shared" si="249"/>
        <v>4</v>
      </c>
      <c r="D738" s="274"/>
      <c r="E738" s="331"/>
      <c r="F738" s="331"/>
      <c r="G738" s="274"/>
      <c r="H738" s="279"/>
      <c r="I738" s="295"/>
      <c r="J738" s="295" t="s">
        <v>627</v>
      </c>
      <c r="K738" s="279"/>
      <c r="L738" s="279"/>
      <c r="M738" s="279"/>
      <c r="N738" s="279"/>
      <c r="O738" s="279"/>
      <c r="P738" s="279"/>
      <c r="Q738" s="279"/>
      <c r="R738" s="367">
        <f t="shared" si="285"/>
        <v>44941</v>
      </c>
      <c r="S738" s="367">
        <f t="shared" si="285"/>
        <v>44941</v>
      </c>
      <c r="T738" s="367">
        <f t="shared" si="285"/>
        <v>44941</v>
      </c>
      <c r="U738" s="367">
        <f t="shared" si="285"/>
        <v>44941</v>
      </c>
      <c r="V738" s="279"/>
      <c r="W738" s="279"/>
      <c r="X738" s="279"/>
      <c r="Y738" s="279"/>
      <c r="Z738" s="279"/>
      <c r="AA738" s="279"/>
      <c r="AB738" s="279"/>
      <c r="AC738" s="790">
        <f t="shared" si="257"/>
        <v>-43317</v>
      </c>
      <c r="AD738" s="790">
        <f t="shared" si="258"/>
        <v>-43317</v>
      </c>
      <c r="AE738" s="790">
        <f t="shared" si="259"/>
        <v>-43317</v>
      </c>
      <c r="AF738" s="790">
        <f t="shared" si="260"/>
        <v>-43317</v>
      </c>
      <c r="AG738" s="790">
        <f t="shared" si="261"/>
        <v>-43317</v>
      </c>
      <c r="AH738" s="790">
        <f t="shared" si="262"/>
        <v>-43317</v>
      </c>
      <c r="AI738" s="790">
        <f t="shared" si="263"/>
        <v>-43317</v>
      </c>
      <c r="AJ738" s="790">
        <f t="shared" si="264"/>
        <v>1470</v>
      </c>
      <c r="AK738" s="790">
        <f t="shared" si="265"/>
        <v>1470</v>
      </c>
      <c r="AL738" s="790">
        <f t="shared" si="266"/>
        <v>1470</v>
      </c>
      <c r="AM738" s="790">
        <f t="shared" si="267"/>
        <v>1470</v>
      </c>
      <c r="AN738" s="279"/>
      <c r="AO738" s="279"/>
      <c r="AP738" s="279"/>
      <c r="AQ738" s="274"/>
      <c r="AR738" s="261"/>
      <c r="AS738" s="249"/>
      <c r="AT738" s="249"/>
      <c r="AU738" s="249"/>
    </row>
    <row r="739" spans="1:47" outlineLevel="3" x14ac:dyDescent="0.35">
      <c r="A739" s="249"/>
      <c r="B739" s="258"/>
      <c r="C739" s="251">
        <f t="shared" si="249"/>
        <v>4</v>
      </c>
      <c r="D739" s="274"/>
      <c r="E739" s="331"/>
      <c r="F739" s="331"/>
      <c r="G739" s="274"/>
      <c r="H739" s="279"/>
      <c r="I739" s="295">
        <v>4</v>
      </c>
      <c r="J739" s="295" t="s">
        <v>636</v>
      </c>
      <c r="K739" s="367">
        <f>DATE(YEAR(K736)+1,MONTH(K736),DAY(K736))</f>
        <v>45306</v>
      </c>
      <c r="L739" s="367">
        <f>DATE(YEAR(L736)+1,MONTH(L736),DAY(L736))</f>
        <v>45306</v>
      </c>
      <c r="M739" s="367">
        <f>DATE(YEAR(M736)+1,MONTH(M736),DAY(M736))</f>
        <v>45306</v>
      </c>
      <c r="N739" s="279"/>
      <c r="O739" s="279"/>
      <c r="P739" s="279"/>
      <c r="Q739" s="279"/>
      <c r="R739" s="367">
        <f t="shared" si="285"/>
        <v>45306</v>
      </c>
      <c r="S739" s="367">
        <f t="shared" si="285"/>
        <v>45306</v>
      </c>
      <c r="T739" s="367">
        <f t="shared" si="285"/>
        <v>45306</v>
      </c>
      <c r="U739" s="367">
        <f t="shared" si="285"/>
        <v>45306</v>
      </c>
      <c r="V739" s="279"/>
      <c r="W739" s="279"/>
      <c r="X739" s="279"/>
      <c r="Y739" s="279"/>
      <c r="Z739" s="279"/>
      <c r="AA739" s="279"/>
      <c r="AB739" s="279"/>
      <c r="AC739" s="790">
        <f t="shared" si="257"/>
        <v>1834</v>
      </c>
      <c r="AD739" s="790">
        <f t="shared" si="258"/>
        <v>1834</v>
      </c>
      <c r="AE739" s="790">
        <f t="shared" si="259"/>
        <v>1834</v>
      </c>
      <c r="AF739" s="790">
        <f t="shared" si="260"/>
        <v>-43317</v>
      </c>
      <c r="AG739" s="790">
        <f t="shared" si="261"/>
        <v>-43317</v>
      </c>
      <c r="AH739" s="790">
        <f t="shared" si="262"/>
        <v>-43317</v>
      </c>
      <c r="AI739" s="790">
        <f t="shared" si="263"/>
        <v>-43317</v>
      </c>
      <c r="AJ739" s="790">
        <f t="shared" si="264"/>
        <v>1834</v>
      </c>
      <c r="AK739" s="790">
        <f t="shared" si="265"/>
        <v>1834</v>
      </c>
      <c r="AL739" s="790">
        <f t="shared" si="266"/>
        <v>1834</v>
      </c>
      <c r="AM739" s="790">
        <f t="shared" si="267"/>
        <v>1834</v>
      </c>
      <c r="AN739" s="279"/>
      <c r="AO739" s="279"/>
      <c r="AP739" s="279"/>
      <c r="AQ739" s="274"/>
      <c r="AR739" s="261"/>
      <c r="AS739" s="249"/>
      <c r="AT739" s="249"/>
      <c r="AU739" s="249"/>
    </row>
    <row r="740" spans="1:47" outlineLevel="3" x14ac:dyDescent="0.35">
      <c r="A740" s="249"/>
      <c r="B740" s="258"/>
      <c r="C740" s="251">
        <f t="shared" si="249"/>
        <v>4</v>
      </c>
      <c r="D740" s="274"/>
      <c r="E740" s="331"/>
      <c r="F740" s="331"/>
      <c r="G740" s="274"/>
      <c r="H740" s="279"/>
      <c r="I740" s="295"/>
      <c r="J740" s="295" t="s">
        <v>626</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85"/>
        <v>45306</v>
      </c>
      <c r="S740" s="367">
        <f t="shared" si="285"/>
        <v>45306</v>
      </c>
      <c r="T740" s="367">
        <f t="shared" si="285"/>
        <v>45306</v>
      </c>
      <c r="U740" s="367">
        <f t="shared" si="285"/>
        <v>45306</v>
      </c>
      <c r="V740" s="279"/>
      <c r="W740" s="279"/>
      <c r="X740" s="279"/>
      <c r="Y740" s="279"/>
      <c r="Z740" s="279"/>
      <c r="AA740" s="279"/>
      <c r="AB740" s="279"/>
      <c r="AC740" s="790">
        <f t="shared" si="257"/>
        <v>-43317</v>
      </c>
      <c r="AD740" s="790">
        <f t="shared" si="258"/>
        <v>-43317</v>
      </c>
      <c r="AE740" s="790">
        <f t="shared" si="259"/>
        <v>-43317</v>
      </c>
      <c r="AF740" s="790">
        <f t="shared" si="260"/>
        <v>1834</v>
      </c>
      <c r="AG740" s="790">
        <f t="shared" si="261"/>
        <v>1834</v>
      </c>
      <c r="AH740" s="790">
        <f t="shared" si="262"/>
        <v>1834</v>
      </c>
      <c r="AI740" s="790">
        <f t="shared" si="263"/>
        <v>1834</v>
      </c>
      <c r="AJ740" s="790">
        <f t="shared" si="264"/>
        <v>1834</v>
      </c>
      <c r="AK740" s="790">
        <f t="shared" si="265"/>
        <v>1834</v>
      </c>
      <c r="AL740" s="790">
        <f t="shared" si="266"/>
        <v>1834</v>
      </c>
      <c r="AM740" s="790">
        <f t="shared" si="267"/>
        <v>1834</v>
      </c>
      <c r="AN740" s="279"/>
      <c r="AO740" s="279"/>
      <c r="AP740" s="279"/>
      <c r="AQ740" s="274"/>
      <c r="AR740" s="261"/>
      <c r="AS740" s="249"/>
      <c r="AT740" s="249"/>
      <c r="AU740" s="249"/>
    </row>
    <row r="741" spans="1:47" outlineLevel="3" x14ac:dyDescent="0.35">
      <c r="A741" s="249"/>
      <c r="B741" s="258"/>
      <c r="C741" s="251">
        <f t="shared" si="249"/>
        <v>4</v>
      </c>
      <c r="D741" s="274"/>
      <c r="E741" s="331"/>
      <c r="F741" s="331"/>
      <c r="G741" s="274"/>
      <c r="H741" s="279"/>
      <c r="I741" s="295"/>
      <c r="J741" s="295" t="s">
        <v>627</v>
      </c>
      <c r="K741" s="279"/>
      <c r="L741" s="279"/>
      <c r="M741" s="279"/>
      <c r="N741" s="279"/>
      <c r="O741" s="279"/>
      <c r="P741" s="279"/>
      <c r="Q741" s="279"/>
      <c r="R741" s="367">
        <f t="shared" si="285"/>
        <v>45306</v>
      </c>
      <c r="S741" s="367">
        <f t="shared" si="285"/>
        <v>45306</v>
      </c>
      <c r="T741" s="367">
        <f t="shared" si="285"/>
        <v>45306</v>
      </c>
      <c r="U741" s="367">
        <f t="shared" si="285"/>
        <v>45306</v>
      </c>
      <c r="V741" s="279"/>
      <c r="W741" s="279"/>
      <c r="X741" s="279"/>
      <c r="Y741" s="279"/>
      <c r="Z741" s="279"/>
      <c r="AA741" s="279"/>
      <c r="AB741" s="279"/>
      <c r="AC741" s="790">
        <f t="shared" si="257"/>
        <v>-43317</v>
      </c>
      <c r="AD741" s="790">
        <f t="shared" si="258"/>
        <v>-43317</v>
      </c>
      <c r="AE741" s="790">
        <f t="shared" si="259"/>
        <v>-43317</v>
      </c>
      <c r="AF741" s="790">
        <f t="shared" si="260"/>
        <v>-43317</v>
      </c>
      <c r="AG741" s="790">
        <f t="shared" si="261"/>
        <v>-43317</v>
      </c>
      <c r="AH741" s="790">
        <f t="shared" si="262"/>
        <v>-43317</v>
      </c>
      <c r="AI741" s="790">
        <f t="shared" si="263"/>
        <v>-43317</v>
      </c>
      <c r="AJ741" s="790">
        <f t="shared" si="264"/>
        <v>1834</v>
      </c>
      <c r="AK741" s="790">
        <f t="shared" si="265"/>
        <v>1834</v>
      </c>
      <c r="AL741" s="790">
        <f t="shared" si="266"/>
        <v>1834</v>
      </c>
      <c r="AM741" s="790">
        <f t="shared" si="267"/>
        <v>1834</v>
      </c>
      <c r="AN741" s="279"/>
      <c r="AO741" s="279"/>
      <c r="AP741" s="279"/>
      <c r="AQ741" s="274"/>
      <c r="AR741" s="261"/>
      <c r="AS741" s="249"/>
      <c r="AT741" s="249"/>
      <c r="AU741" s="249"/>
    </row>
    <row r="742" spans="1:47" outlineLevel="3" x14ac:dyDescent="0.35">
      <c r="A742" s="249"/>
      <c r="B742" s="258"/>
      <c r="C742" s="251">
        <f t="shared" ref="C742:C750" si="286">INT($C$232)+3</f>
        <v>4</v>
      </c>
      <c r="D742" s="274"/>
      <c r="E742" s="331"/>
      <c r="F742" s="331"/>
      <c r="G742" s="274"/>
      <c r="H742" s="279"/>
      <c r="I742" s="295">
        <v>5</v>
      </c>
      <c r="J742" s="295" t="s">
        <v>636</v>
      </c>
      <c r="K742" s="367">
        <f>DATE(YEAR(K739)+1,MONTH(K739),DAY(K739))</f>
        <v>45672</v>
      </c>
      <c r="L742" s="367">
        <f>DATE(YEAR(L739)+1,MONTH(L739),DAY(L739))</f>
        <v>45672</v>
      </c>
      <c r="M742" s="367">
        <f>DATE(YEAR(M739)+1,MONTH(M739),DAY(M739))</f>
        <v>45672</v>
      </c>
      <c r="N742" s="279"/>
      <c r="O742" s="279"/>
      <c r="P742" s="279"/>
      <c r="Q742" s="279"/>
      <c r="R742" s="367">
        <f t="shared" si="285"/>
        <v>45672</v>
      </c>
      <c r="S742" s="367">
        <f t="shared" si="285"/>
        <v>45672</v>
      </c>
      <c r="T742" s="367">
        <f t="shared" si="285"/>
        <v>45672</v>
      </c>
      <c r="U742" s="367">
        <f t="shared" si="285"/>
        <v>45672</v>
      </c>
      <c r="V742" s="279"/>
      <c r="W742" s="279"/>
      <c r="X742" s="279"/>
      <c r="Y742" s="279"/>
      <c r="Z742" s="279"/>
      <c r="AA742" s="279"/>
      <c r="AB742" s="279"/>
      <c r="AC742" s="790">
        <f t="shared" si="257"/>
        <v>2198</v>
      </c>
      <c r="AD742" s="790">
        <f t="shared" si="258"/>
        <v>2198</v>
      </c>
      <c r="AE742" s="790">
        <f t="shared" si="259"/>
        <v>2198</v>
      </c>
      <c r="AF742" s="790">
        <f t="shared" si="260"/>
        <v>-43317</v>
      </c>
      <c r="AG742" s="790">
        <f t="shared" si="261"/>
        <v>-43317</v>
      </c>
      <c r="AH742" s="790">
        <f t="shared" si="262"/>
        <v>-43317</v>
      </c>
      <c r="AI742" s="790">
        <f t="shared" si="263"/>
        <v>-43317</v>
      </c>
      <c r="AJ742" s="790">
        <f t="shared" si="264"/>
        <v>2198</v>
      </c>
      <c r="AK742" s="790">
        <f t="shared" si="265"/>
        <v>2198</v>
      </c>
      <c r="AL742" s="790">
        <f t="shared" si="266"/>
        <v>2198</v>
      </c>
      <c r="AM742" s="790">
        <f t="shared" si="267"/>
        <v>2198</v>
      </c>
      <c r="AN742" s="279"/>
      <c r="AO742" s="279"/>
      <c r="AP742" s="279"/>
      <c r="AQ742" s="274"/>
      <c r="AR742" s="261"/>
      <c r="AS742" s="249"/>
      <c r="AT742" s="249"/>
      <c r="AU742" s="249"/>
    </row>
    <row r="743" spans="1:47" outlineLevel="3" x14ac:dyDescent="0.35">
      <c r="A743" s="249"/>
      <c r="B743" s="258"/>
      <c r="C743" s="251">
        <f t="shared" si="286"/>
        <v>4</v>
      </c>
      <c r="D743" s="274"/>
      <c r="E743" s="331"/>
      <c r="F743" s="331"/>
      <c r="G743" s="274"/>
      <c r="H743" s="279"/>
      <c r="I743" s="295"/>
      <c r="J743" s="295" t="s">
        <v>626</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85"/>
        <v>45672</v>
      </c>
      <c r="S743" s="367">
        <f t="shared" si="285"/>
        <v>45672</v>
      </c>
      <c r="T743" s="367">
        <f t="shared" si="285"/>
        <v>45672</v>
      </c>
      <c r="U743" s="367">
        <f t="shared" si="285"/>
        <v>45672</v>
      </c>
      <c r="V743" s="279"/>
      <c r="W743" s="279"/>
      <c r="X743" s="279"/>
      <c r="Y743" s="279"/>
      <c r="Z743" s="279"/>
      <c r="AA743" s="279"/>
      <c r="AB743" s="279"/>
      <c r="AC743" s="790">
        <f t="shared" ref="AC743:AC750" si="287">MIN(363,INT((K743 - DATE(YEAR(K743),1,1))))+364*(YEAR(K743)-i_startyear)</f>
        <v>-43317</v>
      </c>
      <c r="AD743" s="790">
        <f t="shared" ref="AD743:AD750" si="288">MIN(363,INT((L743 - DATE(YEAR(L743),1,1))))+364*(YEAR(L743)-i_startyear)</f>
        <v>-43317</v>
      </c>
      <c r="AE743" s="790">
        <f t="shared" ref="AE743:AE750" si="289">MIN(363,INT((M743 - DATE(YEAR(M743),1,1))))+364*(YEAR(M743)-i_startyear)</f>
        <v>-43317</v>
      </c>
      <c r="AF743" s="790">
        <f t="shared" ref="AF743:AF750" si="290">MIN(363,INT((N743 - DATE(YEAR(N743),1,1))))+364*(YEAR(N743)-i_startyear)</f>
        <v>2198</v>
      </c>
      <c r="AG743" s="790">
        <f t="shared" ref="AG743:AG750" si="291">MIN(363,INT((O743 - DATE(YEAR(O743),1,1))))+364*(YEAR(O743)-i_startyear)</f>
        <v>2198</v>
      </c>
      <c r="AH743" s="790">
        <f t="shared" ref="AH743:AH750" si="292">MIN(363,INT((P743 - DATE(YEAR(P743),1,1))))+364*(YEAR(P743)-i_startyear)</f>
        <v>2198</v>
      </c>
      <c r="AI743" s="790">
        <f t="shared" ref="AI743:AI750" si="293">MIN(363,INT((Q743 - DATE(YEAR(Q743),1,1))))+364*(YEAR(Q743)-i_startyear)</f>
        <v>2198</v>
      </c>
      <c r="AJ743" s="790">
        <f t="shared" ref="AJ743:AJ750" si="294">MIN(363,INT((R743 - DATE(YEAR(R743),1,1))))+364*(YEAR(R743)-i_startyear)</f>
        <v>2198</v>
      </c>
      <c r="AK743" s="790">
        <f t="shared" ref="AK743:AK750" si="295">MIN(363,INT((S743 - DATE(YEAR(S743),1,1))))+364*(YEAR(S743)-i_startyear)</f>
        <v>2198</v>
      </c>
      <c r="AL743" s="790">
        <f t="shared" ref="AL743:AL750" si="296">MIN(363,INT((T743 - DATE(YEAR(T743),1,1))))+364*(YEAR(T743)-i_startyear)</f>
        <v>2198</v>
      </c>
      <c r="AM743" s="790">
        <f t="shared" ref="AM743:AM750" si="297">MIN(363,INT((U743 - DATE(YEAR(U743),1,1))))+364*(YEAR(U743)-i_startyear)</f>
        <v>2198</v>
      </c>
      <c r="AN743" s="279"/>
      <c r="AO743" s="279"/>
      <c r="AP743" s="279"/>
      <c r="AQ743" s="274"/>
      <c r="AR743" s="261"/>
      <c r="AS743" s="249"/>
      <c r="AT743" s="249"/>
      <c r="AU743" s="249"/>
    </row>
    <row r="744" spans="1:47" outlineLevel="3" x14ac:dyDescent="0.35">
      <c r="A744" s="249"/>
      <c r="B744" s="258"/>
      <c r="C744" s="251">
        <f t="shared" si="286"/>
        <v>4</v>
      </c>
      <c r="D744" s="274"/>
      <c r="E744" s="331"/>
      <c r="F744" s="331"/>
      <c r="G744" s="274"/>
      <c r="H744" s="279"/>
      <c r="I744" s="295"/>
      <c r="J744" s="295" t="s">
        <v>627</v>
      </c>
      <c r="K744" s="279"/>
      <c r="L744" s="279"/>
      <c r="M744" s="279"/>
      <c r="N744" s="279"/>
      <c r="O744" s="279"/>
      <c r="P744" s="279"/>
      <c r="Q744" s="279"/>
      <c r="R744" s="367">
        <f t="shared" si="285"/>
        <v>45672</v>
      </c>
      <c r="S744" s="367">
        <f t="shared" si="285"/>
        <v>45672</v>
      </c>
      <c r="T744" s="367">
        <f t="shared" si="285"/>
        <v>45672</v>
      </c>
      <c r="U744" s="367">
        <f t="shared" si="285"/>
        <v>45672</v>
      </c>
      <c r="V744" s="279"/>
      <c r="W744" s="279"/>
      <c r="X744" s="279"/>
      <c r="Y744" s="279"/>
      <c r="Z744" s="279"/>
      <c r="AA744" s="279"/>
      <c r="AB744" s="279"/>
      <c r="AC744" s="790">
        <f t="shared" si="287"/>
        <v>-43317</v>
      </c>
      <c r="AD744" s="790">
        <f t="shared" si="288"/>
        <v>-43317</v>
      </c>
      <c r="AE744" s="790">
        <f t="shared" si="289"/>
        <v>-43317</v>
      </c>
      <c r="AF744" s="790">
        <f t="shared" si="290"/>
        <v>-43317</v>
      </c>
      <c r="AG744" s="790">
        <f t="shared" si="291"/>
        <v>-43317</v>
      </c>
      <c r="AH744" s="790">
        <f t="shared" si="292"/>
        <v>-43317</v>
      </c>
      <c r="AI744" s="790">
        <f t="shared" si="293"/>
        <v>-43317</v>
      </c>
      <c r="AJ744" s="790">
        <f t="shared" si="294"/>
        <v>2198</v>
      </c>
      <c r="AK744" s="790">
        <f t="shared" si="295"/>
        <v>2198</v>
      </c>
      <c r="AL744" s="790">
        <f t="shared" si="296"/>
        <v>2198</v>
      </c>
      <c r="AM744" s="790">
        <f t="shared" si="297"/>
        <v>2198</v>
      </c>
      <c r="AN744" s="279"/>
      <c r="AO744" s="279"/>
      <c r="AP744" s="279"/>
      <c r="AQ744" s="274"/>
      <c r="AR744" s="261"/>
      <c r="AS744" s="249"/>
      <c r="AT744" s="249"/>
      <c r="AU744" s="249"/>
    </row>
    <row r="745" spans="1:47" outlineLevel="3" x14ac:dyDescent="0.35">
      <c r="A745" s="249"/>
      <c r="B745" s="258"/>
      <c r="C745" s="251">
        <f t="shared" si="286"/>
        <v>4</v>
      </c>
      <c r="D745" s="274"/>
      <c r="E745" s="331"/>
      <c r="F745" s="331"/>
      <c r="G745" s="274"/>
      <c r="H745" s="279"/>
      <c r="I745" s="295">
        <v>6</v>
      </c>
      <c r="J745" s="295" t="s">
        <v>636</v>
      </c>
      <c r="K745" s="367">
        <f>DATE(YEAR(K742)+1,MONTH(K742),DAY(K742))</f>
        <v>46037</v>
      </c>
      <c r="L745" s="367">
        <f>DATE(YEAR(L742)+1,MONTH(L742),DAY(L742))</f>
        <v>46037</v>
      </c>
      <c r="M745" s="367">
        <f>DATE(YEAR(M742)+1,MONTH(M742),DAY(M742))</f>
        <v>46037</v>
      </c>
      <c r="N745" s="279"/>
      <c r="O745" s="279"/>
      <c r="P745" s="279"/>
      <c r="Q745" s="279"/>
      <c r="R745" s="367">
        <f t="shared" si="285"/>
        <v>46037</v>
      </c>
      <c r="S745" s="367">
        <f t="shared" si="285"/>
        <v>46037</v>
      </c>
      <c r="T745" s="367">
        <f t="shared" si="285"/>
        <v>46037</v>
      </c>
      <c r="U745" s="367">
        <f t="shared" si="285"/>
        <v>46037</v>
      </c>
      <c r="V745" s="279"/>
      <c r="W745" s="279"/>
      <c r="X745" s="279"/>
      <c r="Y745" s="279"/>
      <c r="Z745" s="279"/>
      <c r="AA745" s="279"/>
      <c r="AB745" s="279"/>
      <c r="AC745" s="790">
        <f t="shared" si="287"/>
        <v>2562</v>
      </c>
      <c r="AD745" s="790">
        <f t="shared" si="288"/>
        <v>2562</v>
      </c>
      <c r="AE745" s="790">
        <f t="shared" si="289"/>
        <v>2562</v>
      </c>
      <c r="AF745" s="790">
        <f t="shared" si="290"/>
        <v>-43317</v>
      </c>
      <c r="AG745" s="790">
        <f t="shared" si="291"/>
        <v>-43317</v>
      </c>
      <c r="AH745" s="790">
        <f t="shared" si="292"/>
        <v>-43317</v>
      </c>
      <c r="AI745" s="790">
        <f t="shared" si="293"/>
        <v>-43317</v>
      </c>
      <c r="AJ745" s="790">
        <f t="shared" si="294"/>
        <v>2562</v>
      </c>
      <c r="AK745" s="790">
        <f t="shared" si="295"/>
        <v>2562</v>
      </c>
      <c r="AL745" s="790">
        <f t="shared" si="296"/>
        <v>2562</v>
      </c>
      <c r="AM745" s="790">
        <f t="shared" si="297"/>
        <v>2562</v>
      </c>
      <c r="AN745" s="279"/>
      <c r="AO745" s="279"/>
      <c r="AP745" s="279"/>
      <c r="AQ745" s="274"/>
      <c r="AR745" s="261"/>
      <c r="AS745" s="249"/>
      <c r="AT745" s="249"/>
      <c r="AU745" s="249"/>
    </row>
    <row r="746" spans="1:47" outlineLevel="3" x14ac:dyDescent="0.35">
      <c r="A746" s="249"/>
      <c r="B746" s="258"/>
      <c r="C746" s="251">
        <f t="shared" si="286"/>
        <v>4</v>
      </c>
      <c r="D746" s="274"/>
      <c r="E746" s="331"/>
      <c r="F746" s="331"/>
      <c r="G746" s="274"/>
      <c r="H746" s="279"/>
      <c r="I746" s="295"/>
      <c r="J746" s="295" t="s">
        <v>626</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85"/>
        <v>46037</v>
      </c>
      <c r="S746" s="367">
        <f t="shared" si="285"/>
        <v>46037</v>
      </c>
      <c r="T746" s="367">
        <f t="shared" si="285"/>
        <v>46037</v>
      </c>
      <c r="U746" s="367">
        <f t="shared" si="285"/>
        <v>46037</v>
      </c>
      <c r="V746" s="279"/>
      <c r="W746" s="279"/>
      <c r="X746" s="279"/>
      <c r="Y746" s="279"/>
      <c r="Z746" s="279"/>
      <c r="AA746" s="279"/>
      <c r="AB746" s="279"/>
      <c r="AC746" s="790">
        <f t="shared" si="287"/>
        <v>-43317</v>
      </c>
      <c r="AD746" s="790">
        <f t="shared" si="288"/>
        <v>-43317</v>
      </c>
      <c r="AE746" s="790">
        <f t="shared" si="289"/>
        <v>-43317</v>
      </c>
      <c r="AF746" s="790">
        <f t="shared" si="290"/>
        <v>2562</v>
      </c>
      <c r="AG746" s="790">
        <f t="shared" si="291"/>
        <v>2562</v>
      </c>
      <c r="AH746" s="790">
        <f t="shared" si="292"/>
        <v>2562</v>
      </c>
      <c r="AI746" s="790">
        <f t="shared" si="293"/>
        <v>2562</v>
      </c>
      <c r="AJ746" s="790">
        <f t="shared" si="294"/>
        <v>2562</v>
      </c>
      <c r="AK746" s="790">
        <f t="shared" si="295"/>
        <v>2562</v>
      </c>
      <c r="AL746" s="790">
        <f t="shared" si="296"/>
        <v>2562</v>
      </c>
      <c r="AM746" s="790">
        <f t="shared" si="297"/>
        <v>2562</v>
      </c>
      <c r="AN746" s="279"/>
      <c r="AO746" s="279"/>
      <c r="AP746" s="279"/>
      <c r="AQ746" s="274"/>
      <c r="AR746" s="261"/>
      <c r="AS746" s="249"/>
      <c r="AT746" s="249"/>
      <c r="AU746" s="249"/>
    </row>
    <row r="747" spans="1:47" outlineLevel="3" x14ac:dyDescent="0.35">
      <c r="A747" s="249"/>
      <c r="B747" s="258"/>
      <c r="C747" s="251">
        <f t="shared" si="286"/>
        <v>4</v>
      </c>
      <c r="D747" s="274"/>
      <c r="E747" s="331"/>
      <c r="F747" s="331"/>
      <c r="G747" s="274"/>
      <c r="H747" s="279"/>
      <c r="I747" s="295"/>
      <c r="J747" s="295" t="s">
        <v>627</v>
      </c>
      <c r="K747" s="279"/>
      <c r="L747" s="279"/>
      <c r="M747" s="279"/>
      <c r="N747" s="279"/>
      <c r="O747" s="279"/>
      <c r="P747" s="279"/>
      <c r="Q747" s="279"/>
      <c r="R747" s="367">
        <f t="shared" si="285"/>
        <v>46037</v>
      </c>
      <c r="S747" s="367">
        <f t="shared" si="285"/>
        <v>46037</v>
      </c>
      <c r="T747" s="367">
        <f t="shared" si="285"/>
        <v>46037</v>
      </c>
      <c r="U747" s="367">
        <f t="shared" si="285"/>
        <v>46037</v>
      </c>
      <c r="V747" s="279"/>
      <c r="W747" s="279"/>
      <c r="X747" s="279"/>
      <c r="Y747" s="279"/>
      <c r="Z747" s="279"/>
      <c r="AA747" s="279"/>
      <c r="AB747" s="279"/>
      <c r="AC747" s="790">
        <f t="shared" si="287"/>
        <v>-43317</v>
      </c>
      <c r="AD747" s="790">
        <f t="shared" si="288"/>
        <v>-43317</v>
      </c>
      <c r="AE747" s="790">
        <f t="shared" si="289"/>
        <v>-43317</v>
      </c>
      <c r="AF747" s="790">
        <f t="shared" si="290"/>
        <v>-43317</v>
      </c>
      <c r="AG747" s="790">
        <f t="shared" si="291"/>
        <v>-43317</v>
      </c>
      <c r="AH747" s="790">
        <f t="shared" si="292"/>
        <v>-43317</v>
      </c>
      <c r="AI747" s="790">
        <f t="shared" si="293"/>
        <v>-43317</v>
      </c>
      <c r="AJ747" s="790">
        <f t="shared" si="294"/>
        <v>2562</v>
      </c>
      <c r="AK747" s="790">
        <f t="shared" si="295"/>
        <v>2562</v>
      </c>
      <c r="AL747" s="790">
        <f t="shared" si="296"/>
        <v>2562</v>
      </c>
      <c r="AM747" s="790">
        <f t="shared" si="297"/>
        <v>2562</v>
      </c>
      <c r="AN747" s="279"/>
      <c r="AO747" s="279"/>
      <c r="AP747" s="279"/>
      <c r="AQ747" s="274"/>
      <c r="AR747" s="261"/>
      <c r="AS747" s="249"/>
      <c r="AT747" s="249"/>
      <c r="AU747" s="249"/>
    </row>
    <row r="748" spans="1:47" outlineLevel="3" x14ac:dyDescent="0.35">
      <c r="A748" s="249"/>
      <c r="B748" s="258"/>
      <c r="C748" s="251">
        <f t="shared" si="286"/>
        <v>4</v>
      </c>
      <c r="D748" s="274"/>
      <c r="E748" s="331"/>
      <c r="F748" s="331"/>
      <c r="G748" s="274"/>
      <c r="H748" s="279"/>
      <c r="I748" s="295">
        <v>7</v>
      </c>
      <c r="J748" s="295" t="s">
        <v>636</v>
      </c>
      <c r="K748" s="367">
        <f>DATE(YEAR(K745)+1,MONTH(K745),DAY(K745))</f>
        <v>46402</v>
      </c>
      <c r="L748" s="367">
        <f>DATE(YEAR(L745)+1,MONTH(L745),DAY(L745))</f>
        <v>46402</v>
      </c>
      <c r="M748" s="367">
        <f>DATE(YEAR(M745)+1,MONTH(M745),DAY(M745))</f>
        <v>46402</v>
      </c>
      <c r="N748" s="279"/>
      <c r="O748" s="279"/>
      <c r="P748" s="279"/>
      <c r="Q748" s="279"/>
      <c r="R748" s="367">
        <f t="shared" si="285"/>
        <v>46402</v>
      </c>
      <c r="S748" s="367">
        <f t="shared" si="285"/>
        <v>46402</v>
      </c>
      <c r="T748" s="367">
        <f t="shared" si="285"/>
        <v>46402</v>
      </c>
      <c r="U748" s="367">
        <f t="shared" si="285"/>
        <v>46402</v>
      </c>
      <c r="V748" s="279"/>
      <c r="W748" s="279"/>
      <c r="X748" s="279"/>
      <c r="Y748" s="279"/>
      <c r="Z748" s="279"/>
      <c r="AA748" s="279"/>
      <c r="AB748" s="279"/>
      <c r="AC748" s="790">
        <f t="shared" si="287"/>
        <v>2926</v>
      </c>
      <c r="AD748" s="790">
        <f t="shared" si="288"/>
        <v>2926</v>
      </c>
      <c r="AE748" s="790">
        <f t="shared" si="289"/>
        <v>2926</v>
      </c>
      <c r="AF748" s="790">
        <f t="shared" si="290"/>
        <v>-43317</v>
      </c>
      <c r="AG748" s="790">
        <f t="shared" si="291"/>
        <v>-43317</v>
      </c>
      <c r="AH748" s="790">
        <f t="shared" si="292"/>
        <v>-43317</v>
      </c>
      <c r="AI748" s="790">
        <f t="shared" si="293"/>
        <v>-43317</v>
      </c>
      <c r="AJ748" s="790">
        <f t="shared" si="294"/>
        <v>2926</v>
      </c>
      <c r="AK748" s="790">
        <f t="shared" si="295"/>
        <v>2926</v>
      </c>
      <c r="AL748" s="790">
        <f t="shared" si="296"/>
        <v>2926</v>
      </c>
      <c r="AM748" s="790">
        <f t="shared" si="297"/>
        <v>2926</v>
      </c>
      <c r="AN748" s="279"/>
      <c r="AO748" s="279"/>
      <c r="AP748" s="279"/>
      <c r="AQ748" s="274"/>
      <c r="AR748" s="261"/>
      <c r="AS748" s="249"/>
      <c r="AT748" s="249"/>
      <c r="AU748" s="249"/>
    </row>
    <row r="749" spans="1:47" outlineLevel="3" x14ac:dyDescent="0.35">
      <c r="A749" s="249"/>
      <c r="B749" s="258"/>
      <c r="C749" s="251">
        <f t="shared" si="286"/>
        <v>4</v>
      </c>
      <c r="D749" s="274"/>
      <c r="E749" s="331"/>
      <c r="F749" s="331"/>
      <c r="G749" s="274"/>
      <c r="H749" s="279"/>
      <c r="I749" s="295"/>
      <c r="J749" s="295" t="s">
        <v>626</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85"/>
        <v>46402</v>
      </c>
      <c r="S749" s="367">
        <f t="shared" si="285"/>
        <v>46402</v>
      </c>
      <c r="T749" s="367">
        <f t="shared" si="285"/>
        <v>46402</v>
      </c>
      <c r="U749" s="367">
        <f t="shared" si="285"/>
        <v>46402</v>
      </c>
      <c r="V749" s="279"/>
      <c r="W749" s="279"/>
      <c r="X749" s="279"/>
      <c r="Y749" s="279"/>
      <c r="Z749" s="279"/>
      <c r="AA749" s="279"/>
      <c r="AB749" s="279"/>
      <c r="AC749" s="790">
        <f t="shared" si="287"/>
        <v>-43317</v>
      </c>
      <c r="AD749" s="790">
        <f t="shared" si="288"/>
        <v>-43317</v>
      </c>
      <c r="AE749" s="790">
        <f t="shared" si="289"/>
        <v>-43317</v>
      </c>
      <c r="AF749" s="790">
        <f t="shared" si="290"/>
        <v>2926</v>
      </c>
      <c r="AG749" s="790">
        <f t="shared" si="291"/>
        <v>2926</v>
      </c>
      <c r="AH749" s="790">
        <f t="shared" si="292"/>
        <v>2926</v>
      </c>
      <c r="AI749" s="790">
        <f t="shared" si="293"/>
        <v>2926</v>
      </c>
      <c r="AJ749" s="790">
        <f t="shared" si="294"/>
        <v>2926</v>
      </c>
      <c r="AK749" s="790">
        <f t="shared" si="295"/>
        <v>2926</v>
      </c>
      <c r="AL749" s="790">
        <f t="shared" si="296"/>
        <v>2926</v>
      </c>
      <c r="AM749" s="790">
        <f t="shared" si="297"/>
        <v>2926</v>
      </c>
      <c r="AN749" s="279"/>
      <c r="AO749" s="279"/>
      <c r="AP749" s="279"/>
      <c r="AQ749" s="274"/>
      <c r="AR749" s="261"/>
      <c r="AS749" s="249"/>
      <c r="AT749" s="249"/>
      <c r="AU749" s="249"/>
    </row>
    <row r="750" spans="1:47" outlineLevel="3" x14ac:dyDescent="0.35">
      <c r="A750" s="249"/>
      <c r="B750" s="258"/>
      <c r="C750" s="251">
        <f t="shared" si="286"/>
        <v>4</v>
      </c>
      <c r="D750" s="274"/>
      <c r="E750" s="331"/>
      <c r="F750" s="331"/>
      <c r="G750" s="274"/>
      <c r="H750" s="279"/>
      <c r="I750" s="295"/>
      <c r="J750" s="295" t="s">
        <v>627</v>
      </c>
      <c r="K750" s="279"/>
      <c r="L750" s="279"/>
      <c r="M750" s="279"/>
      <c r="N750" s="279"/>
      <c r="O750" s="279"/>
      <c r="P750" s="279"/>
      <c r="Q750" s="279"/>
      <c r="R750" s="367">
        <f t="shared" si="285"/>
        <v>46402</v>
      </c>
      <c r="S750" s="367">
        <f t="shared" si="285"/>
        <v>46402</v>
      </c>
      <c r="T750" s="367">
        <f t="shared" si="285"/>
        <v>46402</v>
      </c>
      <c r="U750" s="367">
        <f t="shared" si="285"/>
        <v>46402</v>
      </c>
      <c r="V750" s="279"/>
      <c r="W750" s="279"/>
      <c r="X750" s="279"/>
      <c r="Y750" s="279"/>
      <c r="Z750" s="279"/>
      <c r="AA750" s="279"/>
      <c r="AB750" s="279"/>
      <c r="AC750" s="790">
        <f t="shared" si="287"/>
        <v>-43317</v>
      </c>
      <c r="AD750" s="790">
        <f t="shared" si="288"/>
        <v>-43317</v>
      </c>
      <c r="AE750" s="790">
        <f t="shared" si="289"/>
        <v>-43317</v>
      </c>
      <c r="AF750" s="790">
        <f t="shared" si="290"/>
        <v>-43317</v>
      </c>
      <c r="AG750" s="790">
        <f t="shared" si="291"/>
        <v>-43317</v>
      </c>
      <c r="AH750" s="790">
        <f t="shared" si="292"/>
        <v>-43317</v>
      </c>
      <c r="AI750" s="790">
        <f t="shared" si="293"/>
        <v>-43317</v>
      </c>
      <c r="AJ750" s="790">
        <f t="shared" si="294"/>
        <v>2926</v>
      </c>
      <c r="AK750" s="790">
        <f t="shared" si="295"/>
        <v>2926</v>
      </c>
      <c r="AL750" s="790">
        <f t="shared" si="296"/>
        <v>2926</v>
      </c>
      <c r="AM750" s="790">
        <f t="shared" si="297"/>
        <v>2926</v>
      </c>
      <c r="AN750" s="279"/>
      <c r="AO750" s="279"/>
      <c r="AP750" s="279"/>
      <c r="AQ750" s="274"/>
      <c r="AR750" s="261"/>
      <c r="AS750" s="249"/>
      <c r="AT750" s="249"/>
      <c r="AU750" s="249"/>
    </row>
    <row r="751" spans="1:47" ht="5.15" customHeight="1" outlineLevel="2" x14ac:dyDescent="0.3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427</v>
      </c>
      <c r="AR751" s="261"/>
      <c r="AS751" s="249"/>
      <c r="AT751" s="249"/>
      <c r="AU751" s="249"/>
    </row>
    <row r="752" spans="1:47" outlineLevel="2" collapsed="1" x14ac:dyDescent="0.35">
      <c r="A752" s="249"/>
      <c r="B752" s="258"/>
      <c r="C752" s="251">
        <f>INT($C$232)+2</f>
        <v>3</v>
      </c>
      <c r="D752" s="274"/>
      <c r="E752" s="331"/>
      <c r="F752" s="331"/>
      <c r="G752" s="274"/>
      <c r="H752" s="593" t="s">
        <v>1104</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35">
      <c r="A753" s="249"/>
      <c r="B753" s="258"/>
      <c r="C753" s="251">
        <f t="shared" ref="C753" si="298">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15" customHeight="1" outlineLevel="2" x14ac:dyDescent="0.3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427</v>
      </c>
      <c r="AR754" s="261"/>
      <c r="AS754" s="249"/>
      <c r="AT754" s="249"/>
      <c r="AU754" s="249"/>
    </row>
    <row r="755" spans="1:47" outlineLevel="2" collapsed="1" x14ac:dyDescent="0.35">
      <c r="A755" s="249"/>
      <c r="B755" s="258"/>
      <c r="C755" s="251">
        <f>INT($C$232)+2</f>
        <v>3</v>
      </c>
      <c r="D755" s="274"/>
      <c r="E755" s="331"/>
      <c r="F755" s="331"/>
      <c r="G755" s="274"/>
      <c r="H755" s="344"/>
      <c r="I755" s="302" t="s">
        <v>631</v>
      </c>
      <c r="J755" s="302"/>
      <c r="K755" s="302" t="s">
        <v>637</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35">
      <c r="A756" s="249"/>
      <c r="B756" s="258"/>
      <c r="C756" s="251">
        <f t="shared" ref="C756:C763" si="299">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35">
      <c r="A757" s="249"/>
      <c r="B757" s="258"/>
      <c r="C757" s="251">
        <f t="shared" si="299"/>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35">
      <c r="A758" s="249"/>
      <c r="B758" s="258"/>
      <c r="C758" s="251">
        <f t="shared" si="299"/>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35">
      <c r="A759" s="249"/>
      <c r="B759" s="258"/>
      <c r="C759" s="251">
        <f t="shared" si="299"/>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35">
      <c r="A760" s="249"/>
      <c r="B760" s="258"/>
      <c r="C760" s="251">
        <f t="shared" si="299"/>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35">
      <c r="A761" s="249"/>
      <c r="B761" s="258"/>
      <c r="C761" s="251">
        <f t="shared" si="299"/>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35">
      <c r="A762" s="249"/>
      <c r="B762" s="258"/>
      <c r="C762" s="251">
        <f t="shared" si="299"/>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35">
      <c r="A763" s="249"/>
      <c r="B763" s="258"/>
      <c r="C763" s="251">
        <f t="shared" si="299"/>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15" customHeight="1" outlineLevel="2" x14ac:dyDescent="0.3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427</v>
      </c>
      <c r="AR764" s="261"/>
      <c r="AS764" s="249"/>
      <c r="AT764" s="249"/>
      <c r="AU764" s="249"/>
    </row>
    <row r="765" spans="1:47" ht="5.15" customHeight="1" outlineLevel="2" x14ac:dyDescent="0.3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15" customHeight="1" outlineLevel="1" x14ac:dyDescent="0.3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15" customHeight="1" x14ac:dyDescent="0.3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3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3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15" customHeight="1" thickBot="1" x14ac:dyDescent="0.4">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15" customHeight="1" outlineLevel="1" collapsed="1" x14ac:dyDescent="0.3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3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49999999999999" customHeight="1" x14ac:dyDescent="0.35">
      <c r="A773" s="249"/>
      <c r="B773" s="258"/>
      <c r="C773" s="251">
        <v>1.02</v>
      </c>
      <c r="D773" s="262"/>
      <c r="E773" s="324" t="s">
        <v>414</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 outlineLevel="1" x14ac:dyDescent="0.35">
      <c r="A774" s="249"/>
      <c r="B774" s="258"/>
      <c r="C774" s="251">
        <f>INT($C$773)+1.02</f>
        <v>2.02</v>
      </c>
      <c r="D774" s="262"/>
      <c r="E774" s="324" t="s">
        <v>416</v>
      </c>
      <c r="F774" s="328">
        <v>1</v>
      </c>
      <c r="G774" s="267"/>
      <c r="H774" s="268" t="s">
        <v>638</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15" customHeight="1" outlineLevel="2" x14ac:dyDescent="0.3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3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3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35">
      <c r="A778" s="249"/>
      <c r="B778" s="258"/>
      <c r="C778" s="251">
        <f>INT($C$773)+2</f>
        <v>3</v>
      </c>
      <c r="D778" s="259"/>
      <c r="E778" s="331"/>
      <c r="F778" s="331"/>
      <c r="G778" s="259"/>
      <c r="H778" s="273"/>
      <c r="I778" s="273"/>
      <c r="J778" s="273"/>
      <c r="K778" s="332" t="s">
        <v>457</v>
      </c>
      <c r="L778" s="332"/>
      <c r="M778" s="332"/>
      <c r="N778" s="332" t="s">
        <v>458</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35">
      <c r="A779" s="249"/>
      <c r="B779" s="258"/>
      <c r="C779" s="251">
        <f>INT($C$773)+2</f>
        <v>3</v>
      </c>
      <c r="D779" s="259"/>
      <c r="E779" s="331"/>
      <c r="F779" s="331"/>
      <c r="G779" s="259"/>
      <c r="H779" s="273"/>
      <c r="I779" s="273"/>
      <c r="J779" s="273"/>
      <c r="K779" s="321" t="s">
        <v>14</v>
      </c>
      <c r="L779" s="321" t="s">
        <v>526</v>
      </c>
      <c r="M779" s="321" t="s">
        <v>4</v>
      </c>
      <c r="N779" s="321" t="s">
        <v>548</v>
      </c>
      <c r="O779" s="321" t="s">
        <v>549</v>
      </c>
      <c r="P779" s="321" t="s">
        <v>550</v>
      </c>
      <c r="Q779" s="321" t="s">
        <v>551</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75" customHeight="1" outlineLevel="2" collapsed="1" x14ac:dyDescent="0.35">
      <c r="A780" s="249"/>
      <c r="B780" s="258" t="s">
        <v>420</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3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35">
      <c r="A782" s="249"/>
      <c r="B782" s="258" t="s">
        <v>421</v>
      </c>
      <c r="C782" s="251">
        <f>INT(MAX($C$784:$C$808))+1</f>
        <v>5</v>
      </c>
      <c r="D782" s="274" t="s">
        <v>422</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35">
      <c r="A783" s="249"/>
      <c r="B783" s="258"/>
      <c r="C783" s="251">
        <f>INT($C$773)+1</f>
        <v>2</v>
      </c>
      <c r="D783" s="274"/>
      <c r="E783" s="331"/>
      <c r="F783" s="331"/>
      <c r="G783" s="274"/>
      <c r="H783" s="334" t="s">
        <v>639</v>
      </c>
      <c r="I783" s="292" t="s">
        <v>640</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15" hidden="1" customHeight="1" outlineLevel="3" x14ac:dyDescent="0.35">
      <c r="A784" s="249"/>
      <c r="B784" s="258"/>
      <c r="C784" s="251">
        <f>INT($C$773)+3.005</f>
        <v>4.0049999999999999</v>
      </c>
      <c r="D784" s="274" t="s">
        <v>423</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35">
      <c r="A785" s="249"/>
      <c r="B785" s="258"/>
      <c r="C785" s="251">
        <f>INT($C$773)+2</f>
        <v>3</v>
      </c>
      <c r="D785" s="274"/>
      <c r="E785" s="331"/>
      <c r="F785" s="331"/>
      <c r="G785" s="274"/>
      <c r="H785" s="295" t="s">
        <v>641</v>
      </c>
      <c r="I785" s="281"/>
      <c r="J785" s="279"/>
      <c r="K785" s="593" t="s">
        <v>457</v>
      </c>
      <c r="L785" s="301"/>
      <c r="M785" s="301"/>
      <c r="N785" s="281" t="s">
        <v>458</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15" customHeight="1" outlineLevel="2" x14ac:dyDescent="0.3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427</v>
      </c>
      <c r="AR786" s="261"/>
      <c r="AS786" s="249"/>
      <c r="AT786" s="249"/>
      <c r="AU786" s="249"/>
    </row>
    <row r="787" spans="1:47" outlineLevel="1" x14ac:dyDescent="0.35">
      <c r="A787" s="249"/>
      <c r="B787" s="258"/>
      <c r="C787" s="251">
        <f>INT($C$773)+1</f>
        <v>2</v>
      </c>
      <c r="D787" s="274"/>
      <c r="E787" s="331"/>
      <c r="F787" s="331"/>
      <c r="G787" s="274"/>
      <c r="H787" s="334" t="s">
        <v>642</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15" hidden="1" customHeight="1" outlineLevel="3" x14ac:dyDescent="0.35">
      <c r="A788" s="249"/>
      <c r="B788" s="258"/>
      <c r="C788" s="251">
        <f>INT($C$773)+3.005</f>
        <v>4.0049999999999999</v>
      </c>
      <c r="D788" s="274" t="s">
        <v>423</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35">
      <c r="A789" s="249"/>
      <c r="B789" s="258"/>
      <c r="C789" s="251">
        <f>INT($C$773)+2</f>
        <v>3</v>
      </c>
      <c r="D789" s="274"/>
      <c r="E789" s="331"/>
      <c r="F789" s="331"/>
      <c r="G789" s="274"/>
      <c r="H789" s="344" t="s">
        <v>605</v>
      </c>
      <c r="I789" s="302" t="s">
        <v>643</v>
      </c>
      <c r="J789" s="302"/>
      <c r="K789" s="302" t="s">
        <v>644</v>
      </c>
      <c r="L789" s="302"/>
      <c r="M789" s="302"/>
      <c r="N789" s="395"/>
      <c r="O789" s="395" t="s">
        <v>1125</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35">
      <c r="A790" s="249"/>
      <c r="B790" s="258"/>
      <c r="C790" s="251">
        <f t="shared" ref="C790:C807" si="300">INT($C$773)+3</f>
        <v>4</v>
      </c>
      <c r="D790" s="274"/>
      <c r="E790" s="331">
        <v>0</v>
      </c>
      <c r="F790" s="331"/>
      <c r="G790" s="274"/>
      <c r="H790" s="295" t="str">
        <f>H$251</f>
        <v>Aut</v>
      </c>
      <c r="I790" s="408">
        <v>2</v>
      </c>
      <c r="J790" s="408"/>
      <c r="K790" s="367">
        <f t="shared" ref="K790:M792" si="301">INDEX($K$679:$M$750,($E790*i_s_len+$I790)*i_x_len+1,0)</f>
        <v>44515</v>
      </c>
      <c r="L790" s="367">
        <f t="shared" si="301"/>
        <v>44515</v>
      </c>
      <c r="M790" s="367">
        <f t="shared" si="301"/>
        <v>44515</v>
      </c>
      <c r="N790" s="279"/>
      <c r="O790" s="790">
        <f t="shared" ref="O790:Q792" si="302">MIN(363,INT((K790 - DATE(YEAR(K790),1,1))))+364*(YEAR(K790)-i_startyear)</f>
        <v>1046</v>
      </c>
      <c r="P790" s="790">
        <f t="shared" si="302"/>
        <v>1046</v>
      </c>
      <c r="Q790" s="790">
        <f t="shared" si="302"/>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35">
      <c r="A791" s="249"/>
      <c r="B791" s="258"/>
      <c r="C791" s="251">
        <f t="shared" si="300"/>
        <v>4</v>
      </c>
      <c r="D791" s="274"/>
      <c r="E791" s="331">
        <v>1</v>
      </c>
      <c r="F791" s="331"/>
      <c r="G791" s="274"/>
      <c r="H791" s="295" t="str">
        <f>H$252</f>
        <v>Win</v>
      </c>
      <c r="I791" s="408">
        <v>2</v>
      </c>
      <c r="J791" s="408"/>
      <c r="K791" s="367">
        <f t="shared" si="301"/>
        <v>44545</v>
      </c>
      <c r="L791" s="367">
        <f t="shared" si="301"/>
        <v>44545</v>
      </c>
      <c r="M791" s="367">
        <f t="shared" si="301"/>
        <v>44545</v>
      </c>
      <c r="N791" s="279"/>
      <c r="O791" s="790">
        <f t="shared" si="302"/>
        <v>1076</v>
      </c>
      <c r="P791" s="790">
        <f t="shared" si="302"/>
        <v>1076</v>
      </c>
      <c r="Q791" s="790">
        <f t="shared" si="302"/>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35">
      <c r="A792" s="249"/>
      <c r="B792" s="258"/>
      <c r="C792" s="251">
        <f t="shared" si="300"/>
        <v>4</v>
      </c>
      <c r="D792" s="274"/>
      <c r="E792" s="331">
        <v>2</v>
      </c>
      <c r="F792" s="331"/>
      <c r="G792" s="274"/>
      <c r="H792" s="295" t="str">
        <f>H$253</f>
        <v>Spr</v>
      </c>
      <c r="I792" s="408">
        <v>2</v>
      </c>
      <c r="J792" s="408"/>
      <c r="K792" s="367">
        <f t="shared" si="301"/>
        <v>44576</v>
      </c>
      <c r="L792" s="367">
        <f t="shared" si="301"/>
        <v>44576</v>
      </c>
      <c r="M792" s="367">
        <f t="shared" si="301"/>
        <v>44576</v>
      </c>
      <c r="N792" s="279"/>
      <c r="O792" s="790">
        <f t="shared" si="302"/>
        <v>1106</v>
      </c>
      <c r="P792" s="790">
        <f t="shared" si="302"/>
        <v>1106</v>
      </c>
      <c r="Q792" s="790">
        <f t="shared" si="302"/>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35">
      <c r="A793" s="249"/>
      <c r="B793" s="258"/>
      <c r="C793" s="251">
        <f t="shared" si="300"/>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35">
      <c r="A794" s="249"/>
      <c r="B794" s="258"/>
      <c r="C794" s="251">
        <f t="shared" si="300"/>
        <v>4</v>
      </c>
      <c r="D794" s="274"/>
      <c r="E794" s="331"/>
      <c r="F794" s="331"/>
      <c r="G794" s="274"/>
      <c r="H794" s="279"/>
      <c r="I794" s="302" t="s">
        <v>645</v>
      </c>
      <c r="J794" s="301"/>
      <c r="K794" s="302" t="s">
        <v>646</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35">
      <c r="A795" s="249"/>
      <c r="B795" s="258"/>
      <c r="C795" s="251">
        <f t="shared" si="300"/>
        <v>4</v>
      </c>
      <c r="D795" s="274"/>
      <c r="E795" s="331">
        <v>0</v>
      </c>
      <c r="F795" s="331"/>
      <c r="G795" s="274"/>
      <c r="H795" s="295" t="str">
        <f>H$251</f>
        <v>Aut</v>
      </c>
      <c r="I795" s="408">
        <v>5</v>
      </c>
      <c r="J795" s="408"/>
      <c r="K795" s="367">
        <f t="shared" ref="K795:M797" si="303">INDEX($K$679:$M$750,($E795*i_s_len+$I795)*i_x_len+1,0)</f>
        <v>45611</v>
      </c>
      <c r="L795" s="367">
        <f t="shared" si="303"/>
        <v>45611</v>
      </c>
      <c r="M795" s="367">
        <f t="shared" si="303"/>
        <v>45611</v>
      </c>
      <c r="N795" s="279"/>
      <c r="O795" s="790">
        <f t="shared" ref="O795:Q797" si="304">MIN(363,INT((K795 - DATE(YEAR(K795),1,1))))+364*(YEAR(K795)-i_startyear)</f>
        <v>2139</v>
      </c>
      <c r="P795" s="790">
        <f t="shared" si="304"/>
        <v>2139</v>
      </c>
      <c r="Q795" s="790">
        <f t="shared" si="304"/>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35">
      <c r="A796" s="249"/>
      <c r="B796" s="258"/>
      <c r="C796" s="251">
        <f t="shared" si="300"/>
        <v>4</v>
      </c>
      <c r="D796" s="274"/>
      <c r="E796" s="331">
        <v>1</v>
      </c>
      <c r="F796" s="331"/>
      <c r="G796" s="274"/>
      <c r="H796" s="295" t="str">
        <f>H$252</f>
        <v>Win</v>
      </c>
      <c r="I796" s="408">
        <v>5</v>
      </c>
      <c r="J796" s="408"/>
      <c r="K796" s="367">
        <f t="shared" si="303"/>
        <v>45641</v>
      </c>
      <c r="L796" s="367">
        <f t="shared" si="303"/>
        <v>45641</v>
      </c>
      <c r="M796" s="367">
        <f t="shared" si="303"/>
        <v>45641</v>
      </c>
      <c r="N796" s="279"/>
      <c r="O796" s="790">
        <f t="shared" si="304"/>
        <v>2169</v>
      </c>
      <c r="P796" s="790">
        <f t="shared" si="304"/>
        <v>2169</v>
      </c>
      <c r="Q796" s="790">
        <f t="shared" si="304"/>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35">
      <c r="A797" s="249"/>
      <c r="B797" s="258"/>
      <c r="C797" s="251">
        <f t="shared" si="300"/>
        <v>4</v>
      </c>
      <c r="D797" s="274"/>
      <c r="E797" s="331">
        <v>2</v>
      </c>
      <c r="F797" s="331"/>
      <c r="G797" s="274"/>
      <c r="H797" s="295" t="str">
        <f>H$253</f>
        <v>Spr</v>
      </c>
      <c r="I797" s="408">
        <v>5</v>
      </c>
      <c r="J797" s="408"/>
      <c r="K797" s="367">
        <f t="shared" si="303"/>
        <v>45672</v>
      </c>
      <c r="L797" s="367">
        <f t="shared" si="303"/>
        <v>45672</v>
      </c>
      <c r="M797" s="367">
        <f t="shared" si="303"/>
        <v>45672</v>
      </c>
      <c r="N797" s="279"/>
      <c r="O797" s="790">
        <f t="shared" si="304"/>
        <v>2198</v>
      </c>
      <c r="P797" s="790">
        <f t="shared" si="304"/>
        <v>2198</v>
      </c>
      <c r="Q797" s="790">
        <f t="shared" si="304"/>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35">
      <c r="A798" s="249"/>
      <c r="B798" s="258"/>
      <c r="C798" s="251">
        <f t="shared" si="300"/>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35">
      <c r="A799" s="249"/>
      <c r="B799" s="258"/>
      <c r="C799" s="251">
        <f t="shared" si="300"/>
        <v>4</v>
      </c>
      <c r="D799" s="274"/>
      <c r="E799" s="331"/>
      <c r="F799" s="331"/>
      <c r="G799" s="274"/>
      <c r="H799" s="279"/>
      <c r="I799" s="279"/>
      <c r="J799" s="279"/>
      <c r="K799" s="302" t="s">
        <v>759</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35">
      <c r="A800" s="249"/>
      <c r="B800" s="258"/>
      <c r="C800" s="251">
        <f t="shared" si="300"/>
        <v>4</v>
      </c>
      <c r="D800" s="274"/>
      <c r="E800" s="331"/>
      <c r="F800" s="331"/>
      <c r="G800" s="274"/>
      <c r="H800" s="295" t="str">
        <f>H$251</f>
        <v>Aut</v>
      </c>
      <c r="I800" s="279"/>
      <c r="J800" s="279"/>
      <c r="K800" s="470">
        <v>1550</v>
      </c>
      <c r="L800" s="470">
        <v>1550</v>
      </c>
      <c r="M800" s="470">
        <v>1550</v>
      </c>
      <c r="N800" s="279"/>
      <c r="O800" s="279" t="s">
        <v>769</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35">
      <c r="A801" s="249"/>
      <c r="B801" s="258"/>
      <c r="C801" s="251">
        <f t="shared" si="300"/>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35">
      <c r="A802" s="249"/>
      <c r="B802" s="258"/>
      <c r="C802" s="251">
        <f t="shared" si="300"/>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35">
      <c r="A803" s="249"/>
      <c r="B803" s="258"/>
      <c r="C803" s="251">
        <f t="shared" si="300"/>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35">
      <c r="A804" s="249"/>
      <c r="B804" s="258"/>
      <c r="C804" s="251">
        <f t="shared" si="300"/>
        <v>4</v>
      </c>
      <c r="D804" s="274"/>
      <c r="E804" s="331"/>
      <c r="F804" s="331"/>
      <c r="G804" s="274"/>
      <c r="H804" s="279"/>
      <c r="I804" s="279"/>
      <c r="J804" s="279"/>
      <c r="K804" s="302" t="s">
        <v>647</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35">
      <c r="A805" s="249"/>
      <c r="B805" s="258"/>
      <c r="C805" s="251">
        <f t="shared" si="300"/>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35">
      <c r="A806" s="249"/>
      <c r="B806" s="258"/>
      <c r="C806" s="251">
        <f t="shared" si="300"/>
        <v>4</v>
      </c>
      <c r="D806" s="274"/>
      <c r="E806" s="331"/>
      <c r="F806" s="331"/>
      <c r="G806" s="274"/>
      <c r="H806" s="295" t="str">
        <f>H$252</f>
        <v>Win</v>
      </c>
      <c r="I806" s="279"/>
      <c r="J806" s="279"/>
      <c r="K806" s="409">
        <f t="shared" ref="K806:M807" si="305">(K796-K791)/30.5</f>
        <v>35.934426229508198</v>
      </c>
      <c r="L806" s="409">
        <f t="shared" si="305"/>
        <v>35.934426229508198</v>
      </c>
      <c r="M806" s="409">
        <f t="shared" si="305"/>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35">
      <c r="A807" s="249"/>
      <c r="B807" s="258"/>
      <c r="C807" s="251">
        <f t="shared" si="300"/>
        <v>4</v>
      </c>
      <c r="D807" s="274"/>
      <c r="E807" s="331"/>
      <c r="F807" s="331"/>
      <c r="G807" s="274"/>
      <c r="H807" s="295" t="str">
        <f>H$253</f>
        <v>Spr</v>
      </c>
      <c r="I807" s="279"/>
      <c r="J807" s="279"/>
      <c r="K807" s="409">
        <f t="shared" si="305"/>
        <v>35.934426229508198</v>
      </c>
      <c r="L807" s="409">
        <f t="shared" si="305"/>
        <v>35.934426229508198</v>
      </c>
      <c r="M807" s="409">
        <f t="shared" si="305"/>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15" customHeight="1" outlineLevel="2" x14ac:dyDescent="0.3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427</v>
      </c>
      <c r="AR808" s="261"/>
      <c r="AS808" s="249"/>
      <c r="AT808" s="249"/>
      <c r="AU808" s="249"/>
    </row>
    <row r="809" spans="1:47" ht="5.15" customHeight="1" outlineLevel="2" x14ac:dyDescent="0.3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15" customHeight="1" outlineLevel="1" x14ac:dyDescent="0.3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15" customHeight="1" x14ac:dyDescent="0.3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3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3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15" customHeight="1" thickBot="1" x14ac:dyDescent="0.4">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15" customHeight="1" outlineLevel="1" collapsed="1" x14ac:dyDescent="0.3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3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49999999999999" customHeight="1" x14ac:dyDescent="0.35">
      <c r="A817" s="249"/>
      <c r="B817" s="258"/>
      <c r="C817" s="251">
        <v>1.02</v>
      </c>
      <c r="D817" s="262"/>
      <c r="E817" s="324" t="s">
        <v>414</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6" outlineLevel="1" x14ac:dyDescent="0.35">
      <c r="A818" s="249"/>
      <c r="B818" s="258"/>
      <c r="C818" s="251">
        <f>INT($C$817)+1.02</f>
        <v>2.02</v>
      </c>
      <c r="D818" s="262"/>
      <c r="E818" s="324" t="s">
        <v>416</v>
      </c>
      <c r="F818" s="328">
        <v>1</v>
      </c>
      <c r="G818" s="267"/>
      <c r="H818" s="410" t="s">
        <v>648</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15" customHeight="1" outlineLevel="2" x14ac:dyDescent="0.3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3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3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35">
      <c r="A822" s="249"/>
      <c r="B822" s="258"/>
      <c r="C822" s="251">
        <f>INT($C$817)+2</f>
        <v>3</v>
      </c>
      <c r="D822" s="259"/>
      <c r="E822" s="331"/>
      <c r="F822" s="331"/>
      <c r="G822" s="259"/>
      <c r="H822" s="273"/>
      <c r="I822" s="273"/>
      <c r="J822" s="273"/>
      <c r="K822" s="332" t="s">
        <v>460</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35">
      <c r="A823" s="249"/>
      <c r="B823" s="258"/>
      <c r="C823" s="251">
        <f>INT($C$817)+2</f>
        <v>3</v>
      </c>
      <c r="D823" s="259"/>
      <c r="E823" s="331"/>
      <c r="F823" s="331"/>
      <c r="G823" s="259"/>
      <c r="H823" s="273"/>
      <c r="I823" s="273"/>
      <c r="J823" s="273"/>
      <c r="K823" s="321" t="s">
        <v>527</v>
      </c>
      <c r="L823" s="321" t="s">
        <v>528</v>
      </c>
      <c r="M823" s="321" t="s">
        <v>529</v>
      </c>
      <c r="N823" s="321" t="s">
        <v>530</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306">L823</f>
        <v>BBM</v>
      </c>
      <c r="AA823" s="273" t="str">
        <f t="shared" si="306"/>
        <v>BBT</v>
      </c>
      <c r="AB823" s="273" t="str">
        <f t="shared" si="306"/>
        <v>BMT</v>
      </c>
      <c r="AC823" s="273" t="str">
        <f t="shared" si="306"/>
        <v>BBB</v>
      </c>
      <c r="AD823" s="273" t="str">
        <f t="shared" si="306"/>
        <v>BBM</v>
      </c>
      <c r="AE823" s="273" t="str">
        <f t="shared" si="306"/>
        <v>BBT</v>
      </c>
      <c r="AF823" s="273" t="str">
        <f t="shared" si="306"/>
        <v>BMT</v>
      </c>
      <c r="AG823" s="273"/>
      <c r="AH823" s="273"/>
      <c r="AI823" s="273"/>
      <c r="AJ823" s="273"/>
      <c r="AK823" s="273"/>
      <c r="AL823" s="273"/>
      <c r="AM823" s="273"/>
      <c r="AN823" s="273"/>
      <c r="AO823" s="273"/>
      <c r="AP823" s="273"/>
      <c r="AQ823" s="259"/>
      <c r="AR823" s="261"/>
      <c r="AS823" s="249"/>
      <c r="AT823" s="249"/>
      <c r="AU823" s="249"/>
    </row>
    <row r="824" spans="1:47" ht="11.75" customHeight="1" outlineLevel="2" collapsed="1" x14ac:dyDescent="0.35">
      <c r="A824" s="249"/>
      <c r="B824" s="258" t="s">
        <v>420</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3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35">
      <c r="A826" s="249"/>
      <c r="B826" s="258" t="s">
        <v>421</v>
      </c>
      <c r="C826" s="251">
        <f>INT(MAX($C$836:$C$866))+1</f>
        <v>6</v>
      </c>
      <c r="D826" s="274" t="s">
        <v>422</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35">
      <c r="A827" s="249"/>
      <c r="B827" s="258"/>
      <c r="C827" s="251">
        <f>INT($C$817)+1</f>
        <v>2</v>
      </c>
      <c r="D827" s="274"/>
      <c r="E827" s="331"/>
      <c r="F827" s="331"/>
      <c r="G827" s="274"/>
      <c r="H827" s="334" t="s">
        <v>649</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15" hidden="1" customHeight="1" outlineLevel="3" x14ac:dyDescent="0.35">
      <c r="A828" s="249"/>
      <c r="B828" s="258"/>
      <c r="C828" s="251">
        <f>INT($C$817)+3.005</f>
        <v>4.0049999999999999</v>
      </c>
      <c r="D828" s="274" t="s">
        <v>423</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35">
      <c r="A829" s="249"/>
      <c r="B829" s="258"/>
      <c r="C829" s="251">
        <f>INT($C$817)+2</f>
        <v>3</v>
      </c>
      <c r="D829" s="274"/>
      <c r="E829" s="331"/>
      <c r="F829" s="331"/>
      <c r="G829" s="274"/>
      <c r="H829" s="593" t="s">
        <v>1105</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35">
      <c r="A830" s="249"/>
      <c r="B830" s="258"/>
      <c r="C830" s="251">
        <f>INT($C$817)+2</f>
        <v>3</v>
      </c>
      <c r="D830" s="274"/>
      <c r="E830" s="331"/>
      <c r="F830" s="331"/>
      <c r="G830" s="274"/>
      <c r="H830" s="377"/>
      <c r="I830" s="412" t="s">
        <v>651</v>
      </c>
      <c r="J830" s="377" t="s">
        <v>652</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35">
      <c r="A831" s="249"/>
      <c r="B831" s="258"/>
      <c r="C831" s="251">
        <f>INT($C$817)+4</f>
        <v>5</v>
      </c>
      <c r="D831" s="274"/>
      <c r="E831" s="331"/>
      <c r="F831" s="331"/>
      <c r="G831" s="274"/>
      <c r="H831" s="413"/>
      <c r="I831" s="414">
        <v>0</v>
      </c>
      <c r="J831" s="414" t="s">
        <v>654</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35">
      <c r="A832" s="249"/>
      <c r="B832" s="258"/>
      <c r="C832" s="251">
        <f>INT($C$817)+4</f>
        <v>5</v>
      </c>
      <c r="D832" s="274"/>
      <c r="E832" s="331"/>
      <c r="F832" s="331"/>
      <c r="G832" s="274"/>
      <c r="H832" s="295"/>
      <c r="I832" s="301">
        <v>1</v>
      </c>
      <c r="J832" s="295" t="s">
        <v>655</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35">
      <c r="A833" s="249"/>
      <c r="B833" s="258"/>
      <c r="C833" s="251">
        <f>INT($C$817)+4</f>
        <v>5</v>
      </c>
      <c r="D833" s="274"/>
      <c r="E833" s="331"/>
      <c r="F833" s="331"/>
      <c r="G833" s="274"/>
      <c r="H833" s="295"/>
      <c r="I833" s="301">
        <v>2</v>
      </c>
      <c r="J833" s="295" t="s">
        <v>656</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15" customHeight="1" outlineLevel="2" x14ac:dyDescent="0.3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427</v>
      </c>
      <c r="AR834" s="261"/>
      <c r="AS834" s="249"/>
      <c r="AT834" s="249"/>
      <c r="AU834" s="249"/>
    </row>
    <row r="835" spans="1:47" outlineLevel="1" x14ac:dyDescent="0.35">
      <c r="A835" s="249"/>
      <c r="B835" s="258"/>
      <c r="C835" s="251">
        <f>INT($C$817)+1</f>
        <v>2</v>
      </c>
      <c r="D835" s="274"/>
      <c r="E835" s="331"/>
      <c r="F835" s="331"/>
      <c r="G835" s="274"/>
      <c r="H835" s="334" t="s">
        <v>657</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15" hidden="1" customHeight="1" outlineLevel="3" x14ac:dyDescent="0.35">
      <c r="A836" s="249"/>
      <c r="B836" s="258"/>
      <c r="C836" s="251">
        <f>INT($C$817)+3.005</f>
        <v>4.0049999999999999</v>
      </c>
      <c r="D836" s="274" t="s">
        <v>423</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35">
      <c r="A837" s="249"/>
      <c r="B837" s="258"/>
      <c r="C837" s="251">
        <f>INT($C$817)+2</f>
        <v>3</v>
      </c>
      <c r="D837" s="274"/>
      <c r="E837" s="331"/>
      <c r="F837" s="331"/>
      <c r="G837" s="274"/>
      <c r="H837" s="593" t="s">
        <v>1106</v>
      </c>
      <c r="I837" s="279"/>
      <c r="J837" s="279"/>
      <c r="K837" s="295">
        <f>i_s_len</f>
        <v>8</v>
      </c>
      <c r="L837" s="282">
        <v>3</v>
      </c>
      <c r="M837" s="279"/>
      <c r="N837" s="280" t="s">
        <v>658</v>
      </c>
      <c r="O837" s="279"/>
      <c r="P837" s="279"/>
      <c r="Q837" s="279"/>
      <c r="R837" s="279"/>
      <c r="S837" s="279"/>
      <c r="T837" s="279"/>
      <c r="U837" s="279"/>
      <c r="V837" s="279"/>
      <c r="W837" s="279"/>
      <c r="X837" s="279"/>
      <c r="Y837" s="411" t="s">
        <v>650</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35">
      <c r="A838" s="249"/>
      <c r="B838" s="258"/>
      <c r="C838" s="251">
        <f>INT($C$817)+2</f>
        <v>3</v>
      </c>
      <c r="D838" s="274"/>
      <c r="E838" s="331"/>
      <c r="F838" s="331"/>
      <c r="G838" s="274"/>
      <c r="H838" s="377" t="s">
        <v>659</v>
      </c>
      <c r="I838" s="377" t="s">
        <v>651</v>
      </c>
      <c r="J838" s="377" t="s">
        <v>652</v>
      </c>
      <c r="K838" s="345" t="s">
        <v>1188</v>
      </c>
      <c r="L838" s="345"/>
      <c r="M838" s="345"/>
      <c r="N838" s="345"/>
      <c r="O838" s="345" t="s">
        <v>653</v>
      </c>
      <c r="P838" s="345"/>
      <c r="Q838" s="345"/>
      <c r="R838" s="345"/>
      <c r="S838" s="279"/>
      <c r="T838" s="279"/>
      <c r="U838" s="279"/>
      <c r="V838" s="279"/>
      <c r="W838" s="279"/>
      <c r="X838" s="279"/>
      <c r="Y838" s="416" t="s">
        <v>1188</v>
      </c>
      <c r="Z838" s="416"/>
      <c r="AA838" s="416"/>
      <c r="AB838" s="416"/>
      <c r="AC838" s="416" t="s">
        <v>653</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35">
      <c r="A839" s="249"/>
      <c r="B839" s="258"/>
      <c r="C839" s="251">
        <f t="shared" ref="C839:C847" si="307">INT($C$817)+4</f>
        <v>5</v>
      </c>
      <c r="D839" s="274"/>
      <c r="E839" s="331"/>
      <c r="F839" s="331"/>
      <c r="G839" s="274"/>
      <c r="H839" s="413" t="s">
        <v>660</v>
      </c>
      <c r="I839" s="414">
        <v>0</v>
      </c>
      <c r="J839" s="414" t="s">
        <v>661</v>
      </c>
      <c r="K839" s="417"/>
      <c r="L839" s="417"/>
      <c r="M839" s="417"/>
      <c r="N839" s="417"/>
      <c r="O839" s="418"/>
      <c r="P839" s="418"/>
      <c r="Q839" s="418"/>
      <c r="R839" s="418"/>
      <c r="S839" s="764" t="s">
        <v>1107</v>
      </c>
      <c r="T839" s="279"/>
      <c r="U839" s="279"/>
      <c r="V839" s="279"/>
      <c r="W839" s="279"/>
      <c r="X839" s="279"/>
      <c r="Y839" s="419">
        <f>364*10</f>
        <v>3640</v>
      </c>
      <c r="Z839" s="419">
        <f t="shared" ref="Z839:AB847" si="308">364*10</f>
        <v>3640</v>
      </c>
      <c r="AA839" s="419">
        <f t="shared" si="308"/>
        <v>3640</v>
      </c>
      <c r="AB839" s="419">
        <f t="shared" si="308"/>
        <v>3640</v>
      </c>
      <c r="AC839" s="419">
        <v>10000</v>
      </c>
      <c r="AD839" s="419">
        <v>10000</v>
      </c>
      <c r="AE839" s="419">
        <v>10000</v>
      </c>
      <c r="AF839" s="419">
        <v>10000</v>
      </c>
      <c r="AG839" s="419"/>
      <c r="AH839" s="419"/>
      <c r="AI839" s="419"/>
      <c r="AJ839" s="419"/>
      <c r="AK839" s="789"/>
      <c r="AL839" s="789"/>
      <c r="AM839" s="789"/>
      <c r="AN839" s="789"/>
      <c r="AO839" s="789"/>
      <c r="AP839" s="789"/>
      <c r="AQ839" s="274"/>
      <c r="AR839" s="261"/>
      <c r="AS839" s="249"/>
      <c r="AT839" s="249"/>
      <c r="AU839" s="249"/>
    </row>
    <row r="840" spans="1:47" hidden="1" outlineLevel="4" x14ac:dyDescent="0.35">
      <c r="A840" s="249"/>
      <c r="B840" s="258"/>
      <c r="C840" s="251">
        <f t="shared" si="307"/>
        <v>5</v>
      </c>
      <c r="D840" s="274"/>
      <c r="E840" s="331"/>
      <c r="F840" s="331"/>
      <c r="G840" s="274"/>
      <c r="H840" s="295" t="s">
        <v>662</v>
      </c>
      <c r="I840" s="301"/>
      <c r="J840" s="295" t="s">
        <v>663</v>
      </c>
      <c r="K840" s="407"/>
      <c r="L840" s="407"/>
      <c r="M840" s="407"/>
      <c r="N840" s="407"/>
      <c r="O840" s="407"/>
      <c r="P840" s="407"/>
      <c r="Q840" s="407"/>
      <c r="R840" s="407"/>
      <c r="S840" s="279"/>
      <c r="T840" s="279"/>
      <c r="U840" s="279"/>
      <c r="V840" s="279"/>
      <c r="W840" s="279"/>
      <c r="X840" s="279"/>
      <c r="Y840" s="419">
        <f t="shared" ref="Y840:Y847" si="309">364*10</f>
        <v>3640</v>
      </c>
      <c r="Z840" s="419">
        <f t="shared" si="308"/>
        <v>3640</v>
      </c>
      <c r="AA840" s="419">
        <f t="shared" si="308"/>
        <v>3640</v>
      </c>
      <c r="AB840" s="419">
        <f t="shared" si="308"/>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35">
      <c r="A841" s="249"/>
      <c r="B841" s="258"/>
      <c r="C841" s="251">
        <f t="shared" si="307"/>
        <v>5</v>
      </c>
      <c r="D841" s="274"/>
      <c r="E841" s="331"/>
      <c r="F841" s="331"/>
      <c r="G841" s="274"/>
      <c r="H841" s="295" t="s">
        <v>664</v>
      </c>
      <c r="I841" s="301"/>
      <c r="J841" s="295" t="s">
        <v>663</v>
      </c>
      <c r="K841" s="407"/>
      <c r="L841" s="407"/>
      <c r="M841" s="407"/>
      <c r="N841" s="407"/>
      <c r="O841" s="407"/>
      <c r="P841" s="407"/>
      <c r="Q841" s="407"/>
      <c r="R841" s="407"/>
      <c r="S841" s="279"/>
      <c r="T841" s="279"/>
      <c r="U841" s="279"/>
      <c r="V841" s="279"/>
      <c r="W841" s="279"/>
      <c r="X841" s="279"/>
      <c r="Y841" s="419">
        <f t="shared" si="309"/>
        <v>3640</v>
      </c>
      <c r="Z841" s="419">
        <f t="shared" si="308"/>
        <v>3640</v>
      </c>
      <c r="AA841" s="419">
        <f t="shared" si="308"/>
        <v>3640</v>
      </c>
      <c r="AB841" s="419">
        <f t="shared" si="308"/>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35">
      <c r="A842" s="249"/>
      <c r="B842" s="258"/>
      <c r="C842" s="251">
        <f t="shared" si="307"/>
        <v>5</v>
      </c>
      <c r="D842" s="274"/>
      <c r="E842" s="331"/>
      <c r="F842" s="331"/>
      <c r="G842" s="274"/>
      <c r="H842" s="295">
        <v>3</v>
      </c>
      <c r="I842" s="301"/>
      <c r="J842" s="295" t="s">
        <v>663</v>
      </c>
      <c r="K842" s="407"/>
      <c r="L842" s="407"/>
      <c r="M842" s="407"/>
      <c r="N842" s="407"/>
      <c r="O842" s="407"/>
      <c r="P842" s="407"/>
      <c r="Q842" s="407"/>
      <c r="R842" s="407"/>
      <c r="S842" s="279"/>
      <c r="T842" s="279"/>
      <c r="U842" s="279"/>
      <c r="V842" s="279"/>
      <c r="W842" s="279"/>
      <c r="X842" s="279"/>
      <c r="Y842" s="419">
        <f t="shared" si="309"/>
        <v>3640</v>
      </c>
      <c r="Z842" s="419">
        <f t="shared" si="308"/>
        <v>3640</v>
      </c>
      <c r="AA842" s="419">
        <f t="shared" si="308"/>
        <v>3640</v>
      </c>
      <c r="AB842" s="419">
        <f t="shared" si="308"/>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35">
      <c r="A843" s="249"/>
      <c r="B843" s="258"/>
      <c r="C843" s="251">
        <f t="shared" si="307"/>
        <v>5</v>
      </c>
      <c r="D843" s="274"/>
      <c r="E843" s="331"/>
      <c r="F843" s="331"/>
      <c r="G843" s="274"/>
      <c r="H843" s="295">
        <v>4</v>
      </c>
      <c r="I843" s="301"/>
      <c r="J843" s="295" t="s">
        <v>663</v>
      </c>
      <c r="K843" s="407"/>
      <c r="L843" s="407"/>
      <c r="M843" s="407"/>
      <c r="N843" s="407"/>
      <c r="O843" s="407"/>
      <c r="P843" s="407"/>
      <c r="Q843" s="407"/>
      <c r="R843" s="407"/>
      <c r="S843" s="279"/>
      <c r="T843" s="279"/>
      <c r="U843" s="279"/>
      <c r="V843" s="279"/>
      <c r="W843" s="279"/>
      <c r="X843" s="279"/>
      <c r="Y843" s="419">
        <f t="shared" si="309"/>
        <v>3640</v>
      </c>
      <c r="Z843" s="419">
        <f t="shared" si="308"/>
        <v>3640</v>
      </c>
      <c r="AA843" s="419">
        <f t="shared" si="308"/>
        <v>3640</v>
      </c>
      <c r="AB843" s="419">
        <f t="shared" si="308"/>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35">
      <c r="A844" s="249"/>
      <c r="B844" s="258"/>
      <c r="C844" s="251">
        <f t="shared" si="307"/>
        <v>5</v>
      </c>
      <c r="D844" s="274"/>
      <c r="E844" s="331"/>
      <c r="F844" s="331"/>
      <c r="G844" s="274"/>
      <c r="H844" s="295">
        <v>5</v>
      </c>
      <c r="I844" s="301"/>
      <c r="J844" s="295" t="s">
        <v>663</v>
      </c>
      <c r="K844" s="407"/>
      <c r="L844" s="407"/>
      <c r="M844" s="407"/>
      <c r="N844" s="407"/>
      <c r="O844" s="407"/>
      <c r="P844" s="407"/>
      <c r="Q844" s="407"/>
      <c r="R844" s="407"/>
      <c r="S844" s="279"/>
      <c r="T844" s="279"/>
      <c r="U844" s="279"/>
      <c r="V844" s="279"/>
      <c r="W844" s="279"/>
      <c r="X844" s="279"/>
      <c r="Y844" s="419">
        <f t="shared" si="309"/>
        <v>3640</v>
      </c>
      <c r="Z844" s="419">
        <f t="shared" si="308"/>
        <v>3640</v>
      </c>
      <c r="AA844" s="419">
        <f t="shared" si="308"/>
        <v>3640</v>
      </c>
      <c r="AB844" s="419">
        <f t="shared" si="308"/>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35">
      <c r="A845" s="249"/>
      <c r="B845" s="258"/>
      <c r="C845" s="251">
        <f t="shared" si="307"/>
        <v>5</v>
      </c>
      <c r="D845" s="274"/>
      <c r="E845" s="331"/>
      <c r="F845" s="331"/>
      <c r="G845" s="274"/>
      <c r="H845" s="295">
        <v>6</v>
      </c>
      <c r="I845" s="301"/>
      <c r="J845" s="295" t="s">
        <v>663</v>
      </c>
      <c r="K845" s="407"/>
      <c r="L845" s="407"/>
      <c r="M845" s="407"/>
      <c r="N845" s="407"/>
      <c r="O845" s="407"/>
      <c r="P845" s="407"/>
      <c r="Q845" s="407"/>
      <c r="R845" s="407"/>
      <c r="S845" s="279"/>
      <c r="T845" s="279"/>
      <c r="U845" s="279"/>
      <c r="V845" s="279"/>
      <c r="W845" s="279"/>
      <c r="X845" s="279"/>
      <c r="Y845" s="419">
        <f t="shared" si="309"/>
        <v>3640</v>
      </c>
      <c r="Z845" s="419">
        <f t="shared" si="308"/>
        <v>3640</v>
      </c>
      <c r="AA845" s="419">
        <f t="shared" si="308"/>
        <v>3640</v>
      </c>
      <c r="AB845" s="419">
        <f t="shared" si="308"/>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35">
      <c r="A846" s="249"/>
      <c r="B846" s="258"/>
      <c r="C846" s="251">
        <f t="shared" si="307"/>
        <v>5</v>
      </c>
      <c r="D846" s="274"/>
      <c r="E846" s="331"/>
      <c r="F846" s="331"/>
      <c r="G846" s="274"/>
      <c r="H846" s="295">
        <v>7</v>
      </c>
      <c r="I846" s="301"/>
      <c r="J846" s="295" t="s">
        <v>663</v>
      </c>
      <c r="K846" s="407"/>
      <c r="L846" s="407"/>
      <c r="M846" s="407"/>
      <c r="N846" s="407"/>
      <c r="O846" s="407"/>
      <c r="P846" s="407"/>
      <c r="Q846" s="407"/>
      <c r="R846" s="407"/>
      <c r="S846" s="279"/>
      <c r="T846" s="279"/>
      <c r="U846" s="279"/>
      <c r="V846" s="279"/>
      <c r="W846" s="279"/>
      <c r="X846" s="279"/>
      <c r="Y846" s="419">
        <f t="shared" si="309"/>
        <v>3640</v>
      </c>
      <c r="Z846" s="419">
        <f t="shared" si="308"/>
        <v>3640</v>
      </c>
      <c r="AA846" s="419">
        <f t="shared" si="308"/>
        <v>3640</v>
      </c>
      <c r="AB846" s="419">
        <f t="shared" si="308"/>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35">
      <c r="A847" s="249"/>
      <c r="B847" s="258"/>
      <c r="C847" s="251">
        <f t="shared" si="307"/>
        <v>5</v>
      </c>
      <c r="D847" s="274"/>
      <c r="E847" s="331"/>
      <c r="F847" s="331"/>
      <c r="G847" s="274"/>
      <c r="H847" s="421">
        <v>8</v>
      </c>
      <c r="I847" s="422"/>
      <c r="J847" s="421" t="s">
        <v>663</v>
      </c>
      <c r="K847" s="423"/>
      <c r="L847" s="423"/>
      <c r="M847" s="423"/>
      <c r="N847" s="423"/>
      <c r="O847" s="424"/>
      <c r="P847" s="424"/>
      <c r="Q847" s="424"/>
      <c r="R847" s="424"/>
      <c r="S847" s="279"/>
      <c r="T847" s="279"/>
      <c r="U847" s="279"/>
      <c r="V847" s="279"/>
      <c r="W847" s="279"/>
      <c r="X847" s="279"/>
      <c r="Y847" s="419">
        <f t="shared" si="309"/>
        <v>3640</v>
      </c>
      <c r="Z847" s="419">
        <f t="shared" si="308"/>
        <v>3640</v>
      </c>
      <c r="AA847" s="419">
        <f t="shared" si="308"/>
        <v>3640</v>
      </c>
      <c r="AB847" s="419">
        <f t="shared" si="308"/>
        <v>3640</v>
      </c>
      <c r="AC847" s="419">
        <v>10000</v>
      </c>
      <c r="AD847" s="419">
        <v>10000</v>
      </c>
      <c r="AE847" s="419">
        <v>10000</v>
      </c>
      <c r="AF847" s="419">
        <v>10000</v>
      </c>
      <c r="AG847" s="425"/>
      <c r="AH847" s="425"/>
      <c r="AI847" s="425"/>
      <c r="AJ847" s="425"/>
      <c r="AK847" s="789"/>
      <c r="AL847" s="789"/>
      <c r="AM847" s="789"/>
      <c r="AN847" s="789"/>
      <c r="AO847" s="789"/>
      <c r="AP847" s="789"/>
      <c r="AQ847" s="274"/>
      <c r="AR847" s="261"/>
      <c r="AS847" s="249"/>
      <c r="AT847" s="249"/>
      <c r="AU847" s="249"/>
    </row>
    <row r="848" spans="1:47" ht="22.5" hidden="1" customHeight="1" outlineLevel="3" x14ac:dyDescent="0.35">
      <c r="A848" s="249"/>
      <c r="B848" s="258"/>
      <c r="C848" s="251">
        <f t="shared" ref="C848:C865" si="310">INT($C$817)+3</f>
        <v>4</v>
      </c>
      <c r="D848" s="274"/>
      <c r="E848" s="331"/>
      <c r="F848" s="331"/>
      <c r="G848" s="274"/>
      <c r="H848" s="413" t="s">
        <v>660</v>
      </c>
      <c r="I848" s="414">
        <v>1</v>
      </c>
      <c r="J848" s="301" t="s">
        <v>665</v>
      </c>
      <c r="K848" s="420">
        <f>INT(4*30.4)</f>
        <v>121</v>
      </c>
      <c r="L848" s="420">
        <f t="shared" ref="L848:N848" si="311">INT(4*30.4)</f>
        <v>121</v>
      </c>
      <c r="M848" s="420">
        <f t="shared" si="311"/>
        <v>121</v>
      </c>
      <c r="N848" s="420">
        <f t="shared" si="311"/>
        <v>121</v>
      </c>
      <c r="O848" s="420"/>
      <c r="P848" s="420"/>
      <c r="Q848" s="420"/>
      <c r="R848" s="420"/>
      <c r="S848" s="986" t="s">
        <v>1221</v>
      </c>
      <c r="T848" s="987"/>
      <c r="U848" s="987"/>
      <c r="V848" s="987"/>
      <c r="W848" s="988"/>
      <c r="X848" s="279"/>
      <c r="Y848" s="426">
        <f t="shared" ref="Y848:AB856" si="312">IF(K848="",0,K848)</f>
        <v>121</v>
      </c>
      <c r="Z848" s="426">
        <f t="shared" si="312"/>
        <v>121</v>
      </c>
      <c r="AA848" s="426">
        <f t="shared" si="312"/>
        <v>121</v>
      </c>
      <c r="AB848" s="426">
        <f t="shared" si="312"/>
        <v>121</v>
      </c>
      <c r="AC848" s="909">
        <f>IF(O848="",10000,O848)</f>
        <v>10000</v>
      </c>
      <c r="AD848" s="909">
        <f t="shared" ref="AD848:AF865" si="313">IF(P848="",10000,P848)</f>
        <v>10000</v>
      </c>
      <c r="AE848" s="909">
        <f t="shared" si="313"/>
        <v>10000</v>
      </c>
      <c r="AF848" s="909">
        <f t="shared" si="313"/>
        <v>10000</v>
      </c>
      <c r="AG848" s="419"/>
      <c r="AH848" s="419"/>
      <c r="AI848" s="419"/>
      <c r="AJ848" s="419"/>
      <c r="AK848" s="789"/>
      <c r="AL848" s="789"/>
      <c r="AM848" s="789"/>
      <c r="AN848" s="789"/>
      <c r="AO848" s="789"/>
      <c r="AP848" s="789"/>
      <c r="AQ848" s="274"/>
      <c r="AR848" s="261"/>
      <c r="AS848" s="249"/>
      <c r="AT848" s="249"/>
      <c r="AU848" s="249"/>
    </row>
    <row r="849" spans="1:47" hidden="1" outlineLevel="3" x14ac:dyDescent="0.35">
      <c r="A849" s="249"/>
      <c r="B849" s="258"/>
      <c r="C849" s="251">
        <f t="shared" si="310"/>
        <v>4</v>
      </c>
      <c r="D849" s="274"/>
      <c r="E849" s="331"/>
      <c r="F849" s="331"/>
      <c r="G849" s="274"/>
      <c r="H849" s="295" t="s">
        <v>662</v>
      </c>
      <c r="I849" s="301"/>
      <c r="J849" s="295" t="s">
        <v>663</v>
      </c>
      <c r="K849" s="420">
        <v>364</v>
      </c>
      <c r="L849" s="420">
        <v>364</v>
      </c>
      <c r="M849" s="420">
        <v>364</v>
      </c>
      <c r="N849" s="420">
        <v>364</v>
      </c>
      <c r="O849" s="420"/>
      <c r="P849" s="420"/>
      <c r="Q849" s="420"/>
      <c r="R849" s="420"/>
      <c r="S849" s="989"/>
      <c r="T849" s="990"/>
      <c r="U849" s="990"/>
      <c r="V849" s="990"/>
      <c r="W849" s="991"/>
      <c r="X849" s="279"/>
      <c r="Y849" s="426">
        <f t="shared" si="312"/>
        <v>364</v>
      </c>
      <c r="Z849" s="426">
        <f t="shared" si="312"/>
        <v>364</v>
      </c>
      <c r="AA849" s="426">
        <f t="shared" si="312"/>
        <v>364</v>
      </c>
      <c r="AB849" s="426">
        <f t="shared" si="312"/>
        <v>364</v>
      </c>
      <c r="AC849" s="909">
        <f t="shared" ref="AC849:AC865" si="314">IF(O849="",10000,O849)</f>
        <v>10000</v>
      </c>
      <c r="AD849" s="909">
        <f t="shared" si="313"/>
        <v>10000</v>
      </c>
      <c r="AE849" s="909">
        <f t="shared" si="313"/>
        <v>10000</v>
      </c>
      <c r="AF849" s="909">
        <f t="shared" si="313"/>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35">
      <c r="A850" s="249"/>
      <c r="B850" s="258"/>
      <c r="C850" s="251">
        <f t="shared" si="310"/>
        <v>4</v>
      </c>
      <c r="D850" s="274"/>
      <c r="E850" s="331"/>
      <c r="F850" s="331"/>
      <c r="G850" s="274"/>
      <c r="H850" s="295" t="s">
        <v>664</v>
      </c>
      <c r="I850" s="301"/>
      <c r="J850" s="295" t="s">
        <v>663</v>
      </c>
      <c r="K850" s="420">
        <f t="shared" ref="K850:K856" si="315">K849+364</f>
        <v>728</v>
      </c>
      <c r="L850" s="420">
        <f t="shared" ref="L850:N856" si="316">L849+364</f>
        <v>728</v>
      </c>
      <c r="M850" s="420">
        <f t="shared" si="316"/>
        <v>728</v>
      </c>
      <c r="N850" s="420">
        <f t="shared" si="316"/>
        <v>728</v>
      </c>
      <c r="O850" s="420"/>
      <c r="P850" s="420"/>
      <c r="Q850" s="420"/>
      <c r="R850" s="420"/>
      <c r="S850" s="989"/>
      <c r="T850" s="990"/>
      <c r="U850" s="990"/>
      <c r="V850" s="990"/>
      <c r="W850" s="991"/>
      <c r="X850" s="279"/>
      <c r="Y850" s="426">
        <f t="shared" si="312"/>
        <v>728</v>
      </c>
      <c r="Z850" s="426">
        <f t="shared" si="312"/>
        <v>728</v>
      </c>
      <c r="AA850" s="426">
        <f t="shared" si="312"/>
        <v>728</v>
      </c>
      <c r="AB850" s="426">
        <f t="shared" si="312"/>
        <v>728</v>
      </c>
      <c r="AC850" s="909">
        <f t="shared" si="314"/>
        <v>10000</v>
      </c>
      <c r="AD850" s="909">
        <f t="shared" si="313"/>
        <v>10000</v>
      </c>
      <c r="AE850" s="909">
        <f t="shared" si="313"/>
        <v>10000</v>
      </c>
      <c r="AF850" s="909">
        <f t="shared" si="313"/>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35">
      <c r="A851" s="249"/>
      <c r="B851" s="258"/>
      <c r="C851" s="251">
        <f t="shared" si="310"/>
        <v>4</v>
      </c>
      <c r="D851" s="274"/>
      <c r="E851" s="331"/>
      <c r="F851" s="331"/>
      <c r="G851" s="274"/>
      <c r="H851" s="295">
        <v>3</v>
      </c>
      <c r="I851" s="301"/>
      <c r="J851" s="295" t="s">
        <v>663</v>
      </c>
      <c r="K851" s="420">
        <f t="shared" si="315"/>
        <v>1092</v>
      </c>
      <c r="L851" s="420">
        <f t="shared" si="316"/>
        <v>1092</v>
      </c>
      <c r="M851" s="420">
        <f t="shared" si="316"/>
        <v>1092</v>
      </c>
      <c r="N851" s="420">
        <f t="shared" si="316"/>
        <v>1092</v>
      </c>
      <c r="O851" s="420"/>
      <c r="P851" s="420"/>
      <c r="Q851" s="420"/>
      <c r="R851" s="420"/>
      <c r="S851" s="989"/>
      <c r="T851" s="990"/>
      <c r="U851" s="990"/>
      <c r="V851" s="990"/>
      <c r="W851" s="991"/>
      <c r="X851" s="279"/>
      <c r="Y851" s="426">
        <f t="shared" si="312"/>
        <v>1092</v>
      </c>
      <c r="Z851" s="426">
        <f t="shared" si="312"/>
        <v>1092</v>
      </c>
      <c r="AA851" s="426">
        <f t="shared" si="312"/>
        <v>1092</v>
      </c>
      <c r="AB851" s="426">
        <f t="shared" si="312"/>
        <v>1092</v>
      </c>
      <c r="AC851" s="909">
        <f t="shared" si="314"/>
        <v>10000</v>
      </c>
      <c r="AD851" s="909">
        <f t="shared" si="313"/>
        <v>10000</v>
      </c>
      <c r="AE851" s="909">
        <f t="shared" si="313"/>
        <v>10000</v>
      </c>
      <c r="AF851" s="909">
        <f t="shared" si="313"/>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35">
      <c r="A852" s="249"/>
      <c r="B852" s="258"/>
      <c r="C852" s="251">
        <f t="shared" si="310"/>
        <v>4</v>
      </c>
      <c r="D852" s="274"/>
      <c r="E852" s="331"/>
      <c r="F852" s="331"/>
      <c r="G852" s="274"/>
      <c r="H852" s="295">
        <v>4</v>
      </c>
      <c r="I852" s="301"/>
      <c r="J852" s="295" t="s">
        <v>663</v>
      </c>
      <c r="K852" s="420">
        <f t="shared" si="315"/>
        <v>1456</v>
      </c>
      <c r="L852" s="420">
        <f t="shared" si="316"/>
        <v>1456</v>
      </c>
      <c r="M852" s="420">
        <f t="shared" si="316"/>
        <v>1456</v>
      </c>
      <c r="N852" s="420">
        <f t="shared" si="316"/>
        <v>1456</v>
      </c>
      <c r="O852" s="420"/>
      <c r="P852" s="420"/>
      <c r="Q852" s="420"/>
      <c r="R852" s="420"/>
      <c r="S852" s="989"/>
      <c r="T852" s="990"/>
      <c r="U852" s="990"/>
      <c r="V852" s="990"/>
      <c r="W852" s="991"/>
      <c r="X852" s="279"/>
      <c r="Y852" s="426">
        <f t="shared" si="312"/>
        <v>1456</v>
      </c>
      <c r="Z852" s="426">
        <f t="shared" si="312"/>
        <v>1456</v>
      </c>
      <c r="AA852" s="426">
        <f t="shared" si="312"/>
        <v>1456</v>
      </c>
      <c r="AB852" s="426">
        <f t="shared" si="312"/>
        <v>1456</v>
      </c>
      <c r="AC852" s="909">
        <f t="shared" si="314"/>
        <v>10000</v>
      </c>
      <c r="AD852" s="909">
        <f t="shared" si="313"/>
        <v>10000</v>
      </c>
      <c r="AE852" s="909">
        <f t="shared" si="313"/>
        <v>10000</v>
      </c>
      <c r="AF852" s="909">
        <f t="shared" si="313"/>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35">
      <c r="A853" s="249"/>
      <c r="B853" s="258"/>
      <c r="C853" s="251">
        <f t="shared" si="310"/>
        <v>4</v>
      </c>
      <c r="D853" s="274"/>
      <c r="E853" s="331"/>
      <c r="F853" s="331"/>
      <c r="G853" s="274"/>
      <c r="H853" s="295">
        <v>5</v>
      </c>
      <c r="I853" s="301"/>
      <c r="J853" s="295" t="s">
        <v>663</v>
      </c>
      <c r="K853" s="420">
        <f t="shared" si="315"/>
        <v>1820</v>
      </c>
      <c r="L853" s="420">
        <f t="shared" si="316"/>
        <v>1820</v>
      </c>
      <c r="M853" s="420">
        <f t="shared" si="316"/>
        <v>1820</v>
      </c>
      <c r="N853" s="420">
        <f t="shared" si="316"/>
        <v>1820</v>
      </c>
      <c r="O853" s="420"/>
      <c r="P853" s="420"/>
      <c r="Q853" s="420"/>
      <c r="R853" s="420"/>
      <c r="S853" s="989"/>
      <c r="T853" s="990"/>
      <c r="U853" s="990"/>
      <c r="V853" s="990"/>
      <c r="W853" s="991"/>
      <c r="X853" s="279"/>
      <c r="Y853" s="426">
        <f t="shared" si="312"/>
        <v>1820</v>
      </c>
      <c r="Z853" s="426">
        <f t="shared" si="312"/>
        <v>1820</v>
      </c>
      <c r="AA853" s="426">
        <f t="shared" si="312"/>
        <v>1820</v>
      </c>
      <c r="AB853" s="426">
        <f t="shared" si="312"/>
        <v>1820</v>
      </c>
      <c r="AC853" s="909">
        <f t="shared" si="314"/>
        <v>10000</v>
      </c>
      <c r="AD853" s="909">
        <f t="shared" si="313"/>
        <v>10000</v>
      </c>
      <c r="AE853" s="909">
        <f t="shared" si="313"/>
        <v>10000</v>
      </c>
      <c r="AF853" s="909">
        <f t="shared" si="313"/>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35">
      <c r="A854" s="249"/>
      <c r="B854" s="258"/>
      <c r="C854" s="251">
        <f t="shared" si="310"/>
        <v>4</v>
      </c>
      <c r="D854" s="274"/>
      <c r="E854" s="331"/>
      <c r="F854" s="331"/>
      <c r="G854" s="274"/>
      <c r="H854" s="295">
        <v>6</v>
      </c>
      <c r="I854" s="301"/>
      <c r="J854" s="295" t="s">
        <v>663</v>
      </c>
      <c r="K854" s="420">
        <f t="shared" si="315"/>
        <v>2184</v>
      </c>
      <c r="L854" s="420">
        <f t="shared" si="316"/>
        <v>2184</v>
      </c>
      <c r="M854" s="420">
        <f t="shared" si="316"/>
        <v>2184</v>
      </c>
      <c r="N854" s="420">
        <f t="shared" si="316"/>
        <v>2184</v>
      </c>
      <c r="O854" s="420"/>
      <c r="P854" s="420"/>
      <c r="Q854" s="420"/>
      <c r="R854" s="420"/>
      <c r="S854" s="989"/>
      <c r="T854" s="990"/>
      <c r="U854" s="990"/>
      <c r="V854" s="990"/>
      <c r="W854" s="991"/>
      <c r="X854" s="279"/>
      <c r="Y854" s="426">
        <f t="shared" si="312"/>
        <v>2184</v>
      </c>
      <c r="Z854" s="426">
        <f t="shared" si="312"/>
        <v>2184</v>
      </c>
      <c r="AA854" s="426">
        <f t="shared" si="312"/>
        <v>2184</v>
      </c>
      <c r="AB854" s="426">
        <f t="shared" si="312"/>
        <v>2184</v>
      </c>
      <c r="AC854" s="909">
        <f t="shared" si="314"/>
        <v>10000</v>
      </c>
      <c r="AD854" s="909">
        <f t="shared" si="313"/>
        <v>10000</v>
      </c>
      <c r="AE854" s="909">
        <f t="shared" si="313"/>
        <v>10000</v>
      </c>
      <c r="AF854" s="909">
        <f t="shared" si="313"/>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35">
      <c r="A855" s="249"/>
      <c r="B855" s="258"/>
      <c r="C855" s="251">
        <f t="shared" si="310"/>
        <v>4</v>
      </c>
      <c r="D855" s="274"/>
      <c r="E855" s="331"/>
      <c r="F855" s="331"/>
      <c r="G855" s="274"/>
      <c r="H855" s="295">
        <v>7</v>
      </c>
      <c r="I855" s="301"/>
      <c r="J855" s="295" t="s">
        <v>663</v>
      </c>
      <c r="K855" s="420">
        <f t="shared" si="315"/>
        <v>2548</v>
      </c>
      <c r="L855" s="420">
        <f t="shared" si="316"/>
        <v>2548</v>
      </c>
      <c r="M855" s="420">
        <f t="shared" si="316"/>
        <v>2548</v>
      </c>
      <c r="N855" s="420">
        <f t="shared" si="316"/>
        <v>2548</v>
      </c>
      <c r="O855" s="420"/>
      <c r="P855" s="420"/>
      <c r="Q855" s="420"/>
      <c r="R855" s="420"/>
      <c r="S855" s="989"/>
      <c r="T855" s="990"/>
      <c r="U855" s="990"/>
      <c r="V855" s="990"/>
      <c r="W855" s="991"/>
      <c r="X855" s="279"/>
      <c r="Y855" s="426">
        <f t="shared" si="312"/>
        <v>2548</v>
      </c>
      <c r="Z855" s="426">
        <f t="shared" si="312"/>
        <v>2548</v>
      </c>
      <c r="AA855" s="426">
        <f t="shared" si="312"/>
        <v>2548</v>
      </c>
      <c r="AB855" s="426">
        <f t="shared" si="312"/>
        <v>2548</v>
      </c>
      <c r="AC855" s="909">
        <f t="shared" si="314"/>
        <v>10000</v>
      </c>
      <c r="AD855" s="909">
        <f t="shared" si="313"/>
        <v>10000</v>
      </c>
      <c r="AE855" s="909">
        <f t="shared" si="313"/>
        <v>10000</v>
      </c>
      <c r="AF855" s="909">
        <f t="shared" si="313"/>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35">
      <c r="A856" s="249"/>
      <c r="B856" s="258"/>
      <c r="C856" s="251">
        <f t="shared" si="310"/>
        <v>4</v>
      </c>
      <c r="D856" s="274"/>
      <c r="E856" s="331"/>
      <c r="F856" s="331"/>
      <c r="G856" s="274"/>
      <c r="H856" s="421">
        <v>8</v>
      </c>
      <c r="I856" s="422"/>
      <c r="J856" s="421" t="s">
        <v>663</v>
      </c>
      <c r="K856" s="420">
        <f t="shared" si="315"/>
        <v>2912</v>
      </c>
      <c r="L856" s="420">
        <f t="shared" si="316"/>
        <v>2912</v>
      </c>
      <c r="M856" s="420">
        <f t="shared" si="316"/>
        <v>2912</v>
      </c>
      <c r="N856" s="420">
        <f t="shared" si="316"/>
        <v>2912</v>
      </c>
      <c r="O856" s="420"/>
      <c r="P856" s="420"/>
      <c r="Q856" s="420"/>
      <c r="R856" s="420"/>
      <c r="S856" s="989"/>
      <c r="T856" s="990"/>
      <c r="U856" s="990"/>
      <c r="V856" s="990"/>
      <c r="W856" s="991"/>
      <c r="X856" s="279"/>
      <c r="Y856" s="426">
        <f t="shared" si="312"/>
        <v>2912</v>
      </c>
      <c r="Z856" s="426">
        <f t="shared" si="312"/>
        <v>2912</v>
      </c>
      <c r="AA856" s="426">
        <f t="shared" si="312"/>
        <v>2912</v>
      </c>
      <c r="AB856" s="426">
        <f t="shared" si="312"/>
        <v>2912</v>
      </c>
      <c r="AC856" s="909">
        <f t="shared" si="314"/>
        <v>10000</v>
      </c>
      <c r="AD856" s="909">
        <f t="shared" si="313"/>
        <v>10000</v>
      </c>
      <c r="AE856" s="909">
        <f t="shared" si="313"/>
        <v>10000</v>
      </c>
      <c r="AF856" s="909">
        <f t="shared" si="313"/>
        <v>10000</v>
      </c>
      <c r="AG856" s="425"/>
      <c r="AH856" s="425"/>
      <c r="AI856" s="425"/>
      <c r="AJ856" s="425"/>
      <c r="AK856" s="789"/>
      <c r="AL856" s="789"/>
      <c r="AM856" s="789"/>
      <c r="AN856" s="789"/>
      <c r="AO856" s="789"/>
      <c r="AP856" s="789"/>
      <c r="AQ856" s="274"/>
      <c r="AR856" s="261"/>
      <c r="AS856" s="249"/>
      <c r="AT856" s="249"/>
      <c r="AU856" s="249"/>
    </row>
    <row r="857" spans="1:47" hidden="1" outlineLevel="3" x14ac:dyDescent="0.35">
      <c r="A857" s="249"/>
      <c r="B857" s="258"/>
      <c r="C857" s="251">
        <f t="shared" si="310"/>
        <v>4</v>
      </c>
      <c r="D857" s="274"/>
      <c r="E857" s="331"/>
      <c r="F857" s="331"/>
      <c r="G857" s="274"/>
      <c r="H857" s="413" t="s">
        <v>660</v>
      </c>
      <c r="I857" s="414">
        <v>2</v>
      </c>
      <c r="J857" s="414" t="s">
        <v>666</v>
      </c>
      <c r="K857" s="420"/>
      <c r="L857" s="420"/>
      <c r="M857" s="420"/>
      <c r="N857" s="420"/>
      <c r="O857" s="420">
        <v>45</v>
      </c>
      <c r="P857" s="420">
        <v>45</v>
      </c>
      <c r="Q857" s="420">
        <v>45</v>
      </c>
      <c r="R857" s="420">
        <v>47</v>
      </c>
      <c r="S857" s="989"/>
      <c r="T857" s="990"/>
      <c r="U857" s="990"/>
      <c r="V857" s="990"/>
      <c r="W857" s="991"/>
      <c r="X857" s="279"/>
      <c r="Y857" s="427">
        <f>IF(K857="",10*364,K857)</f>
        <v>3640</v>
      </c>
      <c r="Z857" s="427">
        <f t="shared" ref="Z857:AB865" si="317">IF(L857="",10*364,L857)</f>
        <v>3640</v>
      </c>
      <c r="AA857" s="427">
        <f t="shared" si="317"/>
        <v>3640</v>
      </c>
      <c r="AB857" s="427">
        <f t="shared" si="317"/>
        <v>3640</v>
      </c>
      <c r="AC857" s="909">
        <f t="shared" si="314"/>
        <v>45</v>
      </c>
      <c r="AD857" s="909">
        <f t="shared" si="313"/>
        <v>45</v>
      </c>
      <c r="AE857" s="909">
        <f t="shared" si="313"/>
        <v>45</v>
      </c>
      <c r="AF857" s="909">
        <f t="shared" si="313"/>
        <v>47</v>
      </c>
      <c r="AG857" s="419"/>
      <c r="AH857" s="419"/>
      <c r="AI857" s="419"/>
      <c r="AJ857" s="419"/>
      <c r="AK857" s="789"/>
      <c r="AL857" s="789"/>
      <c r="AM857" s="789"/>
      <c r="AN857" s="789"/>
      <c r="AO857" s="789"/>
      <c r="AP857" s="789"/>
      <c r="AQ857" s="274"/>
      <c r="AR857" s="261"/>
      <c r="AS857" s="249"/>
      <c r="AT857" s="249"/>
      <c r="AU857" s="249"/>
    </row>
    <row r="858" spans="1:47" hidden="1" outlineLevel="3" x14ac:dyDescent="0.35">
      <c r="A858" s="249"/>
      <c r="B858" s="258"/>
      <c r="C858" s="251">
        <f t="shared" si="310"/>
        <v>4</v>
      </c>
      <c r="D858" s="274"/>
      <c r="E858" s="331"/>
      <c r="F858" s="331"/>
      <c r="G858" s="274"/>
      <c r="H858" s="295" t="s">
        <v>662</v>
      </c>
      <c r="I858" s="301"/>
      <c r="J858" s="301" t="s">
        <v>666</v>
      </c>
      <c r="K858" s="420">
        <f>INT(15*30.4)-7</f>
        <v>449</v>
      </c>
      <c r="L858" s="420">
        <v>449</v>
      </c>
      <c r="M858" s="420">
        <v>449</v>
      </c>
      <c r="N858" s="420">
        <v>449</v>
      </c>
      <c r="O858" s="420">
        <v>45</v>
      </c>
      <c r="P858" s="420">
        <v>45</v>
      </c>
      <c r="Q858" s="420">
        <v>45</v>
      </c>
      <c r="R858" s="420">
        <v>47</v>
      </c>
      <c r="S858" s="989"/>
      <c r="T858" s="990"/>
      <c r="U858" s="990"/>
      <c r="V858" s="990"/>
      <c r="W858" s="991"/>
      <c r="X858" s="279"/>
      <c r="Y858" s="427">
        <f t="shared" ref="Y858:Y865" si="318">IF(K858="",10*364,K858)</f>
        <v>449</v>
      </c>
      <c r="Z858" s="427">
        <f t="shared" si="317"/>
        <v>449</v>
      </c>
      <c r="AA858" s="427">
        <f t="shared" si="317"/>
        <v>449</v>
      </c>
      <c r="AB858" s="427">
        <f t="shared" si="317"/>
        <v>449</v>
      </c>
      <c r="AC858" s="909">
        <f t="shared" si="314"/>
        <v>45</v>
      </c>
      <c r="AD858" s="909">
        <f t="shared" si="313"/>
        <v>45</v>
      </c>
      <c r="AE858" s="909">
        <f t="shared" si="313"/>
        <v>45</v>
      </c>
      <c r="AF858" s="909">
        <f t="shared" si="313"/>
        <v>47</v>
      </c>
      <c r="AG858" s="415"/>
      <c r="AH858" s="415"/>
      <c r="AI858" s="415"/>
      <c r="AJ858" s="415"/>
      <c r="AK858" s="415"/>
      <c r="AL858" s="415"/>
      <c r="AM858" s="415"/>
      <c r="AN858" s="415"/>
      <c r="AO858" s="415"/>
      <c r="AP858" s="415"/>
      <c r="AQ858" s="274"/>
      <c r="AR858" s="261"/>
      <c r="AS858" s="249"/>
      <c r="AT858" s="249"/>
      <c r="AU858" s="249"/>
    </row>
    <row r="859" spans="1:47" hidden="1" outlineLevel="3" x14ac:dyDescent="0.35">
      <c r="A859" s="249"/>
      <c r="B859" s="258"/>
      <c r="C859" s="251">
        <f t="shared" si="310"/>
        <v>4</v>
      </c>
      <c r="D859" s="274"/>
      <c r="E859" s="331"/>
      <c r="F859" s="331"/>
      <c r="G859" s="274"/>
      <c r="H859" s="295" t="s">
        <v>664</v>
      </c>
      <c r="I859" s="301"/>
      <c r="J859" s="301" t="s">
        <v>1108</v>
      </c>
      <c r="K859" s="420"/>
      <c r="L859" s="420"/>
      <c r="M859" s="420"/>
      <c r="N859" s="420"/>
      <c r="O859" s="420"/>
      <c r="P859" s="420"/>
      <c r="Q859" s="420"/>
      <c r="R859" s="420"/>
      <c r="S859" s="989"/>
      <c r="T859" s="990"/>
      <c r="U859" s="990"/>
      <c r="V859" s="990"/>
      <c r="W859" s="991"/>
      <c r="X859" s="279"/>
      <c r="Y859" s="427">
        <f t="shared" si="318"/>
        <v>3640</v>
      </c>
      <c r="Z859" s="427">
        <f t="shared" si="317"/>
        <v>3640</v>
      </c>
      <c r="AA859" s="427">
        <f t="shared" si="317"/>
        <v>3640</v>
      </c>
      <c r="AB859" s="427">
        <f t="shared" si="317"/>
        <v>3640</v>
      </c>
      <c r="AC859" s="909">
        <f t="shared" si="314"/>
        <v>10000</v>
      </c>
      <c r="AD859" s="909">
        <f t="shared" si="313"/>
        <v>10000</v>
      </c>
      <c r="AE859" s="909">
        <f t="shared" si="313"/>
        <v>10000</v>
      </c>
      <c r="AF859" s="909">
        <f t="shared" si="313"/>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35">
      <c r="A860" s="249"/>
      <c r="B860" s="258"/>
      <c r="C860" s="251">
        <f t="shared" si="310"/>
        <v>4</v>
      </c>
      <c r="D860" s="274"/>
      <c r="E860" s="331"/>
      <c r="F860" s="331"/>
      <c r="G860" s="274"/>
      <c r="H860" s="295">
        <v>3</v>
      </c>
      <c r="I860" s="301"/>
      <c r="J860" s="295" t="s">
        <v>663</v>
      </c>
      <c r="K860" s="420"/>
      <c r="L860" s="420"/>
      <c r="M860" s="420"/>
      <c r="N860" s="420"/>
      <c r="O860" s="420"/>
      <c r="P860" s="420"/>
      <c r="Q860" s="420"/>
      <c r="R860" s="420"/>
      <c r="S860" s="989"/>
      <c r="T860" s="990"/>
      <c r="U860" s="990"/>
      <c r="V860" s="990"/>
      <c r="W860" s="991"/>
      <c r="X860" s="279"/>
      <c r="Y860" s="427">
        <f t="shared" si="318"/>
        <v>3640</v>
      </c>
      <c r="Z860" s="427">
        <f t="shared" si="317"/>
        <v>3640</v>
      </c>
      <c r="AA860" s="427">
        <f t="shared" si="317"/>
        <v>3640</v>
      </c>
      <c r="AB860" s="427">
        <f t="shared" si="317"/>
        <v>3640</v>
      </c>
      <c r="AC860" s="909">
        <f t="shared" si="314"/>
        <v>10000</v>
      </c>
      <c r="AD860" s="909">
        <f t="shared" si="313"/>
        <v>10000</v>
      </c>
      <c r="AE860" s="909">
        <f t="shared" si="313"/>
        <v>10000</v>
      </c>
      <c r="AF860" s="909">
        <f t="shared" si="313"/>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35">
      <c r="A861" s="249"/>
      <c r="B861" s="258"/>
      <c r="C861" s="251">
        <f t="shared" si="310"/>
        <v>4</v>
      </c>
      <c r="D861" s="274"/>
      <c r="E861" s="331"/>
      <c r="F861" s="331"/>
      <c r="G861" s="274"/>
      <c r="H861" s="295">
        <v>4</v>
      </c>
      <c r="I861" s="301"/>
      <c r="J861" s="295" t="s">
        <v>663</v>
      </c>
      <c r="K861" s="420"/>
      <c r="L861" s="420"/>
      <c r="M861" s="420"/>
      <c r="N861" s="420"/>
      <c r="O861" s="420"/>
      <c r="P861" s="420"/>
      <c r="Q861" s="420"/>
      <c r="R861" s="420"/>
      <c r="S861" s="989"/>
      <c r="T861" s="990"/>
      <c r="U861" s="990"/>
      <c r="V861" s="990"/>
      <c r="W861" s="991"/>
      <c r="X861" s="279"/>
      <c r="Y861" s="427">
        <f t="shared" si="318"/>
        <v>3640</v>
      </c>
      <c r="Z861" s="427">
        <f t="shared" si="317"/>
        <v>3640</v>
      </c>
      <c r="AA861" s="427">
        <f t="shared" si="317"/>
        <v>3640</v>
      </c>
      <c r="AB861" s="427">
        <f t="shared" si="317"/>
        <v>3640</v>
      </c>
      <c r="AC861" s="909">
        <f t="shared" si="314"/>
        <v>10000</v>
      </c>
      <c r="AD861" s="909">
        <f t="shared" si="313"/>
        <v>10000</v>
      </c>
      <c r="AE861" s="909">
        <f t="shared" si="313"/>
        <v>10000</v>
      </c>
      <c r="AF861" s="909">
        <f t="shared" si="313"/>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35">
      <c r="A862" s="249"/>
      <c r="B862" s="258"/>
      <c r="C862" s="251">
        <f t="shared" si="310"/>
        <v>4</v>
      </c>
      <c r="D862" s="274"/>
      <c r="E862" s="331"/>
      <c r="F862" s="331"/>
      <c r="G862" s="274"/>
      <c r="H862" s="295">
        <v>5</v>
      </c>
      <c r="I862" s="301"/>
      <c r="J862" s="295" t="s">
        <v>663</v>
      </c>
      <c r="K862" s="420"/>
      <c r="L862" s="420"/>
      <c r="M862" s="420"/>
      <c r="N862" s="420"/>
      <c r="O862" s="420"/>
      <c r="P862" s="420"/>
      <c r="Q862" s="420"/>
      <c r="R862" s="420"/>
      <c r="S862" s="989"/>
      <c r="T862" s="990"/>
      <c r="U862" s="990"/>
      <c r="V862" s="990"/>
      <c r="W862" s="991"/>
      <c r="X862" s="279"/>
      <c r="Y862" s="427">
        <f t="shared" si="318"/>
        <v>3640</v>
      </c>
      <c r="Z862" s="427">
        <f t="shared" si="317"/>
        <v>3640</v>
      </c>
      <c r="AA862" s="427">
        <f t="shared" si="317"/>
        <v>3640</v>
      </c>
      <c r="AB862" s="427">
        <f t="shared" si="317"/>
        <v>3640</v>
      </c>
      <c r="AC862" s="909">
        <f t="shared" si="314"/>
        <v>10000</v>
      </c>
      <c r="AD862" s="909">
        <f t="shared" si="313"/>
        <v>10000</v>
      </c>
      <c r="AE862" s="909">
        <f t="shared" si="313"/>
        <v>10000</v>
      </c>
      <c r="AF862" s="909">
        <f t="shared" si="313"/>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35">
      <c r="A863" s="249"/>
      <c r="B863" s="258"/>
      <c r="C863" s="251">
        <f t="shared" si="310"/>
        <v>4</v>
      </c>
      <c r="D863" s="274"/>
      <c r="E863" s="331"/>
      <c r="F863" s="331"/>
      <c r="G863" s="274"/>
      <c r="H863" s="295">
        <v>6</v>
      </c>
      <c r="I863" s="301"/>
      <c r="J863" s="295" t="s">
        <v>663</v>
      </c>
      <c r="K863" s="420"/>
      <c r="L863" s="420"/>
      <c r="M863" s="420"/>
      <c r="N863" s="420"/>
      <c r="O863" s="420"/>
      <c r="P863" s="420"/>
      <c r="Q863" s="420"/>
      <c r="R863" s="420"/>
      <c r="S863" s="989"/>
      <c r="T863" s="990"/>
      <c r="U863" s="990"/>
      <c r="V863" s="990"/>
      <c r="W863" s="991"/>
      <c r="X863" s="279"/>
      <c r="Y863" s="427">
        <f t="shared" si="318"/>
        <v>3640</v>
      </c>
      <c r="Z863" s="427">
        <f t="shared" si="317"/>
        <v>3640</v>
      </c>
      <c r="AA863" s="427">
        <f t="shared" si="317"/>
        <v>3640</v>
      </c>
      <c r="AB863" s="427">
        <f t="shared" si="317"/>
        <v>3640</v>
      </c>
      <c r="AC863" s="909">
        <f t="shared" si="314"/>
        <v>10000</v>
      </c>
      <c r="AD863" s="909">
        <f t="shared" si="313"/>
        <v>10000</v>
      </c>
      <c r="AE863" s="909">
        <f t="shared" si="313"/>
        <v>10000</v>
      </c>
      <c r="AF863" s="909">
        <f t="shared" si="313"/>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35">
      <c r="A864" s="249"/>
      <c r="B864" s="258"/>
      <c r="C864" s="251">
        <f t="shared" si="310"/>
        <v>4</v>
      </c>
      <c r="D864" s="274"/>
      <c r="E864" s="331"/>
      <c r="F864" s="331"/>
      <c r="G864" s="274"/>
      <c r="H864" s="295">
        <v>7</v>
      </c>
      <c r="I864" s="301"/>
      <c r="J864" s="295" t="s">
        <v>663</v>
      </c>
      <c r="K864" s="420"/>
      <c r="L864" s="420"/>
      <c r="M864" s="420"/>
      <c r="N864" s="420"/>
      <c r="O864" s="420"/>
      <c r="P864" s="420"/>
      <c r="Q864" s="420"/>
      <c r="R864" s="420"/>
      <c r="S864" s="989"/>
      <c r="T864" s="990"/>
      <c r="U864" s="990"/>
      <c r="V864" s="990"/>
      <c r="W864" s="991"/>
      <c r="X864" s="279"/>
      <c r="Y864" s="427">
        <f t="shared" si="318"/>
        <v>3640</v>
      </c>
      <c r="Z864" s="427">
        <f t="shared" si="317"/>
        <v>3640</v>
      </c>
      <c r="AA864" s="427">
        <f t="shared" si="317"/>
        <v>3640</v>
      </c>
      <c r="AB864" s="427">
        <f t="shared" si="317"/>
        <v>3640</v>
      </c>
      <c r="AC864" s="909">
        <f t="shared" si="314"/>
        <v>10000</v>
      </c>
      <c r="AD864" s="909">
        <f t="shared" si="313"/>
        <v>10000</v>
      </c>
      <c r="AE864" s="909">
        <f t="shared" si="313"/>
        <v>10000</v>
      </c>
      <c r="AF864" s="909">
        <f t="shared" si="313"/>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35">
      <c r="A865" s="249"/>
      <c r="B865" s="258"/>
      <c r="C865" s="251">
        <f t="shared" si="310"/>
        <v>4</v>
      </c>
      <c r="D865" s="274"/>
      <c r="E865" s="331"/>
      <c r="F865" s="331"/>
      <c r="G865" s="274"/>
      <c r="H865" s="421">
        <v>8</v>
      </c>
      <c r="I865" s="422"/>
      <c r="J865" s="421" t="s">
        <v>663</v>
      </c>
      <c r="K865" s="420"/>
      <c r="L865" s="420"/>
      <c r="M865" s="420"/>
      <c r="N865" s="420"/>
      <c r="O865" s="420"/>
      <c r="P865" s="420"/>
      <c r="Q865" s="420"/>
      <c r="R865" s="420"/>
      <c r="S865" s="992"/>
      <c r="T865" s="993"/>
      <c r="U865" s="993"/>
      <c r="V865" s="993"/>
      <c r="W865" s="994"/>
      <c r="X865" s="279"/>
      <c r="Y865" s="427">
        <f t="shared" si="318"/>
        <v>3640</v>
      </c>
      <c r="Z865" s="427">
        <f t="shared" si="317"/>
        <v>3640</v>
      </c>
      <c r="AA865" s="427">
        <f t="shared" si="317"/>
        <v>3640</v>
      </c>
      <c r="AB865" s="427">
        <f t="shared" si="317"/>
        <v>3640</v>
      </c>
      <c r="AC865" s="909">
        <f t="shared" si="314"/>
        <v>10000</v>
      </c>
      <c r="AD865" s="909">
        <f t="shared" si="313"/>
        <v>10000</v>
      </c>
      <c r="AE865" s="909">
        <f t="shared" si="313"/>
        <v>10000</v>
      </c>
      <c r="AF865" s="909">
        <f t="shared" si="313"/>
        <v>10000</v>
      </c>
      <c r="AG865" s="425"/>
      <c r="AH865" s="425"/>
      <c r="AI865" s="425"/>
      <c r="AJ865" s="425"/>
      <c r="AK865" s="789"/>
      <c r="AL865" s="789"/>
      <c r="AM865" s="789"/>
      <c r="AN865" s="789"/>
      <c r="AO865" s="789"/>
      <c r="AP865" s="789"/>
      <c r="AQ865" s="274"/>
      <c r="AR865" s="261"/>
      <c r="AS865" s="249"/>
      <c r="AT865" s="249"/>
      <c r="AU865" s="249"/>
    </row>
    <row r="866" spans="1:47" ht="5.15" customHeight="1" outlineLevel="2" x14ac:dyDescent="0.3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427</v>
      </c>
      <c r="AR866" s="261"/>
      <c r="AS866" s="249"/>
      <c r="AT866" s="249"/>
      <c r="AU866" s="249"/>
    </row>
    <row r="867" spans="1:47" ht="5.15" customHeight="1" outlineLevel="2" x14ac:dyDescent="0.3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15" customHeight="1" outlineLevel="1" x14ac:dyDescent="0.3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15" customHeight="1" x14ac:dyDescent="0.3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3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3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15" customHeight="1" thickBot="1" x14ac:dyDescent="0.4">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15" customHeight="1" outlineLevel="1" collapsed="1" x14ac:dyDescent="0.3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3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49999999999999" customHeight="1" x14ac:dyDescent="0.35">
      <c r="A875" s="249"/>
      <c r="B875" s="258"/>
      <c r="C875" s="251">
        <v>1.02</v>
      </c>
      <c r="D875" s="262"/>
      <c r="E875" s="324" t="s">
        <v>414</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49999999999999" customHeight="1" outlineLevel="1" x14ac:dyDescent="0.35">
      <c r="A876" s="249"/>
      <c r="B876" s="258"/>
      <c r="C876" s="251">
        <f>INT($C$875)+1.02</f>
        <v>2.02</v>
      </c>
      <c r="D876" s="262"/>
      <c r="E876" s="324" t="s">
        <v>416</v>
      </c>
      <c r="F876" s="328">
        <v>1</v>
      </c>
      <c r="G876" s="267"/>
      <c r="H876" s="268" t="s">
        <v>667</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15" customHeight="1" outlineLevel="2" x14ac:dyDescent="0.3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3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35">
      <c r="A879" s="249"/>
      <c r="B879" s="258"/>
      <c r="C879" s="251">
        <f>INT($C$875)+2</f>
        <v>3</v>
      </c>
      <c r="D879" s="259"/>
      <c r="E879" s="331"/>
      <c r="F879" s="331"/>
      <c r="G879" s="259"/>
      <c r="H879" s="273"/>
      <c r="I879" s="273"/>
      <c r="J879" s="273"/>
      <c r="K879" s="273"/>
      <c r="L879" s="332" t="s">
        <v>668</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35">
      <c r="A880" s="249"/>
      <c r="B880" s="258"/>
      <c r="C880" s="251">
        <f>INT($C$875)+2</f>
        <v>3</v>
      </c>
      <c r="D880" s="259"/>
      <c r="E880" s="331"/>
      <c r="F880" s="331"/>
      <c r="G880" s="259"/>
      <c r="H880" s="273"/>
      <c r="I880" s="273"/>
      <c r="J880" s="273"/>
      <c r="K880" s="273"/>
      <c r="L880" s="273"/>
      <c r="M880" s="273"/>
      <c r="N880" s="332" t="s">
        <v>669</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28" outlineLevel="2" x14ac:dyDescent="0.35">
      <c r="A881" s="249"/>
      <c r="B881" s="258"/>
      <c r="C881" s="251">
        <f>INT($C$875)+2</f>
        <v>3</v>
      </c>
      <c r="D881" s="259"/>
      <c r="E881" s="331"/>
      <c r="F881" s="331"/>
      <c r="G881" s="259"/>
      <c r="H881" s="273" t="s">
        <v>670</v>
      </c>
      <c r="I881" s="273"/>
      <c r="J881" s="273" t="s">
        <v>671</v>
      </c>
      <c r="K881" s="273" t="s">
        <v>162</v>
      </c>
      <c r="L881" s="273" t="s">
        <v>672</v>
      </c>
      <c r="M881" s="273" t="s">
        <v>673</v>
      </c>
      <c r="N881" s="273" t="s">
        <v>674</v>
      </c>
      <c r="O881" s="273" t="s">
        <v>675</v>
      </c>
      <c r="P881" s="273" t="s">
        <v>676</v>
      </c>
      <c r="Q881" s="428" t="s">
        <v>677</v>
      </c>
      <c r="R881" s="273" t="s">
        <v>678</v>
      </c>
      <c r="S881" s="273" t="s">
        <v>679</v>
      </c>
      <c r="T881" s="273" t="s">
        <v>930</v>
      </c>
      <c r="U881" s="273" t="s">
        <v>632</v>
      </c>
      <c r="V881" s="273" t="s">
        <v>680</v>
      </c>
      <c r="W881" s="273" t="s">
        <v>681</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75" customHeight="1" outlineLevel="2" collapsed="1" x14ac:dyDescent="0.35">
      <c r="A882" s="249"/>
      <c r="B882" s="258" t="s">
        <v>420</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3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35">
      <c r="A884" s="249"/>
      <c r="B884" s="258" t="s">
        <v>421</v>
      </c>
      <c r="C884" s="251">
        <f>INT(MAX($C$885:$C$995))+1</f>
        <v>5</v>
      </c>
      <c r="D884" s="274" t="s">
        <v>422</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15" customHeight="1" outlineLevel="2" x14ac:dyDescent="0.35">
      <c r="A885" s="249"/>
      <c r="B885" s="258"/>
      <c r="C885" s="251">
        <f>INT($C$875)+2.005</f>
        <v>3.0049999999999999</v>
      </c>
      <c r="D885" s="274" t="s">
        <v>423</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35">
      <c r="A886" s="249"/>
      <c r="B886" s="258"/>
      <c r="C886" s="251">
        <f>INT($C$875)+2</f>
        <v>3</v>
      </c>
      <c r="D886" s="274"/>
      <c r="E886" s="331" t="s">
        <v>682</v>
      </c>
      <c r="F886" s="325" t="s">
        <v>683</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35">
      <c r="A887" s="249"/>
      <c r="B887" s="258"/>
      <c r="C887" s="251">
        <f>INT($C$875)+2</f>
        <v>3</v>
      </c>
      <c r="D887" s="274"/>
      <c r="E887" s="331">
        <v>0</v>
      </c>
      <c r="F887" s="325" t="b">
        <f t="shared" ref="F887:F918" si="319">COUNTIFS($L887:$W887,"-")&lt;&gt;COUNTA($L887:$W887)</f>
        <v>1</v>
      </c>
      <c r="G887" s="274"/>
      <c r="H887" s="432" t="s">
        <v>684</v>
      </c>
      <c r="I887" s="432"/>
      <c r="J887" s="413" t="s">
        <v>685</v>
      </c>
      <c r="K887" s="433" t="str">
        <f>IF(L887&lt;0,"-",IFERROR(DATE(2019,1,($L887)*7+1),"-"))</f>
        <v>-</v>
      </c>
      <c r="L887" s="434" t="s">
        <v>686</v>
      </c>
      <c r="M887" s="434" t="s">
        <v>686</v>
      </c>
      <c r="N887" s="434" t="s">
        <v>686</v>
      </c>
      <c r="O887" s="434" t="s">
        <v>686</v>
      </c>
      <c r="P887" s="434" t="s">
        <v>686</v>
      </c>
      <c r="Q887" s="434" t="s">
        <v>686</v>
      </c>
      <c r="R887" s="434" t="s">
        <v>686</v>
      </c>
      <c r="S887" s="434" t="s">
        <v>686</v>
      </c>
      <c r="T887" s="434" t="s">
        <v>686</v>
      </c>
      <c r="U887" s="434" t="s">
        <v>686</v>
      </c>
      <c r="V887" s="434" t="s">
        <v>686</v>
      </c>
      <c r="W887" s="434" t="s">
        <v>686</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35">
      <c r="A888" s="249"/>
      <c r="B888" s="258"/>
      <c r="C888" s="251">
        <f>INT($C$875)+2</f>
        <v>3</v>
      </c>
      <c r="D888" s="274"/>
      <c r="E888" s="435">
        <f>E887</f>
        <v>0</v>
      </c>
      <c r="F888" s="325" t="b">
        <f t="shared" si="319"/>
        <v>1</v>
      </c>
      <c r="G888" s="274"/>
      <c r="H888" s="952" t="s">
        <v>687</v>
      </c>
      <c r="I888" s="953"/>
      <c r="J888" s="436" t="s">
        <v>688</v>
      </c>
      <c r="K888" s="437">
        <f t="shared" ref="K888:K951" si="320">IF(L888&lt;0,"-",IFERROR(DATE(2019,1,($L888)*7+1),"-"))</f>
        <v>43802</v>
      </c>
      <c r="L888" s="321">
        <v>48</v>
      </c>
      <c r="M888" s="438" t="s">
        <v>686</v>
      </c>
      <c r="N888" s="438" t="s">
        <v>686</v>
      </c>
      <c r="O888" s="438" t="s">
        <v>686</v>
      </c>
      <c r="P888" s="438" t="s">
        <v>686</v>
      </c>
      <c r="Q888" s="438" t="s">
        <v>686</v>
      </c>
      <c r="R888" s="438" t="s">
        <v>686</v>
      </c>
      <c r="S888" s="438" t="s">
        <v>686</v>
      </c>
      <c r="T888" s="438" t="s">
        <v>686</v>
      </c>
      <c r="U888" s="438" t="s">
        <v>686</v>
      </c>
      <c r="V888" s="438" t="s">
        <v>686</v>
      </c>
      <c r="W888" s="438" t="s">
        <v>686</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35">
      <c r="A889" s="249"/>
      <c r="B889" s="258"/>
      <c r="C889" s="251">
        <f>INT($C$875)+2</f>
        <v>3</v>
      </c>
      <c r="D889" s="274"/>
      <c r="E889" s="435">
        <f>E888</f>
        <v>0</v>
      </c>
      <c r="F889" s="325" t="b">
        <f t="shared" si="319"/>
        <v>1</v>
      </c>
      <c r="G889" s="274"/>
      <c r="H889" s="954"/>
      <c r="I889" s="955"/>
      <c r="J889" s="436" t="s">
        <v>689</v>
      </c>
      <c r="K889" s="437" t="str">
        <f t="shared" si="320"/>
        <v>-</v>
      </c>
      <c r="L889" s="438" t="s">
        <v>690</v>
      </c>
      <c r="M889" s="321">
        <v>26</v>
      </c>
      <c r="N889" s="438" t="s">
        <v>690</v>
      </c>
      <c r="O889" s="438" t="s">
        <v>690</v>
      </c>
      <c r="P889" s="438" t="s">
        <v>690</v>
      </c>
      <c r="Q889" s="438" t="s">
        <v>690</v>
      </c>
      <c r="R889" s="438" t="s">
        <v>690</v>
      </c>
      <c r="S889" s="438" t="s">
        <v>690</v>
      </c>
      <c r="T889" s="438" t="s">
        <v>690</v>
      </c>
      <c r="U889" s="438" t="s">
        <v>690</v>
      </c>
      <c r="V889" s="438" t="s">
        <v>690</v>
      </c>
      <c r="W889" s="438" t="s">
        <v>690</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35">
      <c r="A890" s="249"/>
      <c r="B890" s="258"/>
      <c r="C890" s="251">
        <f>INT($C$875)+2</f>
        <v>3</v>
      </c>
      <c r="D890" s="274"/>
      <c r="E890" s="435">
        <f>E889</f>
        <v>0</v>
      </c>
      <c r="F890" s="325" t="b">
        <f t="shared" si="319"/>
        <v>1</v>
      </c>
      <c r="G890" s="274"/>
      <c r="H890" s="956"/>
      <c r="I890" s="957"/>
      <c r="J890" s="421" t="s">
        <v>691</v>
      </c>
      <c r="K890" s="439" t="str">
        <f t="shared" si="320"/>
        <v>-</v>
      </c>
      <c r="L890" s="436" t="s">
        <v>686</v>
      </c>
      <c r="M890" s="436" t="s">
        <v>686</v>
      </c>
      <c r="N890" s="436" t="s">
        <v>686</v>
      </c>
      <c r="O890" s="436" t="s">
        <v>686</v>
      </c>
      <c r="P890" s="436" t="s">
        <v>686</v>
      </c>
      <c r="Q890" s="436" t="s">
        <v>686</v>
      </c>
      <c r="R890" s="436" t="s">
        <v>686</v>
      </c>
      <c r="S890" s="436" t="s">
        <v>686</v>
      </c>
      <c r="T890" s="436" t="s">
        <v>686</v>
      </c>
      <c r="U890" s="436" t="s">
        <v>686</v>
      </c>
      <c r="V890" s="440" t="s">
        <v>686</v>
      </c>
      <c r="W890" s="440" t="s">
        <v>686</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35">
      <c r="A891" s="249"/>
      <c r="B891" s="258"/>
      <c r="C891" s="251">
        <f t="shared" ref="C891:C922" si="321">INT($C$875)+3</f>
        <v>4</v>
      </c>
      <c r="D891" s="274"/>
      <c r="E891" s="331">
        <v>1</v>
      </c>
      <c r="F891" s="325" t="b">
        <f t="shared" si="319"/>
        <v>1</v>
      </c>
      <c r="G891" s="274"/>
      <c r="H891" s="432" t="s">
        <v>692</v>
      </c>
      <c r="I891" s="432"/>
      <c r="J891" s="413" t="s">
        <v>685</v>
      </c>
      <c r="K891" s="433" t="str">
        <f t="shared" si="320"/>
        <v>-</v>
      </c>
      <c r="L891" s="442">
        <v>-1</v>
      </c>
      <c r="M891" s="434" t="s">
        <v>686</v>
      </c>
      <c r="N891" s="434" t="s">
        <v>686</v>
      </c>
      <c r="O891" s="434" t="s">
        <v>686</v>
      </c>
      <c r="P891" s="434" t="s">
        <v>686</v>
      </c>
      <c r="Q891" s="434" t="s">
        <v>686</v>
      </c>
      <c r="R891" s="434" t="s">
        <v>686</v>
      </c>
      <c r="S891" s="434" t="s">
        <v>686</v>
      </c>
      <c r="T891" s="434" t="s">
        <v>686</v>
      </c>
      <c r="U891" s="434" t="s">
        <v>686</v>
      </c>
      <c r="V891" s="434" t="s">
        <v>686</v>
      </c>
      <c r="W891" s="434" t="s">
        <v>686</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35">
      <c r="A892" s="249"/>
      <c r="B892" s="258"/>
      <c r="C892" s="251">
        <f t="shared" si="321"/>
        <v>4</v>
      </c>
      <c r="D892" s="274"/>
      <c r="E892" s="435">
        <f>E891</f>
        <v>1</v>
      </c>
      <c r="F892" s="325" t="b">
        <f t="shared" si="319"/>
        <v>1</v>
      </c>
      <c r="G892" s="274"/>
      <c r="H892" s="952" t="s">
        <v>693</v>
      </c>
      <c r="I892" s="953"/>
      <c r="J892" s="436" t="s">
        <v>688</v>
      </c>
      <c r="K892" s="437" t="str">
        <f t="shared" si="320"/>
        <v>-</v>
      </c>
      <c r="L892" s="438" t="s">
        <v>686</v>
      </c>
      <c r="M892" s="438" t="s">
        <v>686</v>
      </c>
      <c r="N892" s="438" t="s">
        <v>686</v>
      </c>
      <c r="O892" s="438" t="s">
        <v>686</v>
      </c>
      <c r="P892" s="438" t="s">
        <v>686</v>
      </c>
      <c r="Q892" s="438" t="s">
        <v>686</v>
      </c>
      <c r="R892" s="438" t="s">
        <v>686</v>
      </c>
      <c r="S892" s="438" t="s">
        <v>686</v>
      </c>
      <c r="T892" s="438" t="s">
        <v>686</v>
      </c>
      <c r="U892" s="438" t="s">
        <v>686</v>
      </c>
      <c r="V892" s="438" t="s">
        <v>686</v>
      </c>
      <c r="W892" s="438" t="s">
        <v>686</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35">
      <c r="A893" s="249"/>
      <c r="B893" s="258"/>
      <c r="C893" s="251">
        <f t="shared" si="321"/>
        <v>4</v>
      </c>
      <c r="D893" s="274"/>
      <c r="E893" s="435">
        <f>E892</f>
        <v>1</v>
      </c>
      <c r="F893" s="325" t="b">
        <f t="shared" si="319"/>
        <v>1</v>
      </c>
      <c r="G893" s="274"/>
      <c r="H893" s="954"/>
      <c r="I893" s="955"/>
      <c r="J893" s="436" t="s">
        <v>689</v>
      </c>
      <c r="K893" s="437" t="str">
        <f t="shared" si="320"/>
        <v>-</v>
      </c>
      <c r="L893" s="438" t="s">
        <v>690</v>
      </c>
      <c r="M893" s="438" t="s">
        <v>690</v>
      </c>
      <c r="N893" s="438" t="s">
        <v>690</v>
      </c>
      <c r="O893" s="438" t="s">
        <v>690</v>
      </c>
      <c r="P893" s="438" t="s">
        <v>690</v>
      </c>
      <c r="Q893" s="438" t="s">
        <v>690</v>
      </c>
      <c r="R893" s="438" t="s">
        <v>690</v>
      </c>
      <c r="S893" s="438" t="s">
        <v>690</v>
      </c>
      <c r="T893" s="438" t="s">
        <v>690</v>
      </c>
      <c r="U893" s="438" t="s">
        <v>690</v>
      </c>
      <c r="V893" s="438" t="s">
        <v>690</v>
      </c>
      <c r="W893" s="438" t="s">
        <v>690</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35">
      <c r="A894" s="249"/>
      <c r="B894" s="258"/>
      <c r="C894" s="251">
        <f t="shared" si="321"/>
        <v>4</v>
      </c>
      <c r="D894" s="274"/>
      <c r="E894" s="435">
        <f>E893</f>
        <v>1</v>
      </c>
      <c r="F894" s="325" t="b">
        <f t="shared" si="319"/>
        <v>1</v>
      </c>
      <c r="G894" s="274"/>
      <c r="H894" s="956"/>
      <c r="I894" s="957"/>
      <c r="J894" s="421" t="s">
        <v>691</v>
      </c>
      <c r="K894" s="439" t="str">
        <f t="shared" si="320"/>
        <v>-</v>
      </c>
      <c r="L894" s="436" t="s">
        <v>686</v>
      </c>
      <c r="M894" s="436" t="s">
        <v>686</v>
      </c>
      <c r="N894" s="436" t="s">
        <v>686</v>
      </c>
      <c r="O894" s="436" t="s">
        <v>686</v>
      </c>
      <c r="P894" s="436" t="s">
        <v>686</v>
      </c>
      <c r="Q894" s="436" t="s">
        <v>686</v>
      </c>
      <c r="R894" s="436" t="s">
        <v>686</v>
      </c>
      <c r="S894" s="436" t="s">
        <v>686</v>
      </c>
      <c r="T894" s="436" t="s">
        <v>686</v>
      </c>
      <c r="U894" s="436" t="s">
        <v>686</v>
      </c>
      <c r="V894" s="440" t="s">
        <v>686</v>
      </c>
      <c r="W894" s="440" t="s">
        <v>686</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35">
      <c r="A895" s="249"/>
      <c r="B895" s="258"/>
      <c r="C895" s="251">
        <f t="shared" si="321"/>
        <v>4</v>
      </c>
      <c r="D895" s="274"/>
      <c r="E895" s="331">
        <v>2</v>
      </c>
      <c r="F895" s="325" t="b">
        <f t="shared" si="319"/>
        <v>1</v>
      </c>
      <c r="G895" s="274"/>
      <c r="H895" s="432" t="s">
        <v>694</v>
      </c>
      <c r="I895" s="432"/>
      <c r="J895" s="413" t="s">
        <v>685</v>
      </c>
      <c r="K895" s="433" t="str">
        <f t="shared" si="320"/>
        <v>-</v>
      </c>
      <c r="L895" s="442">
        <v>-1</v>
      </c>
      <c r="M895" s="434" t="s">
        <v>686</v>
      </c>
      <c r="N895" s="434" t="s">
        <v>686</v>
      </c>
      <c r="O895" s="434" t="s">
        <v>686</v>
      </c>
      <c r="P895" s="434" t="s">
        <v>686</v>
      </c>
      <c r="Q895" s="434" t="s">
        <v>686</v>
      </c>
      <c r="R895" s="434" t="s">
        <v>686</v>
      </c>
      <c r="S895" s="434" t="s">
        <v>686</v>
      </c>
      <c r="T895" s="434" t="s">
        <v>686</v>
      </c>
      <c r="U895" s="434" t="s">
        <v>686</v>
      </c>
      <c r="V895" s="434" t="s">
        <v>686</v>
      </c>
      <c r="W895" s="434" t="s">
        <v>686</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35">
      <c r="A896" s="249"/>
      <c r="B896" s="258"/>
      <c r="C896" s="251">
        <f t="shared" si="321"/>
        <v>4</v>
      </c>
      <c r="D896" s="274"/>
      <c r="E896" s="435">
        <f>E895</f>
        <v>2</v>
      </c>
      <c r="F896" s="325" t="b">
        <f t="shared" si="319"/>
        <v>1</v>
      </c>
      <c r="G896" s="274"/>
      <c r="H896" s="952" t="s">
        <v>695</v>
      </c>
      <c r="I896" s="953"/>
      <c r="J896" s="436" t="s">
        <v>688</v>
      </c>
      <c r="K896" s="437" t="str">
        <f t="shared" si="320"/>
        <v>-</v>
      </c>
      <c r="L896" s="438" t="s">
        <v>686</v>
      </c>
      <c r="M896" s="438" t="s">
        <v>686</v>
      </c>
      <c r="N896" s="438" t="s">
        <v>686</v>
      </c>
      <c r="O896" s="438" t="s">
        <v>686</v>
      </c>
      <c r="P896" s="438" t="s">
        <v>686</v>
      </c>
      <c r="Q896" s="438" t="s">
        <v>686</v>
      </c>
      <c r="R896" s="438" t="s">
        <v>686</v>
      </c>
      <c r="S896" s="438" t="s">
        <v>686</v>
      </c>
      <c r="T896" s="438" t="s">
        <v>686</v>
      </c>
      <c r="U896" s="438" t="s">
        <v>686</v>
      </c>
      <c r="V896" s="438" t="s">
        <v>686</v>
      </c>
      <c r="W896" s="438" t="s">
        <v>686</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35">
      <c r="A897" s="249"/>
      <c r="B897" s="258"/>
      <c r="C897" s="251">
        <f t="shared" si="321"/>
        <v>4</v>
      </c>
      <c r="D897" s="274"/>
      <c r="E897" s="435">
        <f>E896</f>
        <v>2</v>
      </c>
      <c r="F897" s="325" t="b">
        <f t="shared" si="319"/>
        <v>1</v>
      </c>
      <c r="G897" s="274"/>
      <c r="H897" s="954"/>
      <c r="I897" s="955"/>
      <c r="J897" s="436" t="s">
        <v>689</v>
      </c>
      <c r="K897" s="437" t="str">
        <f t="shared" si="320"/>
        <v>-</v>
      </c>
      <c r="L897" s="438" t="s">
        <v>690</v>
      </c>
      <c r="M897" s="438" t="s">
        <v>690</v>
      </c>
      <c r="N897" s="438" t="s">
        <v>690</v>
      </c>
      <c r="O897" s="438" t="s">
        <v>690</v>
      </c>
      <c r="P897" s="438" t="s">
        <v>690</v>
      </c>
      <c r="Q897" s="438" t="s">
        <v>690</v>
      </c>
      <c r="R897" s="438" t="s">
        <v>690</v>
      </c>
      <c r="S897" s="438" t="s">
        <v>690</v>
      </c>
      <c r="T897" s="438" t="s">
        <v>690</v>
      </c>
      <c r="U897" s="438" t="s">
        <v>690</v>
      </c>
      <c r="V897" s="438" t="s">
        <v>690</v>
      </c>
      <c r="W897" s="438" t="s">
        <v>690</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35">
      <c r="A898" s="249"/>
      <c r="B898" s="258"/>
      <c r="C898" s="251">
        <f t="shared" si="321"/>
        <v>4</v>
      </c>
      <c r="D898" s="274"/>
      <c r="E898" s="435">
        <f>E897</f>
        <v>2</v>
      </c>
      <c r="F898" s="325" t="b">
        <f t="shared" si="319"/>
        <v>1</v>
      </c>
      <c r="G898" s="274"/>
      <c r="H898" s="956"/>
      <c r="I898" s="957"/>
      <c r="J898" s="421" t="s">
        <v>691</v>
      </c>
      <c r="K898" s="439" t="str">
        <f t="shared" si="320"/>
        <v>-</v>
      </c>
      <c r="L898" s="436" t="s">
        <v>686</v>
      </c>
      <c r="M898" s="436" t="s">
        <v>686</v>
      </c>
      <c r="N898" s="436" t="s">
        <v>686</v>
      </c>
      <c r="O898" s="436" t="s">
        <v>686</v>
      </c>
      <c r="P898" s="436" t="s">
        <v>686</v>
      </c>
      <c r="Q898" s="436" t="s">
        <v>686</v>
      </c>
      <c r="R898" s="436" t="s">
        <v>686</v>
      </c>
      <c r="S898" s="436" t="s">
        <v>686</v>
      </c>
      <c r="T898" s="436" t="s">
        <v>686</v>
      </c>
      <c r="U898" s="436" t="s">
        <v>686</v>
      </c>
      <c r="V898" s="440" t="s">
        <v>686</v>
      </c>
      <c r="W898" s="440" t="s">
        <v>686</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35">
      <c r="A899" s="249"/>
      <c r="B899" s="258"/>
      <c r="C899" s="251">
        <f t="shared" si="321"/>
        <v>4</v>
      </c>
      <c r="D899" s="274"/>
      <c r="E899" s="331">
        <v>3</v>
      </c>
      <c r="F899" s="325" t="b">
        <f t="shared" si="319"/>
        <v>1</v>
      </c>
      <c r="G899" s="274"/>
      <c r="H899" s="432" t="s">
        <v>696</v>
      </c>
      <c r="I899" s="432"/>
      <c r="J899" s="413" t="s">
        <v>685</v>
      </c>
      <c r="K899" s="433" t="str">
        <f t="shared" si="320"/>
        <v>-</v>
      </c>
      <c r="L899" s="434" t="s">
        <v>686</v>
      </c>
      <c r="M899" s="434" t="s">
        <v>686</v>
      </c>
      <c r="N899" s="434" t="s">
        <v>686</v>
      </c>
      <c r="O899" s="434" t="s">
        <v>686</v>
      </c>
      <c r="P899" s="434" t="s">
        <v>686</v>
      </c>
      <c r="Q899" s="434" t="s">
        <v>686</v>
      </c>
      <c r="R899" s="434" t="s">
        <v>686</v>
      </c>
      <c r="S899" s="434" t="s">
        <v>686</v>
      </c>
      <c r="T899" s="434" t="s">
        <v>686</v>
      </c>
      <c r="U899" s="434" t="s">
        <v>686</v>
      </c>
      <c r="V899" s="434" t="s">
        <v>686</v>
      </c>
      <c r="W899" s="434" t="s">
        <v>686</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35">
      <c r="A900" s="249"/>
      <c r="B900" s="258"/>
      <c r="C900" s="251">
        <f t="shared" si="321"/>
        <v>4</v>
      </c>
      <c r="D900" s="274"/>
      <c r="E900" s="435">
        <f>E899</f>
        <v>3</v>
      </c>
      <c r="F900" s="325" t="b">
        <f t="shared" si="319"/>
        <v>1</v>
      </c>
      <c r="G900" s="274"/>
      <c r="H900" s="952" t="s">
        <v>697</v>
      </c>
      <c r="I900" s="953"/>
      <c r="J900" s="436" t="s">
        <v>688</v>
      </c>
      <c r="K900" s="437">
        <f t="shared" si="320"/>
        <v>43802</v>
      </c>
      <c r="L900" s="321">
        <v>48</v>
      </c>
      <c r="M900" s="438" t="s">
        <v>686</v>
      </c>
      <c r="N900" s="438" t="s">
        <v>686</v>
      </c>
      <c r="O900" s="438" t="s">
        <v>686</v>
      </c>
      <c r="P900" s="438" t="s">
        <v>686</v>
      </c>
      <c r="Q900" s="438" t="s">
        <v>686</v>
      </c>
      <c r="R900" s="438" t="s">
        <v>686</v>
      </c>
      <c r="S900" s="438" t="s">
        <v>686</v>
      </c>
      <c r="T900" s="438" t="s">
        <v>686</v>
      </c>
      <c r="U900" s="438" t="s">
        <v>686</v>
      </c>
      <c r="V900" s="438" t="s">
        <v>686</v>
      </c>
      <c r="W900" s="438" t="s">
        <v>686</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35">
      <c r="A901" s="249"/>
      <c r="B901" s="258"/>
      <c r="C901" s="251">
        <f t="shared" si="321"/>
        <v>4</v>
      </c>
      <c r="D901" s="274"/>
      <c r="E901" s="435">
        <f>E900</f>
        <v>3</v>
      </c>
      <c r="F901" s="325" t="b">
        <f t="shared" si="319"/>
        <v>1</v>
      </c>
      <c r="G901" s="274"/>
      <c r="H901" s="954"/>
      <c r="I901" s="955"/>
      <c r="J901" s="436" t="s">
        <v>689</v>
      </c>
      <c r="K901" s="437" t="str">
        <f t="shared" si="320"/>
        <v>-</v>
      </c>
      <c r="L901" s="438" t="s">
        <v>690</v>
      </c>
      <c r="M901" s="321">
        <v>26</v>
      </c>
      <c r="N901" s="438" t="s">
        <v>690</v>
      </c>
      <c r="O901" s="438" t="s">
        <v>690</v>
      </c>
      <c r="P901" s="438" t="s">
        <v>690</v>
      </c>
      <c r="Q901" s="438" t="s">
        <v>690</v>
      </c>
      <c r="R901" s="438" t="s">
        <v>690</v>
      </c>
      <c r="S901" s="438" t="s">
        <v>690</v>
      </c>
      <c r="T901" s="438" t="s">
        <v>690</v>
      </c>
      <c r="U901" s="438" t="s">
        <v>690</v>
      </c>
      <c r="V901" s="438" t="s">
        <v>690</v>
      </c>
      <c r="W901" s="438" t="s">
        <v>690</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35">
      <c r="A902" s="249"/>
      <c r="B902" s="258"/>
      <c r="C902" s="251">
        <f t="shared" si="321"/>
        <v>4</v>
      </c>
      <c r="D902" s="274"/>
      <c r="E902" s="435">
        <f>E901</f>
        <v>3</v>
      </c>
      <c r="F902" s="325" t="b">
        <f t="shared" si="319"/>
        <v>1</v>
      </c>
      <c r="G902" s="274"/>
      <c r="H902" s="956"/>
      <c r="I902" s="957"/>
      <c r="J902" s="421" t="s">
        <v>691</v>
      </c>
      <c r="K902" s="439" t="str">
        <f t="shared" si="320"/>
        <v>-</v>
      </c>
      <c r="L902" s="436" t="s">
        <v>686</v>
      </c>
      <c r="M902" s="436" t="s">
        <v>686</v>
      </c>
      <c r="N902" s="436" t="s">
        <v>686</v>
      </c>
      <c r="O902" s="436" t="s">
        <v>686</v>
      </c>
      <c r="P902" s="436" t="s">
        <v>686</v>
      </c>
      <c r="Q902" s="436" t="s">
        <v>686</v>
      </c>
      <c r="R902" s="436" t="s">
        <v>686</v>
      </c>
      <c r="S902" s="436" t="s">
        <v>686</v>
      </c>
      <c r="T902" s="436" t="s">
        <v>686</v>
      </c>
      <c r="U902" s="436" t="s">
        <v>686</v>
      </c>
      <c r="V902" s="440" t="s">
        <v>686</v>
      </c>
      <c r="W902" s="440" t="s">
        <v>686</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35">
      <c r="A903" s="249"/>
      <c r="B903" s="258"/>
      <c r="C903" s="251">
        <f t="shared" si="321"/>
        <v>4</v>
      </c>
      <c r="D903" s="274"/>
      <c r="E903" s="331">
        <v>4</v>
      </c>
      <c r="F903" s="325" t="b">
        <f t="shared" si="319"/>
        <v>1</v>
      </c>
      <c r="G903" s="274"/>
      <c r="H903" s="432" t="s">
        <v>698</v>
      </c>
      <c r="I903" s="432"/>
      <c r="J903" s="413" t="s">
        <v>685</v>
      </c>
      <c r="K903" s="433" t="str">
        <f t="shared" si="320"/>
        <v>-</v>
      </c>
      <c r="L903" s="434" t="s">
        <v>686</v>
      </c>
      <c r="M903" s="434" t="s">
        <v>686</v>
      </c>
      <c r="N903" s="434" t="s">
        <v>686</v>
      </c>
      <c r="O903" s="434" t="s">
        <v>686</v>
      </c>
      <c r="P903" s="434" t="s">
        <v>686</v>
      </c>
      <c r="Q903" s="434" t="s">
        <v>686</v>
      </c>
      <c r="R903" s="434" t="s">
        <v>686</v>
      </c>
      <c r="S903" s="434" t="s">
        <v>686</v>
      </c>
      <c r="T903" s="434" t="s">
        <v>686</v>
      </c>
      <c r="U903" s="434" t="s">
        <v>686</v>
      </c>
      <c r="V903" s="434" t="s">
        <v>686</v>
      </c>
      <c r="W903" s="434" t="s">
        <v>686</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35">
      <c r="A904" s="249"/>
      <c r="B904" s="258"/>
      <c r="C904" s="251">
        <f t="shared" si="321"/>
        <v>4</v>
      </c>
      <c r="D904" s="274"/>
      <c r="E904" s="435">
        <f>E903</f>
        <v>4</v>
      </c>
      <c r="F904" s="325" t="b">
        <f t="shared" si="319"/>
        <v>1</v>
      </c>
      <c r="G904" s="274"/>
      <c r="H904" s="952" t="s">
        <v>699</v>
      </c>
      <c r="I904" s="953"/>
      <c r="J904" s="436" t="s">
        <v>688</v>
      </c>
      <c r="K904" s="437">
        <f t="shared" si="320"/>
        <v>43802</v>
      </c>
      <c r="L904" s="321">
        <v>48</v>
      </c>
      <c r="M904" s="438" t="s">
        <v>686</v>
      </c>
      <c r="N904" s="438" t="s">
        <v>686</v>
      </c>
      <c r="O904" s="438" t="s">
        <v>686</v>
      </c>
      <c r="P904" s="438" t="s">
        <v>686</v>
      </c>
      <c r="Q904" s="438" t="s">
        <v>686</v>
      </c>
      <c r="R904" s="438" t="s">
        <v>686</v>
      </c>
      <c r="S904" s="438" t="s">
        <v>686</v>
      </c>
      <c r="T904" s="438" t="s">
        <v>686</v>
      </c>
      <c r="U904" s="438" t="s">
        <v>686</v>
      </c>
      <c r="V904" s="438" t="s">
        <v>686</v>
      </c>
      <c r="W904" s="438" t="s">
        <v>686</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35">
      <c r="A905" s="249"/>
      <c r="B905" s="258"/>
      <c r="C905" s="251">
        <f t="shared" si="321"/>
        <v>4</v>
      </c>
      <c r="D905" s="274"/>
      <c r="E905" s="435">
        <f>E904</f>
        <v>4</v>
      </c>
      <c r="F905" s="325" t="b">
        <f t="shared" si="319"/>
        <v>1</v>
      </c>
      <c r="G905" s="274"/>
      <c r="H905" s="954"/>
      <c r="I905" s="955"/>
      <c r="J905" s="436" t="s">
        <v>689</v>
      </c>
      <c r="K905" s="437" t="str">
        <f t="shared" si="320"/>
        <v>-</v>
      </c>
      <c r="L905" s="438" t="s">
        <v>690</v>
      </c>
      <c r="M905" s="321">
        <v>34</v>
      </c>
      <c r="N905" s="438" t="s">
        <v>690</v>
      </c>
      <c r="O905" s="438" t="s">
        <v>690</v>
      </c>
      <c r="P905" s="438" t="s">
        <v>690</v>
      </c>
      <c r="Q905" s="438" t="s">
        <v>690</v>
      </c>
      <c r="R905" s="438" t="s">
        <v>690</v>
      </c>
      <c r="S905" s="438" t="s">
        <v>690</v>
      </c>
      <c r="T905" s="438" t="s">
        <v>690</v>
      </c>
      <c r="U905" s="438" t="s">
        <v>690</v>
      </c>
      <c r="V905" s="438" t="s">
        <v>690</v>
      </c>
      <c r="W905" s="438" t="s">
        <v>690</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35">
      <c r="A906" s="249"/>
      <c r="B906" s="258"/>
      <c r="C906" s="251">
        <f t="shared" si="321"/>
        <v>4</v>
      </c>
      <c r="D906" s="274"/>
      <c r="E906" s="435">
        <f>E905</f>
        <v>4</v>
      </c>
      <c r="F906" s="325" t="b">
        <f t="shared" si="319"/>
        <v>1</v>
      </c>
      <c r="G906" s="274"/>
      <c r="H906" s="956"/>
      <c r="I906" s="957"/>
      <c r="J906" s="421" t="s">
        <v>691</v>
      </c>
      <c r="K906" s="439" t="str">
        <f t="shared" si="320"/>
        <v>-</v>
      </c>
      <c r="L906" s="436" t="s">
        <v>686</v>
      </c>
      <c r="M906" s="436" t="s">
        <v>686</v>
      </c>
      <c r="N906" s="436" t="s">
        <v>686</v>
      </c>
      <c r="O906" s="436" t="s">
        <v>686</v>
      </c>
      <c r="P906" s="436" t="s">
        <v>686</v>
      </c>
      <c r="Q906" s="436" t="s">
        <v>686</v>
      </c>
      <c r="R906" s="436" t="s">
        <v>686</v>
      </c>
      <c r="S906" s="436" t="s">
        <v>686</v>
      </c>
      <c r="T906" s="436" t="s">
        <v>686</v>
      </c>
      <c r="U906" s="436" t="s">
        <v>686</v>
      </c>
      <c r="V906" s="440" t="s">
        <v>686</v>
      </c>
      <c r="W906" s="440" t="s">
        <v>686</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35">
      <c r="A907" s="249"/>
      <c r="B907" s="258"/>
      <c r="C907" s="251">
        <f t="shared" si="321"/>
        <v>4</v>
      </c>
      <c r="D907" s="274"/>
      <c r="E907" s="331">
        <v>5</v>
      </c>
      <c r="F907" s="325" t="b">
        <f t="shared" si="319"/>
        <v>1</v>
      </c>
      <c r="G907" s="274"/>
      <c r="H907" s="432" t="s">
        <v>700</v>
      </c>
      <c r="I907" s="432"/>
      <c r="J907" s="413" t="s">
        <v>685</v>
      </c>
      <c r="K907" s="433" t="str">
        <f t="shared" si="320"/>
        <v>-</v>
      </c>
      <c r="L907" s="442">
        <v>-1</v>
      </c>
      <c r="M907" s="434" t="s">
        <v>686</v>
      </c>
      <c r="N907" s="434" t="s">
        <v>686</v>
      </c>
      <c r="O907" s="434" t="s">
        <v>686</v>
      </c>
      <c r="P907" s="434" t="s">
        <v>686</v>
      </c>
      <c r="Q907" s="434" t="s">
        <v>686</v>
      </c>
      <c r="R907" s="434" t="s">
        <v>686</v>
      </c>
      <c r="S907" s="434" t="s">
        <v>686</v>
      </c>
      <c r="T907" s="434" t="s">
        <v>686</v>
      </c>
      <c r="U907" s="434" t="s">
        <v>686</v>
      </c>
      <c r="V907" s="434" t="s">
        <v>686</v>
      </c>
      <c r="W907" s="434" t="s">
        <v>686</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35">
      <c r="A908" s="249"/>
      <c r="B908" s="258"/>
      <c r="C908" s="251">
        <f t="shared" si="321"/>
        <v>4</v>
      </c>
      <c r="D908" s="274"/>
      <c r="E908" s="435">
        <f>E907</f>
        <v>5</v>
      </c>
      <c r="F908" s="325" t="b">
        <f t="shared" si="319"/>
        <v>1</v>
      </c>
      <c r="G908" s="274"/>
      <c r="H908" s="952"/>
      <c r="I908" s="953"/>
      <c r="J908" s="436" t="s">
        <v>688</v>
      </c>
      <c r="K908" s="437" t="str">
        <f t="shared" si="320"/>
        <v>-</v>
      </c>
      <c r="L908" s="438" t="s">
        <v>686</v>
      </c>
      <c r="M908" s="438" t="s">
        <v>686</v>
      </c>
      <c r="N908" s="438" t="s">
        <v>686</v>
      </c>
      <c r="O908" s="438" t="s">
        <v>686</v>
      </c>
      <c r="P908" s="438" t="s">
        <v>686</v>
      </c>
      <c r="Q908" s="438" t="s">
        <v>686</v>
      </c>
      <c r="R908" s="438" t="s">
        <v>686</v>
      </c>
      <c r="S908" s="438" t="s">
        <v>686</v>
      </c>
      <c r="T908" s="438" t="s">
        <v>686</v>
      </c>
      <c r="U908" s="438" t="s">
        <v>686</v>
      </c>
      <c r="V908" s="438" t="s">
        <v>686</v>
      </c>
      <c r="W908" s="438" t="s">
        <v>686</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35">
      <c r="A909" s="249"/>
      <c r="B909" s="258"/>
      <c r="C909" s="251">
        <f t="shared" si="321"/>
        <v>4</v>
      </c>
      <c r="D909" s="274"/>
      <c r="E909" s="435">
        <f>E908</f>
        <v>5</v>
      </c>
      <c r="F909" s="325" t="b">
        <f t="shared" si="319"/>
        <v>1</v>
      </c>
      <c r="G909" s="274"/>
      <c r="H909" s="954"/>
      <c r="I909" s="955"/>
      <c r="J909" s="436" t="s">
        <v>689</v>
      </c>
      <c r="K909" s="437" t="str">
        <f t="shared" si="320"/>
        <v>-</v>
      </c>
      <c r="L909" s="438" t="s">
        <v>690</v>
      </c>
      <c r="M909" s="438" t="s">
        <v>690</v>
      </c>
      <c r="N909" s="438" t="s">
        <v>690</v>
      </c>
      <c r="O909" s="438" t="s">
        <v>690</v>
      </c>
      <c r="P909" s="438" t="s">
        <v>690</v>
      </c>
      <c r="Q909" s="438" t="s">
        <v>690</v>
      </c>
      <c r="R909" s="438" t="s">
        <v>690</v>
      </c>
      <c r="S909" s="438" t="s">
        <v>690</v>
      </c>
      <c r="T909" s="438" t="s">
        <v>690</v>
      </c>
      <c r="U909" s="438" t="s">
        <v>690</v>
      </c>
      <c r="V909" s="438" t="s">
        <v>690</v>
      </c>
      <c r="W909" s="438" t="s">
        <v>690</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35">
      <c r="A910" s="249"/>
      <c r="B910" s="258"/>
      <c r="C910" s="251">
        <f t="shared" si="321"/>
        <v>4</v>
      </c>
      <c r="D910" s="274"/>
      <c r="E910" s="435">
        <f>E909</f>
        <v>5</v>
      </c>
      <c r="F910" s="325" t="b">
        <f t="shared" si="319"/>
        <v>1</v>
      </c>
      <c r="G910" s="274"/>
      <c r="H910" s="956"/>
      <c r="I910" s="957"/>
      <c r="J910" s="421" t="s">
        <v>691</v>
      </c>
      <c r="K910" s="439" t="str">
        <f t="shared" si="320"/>
        <v>-</v>
      </c>
      <c r="L910" s="436" t="s">
        <v>686</v>
      </c>
      <c r="M910" s="436" t="s">
        <v>686</v>
      </c>
      <c r="N910" s="436" t="s">
        <v>686</v>
      </c>
      <c r="O910" s="436" t="s">
        <v>686</v>
      </c>
      <c r="P910" s="436" t="s">
        <v>686</v>
      </c>
      <c r="Q910" s="436" t="s">
        <v>686</v>
      </c>
      <c r="R910" s="436" t="s">
        <v>686</v>
      </c>
      <c r="S910" s="436" t="s">
        <v>686</v>
      </c>
      <c r="T910" s="436" t="s">
        <v>686</v>
      </c>
      <c r="U910" s="436" t="s">
        <v>686</v>
      </c>
      <c r="V910" s="440" t="s">
        <v>686</v>
      </c>
      <c r="W910" s="440" t="s">
        <v>686</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35">
      <c r="A911" s="249"/>
      <c r="B911" s="258"/>
      <c r="C911" s="251">
        <f t="shared" si="321"/>
        <v>4</v>
      </c>
      <c r="D911" s="274"/>
      <c r="E911" s="331">
        <v>6</v>
      </c>
      <c r="F911" s="325" t="b">
        <f t="shared" si="319"/>
        <v>1</v>
      </c>
      <c r="G911" s="274"/>
      <c r="H911" s="432" t="s">
        <v>701</v>
      </c>
      <c r="I911" s="432"/>
      <c r="J911" s="413" t="s">
        <v>685</v>
      </c>
      <c r="K911" s="433" t="str">
        <f t="shared" si="320"/>
        <v>-</v>
      </c>
      <c r="L911" s="442">
        <v>-1</v>
      </c>
      <c r="M911" s="434" t="s">
        <v>686</v>
      </c>
      <c r="N911" s="434" t="s">
        <v>686</v>
      </c>
      <c r="O911" s="434" t="s">
        <v>686</v>
      </c>
      <c r="P911" s="434" t="s">
        <v>686</v>
      </c>
      <c r="Q911" s="434" t="s">
        <v>686</v>
      </c>
      <c r="R911" s="434" t="s">
        <v>686</v>
      </c>
      <c r="S911" s="434" t="s">
        <v>686</v>
      </c>
      <c r="T911" s="434" t="s">
        <v>686</v>
      </c>
      <c r="U911" s="434" t="s">
        <v>686</v>
      </c>
      <c r="V911" s="434" t="s">
        <v>686</v>
      </c>
      <c r="W911" s="434" t="s">
        <v>686</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35">
      <c r="A912" s="249"/>
      <c r="B912" s="258"/>
      <c r="C912" s="251">
        <f t="shared" si="321"/>
        <v>4</v>
      </c>
      <c r="D912" s="274"/>
      <c r="E912" s="435">
        <f>E911</f>
        <v>6</v>
      </c>
      <c r="F912" s="325" t="b">
        <f t="shared" si="319"/>
        <v>1</v>
      </c>
      <c r="G912" s="274"/>
      <c r="H912" s="952"/>
      <c r="I912" s="953"/>
      <c r="J912" s="436" t="s">
        <v>688</v>
      </c>
      <c r="K912" s="437" t="str">
        <f t="shared" si="320"/>
        <v>-</v>
      </c>
      <c r="L912" s="438" t="s">
        <v>686</v>
      </c>
      <c r="M912" s="438" t="s">
        <v>686</v>
      </c>
      <c r="N912" s="438" t="s">
        <v>686</v>
      </c>
      <c r="O912" s="438" t="s">
        <v>686</v>
      </c>
      <c r="P912" s="438" t="s">
        <v>686</v>
      </c>
      <c r="Q912" s="438" t="s">
        <v>686</v>
      </c>
      <c r="R912" s="438" t="s">
        <v>686</v>
      </c>
      <c r="S912" s="438" t="s">
        <v>686</v>
      </c>
      <c r="T912" s="438" t="s">
        <v>686</v>
      </c>
      <c r="U912" s="438" t="s">
        <v>686</v>
      </c>
      <c r="V912" s="438" t="s">
        <v>686</v>
      </c>
      <c r="W912" s="438" t="s">
        <v>686</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35">
      <c r="A913" s="249"/>
      <c r="B913" s="258"/>
      <c r="C913" s="251">
        <f t="shared" si="321"/>
        <v>4</v>
      </c>
      <c r="D913" s="274"/>
      <c r="E913" s="435">
        <f>E912</f>
        <v>6</v>
      </c>
      <c r="F913" s="325" t="b">
        <f t="shared" si="319"/>
        <v>1</v>
      </c>
      <c r="G913" s="274"/>
      <c r="H913" s="954"/>
      <c r="I913" s="955"/>
      <c r="J913" s="436" t="s">
        <v>689</v>
      </c>
      <c r="K913" s="437" t="str">
        <f t="shared" si="320"/>
        <v>-</v>
      </c>
      <c r="L913" s="438" t="s">
        <v>690</v>
      </c>
      <c r="M913" s="438" t="s">
        <v>690</v>
      </c>
      <c r="N913" s="438" t="s">
        <v>690</v>
      </c>
      <c r="O913" s="438" t="s">
        <v>690</v>
      </c>
      <c r="P913" s="438" t="s">
        <v>690</v>
      </c>
      <c r="Q913" s="438" t="s">
        <v>690</v>
      </c>
      <c r="R913" s="438" t="s">
        <v>690</v>
      </c>
      <c r="S913" s="438" t="s">
        <v>690</v>
      </c>
      <c r="T913" s="438" t="s">
        <v>690</v>
      </c>
      <c r="U913" s="438" t="s">
        <v>690</v>
      </c>
      <c r="V913" s="438" t="s">
        <v>690</v>
      </c>
      <c r="W913" s="438" t="s">
        <v>690</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35">
      <c r="A914" s="249"/>
      <c r="B914" s="258"/>
      <c r="C914" s="251">
        <f t="shared" si="321"/>
        <v>4</v>
      </c>
      <c r="D914" s="274"/>
      <c r="E914" s="435">
        <f>E913</f>
        <v>6</v>
      </c>
      <c r="F914" s="325" t="b">
        <f t="shared" si="319"/>
        <v>1</v>
      </c>
      <c r="G914" s="274"/>
      <c r="H914" s="956"/>
      <c r="I914" s="957"/>
      <c r="J914" s="421" t="s">
        <v>691</v>
      </c>
      <c r="K914" s="439" t="str">
        <f t="shared" si="320"/>
        <v>-</v>
      </c>
      <c r="L914" s="436" t="s">
        <v>686</v>
      </c>
      <c r="M914" s="436" t="s">
        <v>686</v>
      </c>
      <c r="N914" s="436" t="s">
        <v>686</v>
      </c>
      <c r="O914" s="436" t="s">
        <v>686</v>
      </c>
      <c r="P914" s="436" t="s">
        <v>686</v>
      </c>
      <c r="Q914" s="436" t="s">
        <v>686</v>
      </c>
      <c r="R914" s="436" t="s">
        <v>686</v>
      </c>
      <c r="S914" s="436" t="s">
        <v>686</v>
      </c>
      <c r="T914" s="436" t="s">
        <v>686</v>
      </c>
      <c r="U914" s="436" t="s">
        <v>686</v>
      </c>
      <c r="V914" s="440" t="s">
        <v>686</v>
      </c>
      <c r="W914" s="440" t="s">
        <v>686</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35">
      <c r="A915" s="249"/>
      <c r="B915" s="258"/>
      <c r="C915" s="251">
        <f t="shared" si="321"/>
        <v>4</v>
      </c>
      <c r="D915" s="274"/>
      <c r="E915" s="331">
        <v>7</v>
      </c>
      <c r="F915" s="325" t="b">
        <f t="shared" si="319"/>
        <v>1</v>
      </c>
      <c r="G915" s="274"/>
      <c r="H915" s="432" t="s">
        <v>702</v>
      </c>
      <c r="I915" s="432"/>
      <c r="J915" s="413" t="s">
        <v>685</v>
      </c>
      <c r="K915" s="433" t="str">
        <f t="shared" si="320"/>
        <v>-</v>
      </c>
      <c r="L915" s="442">
        <v>-1</v>
      </c>
      <c r="M915" s="434" t="s">
        <v>686</v>
      </c>
      <c r="N915" s="434" t="s">
        <v>686</v>
      </c>
      <c r="O915" s="434" t="s">
        <v>686</v>
      </c>
      <c r="P915" s="434" t="s">
        <v>686</v>
      </c>
      <c r="Q915" s="434" t="s">
        <v>686</v>
      </c>
      <c r="R915" s="434" t="s">
        <v>686</v>
      </c>
      <c r="S915" s="434" t="s">
        <v>686</v>
      </c>
      <c r="T915" s="434" t="s">
        <v>686</v>
      </c>
      <c r="U915" s="434" t="s">
        <v>686</v>
      </c>
      <c r="V915" s="434" t="s">
        <v>686</v>
      </c>
      <c r="W915" s="434" t="s">
        <v>686</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35">
      <c r="A916" s="249"/>
      <c r="B916" s="258"/>
      <c r="C916" s="251">
        <f t="shared" si="321"/>
        <v>4</v>
      </c>
      <c r="D916" s="274"/>
      <c r="E916" s="435">
        <f>E915</f>
        <v>7</v>
      </c>
      <c r="F916" s="325" t="b">
        <f t="shared" si="319"/>
        <v>1</v>
      </c>
      <c r="G916" s="274"/>
      <c r="H916" s="952"/>
      <c r="I916" s="953"/>
      <c r="J916" s="436" t="s">
        <v>688</v>
      </c>
      <c r="K916" s="437" t="str">
        <f t="shared" si="320"/>
        <v>-</v>
      </c>
      <c r="L916" s="438" t="s">
        <v>686</v>
      </c>
      <c r="M916" s="438" t="s">
        <v>686</v>
      </c>
      <c r="N916" s="438" t="s">
        <v>686</v>
      </c>
      <c r="O916" s="438" t="s">
        <v>686</v>
      </c>
      <c r="P916" s="438" t="s">
        <v>686</v>
      </c>
      <c r="Q916" s="438" t="s">
        <v>686</v>
      </c>
      <c r="R916" s="438" t="s">
        <v>686</v>
      </c>
      <c r="S916" s="438" t="s">
        <v>686</v>
      </c>
      <c r="T916" s="438" t="s">
        <v>686</v>
      </c>
      <c r="U916" s="438" t="s">
        <v>686</v>
      </c>
      <c r="V916" s="438" t="s">
        <v>686</v>
      </c>
      <c r="W916" s="438" t="s">
        <v>686</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35">
      <c r="A917" s="249"/>
      <c r="B917" s="258"/>
      <c r="C917" s="251">
        <f t="shared" si="321"/>
        <v>4</v>
      </c>
      <c r="D917" s="274"/>
      <c r="E917" s="435">
        <f>E916</f>
        <v>7</v>
      </c>
      <c r="F917" s="325" t="b">
        <f t="shared" si="319"/>
        <v>1</v>
      </c>
      <c r="G917" s="274"/>
      <c r="H917" s="954"/>
      <c r="I917" s="955"/>
      <c r="J917" s="436" t="s">
        <v>689</v>
      </c>
      <c r="K917" s="437" t="str">
        <f t="shared" si="320"/>
        <v>-</v>
      </c>
      <c r="L917" s="438" t="s">
        <v>690</v>
      </c>
      <c r="M917" s="438" t="s">
        <v>690</v>
      </c>
      <c r="N917" s="438" t="s">
        <v>690</v>
      </c>
      <c r="O917" s="438" t="s">
        <v>690</v>
      </c>
      <c r="P917" s="438" t="s">
        <v>690</v>
      </c>
      <c r="Q917" s="438" t="s">
        <v>690</v>
      </c>
      <c r="R917" s="438" t="s">
        <v>690</v>
      </c>
      <c r="S917" s="438" t="s">
        <v>690</v>
      </c>
      <c r="T917" s="438" t="s">
        <v>690</v>
      </c>
      <c r="U917" s="438" t="s">
        <v>690</v>
      </c>
      <c r="V917" s="438" t="s">
        <v>690</v>
      </c>
      <c r="W917" s="438" t="s">
        <v>690</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35">
      <c r="A918" s="249"/>
      <c r="B918" s="258"/>
      <c r="C918" s="251">
        <f t="shared" si="321"/>
        <v>4</v>
      </c>
      <c r="D918" s="274"/>
      <c r="E918" s="435">
        <f>E917</f>
        <v>7</v>
      </c>
      <c r="F918" s="325" t="b">
        <f t="shared" si="319"/>
        <v>1</v>
      </c>
      <c r="G918" s="274"/>
      <c r="H918" s="956"/>
      <c r="I918" s="957"/>
      <c r="J918" s="421" t="s">
        <v>691</v>
      </c>
      <c r="K918" s="439" t="str">
        <f t="shared" si="320"/>
        <v>-</v>
      </c>
      <c r="L918" s="436" t="s">
        <v>686</v>
      </c>
      <c r="M918" s="436" t="s">
        <v>686</v>
      </c>
      <c r="N918" s="436" t="s">
        <v>686</v>
      </c>
      <c r="O918" s="436" t="s">
        <v>686</v>
      </c>
      <c r="P918" s="436" t="s">
        <v>686</v>
      </c>
      <c r="Q918" s="436" t="s">
        <v>686</v>
      </c>
      <c r="R918" s="436" t="s">
        <v>686</v>
      </c>
      <c r="S918" s="436" t="s">
        <v>686</v>
      </c>
      <c r="T918" s="436" t="s">
        <v>686</v>
      </c>
      <c r="U918" s="436" t="s">
        <v>686</v>
      </c>
      <c r="V918" s="440" t="s">
        <v>686</v>
      </c>
      <c r="W918" s="440" t="s">
        <v>686</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35">
      <c r="A919" s="249"/>
      <c r="B919" s="258"/>
      <c r="C919" s="251">
        <f t="shared" si="321"/>
        <v>4</v>
      </c>
      <c r="D919" s="274"/>
      <c r="E919" s="331">
        <v>8</v>
      </c>
      <c r="F919" s="325" t="b">
        <f t="shared" ref="F919:F950" si="322">COUNTIFS($L919:$W919,"-")&lt;&gt;COUNTA($L919:$W919)</f>
        <v>1</v>
      </c>
      <c r="G919" s="274"/>
      <c r="H919" s="432" t="s">
        <v>1081</v>
      </c>
      <c r="I919" s="432"/>
      <c r="J919" s="413" t="s">
        <v>685</v>
      </c>
      <c r="K919" s="433" t="str">
        <f t="shared" si="320"/>
        <v>-</v>
      </c>
      <c r="L919" s="434" t="s">
        <v>686</v>
      </c>
      <c r="M919" s="434" t="s">
        <v>686</v>
      </c>
      <c r="N919" s="434" t="s">
        <v>686</v>
      </c>
      <c r="O919" s="434" t="s">
        <v>686</v>
      </c>
      <c r="P919" s="434" t="s">
        <v>686</v>
      </c>
      <c r="Q919" s="434" t="s">
        <v>686</v>
      </c>
      <c r="R919" s="434" t="s">
        <v>686</v>
      </c>
      <c r="S919" s="434" t="s">
        <v>686</v>
      </c>
      <c r="T919" s="434" t="s">
        <v>686</v>
      </c>
      <c r="U919" s="434" t="s">
        <v>686</v>
      </c>
      <c r="V919" s="434" t="s">
        <v>686</v>
      </c>
      <c r="W919" s="434" t="s">
        <v>686</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35">
      <c r="A920" s="249"/>
      <c r="B920" s="258"/>
      <c r="C920" s="251">
        <f t="shared" si="321"/>
        <v>4</v>
      </c>
      <c r="D920" s="274"/>
      <c r="E920" s="435">
        <f>E919</f>
        <v>8</v>
      </c>
      <c r="F920" s="325" t="b">
        <f t="shared" si="322"/>
        <v>1</v>
      </c>
      <c r="G920" s="274"/>
      <c r="H920" s="952" t="s">
        <v>1082</v>
      </c>
      <c r="I920" s="953"/>
      <c r="J920" s="436" t="s">
        <v>688</v>
      </c>
      <c r="K920" s="437" t="str">
        <f t="shared" si="320"/>
        <v>-</v>
      </c>
      <c r="L920" s="438" t="s">
        <v>686</v>
      </c>
      <c r="M920" s="438" t="s">
        <v>686</v>
      </c>
      <c r="N920" s="438" t="s">
        <v>686</v>
      </c>
      <c r="O920" s="438" t="s">
        <v>686</v>
      </c>
      <c r="P920" s="438" t="s">
        <v>686</v>
      </c>
      <c r="Q920" s="321">
        <v>0</v>
      </c>
      <c r="R920" s="438" t="s">
        <v>686</v>
      </c>
      <c r="S920" s="321" t="b">
        <v>1</v>
      </c>
      <c r="T920" s="438" t="s">
        <v>686</v>
      </c>
      <c r="U920" s="438" t="s">
        <v>686</v>
      </c>
      <c r="V920" s="438" t="s">
        <v>686</v>
      </c>
      <c r="W920" s="438" t="s">
        <v>686</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35">
      <c r="A921" s="249"/>
      <c r="B921" s="258"/>
      <c r="C921" s="251">
        <f t="shared" si="321"/>
        <v>4</v>
      </c>
      <c r="D921" s="274"/>
      <c r="E921" s="435">
        <f>E920</f>
        <v>8</v>
      </c>
      <c r="F921" s="325" t="b">
        <f t="shared" si="322"/>
        <v>1</v>
      </c>
      <c r="G921" s="274"/>
      <c r="H921" s="954"/>
      <c r="I921" s="955"/>
      <c r="J921" s="436" t="s">
        <v>689</v>
      </c>
      <c r="K921" s="437" t="str">
        <f t="shared" si="320"/>
        <v>-</v>
      </c>
      <c r="L921" s="438" t="s">
        <v>690</v>
      </c>
      <c r="M921" s="438" t="s">
        <v>690</v>
      </c>
      <c r="N921" s="438" t="s">
        <v>690</v>
      </c>
      <c r="O921" s="438" t="s">
        <v>690</v>
      </c>
      <c r="P921" s="438" t="s">
        <v>690</v>
      </c>
      <c r="Q921" s="438" t="s">
        <v>690</v>
      </c>
      <c r="R921" s="438" t="s">
        <v>690</v>
      </c>
      <c r="S921" s="438" t="s">
        <v>690</v>
      </c>
      <c r="T921" s="438" t="s">
        <v>690</v>
      </c>
      <c r="U921" s="438" t="s">
        <v>690</v>
      </c>
      <c r="V921" s="438" t="s">
        <v>690</v>
      </c>
      <c r="W921" s="438" t="s">
        <v>690</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35">
      <c r="A922" s="249"/>
      <c r="B922" s="258"/>
      <c r="C922" s="251">
        <f t="shared" si="321"/>
        <v>4</v>
      </c>
      <c r="D922" s="274"/>
      <c r="E922" s="435">
        <f>E921</f>
        <v>8</v>
      </c>
      <c r="F922" s="325" t="b">
        <f t="shared" si="322"/>
        <v>1</v>
      </c>
      <c r="G922" s="274"/>
      <c r="H922" s="956"/>
      <c r="I922" s="957"/>
      <c r="J922" s="421" t="s">
        <v>691</v>
      </c>
      <c r="K922" s="439" t="str">
        <f t="shared" si="320"/>
        <v>-</v>
      </c>
      <c r="L922" s="436" t="s">
        <v>686</v>
      </c>
      <c r="M922" s="436" t="s">
        <v>686</v>
      </c>
      <c r="N922" s="436" t="s">
        <v>686</v>
      </c>
      <c r="O922" s="436" t="s">
        <v>686</v>
      </c>
      <c r="P922" s="436" t="s">
        <v>686</v>
      </c>
      <c r="Q922" s="436" t="s">
        <v>686</v>
      </c>
      <c r="R922" s="436" t="s">
        <v>686</v>
      </c>
      <c r="S922" s="436" t="s">
        <v>686</v>
      </c>
      <c r="T922" s="436" t="s">
        <v>686</v>
      </c>
      <c r="U922" s="436" t="s">
        <v>686</v>
      </c>
      <c r="V922" s="440" t="s">
        <v>686</v>
      </c>
      <c r="W922" s="440" t="s">
        <v>686</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35">
      <c r="A923" s="249"/>
      <c r="B923" s="258"/>
      <c r="C923" s="251">
        <f t="shared" ref="C923:C954" si="323">INT($C$875)+3</f>
        <v>4</v>
      </c>
      <c r="D923" s="274"/>
      <c r="E923" s="331">
        <v>9</v>
      </c>
      <c r="F923" s="325" t="b">
        <f t="shared" si="322"/>
        <v>1</v>
      </c>
      <c r="G923" s="274"/>
      <c r="H923" s="432" t="s">
        <v>703</v>
      </c>
      <c r="I923" s="432"/>
      <c r="J923" s="413" t="s">
        <v>685</v>
      </c>
      <c r="K923" s="433" t="str">
        <f t="shared" si="320"/>
        <v>-</v>
      </c>
      <c r="L923" s="434" t="s">
        <v>686</v>
      </c>
      <c r="M923" s="434" t="s">
        <v>686</v>
      </c>
      <c r="N923" s="434" t="s">
        <v>686</v>
      </c>
      <c r="O923" s="434" t="s">
        <v>686</v>
      </c>
      <c r="P923" s="434" t="s">
        <v>686</v>
      </c>
      <c r="Q923" s="434" t="s">
        <v>686</v>
      </c>
      <c r="R923" s="434" t="s">
        <v>686</v>
      </c>
      <c r="S923" s="434" t="s">
        <v>686</v>
      </c>
      <c r="T923" s="434" t="s">
        <v>686</v>
      </c>
      <c r="U923" s="434" t="s">
        <v>686</v>
      </c>
      <c r="V923" s="434" t="s">
        <v>686</v>
      </c>
      <c r="W923" s="434" t="s">
        <v>686</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35">
      <c r="A924" s="249"/>
      <c r="B924" s="258"/>
      <c r="C924" s="251">
        <f t="shared" si="323"/>
        <v>4</v>
      </c>
      <c r="D924" s="274"/>
      <c r="E924" s="435">
        <f>E923</f>
        <v>9</v>
      </c>
      <c r="F924" s="325" t="b">
        <f t="shared" si="322"/>
        <v>1</v>
      </c>
      <c r="G924" s="274"/>
      <c r="H924" s="952" t="s">
        <v>1083</v>
      </c>
      <c r="I924" s="953"/>
      <c r="J924" s="436" t="s">
        <v>688</v>
      </c>
      <c r="K924" s="437" t="str">
        <f t="shared" si="320"/>
        <v>-</v>
      </c>
      <c r="L924" s="438" t="s">
        <v>686</v>
      </c>
      <c r="M924" s="438" t="s">
        <v>686</v>
      </c>
      <c r="N924" s="438" t="s">
        <v>686</v>
      </c>
      <c r="O924" s="438" t="s">
        <v>686</v>
      </c>
      <c r="P924" s="438" t="s">
        <v>686</v>
      </c>
      <c r="Q924" s="443">
        <f>INT($I$392/7)+2</f>
        <v>7</v>
      </c>
      <c r="R924" s="438" t="s">
        <v>686</v>
      </c>
      <c r="S924" s="321" t="b">
        <v>1</v>
      </c>
      <c r="T924" s="438">
        <v>1</v>
      </c>
      <c r="U924" s="438" t="s">
        <v>686</v>
      </c>
      <c r="V924" s="438" t="s">
        <v>686</v>
      </c>
      <c r="W924" s="438" t="s">
        <v>686</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35">
      <c r="A925" s="249"/>
      <c r="B925" s="258"/>
      <c r="C925" s="251">
        <f t="shared" si="323"/>
        <v>4</v>
      </c>
      <c r="D925" s="274"/>
      <c r="E925" s="435">
        <f>E924</f>
        <v>9</v>
      </c>
      <c r="F925" s="325" t="b">
        <f t="shared" si="322"/>
        <v>1</v>
      </c>
      <c r="G925" s="274"/>
      <c r="H925" s="954"/>
      <c r="I925" s="955"/>
      <c r="J925" s="436" t="s">
        <v>689</v>
      </c>
      <c r="K925" s="437" t="str">
        <f t="shared" si="320"/>
        <v>-</v>
      </c>
      <c r="L925" s="438" t="s">
        <v>690</v>
      </c>
      <c r="M925" s="438" t="s">
        <v>690</v>
      </c>
      <c r="N925" s="438" t="s">
        <v>690</v>
      </c>
      <c r="O925" s="438" t="s">
        <v>690</v>
      </c>
      <c r="P925" s="438" t="s">
        <v>690</v>
      </c>
      <c r="Q925" s="438" t="s">
        <v>690</v>
      </c>
      <c r="R925" s="438" t="s">
        <v>690</v>
      </c>
      <c r="S925" s="438" t="s">
        <v>690</v>
      </c>
      <c r="T925" s="438" t="s">
        <v>690</v>
      </c>
      <c r="U925" s="438" t="s">
        <v>690</v>
      </c>
      <c r="V925" s="438" t="s">
        <v>690</v>
      </c>
      <c r="W925" s="438" t="s">
        <v>690</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35">
      <c r="A926" s="249"/>
      <c r="B926" s="258"/>
      <c r="C926" s="251">
        <f t="shared" si="323"/>
        <v>4</v>
      </c>
      <c r="D926" s="274"/>
      <c r="E926" s="435">
        <f>E925</f>
        <v>9</v>
      </c>
      <c r="F926" s="325" t="b">
        <f t="shared" si="322"/>
        <v>1</v>
      </c>
      <c r="G926" s="274"/>
      <c r="H926" s="956"/>
      <c r="I926" s="957"/>
      <c r="J926" s="421" t="s">
        <v>691</v>
      </c>
      <c r="K926" s="439" t="str">
        <f t="shared" si="320"/>
        <v>-</v>
      </c>
      <c r="L926" s="436" t="s">
        <v>686</v>
      </c>
      <c r="M926" s="436" t="s">
        <v>686</v>
      </c>
      <c r="N926" s="436" t="s">
        <v>686</v>
      </c>
      <c r="O926" s="436" t="s">
        <v>686</v>
      </c>
      <c r="P926" s="436" t="s">
        <v>686</v>
      </c>
      <c r="Q926" s="436" t="s">
        <v>686</v>
      </c>
      <c r="R926" s="436" t="s">
        <v>686</v>
      </c>
      <c r="S926" s="436" t="s">
        <v>686</v>
      </c>
      <c r="T926" s="436" t="s">
        <v>686</v>
      </c>
      <c r="U926" s="436" t="s">
        <v>686</v>
      </c>
      <c r="V926" s="440" t="s">
        <v>686</v>
      </c>
      <c r="W926" s="440" t="s">
        <v>686</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35">
      <c r="A927" s="249"/>
      <c r="B927" s="258"/>
      <c r="C927" s="251">
        <f t="shared" si="323"/>
        <v>4</v>
      </c>
      <c r="D927" s="274"/>
      <c r="E927" s="331">
        <v>10</v>
      </c>
      <c r="F927" s="325" t="b">
        <f t="shared" si="322"/>
        <v>1</v>
      </c>
      <c r="G927" s="274"/>
      <c r="H927" s="432" t="s">
        <v>704</v>
      </c>
      <c r="I927" s="432"/>
      <c r="J927" s="413" t="s">
        <v>685</v>
      </c>
      <c r="K927" s="433" t="str">
        <f t="shared" si="320"/>
        <v>-</v>
      </c>
      <c r="L927" s="434" t="s">
        <v>686</v>
      </c>
      <c r="M927" s="434" t="s">
        <v>686</v>
      </c>
      <c r="N927" s="434" t="s">
        <v>686</v>
      </c>
      <c r="O927" s="434" t="s">
        <v>686</v>
      </c>
      <c r="P927" s="434" t="s">
        <v>686</v>
      </c>
      <c r="Q927" s="434" t="s">
        <v>686</v>
      </c>
      <c r="R927" s="434" t="s">
        <v>686</v>
      </c>
      <c r="S927" s="434" t="s">
        <v>686</v>
      </c>
      <c r="T927" s="434" t="s">
        <v>686</v>
      </c>
      <c r="U927" s="434" t="s">
        <v>686</v>
      </c>
      <c r="V927" s="434" t="s">
        <v>686</v>
      </c>
      <c r="W927" s="434" t="s">
        <v>686</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35">
      <c r="A928" s="249"/>
      <c r="B928" s="258"/>
      <c r="C928" s="251">
        <f t="shared" si="323"/>
        <v>4</v>
      </c>
      <c r="D928" s="274"/>
      <c r="E928" s="435">
        <f>E927</f>
        <v>10</v>
      </c>
      <c r="F928" s="325" t="b">
        <f t="shared" si="322"/>
        <v>1</v>
      </c>
      <c r="G928" s="274"/>
      <c r="H928" s="952" t="s">
        <v>1084</v>
      </c>
      <c r="I928" s="953"/>
      <c r="J928" s="436" t="s">
        <v>688</v>
      </c>
      <c r="K928" s="437" t="str">
        <f t="shared" si="320"/>
        <v>-</v>
      </c>
      <c r="L928" s="438" t="s">
        <v>686</v>
      </c>
      <c r="M928" s="438" t="s">
        <v>686</v>
      </c>
      <c r="N928" s="438" t="s">
        <v>686</v>
      </c>
      <c r="O928" s="438" t="s">
        <v>686</v>
      </c>
      <c r="P928" s="438" t="s">
        <v>686</v>
      </c>
      <c r="Q928" s="443">
        <f>INT($I$393/7)+2</f>
        <v>9</v>
      </c>
      <c r="R928" s="438" t="s">
        <v>686</v>
      </c>
      <c r="S928" s="321" t="b">
        <v>1</v>
      </c>
      <c r="T928" s="438">
        <v>2</v>
      </c>
      <c r="U928" s="438" t="s">
        <v>686</v>
      </c>
      <c r="V928" s="438" t="s">
        <v>686</v>
      </c>
      <c r="W928" s="438" t="s">
        <v>686</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35">
      <c r="A929" s="249"/>
      <c r="B929" s="258"/>
      <c r="C929" s="251">
        <f t="shared" si="323"/>
        <v>4</v>
      </c>
      <c r="D929" s="274"/>
      <c r="E929" s="435">
        <f>E928</f>
        <v>10</v>
      </c>
      <c r="F929" s="325" t="b">
        <f t="shared" si="322"/>
        <v>1</v>
      </c>
      <c r="G929" s="274"/>
      <c r="H929" s="954"/>
      <c r="I929" s="955"/>
      <c r="J929" s="436" t="s">
        <v>689</v>
      </c>
      <c r="K929" s="437" t="str">
        <f t="shared" si="320"/>
        <v>-</v>
      </c>
      <c r="L929" s="438" t="s">
        <v>690</v>
      </c>
      <c r="M929" s="438" t="s">
        <v>690</v>
      </c>
      <c r="N929" s="438" t="s">
        <v>690</v>
      </c>
      <c r="O929" s="438" t="s">
        <v>690</v>
      </c>
      <c r="P929" s="438" t="s">
        <v>690</v>
      </c>
      <c r="Q929" s="438" t="s">
        <v>690</v>
      </c>
      <c r="R929" s="438" t="s">
        <v>690</v>
      </c>
      <c r="S929" s="438" t="s">
        <v>690</v>
      </c>
      <c r="T929" s="438" t="s">
        <v>690</v>
      </c>
      <c r="U929" s="438" t="s">
        <v>690</v>
      </c>
      <c r="V929" s="438" t="s">
        <v>690</v>
      </c>
      <c r="W929" s="438" t="s">
        <v>690</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35">
      <c r="A930" s="249"/>
      <c r="B930" s="258"/>
      <c r="C930" s="251">
        <f t="shared" si="323"/>
        <v>4</v>
      </c>
      <c r="D930" s="274"/>
      <c r="E930" s="435">
        <f>E929</f>
        <v>10</v>
      </c>
      <c r="F930" s="325" t="b">
        <f t="shared" si="322"/>
        <v>1</v>
      </c>
      <c r="G930" s="274"/>
      <c r="H930" s="956"/>
      <c r="I930" s="957"/>
      <c r="J930" s="421" t="s">
        <v>691</v>
      </c>
      <c r="K930" s="439" t="str">
        <f t="shared" si="320"/>
        <v>-</v>
      </c>
      <c r="L930" s="436" t="s">
        <v>686</v>
      </c>
      <c r="M930" s="436" t="s">
        <v>686</v>
      </c>
      <c r="N930" s="436" t="s">
        <v>686</v>
      </c>
      <c r="O930" s="436" t="s">
        <v>686</v>
      </c>
      <c r="P930" s="436" t="s">
        <v>686</v>
      </c>
      <c r="Q930" s="436" t="s">
        <v>686</v>
      </c>
      <c r="R930" s="436" t="s">
        <v>686</v>
      </c>
      <c r="S930" s="436" t="s">
        <v>686</v>
      </c>
      <c r="T930" s="436" t="s">
        <v>686</v>
      </c>
      <c r="U930" s="436" t="s">
        <v>686</v>
      </c>
      <c r="V930" s="440" t="s">
        <v>686</v>
      </c>
      <c r="W930" s="440" t="s">
        <v>686</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35">
      <c r="A931" s="249"/>
      <c r="B931" s="258"/>
      <c r="C931" s="251">
        <f t="shared" si="323"/>
        <v>4</v>
      </c>
      <c r="D931" s="274"/>
      <c r="E931" s="331">
        <v>11</v>
      </c>
      <c r="F931" s="325" t="b">
        <f t="shared" si="322"/>
        <v>1</v>
      </c>
      <c r="G931" s="274"/>
      <c r="H931" s="432" t="s">
        <v>705</v>
      </c>
      <c r="I931" s="432"/>
      <c r="J931" s="413" t="s">
        <v>685</v>
      </c>
      <c r="K931" s="433" t="str">
        <f t="shared" si="320"/>
        <v>-</v>
      </c>
      <c r="L931" s="434" t="s">
        <v>686</v>
      </c>
      <c r="M931" s="434" t="s">
        <v>686</v>
      </c>
      <c r="N931" s="434" t="s">
        <v>686</v>
      </c>
      <c r="O931" s="434" t="s">
        <v>686</v>
      </c>
      <c r="P931" s="434" t="s">
        <v>686</v>
      </c>
      <c r="Q931" s="434" t="s">
        <v>686</v>
      </c>
      <c r="R931" s="434" t="s">
        <v>686</v>
      </c>
      <c r="S931" s="434" t="s">
        <v>686</v>
      </c>
      <c r="T931" s="434" t="s">
        <v>686</v>
      </c>
      <c r="U931" s="434" t="s">
        <v>686</v>
      </c>
      <c r="V931" s="434" t="s">
        <v>686</v>
      </c>
      <c r="W931" s="434" t="s">
        <v>686</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35">
      <c r="A932" s="249"/>
      <c r="B932" s="258"/>
      <c r="C932" s="251">
        <f t="shared" si="323"/>
        <v>4</v>
      </c>
      <c r="D932" s="274"/>
      <c r="E932" s="435">
        <f>E931</f>
        <v>11</v>
      </c>
      <c r="F932" s="325" t="b">
        <f t="shared" si="322"/>
        <v>1</v>
      </c>
      <c r="G932" s="274"/>
      <c r="H932" s="952" t="s">
        <v>1084</v>
      </c>
      <c r="I932" s="953"/>
      <c r="J932" s="436" t="s">
        <v>688</v>
      </c>
      <c r="K932" s="437" t="str">
        <f t="shared" si="320"/>
        <v>-</v>
      </c>
      <c r="L932" s="438" t="s">
        <v>686</v>
      </c>
      <c r="M932" s="438" t="s">
        <v>686</v>
      </c>
      <c r="N932" s="438" t="s">
        <v>686</v>
      </c>
      <c r="O932" s="438" t="s">
        <v>686</v>
      </c>
      <c r="P932" s="438" t="s">
        <v>686</v>
      </c>
      <c r="Q932" s="443">
        <f>INT($I$394/7)+2</f>
        <v>9</v>
      </c>
      <c r="R932" s="438" t="s">
        <v>686</v>
      </c>
      <c r="S932" s="321" t="b">
        <v>1</v>
      </c>
      <c r="T932" s="438">
        <v>3</v>
      </c>
      <c r="U932" s="438" t="s">
        <v>686</v>
      </c>
      <c r="V932" s="438" t="s">
        <v>686</v>
      </c>
      <c r="W932" s="438" t="s">
        <v>686</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35">
      <c r="A933" s="249"/>
      <c r="B933" s="258"/>
      <c r="C933" s="251">
        <f t="shared" si="323"/>
        <v>4</v>
      </c>
      <c r="D933" s="274"/>
      <c r="E933" s="435">
        <f>E932</f>
        <v>11</v>
      </c>
      <c r="F933" s="325" t="b">
        <f t="shared" si="322"/>
        <v>1</v>
      </c>
      <c r="G933" s="274"/>
      <c r="H933" s="954"/>
      <c r="I933" s="955"/>
      <c r="J933" s="436" t="s">
        <v>689</v>
      </c>
      <c r="K933" s="437" t="str">
        <f t="shared" si="320"/>
        <v>-</v>
      </c>
      <c r="L933" s="438" t="s">
        <v>690</v>
      </c>
      <c r="M933" s="438" t="s">
        <v>690</v>
      </c>
      <c r="N933" s="438" t="s">
        <v>690</v>
      </c>
      <c r="O933" s="438" t="s">
        <v>690</v>
      </c>
      <c r="P933" s="438" t="s">
        <v>690</v>
      </c>
      <c r="Q933" s="438" t="s">
        <v>690</v>
      </c>
      <c r="R933" s="438" t="s">
        <v>690</v>
      </c>
      <c r="S933" s="438" t="s">
        <v>690</v>
      </c>
      <c r="T933" s="438" t="s">
        <v>690</v>
      </c>
      <c r="U933" s="438" t="s">
        <v>690</v>
      </c>
      <c r="V933" s="438" t="s">
        <v>690</v>
      </c>
      <c r="W933" s="438" t="s">
        <v>690</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35">
      <c r="A934" s="249"/>
      <c r="B934" s="258"/>
      <c r="C934" s="251">
        <f t="shared" si="323"/>
        <v>4</v>
      </c>
      <c r="D934" s="274"/>
      <c r="E934" s="435">
        <f>E933</f>
        <v>11</v>
      </c>
      <c r="F934" s="325" t="b">
        <f t="shared" si="322"/>
        <v>1</v>
      </c>
      <c r="G934" s="274"/>
      <c r="H934" s="956"/>
      <c r="I934" s="957"/>
      <c r="J934" s="421" t="s">
        <v>691</v>
      </c>
      <c r="K934" s="439" t="str">
        <f t="shared" si="320"/>
        <v>-</v>
      </c>
      <c r="L934" s="436" t="s">
        <v>686</v>
      </c>
      <c r="M934" s="436" t="s">
        <v>686</v>
      </c>
      <c r="N934" s="436" t="s">
        <v>686</v>
      </c>
      <c r="O934" s="436" t="s">
        <v>686</v>
      </c>
      <c r="P934" s="436" t="s">
        <v>686</v>
      </c>
      <c r="Q934" s="436" t="s">
        <v>686</v>
      </c>
      <c r="R934" s="436" t="s">
        <v>686</v>
      </c>
      <c r="S934" s="436" t="s">
        <v>686</v>
      </c>
      <c r="T934" s="436" t="s">
        <v>686</v>
      </c>
      <c r="U934" s="436" t="s">
        <v>686</v>
      </c>
      <c r="V934" s="440" t="s">
        <v>686</v>
      </c>
      <c r="W934" s="440" t="s">
        <v>686</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35">
      <c r="A935" s="249"/>
      <c r="B935" s="258"/>
      <c r="C935" s="251">
        <f t="shared" si="323"/>
        <v>4</v>
      </c>
      <c r="D935" s="274"/>
      <c r="E935" s="331">
        <v>12</v>
      </c>
      <c r="F935" s="325" t="b">
        <f t="shared" si="322"/>
        <v>1</v>
      </c>
      <c r="G935" s="274"/>
      <c r="H935" s="432" t="s">
        <v>706</v>
      </c>
      <c r="I935" s="432"/>
      <c r="J935" s="413" t="s">
        <v>685</v>
      </c>
      <c r="K935" s="433" t="str">
        <f t="shared" si="320"/>
        <v>-</v>
      </c>
      <c r="L935" s="434" t="s">
        <v>686</v>
      </c>
      <c r="M935" s="434" t="s">
        <v>686</v>
      </c>
      <c r="N935" s="434" t="s">
        <v>686</v>
      </c>
      <c r="O935" s="434" t="s">
        <v>686</v>
      </c>
      <c r="P935" s="434" t="s">
        <v>686</v>
      </c>
      <c r="Q935" s="434" t="s">
        <v>686</v>
      </c>
      <c r="R935" s="434" t="s">
        <v>686</v>
      </c>
      <c r="S935" s="434" t="s">
        <v>686</v>
      </c>
      <c r="T935" s="434" t="s">
        <v>686</v>
      </c>
      <c r="U935" s="434" t="s">
        <v>686</v>
      </c>
      <c r="V935" s="434" t="s">
        <v>686</v>
      </c>
      <c r="W935" s="434" t="s">
        <v>686</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35">
      <c r="A936" s="249"/>
      <c r="B936" s="258"/>
      <c r="C936" s="251">
        <f t="shared" si="323"/>
        <v>4</v>
      </c>
      <c r="D936" s="274"/>
      <c r="E936" s="435">
        <f>E935</f>
        <v>12</v>
      </c>
      <c r="F936" s="325" t="b">
        <f t="shared" si="322"/>
        <v>1</v>
      </c>
      <c r="G936" s="274"/>
      <c r="H936" s="952" t="s">
        <v>1084</v>
      </c>
      <c r="I936" s="953"/>
      <c r="J936" s="436" t="s">
        <v>688</v>
      </c>
      <c r="K936" s="437" t="str">
        <f t="shared" si="320"/>
        <v>-</v>
      </c>
      <c r="L936" s="438" t="s">
        <v>686</v>
      </c>
      <c r="M936" s="438" t="s">
        <v>686</v>
      </c>
      <c r="N936" s="438" t="s">
        <v>686</v>
      </c>
      <c r="O936" s="438" t="s">
        <v>686</v>
      </c>
      <c r="P936" s="438" t="s">
        <v>686</v>
      </c>
      <c r="Q936" s="443">
        <f>INT($I$395/7)+2</f>
        <v>9</v>
      </c>
      <c r="R936" s="438" t="s">
        <v>686</v>
      </c>
      <c r="S936" s="321" t="b">
        <v>1</v>
      </c>
      <c r="T936" s="438">
        <v>4</v>
      </c>
      <c r="U936" s="438" t="s">
        <v>686</v>
      </c>
      <c r="V936" s="438" t="s">
        <v>686</v>
      </c>
      <c r="W936" s="438" t="s">
        <v>686</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35">
      <c r="A937" s="249"/>
      <c r="B937" s="258"/>
      <c r="C937" s="251">
        <f t="shared" si="323"/>
        <v>4</v>
      </c>
      <c r="D937" s="274"/>
      <c r="E937" s="435">
        <f>E936</f>
        <v>12</v>
      </c>
      <c r="F937" s="325" t="b">
        <f t="shared" si="322"/>
        <v>1</v>
      </c>
      <c r="G937" s="274"/>
      <c r="H937" s="954"/>
      <c r="I937" s="955"/>
      <c r="J937" s="436" t="s">
        <v>689</v>
      </c>
      <c r="K937" s="437" t="str">
        <f t="shared" si="320"/>
        <v>-</v>
      </c>
      <c r="L937" s="438" t="s">
        <v>690</v>
      </c>
      <c r="M937" s="438" t="s">
        <v>690</v>
      </c>
      <c r="N937" s="438" t="s">
        <v>690</v>
      </c>
      <c r="O937" s="438" t="s">
        <v>690</v>
      </c>
      <c r="P937" s="438" t="s">
        <v>690</v>
      </c>
      <c r="Q937" s="438" t="s">
        <v>690</v>
      </c>
      <c r="R937" s="438" t="s">
        <v>690</v>
      </c>
      <c r="S937" s="438" t="s">
        <v>690</v>
      </c>
      <c r="T937" s="438" t="s">
        <v>690</v>
      </c>
      <c r="U937" s="438" t="s">
        <v>690</v>
      </c>
      <c r="V937" s="438" t="s">
        <v>690</v>
      </c>
      <c r="W937" s="438" t="s">
        <v>690</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35">
      <c r="A938" s="249"/>
      <c r="B938" s="258"/>
      <c r="C938" s="251">
        <f t="shared" si="323"/>
        <v>4</v>
      </c>
      <c r="D938" s="274"/>
      <c r="E938" s="435">
        <f>E937</f>
        <v>12</v>
      </c>
      <c r="F938" s="325" t="b">
        <f t="shared" si="322"/>
        <v>1</v>
      </c>
      <c r="G938" s="274"/>
      <c r="H938" s="956"/>
      <c r="I938" s="957"/>
      <c r="J938" s="421" t="s">
        <v>691</v>
      </c>
      <c r="K938" s="439" t="str">
        <f t="shared" si="320"/>
        <v>-</v>
      </c>
      <c r="L938" s="436" t="s">
        <v>686</v>
      </c>
      <c r="M938" s="436" t="s">
        <v>686</v>
      </c>
      <c r="N938" s="436" t="s">
        <v>686</v>
      </c>
      <c r="O938" s="436" t="s">
        <v>686</v>
      </c>
      <c r="P938" s="436" t="s">
        <v>686</v>
      </c>
      <c r="Q938" s="436" t="s">
        <v>686</v>
      </c>
      <c r="R938" s="436" t="s">
        <v>686</v>
      </c>
      <c r="S938" s="436" t="s">
        <v>686</v>
      </c>
      <c r="T938" s="436" t="s">
        <v>686</v>
      </c>
      <c r="U938" s="436" t="s">
        <v>686</v>
      </c>
      <c r="V938" s="440" t="s">
        <v>686</v>
      </c>
      <c r="W938" s="440" t="s">
        <v>686</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35">
      <c r="A939" s="249"/>
      <c r="B939" s="258"/>
      <c r="C939" s="251">
        <f t="shared" si="323"/>
        <v>4</v>
      </c>
      <c r="D939" s="274"/>
      <c r="E939" s="331">
        <v>13</v>
      </c>
      <c r="F939" s="325" t="b">
        <f t="shared" si="322"/>
        <v>1</v>
      </c>
      <c r="G939" s="274"/>
      <c r="H939" s="432" t="s">
        <v>707</v>
      </c>
      <c r="I939" s="432"/>
      <c r="J939" s="413" t="s">
        <v>685</v>
      </c>
      <c r="K939" s="433" t="str">
        <f t="shared" si="320"/>
        <v>-</v>
      </c>
      <c r="L939" s="442">
        <v>-1</v>
      </c>
      <c r="M939" s="434" t="s">
        <v>686</v>
      </c>
      <c r="N939" s="434" t="s">
        <v>686</v>
      </c>
      <c r="O939" s="434" t="s">
        <v>686</v>
      </c>
      <c r="P939" s="434" t="s">
        <v>686</v>
      </c>
      <c r="Q939" s="434" t="s">
        <v>686</v>
      </c>
      <c r="R939" s="434" t="s">
        <v>686</v>
      </c>
      <c r="S939" s="434" t="s">
        <v>686</v>
      </c>
      <c r="T939" s="434" t="s">
        <v>686</v>
      </c>
      <c r="U939" s="434" t="s">
        <v>686</v>
      </c>
      <c r="V939" s="434" t="s">
        <v>686</v>
      </c>
      <c r="W939" s="434" t="s">
        <v>686</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35">
      <c r="A940" s="249"/>
      <c r="B940" s="258"/>
      <c r="C940" s="251">
        <f t="shared" si="323"/>
        <v>4</v>
      </c>
      <c r="D940" s="274"/>
      <c r="E940" s="435">
        <f>E939</f>
        <v>13</v>
      </c>
      <c r="F940" s="325" t="b">
        <f t="shared" si="322"/>
        <v>1</v>
      </c>
      <c r="G940" s="274"/>
      <c r="H940" s="952" t="s">
        <v>708</v>
      </c>
      <c r="I940" s="953"/>
      <c r="J940" s="436" t="s">
        <v>688</v>
      </c>
      <c r="K940" s="437" t="str">
        <f t="shared" si="320"/>
        <v>-</v>
      </c>
      <c r="L940" s="438" t="s">
        <v>686</v>
      </c>
      <c r="M940" s="438" t="s">
        <v>686</v>
      </c>
      <c r="N940" s="438" t="s">
        <v>686</v>
      </c>
      <c r="O940" s="438" t="s">
        <v>686</v>
      </c>
      <c r="P940" s="438" t="s">
        <v>686</v>
      </c>
      <c r="Q940" s="321">
        <f>INT(150/7)+2</f>
        <v>23</v>
      </c>
      <c r="R940" s="438" t="s">
        <v>686</v>
      </c>
      <c r="S940" s="321" t="b">
        <v>1</v>
      </c>
      <c r="T940" s="438" t="s">
        <v>686</v>
      </c>
      <c r="U940" s="438" t="s">
        <v>686</v>
      </c>
      <c r="V940" s="438" t="s">
        <v>686</v>
      </c>
      <c r="W940" s="438" t="s">
        <v>686</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35">
      <c r="A941" s="249"/>
      <c r="B941" s="258"/>
      <c r="C941" s="251">
        <f t="shared" si="323"/>
        <v>4</v>
      </c>
      <c r="D941" s="274"/>
      <c r="E941" s="435">
        <f>E940</f>
        <v>13</v>
      </c>
      <c r="F941" s="325" t="b">
        <f t="shared" si="322"/>
        <v>1</v>
      </c>
      <c r="G941" s="274"/>
      <c r="H941" s="954"/>
      <c r="I941" s="955"/>
      <c r="J941" s="436" t="s">
        <v>689</v>
      </c>
      <c r="K941" s="437" t="str">
        <f t="shared" si="320"/>
        <v>-</v>
      </c>
      <c r="L941" s="438" t="s">
        <v>690</v>
      </c>
      <c r="M941" s="438" t="s">
        <v>690</v>
      </c>
      <c r="N941" s="438" t="s">
        <v>690</v>
      </c>
      <c r="O941" s="438" t="s">
        <v>690</v>
      </c>
      <c r="P941" s="438" t="s">
        <v>690</v>
      </c>
      <c r="Q941" s="438" t="s">
        <v>690</v>
      </c>
      <c r="R941" s="438" t="s">
        <v>690</v>
      </c>
      <c r="S941" s="438" t="s">
        <v>690</v>
      </c>
      <c r="T941" s="438" t="s">
        <v>690</v>
      </c>
      <c r="U941" s="438" t="s">
        <v>690</v>
      </c>
      <c r="V941" s="438" t="s">
        <v>690</v>
      </c>
      <c r="W941" s="438" t="s">
        <v>690</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35">
      <c r="A942" s="249"/>
      <c r="B942" s="258"/>
      <c r="C942" s="251">
        <f t="shared" si="323"/>
        <v>4</v>
      </c>
      <c r="D942" s="274"/>
      <c r="E942" s="435">
        <f>E941</f>
        <v>13</v>
      </c>
      <c r="F942" s="325" t="b">
        <f t="shared" si="322"/>
        <v>1</v>
      </c>
      <c r="G942" s="274"/>
      <c r="H942" s="956"/>
      <c r="I942" s="957"/>
      <c r="J942" s="421" t="s">
        <v>691</v>
      </c>
      <c r="K942" s="439" t="str">
        <f t="shared" si="320"/>
        <v>-</v>
      </c>
      <c r="L942" s="436" t="s">
        <v>686</v>
      </c>
      <c r="M942" s="436" t="s">
        <v>686</v>
      </c>
      <c r="N942" s="436" t="s">
        <v>686</v>
      </c>
      <c r="O942" s="436" t="s">
        <v>686</v>
      </c>
      <c r="P942" s="436" t="s">
        <v>686</v>
      </c>
      <c r="Q942" s="436" t="s">
        <v>686</v>
      </c>
      <c r="R942" s="436" t="s">
        <v>686</v>
      </c>
      <c r="S942" s="436" t="s">
        <v>686</v>
      </c>
      <c r="T942" s="436" t="s">
        <v>686</v>
      </c>
      <c r="U942" s="436" t="s">
        <v>686</v>
      </c>
      <c r="V942" s="440" t="s">
        <v>686</v>
      </c>
      <c r="W942" s="440" t="s">
        <v>686</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35">
      <c r="A943" s="249"/>
      <c r="B943" s="258"/>
      <c r="C943" s="251">
        <f t="shared" si="323"/>
        <v>4</v>
      </c>
      <c r="D943" s="274"/>
      <c r="E943" s="331">
        <v>14</v>
      </c>
      <c r="F943" s="325" t="b">
        <f t="shared" si="322"/>
        <v>1</v>
      </c>
      <c r="G943" s="274"/>
      <c r="H943" s="432" t="s">
        <v>709</v>
      </c>
      <c r="I943" s="432"/>
      <c r="J943" s="413" t="s">
        <v>685</v>
      </c>
      <c r="K943" s="433" t="str">
        <f t="shared" si="320"/>
        <v>-</v>
      </c>
      <c r="L943" s="434" t="s">
        <v>686</v>
      </c>
      <c r="M943" s="434" t="s">
        <v>686</v>
      </c>
      <c r="N943" s="434" t="s">
        <v>686</v>
      </c>
      <c r="O943" s="434" t="s">
        <v>686</v>
      </c>
      <c r="P943" s="434" t="s">
        <v>686</v>
      </c>
      <c r="Q943" s="434" t="s">
        <v>686</v>
      </c>
      <c r="R943" s="434" t="s">
        <v>686</v>
      </c>
      <c r="S943" s="434" t="s">
        <v>686</v>
      </c>
      <c r="T943" s="434" t="s">
        <v>686</v>
      </c>
      <c r="U943" s="434" t="s">
        <v>686</v>
      </c>
      <c r="V943" s="434" t="s">
        <v>686</v>
      </c>
      <c r="W943" s="434" t="s">
        <v>686</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35">
      <c r="A944" s="249"/>
      <c r="B944" s="258"/>
      <c r="C944" s="251">
        <f t="shared" si="323"/>
        <v>4</v>
      </c>
      <c r="D944" s="274"/>
      <c r="E944" s="435">
        <f>E943</f>
        <v>14</v>
      </c>
      <c r="F944" s="325" t="b">
        <f t="shared" si="322"/>
        <v>1</v>
      </c>
      <c r="G944" s="274"/>
      <c r="H944" s="952" t="s">
        <v>710</v>
      </c>
      <c r="I944" s="953"/>
      <c r="J944" s="436" t="s">
        <v>688</v>
      </c>
      <c r="K944" s="437" t="str">
        <f t="shared" si="320"/>
        <v>-</v>
      </c>
      <c r="L944" s="438" t="s">
        <v>686</v>
      </c>
      <c r="M944" s="438" t="s">
        <v>686</v>
      </c>
      <c r="N944" s="438" t="s">
        <v>686</v>
      </c>
      <c r="O944" s="438" t="s">
        <v>686</v>
      </c>
      <c r="P944" s="438" t="s">
        <v>686</v>
      </c>
      <c r="Q944" s="321">
        <f>INT(150/7)+2</f>
        <v>23</v>
      </c>
      <c r="R944" s="438" t="s">
        <v>686</v>
      </c>
      <c r="S944" s="321" t="b">
        <v>1</v>
      </c>
      <c r="T944" s="438" t="s">
        <v>686</v>
      </c>
      <c r="U944" s="438" t="s">
        <v>686</v>
      </c>
      <c r="V944" s="438" t="s">
        <v>686</v>
      </c>
      <c r="W944" s="438" t="s">
        <v>686</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35">
      <c r="A945" s="249"/>
      <c r="B945" s="258"/>
      <c r="C945" s="251">
        <f t="shared" si="323"/>
        <v>4</v>
      </c>
      <c r="D945" s="274"/>
      <c r="E945" s="435">
        <f>E944</f>
        <v>14</v>
      </c>
      <c r="F945" s="325" t="b">
        <f t="shared" si="322"/>
        <v>1</v>
      </c>
      <c r="G945" s="274"/>
      <c r="H945" s="954"/>
      <c r="I945" s="955"/>
      <c r="J945" s="436" t="s">
        <v>689</v>
      </c>
      <c r="K945" s="437" t="str">
        <f t="shared" si="320"/>
        <v>-</v>
      </c>
      <c r="L945" s="438" t="s">
        <v>690</v>
      </c>
      <c r="M945" s="438" t="s">
        <v>690</v>
      </c>
      <c r="N945" s="438" t="s">
        <v>690</v>
      </c>
      <c r="O945" s="438" t="s">
        <v>690</v>
      </c>
      <c r="P945" s="438" t="s">
        <v>690</v>
      </c>
      <c r="Q945" s="438" t="s">
        <v>690</v>
      </c>
      <c r="R945" s="438" t="s">
        <v>690</v>
      </c>
      <c r="S945" s="438" t="s">
        <v>690</v>
      </c>
      <c r="T945" s="438" t="s">
        <v>690</v>
      </c>
      <c r="U945" s="438" t="s">
        <v>690</v>
      </c>
      <c r="V945" s="438" t="s">
        <v>690</v>
      </c>
      <c r="W945" s="438" t="s">
        <v>690</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35">
      <c r="A946" s="249"/>
      <c r="B946" s="258"/>
      <c r="C946" s="251">
        <f t="shared" si="323"/>
        <v>4</v>
      </c>
      <c r="D946" s="274"/>
      <c r="E946" s="435">
        <f>E945</f>
        <v>14</v>
      </c>
      <c r="F946" s="325" t="b">
        <f t="shared" si="322"/>
        <v>1</v>
      </c>
      <c r="G946" s="274"/>
      <c r="H946" s="956"/>
      <c r="I946" s="957"/>
      <c r="J946" s="421" t="s">
        <v>691</v>
      </c>
      <c r="K946" s="439" t="str">
        <f t="shared" si="320"/>
        <v>-</v>
      </c>
      <c r="L946" s="436" t="s">
        <v>686</v>
      </c>
      <c r="M946" s="436" t="s">
        <v>686</v>
      </c>
      <c r="N946" s="436" t="s">
        <v>686</v>
      </c>
      <c r="O946" s="436" t="s">
        <v>686</v>
      </c>
      <c r="P946" s="436" t="s">
        <v>686</v>
      </c>
      <c r="Q946" s="436" t="s">
        <v>686</v>
      </c>
      <c r="R946" s="436" t="s">
        <v>686</v>
      </c>
      <c r="S946" s="436" t="s">
        <v>686</v>
      </c>
      <c r="T946" s="436" t="s">
        <v>686</v>
      </c>
      <c r="U946" s="436" t="s">
        <v>686</v>
      </c>
      <c r="V946" s="440" t="s">
        <v>686</v>
      </c>
      <c r="W946" s="440" t="s">
        <v>686</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35">
      <c r="A947" s="249"/>
      <c r="B947" s="258"/>
      <c r="C947" s="251">
        <f t="shared" si="323"/>
        <v>4</v>
      </c>
      <c r="D947" s="274"/>
      <c r="E947" s="331">
        <v>15</v>
      </c>
      <c r="F947" s="325" t="b">
        <f t="shared" si="322"/>
        <v>1</v>
      </c>
      <c r="G947" s="274"/>
      <c r="H947" s="432" t="s">
        <v>711</v>
      </c>
      <c r="I947" s="432"/>
      <c r="J947" s="413" t="s">
        <v>685</v>
      </c>
      <c r="K947" s="433" t="str">
        <f t="shared" si="320"/>
        <v>-</v>
      </c>
      <c r="L947" s="434" t="s">
        <v>686</v>
      </c>
      <c r="M947" s="434" t="s">
        <v>686</v>
      </c>
      <c r="N947" s="434" t="s">
        <v>686</v>
      </c>
      <c r="O947" s="434" t="s">
        <v>686</v>
      </c>
      <c r="P947" s="434" t="s">
        <v>686</v>
      </c>
      <c r="Q947" s="434" t="s">
        <v>686</v>
      </c>
      <c r="R947" s="434" t="s">
        <v>686</v>
      </c>
      <c r="S947" s="434" t="s">
        <v>686</v>
      </c>
      <c r="T947" s="434" t="s">
        <v>686</v>
      </c>
      <c r="U947" s="434" t="s">
        <v>686</v>
      </c>
      <c r="V947" s="434" t="s">
        <v>686</v>
      </c>
      <c r="W947" s="434" t="s">
        <v>686</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35">
      <c r="A948" s="249"/>
      <c r="B948" s="258"/>
      <c r="C948" s="251">
        <f t="shared" si="323"/>
        <v>4</v>
      </c>
      <c r="D948" s="274"/>
      <c r="E948" s="435">
        <f>E947</f>
        <v>15</v>
      </c>
      <c r="F948" s="325" t="b">
        <f t="shared" si="322"/>
        <v>1</v>
      </c>
      <c r="G948" s="274"/>
      <c r="H948" s="952" t="s">
        <v>712</v>
      </c>
      <c r="I948" s="953"/>
      <c r="J948" s="436" t="s">
        <v>688</v>
      </c>
      <c r="K948" s="437" t="str">
        <f t="shared" si="320"/>
        <v>-</v>
      </c>
      <c r="L948" s="438" t="s">
        <v>686</v>
      </c>
      <c r="M948" s="438" t="s">
        <v>686</v>
      </c>
      <c r="N948" s="438" t="s">
        <v>686</v>
      </c>
      <c r="O948" s="438" t="s">
        <v>686</v>
      </c>
      <c r="P948" s="438" t="s">
        <v>686</v>
      </c>
      <c r="Q948" s="321">
        <f>INT(150/7)+2</f>
        <v>23</v>
      </c>
      <c r="R948" s="438" t="s">
        <v>686</v>
      </c>
      <c r="S948" s="321" t="b">
        <v>1</v>
      </c>
      <c r="T948" s="438" t="s">
        <v>686</v>
      </c>
      <c r="U948" s="438" t="s">
        <v>686</v>
      </c>
      <c r="V948" s="438" t="s">
        <v>686</v>
      </c>
      <c r="W948" s="438" t="s">
        <v>686</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35">
      <c r="A949" s="249"/>
      <c r="B949" s="258"/>
      <c r="C949" s="251">
        <f t="shared" si="323"/>
        <v>4</v>
      </c>
      <c r="D949" s="274"/>
      <c r="E949" s="435">
        <f>E948</f>
        <v>15</v>
      </c>
      <c r="F949" s="325" t="b">
        <f t="shared" si="322"/>
        <v>1</v>
      </c>
      <c r="G949" s="274"/>
      <c r="H949" s="954"/>
      <c r="I949" s="955"/>
      <c r="J949" s="436" t="s">
        <v>689</v>
      </c>
      <c r="K949" s="437" t="str">
        <f t="shared" si="320"/>
        <v>-</v>
      </c>
      <c r="L949" s="438" t="s">
        <v>690</v>
      </c>
      <c r="M949" s="438" t="s">
        <v>690</v>
      </c>
      <c r="N949" s="438" t="s">
        <v>690</v>
      </c>
      <c r="O949" s="438" t="s">
        <v>690</v>
      </c>
      <c r="P949" s="438" t="s">
        <v>690</v>
      </c>
      <c r="Q949" s="438" t="s">
        <v>690</v>
      </c>
      <c r="R949" s="438" t="s">
        <v>690</v>
      </c>
      <c r="S949" s="438" t="s">
        <v>690</v>
      </c>
      <c r="T949" s="438" t="s">
        <v>690</v>
      </c>
      <c r="U949" s="438" t="s">
        <v>690</v>
      </c>
      <c r="V949" s="438" t="s">
        <v>690</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35">
      <c r="A950" s="249"/>
      <c r="B950" s="258"/>
      <c r="C950" s="251">
        <f t="shared" si="323"/>
        <v>4</v>
      </c>
      <c r="D950" s="274"/>
      <c r="E950" s="435">
        <f>E949</f>
        <v>15</v>
      </c>
      <c r="F950" s="325" t="b">
        <f t="shared" si="322"/>
        <v>1</v>
      </c>
      <c r="G950" s="274"/>
      <c r="H950" s="956"/>
      <c r="I950" s="957"/>
      <c r="J950" s="421" t="s">
        <v>691</v>
      </c>
      <c r="K950" s="439" t="str">
        <f t="shared" si="320"/>
        <v>-</v>
      </c>
      <c r="L950" s="436" t="s">
        <v>686</v>
      </c>
      <c r="M950" s="436" t="s">
        <v>686</v>
      </c>
      <c r="N950" s="436" t="s">
        <v>686</v>
      </c>
      <c r="O950" s="436" t="s">
        <v>686</v>
      </c>
      <c r="P950" s="436" t="s">
        <v>686</v>
      </c>
      <c r="Q950" s="436" t="s">
        <v>686</v>
      </c>
      <c r="R950" s="436" t="s">
        <v>686</v>
      </c>
      <c r="S950" s="436" t="s">
        <v>686</v>
      </c>
      <c r="T950" s="436" t="s">
        <v>686</v>
      </c>
      <c r="U950" s="436" t="s">
        <v>686</v>
      </c>
      <c r="V950" s="440" t="s">
        <v>686</v>
      </c>
      <c r="W950" s="440" t="s">
        <v>686</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35">
      <c r="A951" s="249"/>
      <c r="B951" s="258"/>
      <c r="C951" s="251">
        <f t="shared" si="323"/>
        <v>4</v>
      </c>
      <c r="D951" s="274"/>
      <c r="E951" s="331">
        <v>16</v>
      </c>
      <c r="F951" s="325" t="b">
        <f t="shared" ref="F951:F982" si="324">COUNTIFS($L951:$W951,"-")&lt;&gt;COUNTA($L951:$W951)</f>
        <v>1</v>
      </c>
      <c r="G951" s="274"/>
      <c r="H951" s="432" t="s">
        <v>713</v>
      </c>
      <c r="I951" s="432"/>
      <c r="J951" s="413" t="s">
        <v>685</v>
      </c>
      <c r="K951" s="433" t="str">
        <f t="shared" si="320"/>
        <v>-</v>
      </c>
      <c r="L951" s="434" t="s">
        <v>686</v>
      </c>
      <c r="M951" s="434" t="s">
        <v>686</v>
      </c>
      <c r="N951" s="434" t="s">
        <v>686</v>
      </c>
      <c r="O951" s="434" t="s">
        <v>686</v>
      </c>
      <c r="P951" s="434" t="s">
        <v>686</v>
      </c>
      <c r="Q951" s="434" t="s">
        <v>686</v>
      </c>
      <c r="R951" s="434" t="s">
        <v>686</v>
      </c>
      <c r="S951" s="434" t="s">
        <v>686</v>
      </c>
      <c r="T951" s="434" t="s">
        <v>686</v>
      </c>
      <c r="U951" s="434" t="s">
        <v>686</v>
      </c>
      <c r="V951" s="434" t="s">
        <v>686</v>
      </c>
      <c r="W951" s="434" t="s">
        <v>686</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35">
      <c r="A952" s="249"/>
      <c r="B952" s="258"/>
      <c r="C952" s="251">
        <f t="shared" si="323"/>
        <v>4</v>
      </c>
      <c r="D952" s="274"/>
      <c r="E952" s="435">
        <f>E951</f>
        <v>16</v>
      </c>
      <c r="F952" s="325" t="b">
        <f t="shared" si="324"/>
        <v>1</v>
      </c>
      <c r="G952" s="274"/>
      <c r="H952" s="952"/>
      <c r="I952" s="953"/>
      <c r="J952" s="436" t="s">
        <v>688</v>
      </c>
      <c r="K952" s="437" t="str">
        <f t="shared" ref="K952:K994" si="325">IF(L952&lt;0,"-",IFERROR(DATE(2019,1,($L952)*7+1),"-"))</f>
        <v>-</v>
      </c>
      <c r="L952" s="438" t="s">
        <v>686</v>
      </c>
      <c r="M952" s="438" t="s">
        <v>686</v>
      </c>
      <c r="N952" s="438" t="s">
        <v>686</v>
      </c>
      <c r="O952" s="438" t="s">
        <v>686</v>
      </c>
      <c r="P952" s="438" t="s">
        <v>686</v>
      </c>
      <c r="Q952" s="438" t="s">
        <v>686</v>
      </c>
      <c r="R952" s="321">
        <v>0</v>
      </c>
      <c r="S952" s="321" t="b">
        <v>1</v>
      </c>
      <c r="T952" s="438" t="s">
        <v>686</v>
      </c>
      <c r="U952" s="438" t="s">
        <v>686</v>
      </c>
      <c r="V952" s="438" t="s">
        <v>686</v>
      </c>
      <c r="W952" s="438" t="s">
        <v>686</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35">
      <c r="A953" s="249"/>
      <c r="B953" s="258"/>
      <c r="C953" s="251">
        <f t="shared" si="323"/>
        <v>4</v>
      </c>
      <c r="D953" s="274"/>
      <c r="E953" s="435">
        <f>E952</f>
        <v>16</v>
      </c>
      <c r="F953" s="325" t="b">
        <f t="shared" si="324"/>
        <v>1</v>
      </c>
      <c r="G953" s="274"/>
      <c r="H953" s="954"/>
      <c r="I953" s="955"/>
      <c r="J953" s="436" t="s">
        <v>689</v>
      </c>
      <c r="K953" s="437" t="str">
        <f t="shared" si="325"/>
        <v>-</v>
      </c>
      <c r="L953" s="438" t="s">
        <v>690</v>
      </c>
      <c r="M953" s="438" t="s">
        <v>690</v>
      </c>
      <c r="N953" s="438" t="s">
        <v>690</v>
      </c>
      <c r="O953" s="438" t="s">
        <v>690</v>
      </c>
      <c r="P953" s="438" t="s">
        <v>690</v>
      </c>
      <c r="Q953" s="438" t="s">
        <v>690</v>
      </c>
      <c r="R953" s="438" t="s">
        <v>690</v>
      </c>
      <c r="S953" s="438" t="s">
        <v>690</v>
      </c>
      <c r="T953" s="438" t="s">
        <v>690</v>
      </c>
      <c r="U953" s="438" t="s">
        <v>690</v>
      </c>
      <c r="V953" s="438" t="s">
        <v>690</v>
      </c>
      <c r="W953" s="438" t="s">
        <v>690</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35">
      <c r="A954" s="249"/>
      <c r="B954" s="258"/>
      <c r="C954" s="251">
        <f t="shared" si="323"/>
        <v>4</v>
      </c>
      <c r="D954" s="274"/>
      <c r="E954" s="435">
        <f>E953</f>
        <v>16</v>
      </c>
      <c r="F954" s="325" t="b">
        <f t="shared" si="324"/>
        <v>1</v>
      </c>
      <c r="G954" s="274"/>
      <c r="H954" s="956"/>
      <c r="I954" s="957"/>
      <c r="J954" s="421" t="s">
        <v>691</v>
      </c>
      <c r="K954" s="439" t="str">
        <f t="shared" si="325"/>
        <v>-</v>
      </c>
      <c r="L954" s="436" t="s">
        <v>686</v>
      </c>
      <c r="M954" s="436" t="s">
        <v>686</v>
      </c>
      <c r="N954" s="436" t="s">
        <v>686</v>
      </c>
      <c r="O954" s="436" t="s">
        <v>686</v>
      </c>
      <c r="P954" s="436" t="s">
        <v>686</v>
      </c>
      <c r="Q954" s="436" t="s">
        <v>686</v>
      </c>
      <c r="R954" s="436" t="s">
        <v>686</v>
      </c>
      <c r="S954" s="436" t="s">
        <v>686</v>
      </c>
      <c r="T954" s="436" t="s">
        <v>686</v>
      </c>
      <c r="U954" s="436" t="s">
        <v>686</v>
      </c>
      <c r="V954" s="440" t="s">
        <v>686</v>
      </c>
      <c r="W954" s="440" t="s">
        <v>686</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35">
      <c r="A955" s="249"/>
      <c r="B955" s="258"/>
      <c r="C955" s="251">
        <f t="shared" ref="C955:C986" si="326">INT($C$875)+3</f>
        <v>4</v>
      </c>
      <c r="D955" s="274"/>
      <c r="E955" s="331">
        <v>17</v>
      </c>
      <c r="F955" s="325" t="b">
        <f t="shared" si="324"/>
        <v>1</v>
      </c>
      <c r="G955" s="274"/>
      <c r="H955" s="432" t="s">
        <v>714</v>
      </c>
      <c r="I955" s="432"/>
      <c r="J955" s="413" t="s">
        <v>685</v>
      </c>
      <c r="K955" s="433" t="str">
        <f t="shared" si="325"/>
        <v>-</v>
      </c>
      <c r="L955" s="434" t="s">
        <v>686</v>
      </c>
      <c r="M955" s="441">
        <v>42</v>
      </c>
      <c r="N955" s="434" t="s">
        <v>686</v>
      </c>
      <c r="O955" s="434" t="s">
        <v>686</v>
      </c>
      <c r="P955" s="434" t="s">
        <v>686</v>
      </c>
      <c r="Q955" s="434" t="s">
        <v>686</v>
      </c>
      <c r="R955" s="434" t="s">
        <v>686</v>
      </c>
      <c r="S955" s="434" t="s">
        <v>686</v>
      </c>
      <c r="T955" s="434" t="s">
        <v>686</v>
      </c>
      <c r="U955" s="434" t="s">
        <v>686</v>
      </c>
      <c r="V955" s="434" t="s">
        <v>686</v>
      </c>
      <c r="W955" s="434" t="s">
        <v>686</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35">
      <c r="A956" s="249"/>
      <c r="B956" s="258"/>
      <c r="C956" s="251">
        <f t="shared" si="326"/>
        <v>4</v>
      </c>
      <c r="D956" s="274"/>
      <c r="E956" s="435">
        <f>E955</f>
        <v>17</v>
      </c>
      <c r="F956" s="325" t="b">
        <f t="shared" si="324"/>
        <v>1</v>
      </c>
      <c r="G956" s="274"/>
      <c r="H956" s="952" t="s">
        <v>715</v>
      </c>
      <c r="I956" s="953"/>
      <c r="J956" s="436" t="s">
        <v>688</v>
      </c>
      <c r="K956" s="437" t="str">
        <f t="shared" si="325"/>
        <v>-</v>
      </c>
      <c r="L956" s="438" t="s">
        <v>686</v>
      </c>
      <c r="M956" s="438" t="s">
        <v>686</v>
      </c>
      <c r="N956" s="438" t="s">
        <v>686</v>
      </c>
      <c r="O956" s="438" t="s">
        <v>686</v>
      </c>
      <c r="P956" s="438" t="s">
        <v>686</v>
      </c>
      <c r="Q956" s="438" t="s">
        <v>686</v>
      </c>
      <c r="R956" s="321">
        <v>0</v>
      </c>
      <c r="S956" s="438" t="s">
        <v>686</v>
      </c>
      <c r="T956" s="438" t="s">
        <v>686</v>
      </c>
      <c r="U956" s="438" t="s">
        <v>686</v>
      </c>
      <c r="V956" s="438" t="s">
        <v>686</v>
      </c>
      <c r="W956" s="438" t="s">
        <v>686</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35">
      <c r="A957" s="249"/>
      <c r="B957" s="258"/>
      <c r="C957" s="251">
        <f t="shared" si="326"/>
        <v>4</v>
      </c>
      <c r="D957" s="274"/>
      <c r="E957" s="435">
        <f>E956</f>
        <v>17</v>
      </c>
      <c r="F957" s="325" t="b">
        <f t="shared" si="324"/>
        <v>1</v>
      </c>
      <c r="G957" s="274"/>
      <c r="H957" s="954"/>
      <c r="I957" s="955"/>
      <c r="J957" s="436" t="s">
        <v>689</v>
      </c>
      <c r="K957" s="437" t="str">
        <f t="shared" si="325"/>
        <v>-</v>
      </c>
      <c r="L957" s="438" t="s">
        <v>690</v>
      </c>
      <c r="M957" s="438" t="s">
        <v>690</v>
      </c>
      <c r="N957" s="438" t="s">
        <v>690</v>
      </c>
      <c r="O957" s="438" t="s">
        <v>690</v>
      </c>
      <c r="P957" s="438" t="s">
        <v>690</v>
      </c>
      <c r="Q957" s="438" t="s">
        <v>690</v>
      </c>
      <c r="R957" s="438" t="s">
        <v>690</v>
      </c>
      <c r="S957" s="438" t="s">
        <v>690</v>
      </c>
      <c r="T957" s="438" t="s">
        <v>690</v>
      </c>
      <c r="U957" s="438" t="s">
        <v>690</v>
      </c>
      <c r="V957" s="438" t="s">
        <v>690</v>
      </c>
      <c r="W957" s="438" t="s">
        <v>690</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35">
      <c r="A958" s="249"/>
      <c r="B958" s="258"/>
      <c r="C958" s="251">
        <f t="shared" si="326"/>
        <v>4</v>
      </c>
      <c r="D958" s="274"/>
      <c r="E958" s="435">
        <f>E957</f>
        <v>17</v>
      </c>
      <c r="F958" s="325" t="b">
        <f t="shared" si="324"/>
        <v>1</v>
      </c>
      <c r="G958" s="274"/>
      <c r="H958" s="956"/>
      <c r="I958" s="957"/>
      <c r="J958" s="421" t="s">
        <v>691</v>
      </c>
      <c r="K958" s="439" t="str">
        <f t="shared" si="325"/>
        <v>-</v>
      </c>
      <c r="L958" s="436" t="s">
        <v>686</v>
      </c>
      <c r="M958" s="436" t="s">
        <v>686</v>
      </c>
      <c r="N958" s="436" t="s">
        <v>686</v>
      </c>
      <c r="O958" s="436" t="s">
        <v>686</v>
      </c>
      <c r="P958" s="436" t="s">
        <v>686</v>
      </c>
      <c r="Q958" s="436" t="s">
        <v>686</v>
      </c>
      <c r="R958" s="436" t="s">
        <v>686</v>
      </c>
      <c r="S958" s="436" t="s">
        <v>686</v>
      </c>
      <c r="T958" s="436" t="s">
        <v>686</v>
      </c>
      <c r="U958" s="436" t="s">
        <v>686</v>
      </c>
      <c r="V958" s="440" t="s">
        <v>686</v>
      </c>
      <c r="W958" s="440" t="s">
        <v>686</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35">
      <c r="A959" s="249"/>
      <c r="B959" s="258"/>
      <c r="C959" s="251">
        <f t="shared" si="326"/>
        <v>4</v>
      </c>
      <c r="D959" s="274"/>
      <c r="E959" s="331">
        <v>18</v>
      </c>
      <c r="F959" s="325" t="b">
        <f t="shared" si="324"/>
        <v>1</v>
      </c>
      <c r="G959" s="274"/>
      <c r="H959" s="432" t="s">
        <v>716</v>
      </c>
      <c r="I959" s="432"/>
      <c r="J959" s="413" t="s">
        <v>685</v>
      </c>
      <c r="K959" s="433" t="str">
        <f t="shared" si="325"/>
        <v>-</v>
      </c>
      <c r="L959" s="434" t="s">
        <v>686</v>
      </c>
      <c r="M959" s="434" t="s">
        <v>686</v>
      </c>
      <c r="N959" s="434" t="s">
        <v>686</v>
      </c>
      <c r="O959" s="434" t="s">
        <v>686</v>
      </c>
      <c r="P959" s="434" t="s">
        <v>686</v>
      </c>
      <c r="Q959" s="434" t="s">
        <v>686</v>
      </c>
      <c r="R959" s="434" t="s">
        <v>686</v>
      </c>
      <c r="S959" s="434" t="s">
        <v>686</v>
      </c>
      <c r="T959" s="434" t="s">
        <v>686</v>
      </c>
      <c r="U959" s="434" t="s">
        <v>686</v>
      </c>
      <c r="V959" s="434" t="s">
        <v>686</v>
      </c>
      <c r="W959" s="434" t="s">
        <v>686</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35">
      <c r="A960" s="249"/>
      <c r="B960" s="258"/>
      <c r="C960" s="251">
        <f t="shared" si="326"/>
        <v>4</v>
      </c>
      <c r="D960" s="274"/>
      <c r="E960" s="435">
        <f>E959</f>
        <v>18</v>
      </c>
      <c r="F960" s="325" t="b">
        <f t="shared" si="324"/>
        <v>1</v>
      </c>
      <c r="G960" s="274"/>
      <c r="H960" s="952" t="s">
        <v>717</v>
      </c>
      <c r="I960" s="953"/>
      <c r="J960" s="436" t="s">
        <v>688</v>
      </c>
      <c r="K960" s="437" t="str">
        <f t="shared" si="325"/>
        <v>-</v>
      </c>
      <c r="L960" s="438" t="s">
        <v>686</v>
      </c>
      <c r="M960" s="438" t="s">
        <v>686</v>
      </c>
      <c r="N960" s="438" t="s">
        <v>686</v>
      </c>
      <c r="O960" s="321">
        <v>1</v>
      </c>
      <c r="P960" s="438" t="s">
        <v>686</v>
      </c>
      <c r="Q960" s="438" t="s">
        <v>686</v>
      </c>
      <c r="R960" s="438" t="s">
        <v>686</v>
      </c>
      <c r="S960" s="438" t="s">
        <v>686</v>
      </c>
      <c r="T960" s="438" t="s">
        <v>686</v>
      </c>
      <c r="U960" s="438" t="s">
        <v>686</v>
      </c>
      <c r="V960" s="438" t="s">
        <v>686</v>
      </c>
      <c r="W960" s="438" t="s">
        <v>686</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35">
      <c r="A961" s="249"/>
      <c r="B961" s="258"/>
      <c r="C961" s="251">
        <f t="shared" si="326"/>
        <v>4</v>
      </c>
      <c r="D961" s="274"/>
      <c r="E961" s="435">
        <f>E960</f>
        <v>18</v>
      </c>
      <c r="F961" s="325" t="b">
        <f t="shared" si="324"/>
        <v>1</v>
      </c>
      <c r="G961" s="274"/>
      <c r="H961" s="954"/>
      <c r="I961" s="955"/>
      <c r="J961" s="436" t="s">
        <v>689</v>
      </c>
      <c r="K961" s="437" t="str">
        <f t="shared" si="325"/>
        <v>-</v>
      </c>
      <c r="L961" s="438" t="s">
        <v>690</v>
      </c>
      <c r="M961" s="321">
        <v>38</v>
      </c>
      <c r="N961" s="438" t="s">
        <v>690</v>
      </c>
      <c r="O961" s="438" t="s">
        <v>690</v>
      </c>
      <c r="P961" s="438" t="s">
        <v>690</v>
      </c>
      <c r="Q961" s="438" t="s">
        <v>690</v>
      </c>
      <c r="R961" s="438" t="s">
        <v>690</v>
      </c>
      <c r="S961" s="438" t="s">
        <v>690</v>
      </c>
      <c r="T961" s="438" t="s">
        <v>690</v>
      </c>
      <c r="U961" s="438" t="s">
        <v>690</v>
      </c>
      <c r="V961" s="438" t="s">
        <v>690</v>
      </c>
      <c r="W961" s="438" t="s">
        <v>690</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35">
      <c r="A962" s="249"/>
      <c r="B962" s="258"/>
      <c r="C962" s="251">
        <f t="shared" si="326"/>
        <v>4</v>
      </c>
      <c r="D962" s="274"/>
      <c r="E962" s="435">
        <f>E961</f>
        <v>18</v>
      </c>
      <c r="F962" s="325" t="b">
        <f t="shared" si="324"/>
        <v>1</v>
      </c>
      <c r="G962" s="274"/>
      <c r="H962" s="956"/>
      <c r="I962" s="957"/>
      <c r="J962" s="421" t="s">
        <v>691</v>
      </c>
      <c r="K962" s="439" t="str">
        <f t="shared" si="325"/>
        <v>-</v>
      </c>
      <c r="L962" s="436" t="s">
        <v>686</v>
      </c>
      <c r="M962" s="436" t="s">
        <v>686</v>
      </c>
      <c r="N962" s="436" t="s">
        <v>686</v>
      </c>
      <c r="O962" s="436" t="s">
        <v>686</v>
      </c>
      <c r="P962" s="436" t="s">
        <v>686</v>
      </c>
      <c r="Q962" s="436" t="s">
        <v>686</v>
      </c>
      <c r="R962" s="436" t="s">
        <v>686</v>
      </c>
      <c r="S962" s="436" t="s">
        <v>686</v>
      </c>
      <c r="T962" s="436" t="s">
        <v>686</v>
      </c>
      <c r="U962" s="436" t="s">
        <v>686</v>
      </c>
      <c r="V962" s="440" t="s">
        <v>686</v>
      </c>
      <c r="W962" s="440" t="s">
        <v>686</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35">
      <c r="A963" s="249"/>
      <c r="B963" s="258"/>
      <c r="C963" s="251">
        <f t="shared" si="326"/>
        <v>4</v>
      </c>
      <c r="D963" s="274"/>
      <c r="E963" s="331">
        <v>19</v>
      </c>
      <c r="F963" s="325" t="b">
        <f t="shared" si="324"/>
        <v>1</v>
      </c>
      <c r="G963" s="274"/>
      <c r="H963" s="432" t="s">
        <v>718</v>
      </c>
      <c r="I963" s="432"/>
      <c r="J963" s="413" t="s">
        <v>685</v>
      </c>
      <c r="K963" s="433" t="str">
        <f t="shared" si="325"/>
        <v>-</v>
      </c>
      <c r="L963" s="434" t="s">
        <v>686</v>
      </c>
      <c r="M963" s="434" t="s">
        <v>686</v>
      </c>
      <c r="N963" s="434" t="s">
        <v>686</v>
      </c>
      <c r="O963" s="434" t="s">
        <v>686</v>
      </c>
      <c r="P963" s="434" t="s">
        <v>686</v>
      </c>
      <c r="Q963" s="434" t="s">
        <v>686</v>
      </c>
      <c r="R963" s="434" t="s">
        <v>686</v>
      </c>
      <c r="S963" s="434" t="s">
        <v>686</v>
      </c>
      <c r="T963" s="434" t="s">
        <v>686</v>
      </c>
      <c r="U963" s="434" t="s">
        <v>686</v>
      </c>
      <c r="V963" s="434" t="s">
        <v>686</v>
      </c>
      <c r="W963" s="434" t="s">
        <v>686</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35">
      <c r="A964" s="249"/>
      <c r="B964" s="258"/>
      <c r="C964" s="251">
        <f t="shared" si="326"/>
        <v>4</v>
      </c>
      <c r="D964" s="274"/>
      <c r="E964" s="435">
        <f>E963</f>
        <v>19</v>
      </c>
      <c r="F964" s="325" t="b">
        <f t="shared" si="324"/>
        <v>1</v>
      </c>
      <c r="G964" s="274"/>
      <c r="H964" s="952" t="s">
        <v>719</v>
      </c>
      <c r="I964" s="953"/>
      <c r="J964" s="436" t="s">
        <v>688</v>
      </c>
      <c r="K964" s="437">
        <f t="shared" si="325"/>
        <v>43543</v>
      </c>
      <c r="L964" s="321">
        <v>11</v>
      </c>
      <c r="M964" s="438" t="s">
        <v>686</v>
      </c>
      <c r="N964" s="438" t="s">
        <v>686</v>
      </c>
      <c r="O964" s="438" t="s">
        <v>686</v>
      </c>
      <c r="P964" s="438" t="s">
        <v>686</v>
      </c>
      <c r="Q964" s="438" t="s">
        <v>686</v>
      </c>
      <c r="R964" s="438" t="s">
        <v>686</v>
      </c>
      <c r="S964" s="438" t="s">
        <v>686</v>
      </c>
      <c r="T964" s="438" t="s">
        <v>686</v>
      </c>
      <c r="U964" s="438" t="s">
        <v>686</v>
      </c>
      <c r="V964" s="438" t="s">
        <v>686</v>
      </c>
      <c r="W964" s="438" t="s">
        <v>686</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35">
      <c r="A965" s="249"/>
      <c r="B965" s="258"/>
      <c r="C965" s="251">
        <f t="shared" si="326"/>
        <v>4</v>
      </c>
      <c r="D965" s="274"/>
      <c r="E965" s="435">
        <f>E964</f>
        <v>19</v>
      </c>
      <c r="F965" s="325" t="b">
        <f t="shared" si="324"/>
        <v>1</v>
      </c>
      <c r="G965" s="274"/>
      <c r="H965" s="954"/>
      <c r="I965" s="955"/>
      <c r="J965" s="436" t="s">
        <v>689</v>
      </c>
      <c r="K965" s="437" t="str">
        <f t="shared" si="325"/>
        <v>-</v>
      </c>
      <c r="L965" s="438" t="s">
        <v>690</v>
      </c>
      <c r="M965" s="438" t="s">
        <v>690</v>
      </c>
      <c r="N965" s="321">
        <v>20</v>
      </c>
      <c r="O965" s="321">
        <v>3</v>
      </c>
      <c r="P965" s="438" t="s">
        <v>690</v>
      </c>
      <c r="Q965" s="438" t="s">
        <v>690</v>
      </c>
      <c r="R965" s="438" t="s">
        <v>690</v>
      </c>
      <c r="S965" s="438" t="s">
        <v>690</v>
      </c>
      <c r="T965" s="438" t="s">
        <v>690</v>
      </c>
      <c r="U965" s="438" t="s">
        <v>690</v>
      </c>
      <c r="V965" s="438" t="s">
        <v>690</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35">
      <c r="A966" s="249"/>
      <c r="B966" s="258"/>
      <c r="C966" s="251">
        <f t="shared" si="326"/>
        <v>4</v>
      </c>
      <c r="D966" s="274"/>
      <c r="E966" s="435">
        <f>E965</f>
        <v>19</v>
      </c>
      <c r="F966" s="325" t="b">
        <f t="shared" si="324"/>
        <v>1</v>
      </c>
      <c r="G966" s="274"/>
      <c r="H966" s="956"/>
      <c r="I966" s="957"/>
      <c r="J966" s="421" t="s">
        <v>691</v>
      </c>
      <c r="K966" s="439" t="str">
        <f t="shared" si="325"/>
        <v>-</v>
      </c>
      <c r="L966" s="436" t="s">
        <v>686</v>
      </c>
      <c r="M966" s="436" t="s">
        <v>686</v>
      </c>
      <c r="N966" s="436" t="s">
        <v>686</v>
      </c>
      <c r="O966" s="436" t="s">
        <v>686</v>
      </c>
      <c r="P966" s="436" t="s">
        <v>686</v>
      </c>
      <c r="Q966" s="436" t="s">
        <v>686</v>
      </c>
      <c r="R966" s="436" t="s">
        <v>686</v>
      </c>
      <c r="S966" s="436" t="s">
        <v>686</v>
      </c>
      <c r="T966" s="436" t="s">
        <v>686</v>
      </c>
      <c r="U966" s="436" t="s">
        <v>686</v>
      </c>
      <c r="V966" s="440" t="s">
        <v>686</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35">
      <c r="A967" s="249"/>
      <c r="B967" s="258"/>
      <c r="C967" s="251">
        <f t="shared" si="326"/>
        <v>4</v>
      </c>
      <c r="D967" s="274"/>
      <c r="E967" s="331">
        <v>20</v>
      </c>
      <c r="F967" s="325" t="b">
        <f t="shared" si="324"/>
        <v>1</v>
      </c>
      <c r="G967" s="274"/>
      <c r="H967" s="432" t="s">
        <v>720</v>
      </c>
      <c r="I967" s="432"/>
      <c r="J967" s="413" t="s">
        <v>685</v>
      </c>
      <c r="K967" s="433" t="str">
        <f t="shared" si="325"/>
        <v>-</v>
      </c>
      <c r="L967" s="434" t="s">
        <v>686</v>
      </c>
      <c r="M967" s="434" t="s">
        <v>686</v>
      </c>
      <c r="N967" s="434" t="s">
        <v>686</v>
      </c>
      <c r="O967" s="434" t="s">
        <v>686</v>
      </c>
      <c r="P967" s="434" t="s">
        <v>686</v>
      </c>
      <c r="Q967" s="434" t="s">
        <v>686</v>
      </c>
      <c r="R967" s="434" t="s">
        <v>686</v>
      </c>
      <c r="S967" s="434" t="s">
        <v>686</v>
      </c>
      <c r="T967" s="434" t="s">
        <v>686</v>
      </c>
      <c r="U967" s="434" t="s">
        <v>686</v>
      </c>
      <c r="V967" s="434" t="s">
        <v>686</v>
      </c>
      <c r="W967" s="434" t="s">
        <v>686</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35">
      <c r="A968" s="249"/>
      <c r="B968" s="258"/>
      <c r="C968" s="251">
        <f t="shared" si="326"/>
        <v>4</v>
      </c>
      <c r="D968" s="274"/>
      <c r="E968" s="435">
        <f>E967</f>
        <v>20</v>
      </c>
      <c r="F968" s="325" t="b">
        <f t="shared" si="324"/>
        <v>1</v>
      </c>
      <c r="G968" s="274"/>
      <c r="H968" s="952" t="s">
        <v>721</v>
      </c>
      <c r="I968" s="953"/>
      <c r="J968" s="436" t="s">
        <v>688</v>
      </c>
      <c r="K968" s="437">
        <f t="shared" si="325"/>
        <v>43718</v>
      </c>
      <c r="L968" s="321">
        <v>36</v>
      </c>
      <c r="M968" s="438" t="s">
        <v>686</v>
      </c>
      <c r="N968" s="438" t="s">
        <v>686</v>
      </c>
      <c r="O968" s="438" t="s">
        <v>686</v>
      </c>
      <c r="P968" s="438" t="s">
        <v>686</v>
      </c>
      <c r="Q968" s="438" t="s">
        <v>686</v>
      </c>
      <c r="R968" s="438" t="s">
        <v>686</v>
      </c>
      <c r="S968" s="438" t="s">
        <v>686</v>
      </c>
      <c r="T968" s="438" t="s">
        <v>686</v>
      </c>
      <c r="U968" s="438" t="s">
        <v>686</v>
      </c>
      <c r="V968" s="438" t="s">
        <v>686</v>
      </c>
      <c r="W968" s="438" t="s">
        <v>686</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35">
      <c r="A969" s="249"/>
      <c r="B969" s="258"/>
      <c r="C969" s="251">
        <f t="shared" si="326"/>
        <v>4</v>
      </c>
      <c r="D969" s="274"/>
      <c r="E969" s="435">
        <f>E968</f>
        <v>20</v>
      </c>
      <c r="F969" s="325" t="b">
        <f t="shared" si="324"/>
        <v>1</v>
      </c>
      <c r="G969" s="274"/>
      <c r="H969" s="954"/>
      <c r="I969" s="955"/>
      <c r="J969" s="436" t="s">
        <v>689</v>
      </c>
      <c r="K969" s="437" t="str">
        <f t="shared" si="325"/>
        <v>-</v>
      </c>
      <c r="L969" s="438" t="s">
        <v>690</v>
      </c>
      <c r="M969" s="438" t="s">
        <v>690</v>
      </c>
      <c r="N969" s="321">
        <v>20</v>
      </c>
      <c r="O969" s="321">
        <v>6</v>
      </c>
      <c r="P969" s="438" t="s">
        <v>690</v>
      </c>
      <c r="Q969" s="438" t="s">
        <v>690</v>
      </c>
      <c r="R969" s="438" t="s">
        <v>690</v>
      </c>
      <c r="S969" s="438" t="s">
        <v>690</v>
      </c>
      <c r="T969" s="438" t="s">
        <v>690</v>
      </c>
      <c r="U969" s="438" t="s">
        <v>690</v>
      </c>
      <c r="V969" s="438" t="s">
        <v>690</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35">
      <c r="A970" s="249"/>
      <c r="B970" s="258"/>
      <c r="C970" s="251">
        <f t="shared" si="326"/>
        <v>4</v>
      </c>
      <c r="D970" s="274"/>
      <c r="E970" s="435">
        <f>E969</f>
        <v>20</v>
      </c>
      <c r="F970" s="325" t="b">
        <f t="shared" si="324"/>
        <v>1</v>
      </c>
      <c r="G970" s="274"/>
      <c r="H970" s="956"/>
      <c r="I970" s="957"/>
      <c r="J970" s="421" t="s">
        <v>691</v>
      </c>
      <c r="K970" s="439" t="str">
        <f t="shared" si="325"/>
        <v>-</v>
      </c>
      <c r="L970" s="436" t="s">
        <v>686</v>
      </c>
      <c r="M970" s="436" t="s">
        <v>686</v>
      </c>
      <c r="N970" s="436" t="s">
        <v>686</v>
      </c>
      <c r="O970" s="436" t="s">
        <v>686</v>
      </c>
      <c r="P970" s="436" t="s">
        <v>686</v>
      </c>
      <c r="Q970" s="436" t="s">
        <v>686</v>
      </c>
      <c r="R970" s="436" t="s">
        <v>686</v>
      </c>
      <c r="S970" s="436" t="s">
        <v>686</v>
      </c>
      <c r="T970" s="436" t="s">
        <v>686</v>
      </c>
      <c r="U970" s="436" t="s">
        <v>686</v>
      </c>
      <c r="V970" s="440" t="s">
        <v>686</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35">
      <c r="A971" s="249"/>
      <c r="B971" s="258"/>
      <c r="C971" s="251">
        <f t="shared" si="326"/>
        <v>4</v>
      </c>
      <c r="D971" s="274"/>
      <c r="E971" s="331">
        <v>21</v>
      </c>
      <c r="F971" s="325" t="b">
        <f t="shared" si="324"/>
        <v>1</v>
      </c>
      <c r="G971" s="274"/>
      <c r="H971" s="432" t="s">
        <v>722</v>
      </c>
      <c r="I971" s="432"/>
      <c r="J971" s="413" t="s">
        <v>685</v>
      </c>
      <c r="K971" s="433" t="str">
        <f t="shared" si="325"/>
        <v>-</v>
      </c>
      <c r="L971" s="442">
        <v>-1</v>
      </c>
      <c r="M971" s="434" t="s">
        <v>686</v>
      </c>
      <c r="N971" s="434" t="s">
        <v>686</v>
      </c>
      <c r="O971" s="434" t="s">
        <v>686</v>
      </c>
      <c r="P971" s="434" t="s">
        <v>686</v>
      </c>
      <c r="Q971" s="434" t="s">
        <v>686</v>
      </c>
      <c r="R971" s="434" t="s">
        <v>686</v>
      </c>
      <c r="S971" s="434" t="s">
        <v>686</v>
      </c>
      <c r="T971" s="434" t="s">
        <v>686</v>
      </c>
      <c r="U971" s="434" t="s">
        <v>686</v>
      </c>
      <c r="V971" s="434" t="s">
        <v>686</v>
      </c>
      <c r="W971" s="434" t="s">
        <v>686</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35">
      <c r="A972" s="249"/>
      <c r="B972" s="258"/>
      <c r="C972" s="251">
        <f t="shared" si="326"/>
        <v>4</v>
      </c>
      <c r="D972" s="274"/>
      <c r="E972" s="435">
        <f>E971</f>
        <v>21</v>
      </c>
      <c r="F972" s="325" t="b">
        <f t="shared" si="324"/>
        <v>1</v>
      </c>
      <c r="G972" s="274"/>
      <c r="H972" s="952" t="s">
        <v>723</v>
      </c>
      <c r="I972" s="953"/>
      <c r="J972" s="436" t="s">
        <v>688</v>
      </c>
      <c r="K972" s="437">
        <f t="shared" si="325"/>
        <v>43760</v>
      </c>
      <c r="L972" s="321">
        <v>42</v>
      </c>
      <c r="M972" s="438" t="s">
        <v>686</v>
      </c>
      <c r="N972" s="438" t="s">
        <v>686</v>
      </c>
      <c r="O972" s="438" t="s">
        <v>686</v>
      </c>
      <c r="P972" s="438" t="s">
        <v>686</v>
      </c>
      <c r="Q972" s="438" t="s">
        <v>686</v>
      </c>
      <c r="R972" s="438" t="s">
        <v>686</v>
      </c>
      <c r="S972" s="438" t="s">
        <v>686</v>
      </c>
      <c r="T972" s="438" t="s">
        <v>686</v>
      </c>
      <c r="U972" s="438" t="s">
        <v>686</v>
      </c>
      <c r="V972" s="438" t="s">
        <v>686</v>
      </c>
      <c r="W972" s="438" t="s">
        <v>686</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35">
      <c r="A973" s="249"/>
      <c r="B973" s="258"/>
      <c r="C973" s="251">
        <f t="shared" si="326"/>
        <v>4</v>
      </c>
      <c r="D973" s="274"/>
      <c r="E973" s="435">
        <f>E972</f>
        <v>21</v>
      </c>
      <c r="F973" s="325" t="b">
        <f t="shared" si="324"/>
        <v>1</v>
      </c>
      <c r="G973" s="274"/>
      <c r="H973" s="954"/>
      <c r="I973" s="955"/>
      <c r="J973" s="436" t="s">
        <v>689</v>
      </c>
      <c r="K973" s="437" t="str">
        <f t="shared" si="325"/>
        <v>-</v>
      </c>
      <c r="L973" s="438" t="s">
        <v>690</v>
      </c>
      <c r="M973" s="438" t="s">
        <v>690</v>
      </c>
      <c r="N973" s="321">
        <v>28</v>
      </c>
      <c r="O973" s="321">
        <v>3</v>
      </c>
      <c r="P973" s="438" t="s">
        <v>690</v>
      </c>
      <c r="Q973" s="438" t="s">
        <v>690</v>
      </c>
      <c r="R973" s="438" t="s">
        <v>690</v>
      </c>
      <c r="S973" s="438" t="s">
        <v>690</v>
      </c>
      <c r="T973" s="438" t="s">
        <v>690</v>
      </c>
      <c r="U973" s="438" t="s">
        <v>690</v>
      </c>
      <c r="V973" s="438" t="s">
        <v>690</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35">
      <c r="A974" s="249"/>
      <c r="B974" s="258"/>
      <c r="C974" s="251">
        <f t="shared" si="326"/>
        <v>4</v>
      </c>
      <c r="D974" s="274"/>
      <c r="E974" s="435">
        <f>E973</f>
        <v>21</v>
      </c>
      <c r="F974" s="325" t="b">
        <f t="shared" si="324"/>
        <v>1</v>
      </c>
      <c r="G974" s="274"/>
      <c r="H974" s="956"/>
      <c r="I974" s="957"/>
      <c r="J974" s="421" t="s">
        <v>691</v>
      </c>
      <c r="K974" s="439" t="str">
        <f t="shared" si="325"/>
        <v>-</v>
      </c>
      <c r="L974" s="436" t="s">
        <v>686</v>
      </c>
      <c r="M974" s="436" t="s">
        <v>686</v>
      </c>
      <c r="N974" s="436" t="s">
        <v>686</v>
      </c>
      <c r="O974" s="436" t="s">
        <v>686</v>
      </c>
      <c r="P974" s="436" t="s">
        <v>686</v>
      </c>
      <c r="Q974" s="436" t="s">
        <v>686</v>
      </c>
      <c r="R974" s="436" t="s">
        <v>686</v>
      </c>
      <c r="S974" s="436" t="s">
        <v>686</v>
      </c>
      <c r="T974" s="436" t="s">
        <v>686</v>
      </c>
      <c r="U974" s="436" t="s">
        <v>686</v>
      </c>
      <c r="V974" s="440" t="s">
        <v>686</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35">
      <c r="A975" s="249"/>
      <c r="B975" s="258"/>
      <c r="C975" s="251">
        <f t="shared" si="326"/>
        <v>4</v>
      </c>
      <c r="D975" s="274"/>
      <c r="E975" s="331">
        <v>22</v>
      </c>
      <c r="F975" s="325" t="b">
        <f t="shared" si="324"/>
        <v>1</v>
      </c>
      <c r="G975" s="274"/>
      <c r="H975" s="432" t="s">
        <v>724</v>
      </c>
      <c r="I975" s="432"/>
      <c r="J975" s="413" t="s">
        <v>685</v>
      </c>
      <c r="K975" s="433" t="str">
        <f t="shared" si="325"/>
        <v>-</v>
      </c>
      <c r="L975" s="434" t="s">
        <v>686</v>
      </c>
      <c r="M975" s="434" t="s">
        <v>686</v>
      </c>
      <c r="N975" s="434" t="s">
        <v>686</v>
      </c>
      <c r="O975" s="434" t="s">
        <v>686</v>
      </c>
      <c r="P975" s="434" t="s">
        <v>686</v>
      </c>
      <c r="Q975" s="434" t="s">
        <v>686</v>
      </c>
      <c r="R975" s="434" t="s">
        <v>686</v>
      </c>
      <c r="S975" s="434" t="s">
        <v>686</v>
      </c>
      <c r="T975" s="434" t="s">
        <v>686</v>
      </c>
      <c r="U975" s="434" t="s">
        <v>686</v>
      </c>
      <c r="V975" s="434" t="s">
        <v>686</v>
      </c>
      <c r="W975" s="434" t="s">
        <v>686</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35">
      <c r="A976" s="249"/>
      <c r="B976" s="258"/>
      <c r="C976" s="251">
        <f t="shared" si="326"/>
        <v>4</v>
      </c>
      <c r="D976" s="274"/>
      <c r="E976" s="435">
        <f>E975</f>
        <v>22</v>
      </c>
      <c r="F976" s="325" t="b">
        <f t="shared" si="324"/>
        <v>1</v>
      </c>
      <c r="G976" s="274"/>
      <c r="H976" s="952" t="s">
        <v>725</v>
      </c>
      <c r="I976" s="953"/>
      <c r="J976" s="436" t="s">
        <v>688</v>
      </c>
      <c r="K976" s="437" t="str">
        <f t="shared" si="325"/>
        <v>-</v>
      </c>
      <c r="L976" s="438" t="s">
        <v>686</v>
      </c>
      <c r="M976" s="438" t="s">
        <v>686</v>
      </c>
      <c r="N976" s="321">
        <v>0</v>
      </c>
      <c r="O976" s="438" t="s">
        <v>686</v>
      </c>
      <c r="P976" s="438" t="s">
        <v>686</v>
      </c>
      <c r="Q976" s="438" t="s">
        <v>686</v>
      </c>
      <c r="R976" s="438" t="s">
        <v>686</v>
      </c>
      <c r="S976" s="438" t="s">
        <v>686</v>
      </c>
      <c r="T976" s="438" t="s">
        <v>686</v>
      </c>
      <c r="U976" s="438" t="s">
        <v>686</v>
      </c>
      <c r="V976" s="438" t="s">
        <v>686</v>
      </c>
      <c r="W976" s="438" t="s">
        <v>686</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35">
      <c r="A977" s="249"/>
      <c r="B977" s="258"/>
      <c r="C977" s="251">
        <f t="shared" si="326"/>
        <v>4</v>
      </c>
      <c r="D977" s="274"/>
      <c r="E977" s="435">
        <f>E976</f>
        <v>22</v>
      </c>
      <c r="F977" s="325" t="b">
        <f t="shared" si="324"/>
        <v>1</v>
      </c>
      <c r="G977" s="274"/>
      <c r="H977" s="954"/>
      <c r="I977" s="955"/>
      <c r="J977" s="436" t="s">
        <v>689</v>
      </c>
      <c r="K977" s="437" t="str">
        <f t="shared" si="325"/>
        <v>-</v>
      </c>
      <c r="L977" s="438" t="s">
        <v>690</v>
      </c>
      <c r="M977" s="438" t="s">
        <v>690</v>
      </c>
      <c r="N977" s="438" t="s">
        <v>690</v>
      </c>
      <c r="O977" s="438" t="s">
        <v>690</v>
      </c>
      <c r="P977" s="438" t="s">
        <v>690</v>
      </c>
      <c r="Q977" s="438" t="s">
        <v>690</v>
      </c>
      <c r="R977" s="438" t="s">
        <v>690</v>
      </c>
      <c r="S977" s="438" t="s">
        <v>690</v>
      </c>
      <c r="T977" s="438" t="s">
        <v>690</v>
      </c>
      <c r="U977" s="438" t="s">
        <v>690</v>
      </c>
      <c r="V977" s="438" t="s">
        <v>690</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35">
      <c r="A978" s="249"/>
      <c r="B978" s="258"/>
      <c r="C978" s="251">
        <f t="shared" si="326"/>
        <v>4</v>
      </c>
      <c r="D978" s="274"/>
      <c r="E978" s="435">
        <f>E977</f>
        <v>22</v>
      </c>
      <c r="F978" s="325" t="b">
        <f t="shared" si="324"/>
        <v>1</v>
      </c>
      <c r="G978" s="274"/>
      <c r="H978" s="956"/>
      <c r="I978" s="957"/>
      <c r="J978" s="421" t="s">
        <v>691</v>
      </c>
      <c r="K978" s="439" t="str">
        <f t="shared" si="325"/>
        <v>-</v>
      </c>
      <c r="L978" s="436" t="s">
        <v>686</v>
      </c>
      <c r="M978" s="436" t="s">
        <v>686</v>
      </c>
      <c r="N978" s="436" t="s">
        <v>686</v>
      </c>
      <c r="O978" s="436" t="s">
        <v>686</v>
      </c>
      <c r="P978" s="436" t="s">
        <v>686</v>
      </c>
      <c r="Q978" s="436" t="s">
        <v>686</v>
      </c>
      <c r="R978" s="436" t="s">
        <v>686</v>
      </c>
      <c r="S978" s="436" t="s">
        <v>686</v>
      </c>
      <c r="T978" s="436" t="s">
        <v>686</v>
      </c>
      <c r="U978" s="436" t="s">
        <v>686</v>
      </c>
      <c r="V978" s="440" t="s">
        <v>686</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35">
      <c r="A979" s="249"/>
      <c r="B979" s="258"/>
      <c r="C979" s="251">
        <f t="shared" si="326"/>
        <v>4</v>
      </c>
      <c r="D979" s="274"/>
      <c r="E979" s="331">
        <v>23</v>
      </c>
      <c r="F979" s="325" t="b">
        <f t="shared" si="324"/>
        <v>1</v>
      </c>
      <c r="G979" s="274"/>
      <c r="H979" s="432" t="s">
        <v>726</v>
      </c>
      <c r="I979" s="432"/>
      <c r="J979" s="413" t="s">
        <v>685</v>
      </c>
      <c r="K979" s="433" t="str">
        <f t="shared" si="325"/>
        <v>-</v>
      </c>
      <c r="L979" s="434" t="s">
        <v>686</v>
      </c>
      <c r="M979" s="434" t="s">
        <v>686</v>
      </c>
      <c r="N979" s="434" t="s">
        <v>686</v>
      </c>
      <c r="O979" s="434" t="s">
        <v>686</v>
      </c>
      <c r="P979" s="434" t="s">
        <v>686</v>
      </c>
      <c r="Q979" s="434" t="s">
        <v>686</v>
      </c>
      <c r="R979" s="434" t="s">
        <v>686</v>
      </c>
      <c r="S979" s="434" t="s">
        <v>686</v>
      </c>
      <c r="T979" s="434" t="s">
        <v>686</v>
      </c>
      <c r="U979" s="434" t="s">
        <v>686</v>
      </c>
      <c r="V979" s="434" t="s">
        <v>686</v>
      </c>
      <c r="W979" s="434" t="s">
        <v>686</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35">
      <c r="A980" s="249"/>
      <c r="B980" s="258"/>
      <c r="C980" s="251">
        <f t="shared" si="326"/>
        <v>4</v>
      </c>
      <c r="D980" s="274"/>
      <c r="E980" s="435">
        <f>E979</f>
        <v>23</v>
      </c>
      <c r="F980" s="325" t="b">
        <f t="shared" si="324"/>
        <v>1</v>
      </c>
      <c r="G980" s="274"/>
      <c r="H980" s="952" t="s">
        <v>727</v>
      </c>
      <c r="I980" s="953"/>
      <c r="J980" s="436" t="s">
        <v>688</v>
      </c>
      <c r="K980" s="437" t="str">
        <f t="shared" si="325"/>
        <v>-</v>
      </c>
      <c r="L980" s="438" t="s">
        <v>686</v>
      </c>
      <c r="M980" s="438" t="s">
        <v>686</v>
      </c>
      <c r="N980" s="321">
        <v>0</v>
      </c>
      <c r="O980" s="438" t="s">
        <v>686</v>
      </c>
      <c r="P980" s="438" t="s">
        <v>686</v>
      </c>
      <c r="Q980" s="438" t="s">
        <v>686</v>
      </c>
      <c r="R980" s="438" t="s">
        <v>686</v>
      </c>
      <c r="S980" s="438" t="s">
        <v>686</v>
      </c>
      <c r="T980" s="438" t="s">
        <v>686</v>
      </c>
      <c r="U980" s="438" t="s">
        <v>686</v>
      </c>
      <c r="V980" s="438" t="s">
        <v>686</v>
      </c>
      <c r="W980" s="438" t="s">
        <v>686</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35">
      <c r="A981" s="249"/>
      <c r="B981" s="258"/>
      <c r="C981" s="251">
        <f t="shared" si="326"/>
        <v>4</v>
      </c>
      <c r="D981" s="274"/>
      <c r="E981" s="435">
        <f>E980</f>
        <v>23</v>
      </c>
      <c r="F981" s="325" t="b">
        <f t="shared" si="324"/>
        <v>1</v>
      </c>
      <c r="G981" s="274"/>
      <c r="H981" s="954"/>
      <c r="I981" s="955"/>
      <c r="J981" s="436" t="s">
        <v>689</v>
      </c>
      <c r="K981" s="437" t="str">
        <f t="shared" si="325"/>
        <v>-</v>
      </c>
      <c r="L981" s="438" t="s">
        <v>690</v>
      </c>
      <c r="M981" s="438" t="s">
        <v>690</v>
      </c>
      <c r="N981" s="438" t="s">
        <v>690</v>
      </c>
      <c r="O981" s="438" t="s">
        <v>690</v>
      </c>
      <c r="P981" s="438" t="s">
        <v>690</v>
      </c>
      <c r="Q981" s="438" t="s">
        <v>690</v>
      </c>
      <c r="R981" s="438" t="s">
        <v>690</v>
      </c>
      <c r="S981" s="438" t="s">
        <v>690</v>
      </c>
      <c r="T981" s="438" t="s">
        <v>690</v>
      </c>
      <c r="U981" s="438" t="s">
        <v>690</v>
      </c>
      <c r="V981" s="438" t="s">
        <v>690</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35">
      <c r="A982" s="249"/>
      <c r="B982" s="258"/>
      <c r="C982" s="251">
        <f t="shared" si="326"/>
        <v>4</v>
      </c>
      <c r="D982" s="274"/>
      <c r="E982" s="435">
        <f>E981</f>
        <v>23</v>
      </c>
      <c r="F982" s="325" t="b">
        <f t="shared" si="324"/>
        <v>1</v>
      </c>
      <c r="G982" s="274"/>
      <c r="H982" s="956"/>
      <c r="I982" s="957"/>
      <c r="J982" s="421" t="s">
        <v>691</v>
      </c>
      <c r="K982" s="439" t="str">
        <f t="shared" si="325"/>
        <v>-</v>
      </c>
      <c r="L982" s="436" t="s">
        <v>686</v>
      </c>
      <c r="M982" s="436" t="s">
        <v>686</v>
      </c>
      <c r="N982" s="436" t="s">
        <v>686</v>
      </c>
      <c r="O982" s="436" t="s">
        <v>686</v>
      </c>
      <c r="P982" s="436" t="s">
        <v>686</v>
      </c>
      <c r="Q982" s="436" t="s">
        <v>686</v>
      </c>
      <c r="R982" s="436" t="s">
        <v>686</v>
      </c>
      <c r="S982" s="436" t="s">
        <v>686</v>
      </c>
      <c r="T982" s="436" t="s">
        <v>686</v>
      </c>
      <c r="U982" s="436" t="s">
        <v>686</v>
      </c>
      <c r="V982" s="440" t="s">
        <v>686</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35">
      <c r="A983" s="249"/>
      <c r="B983" s="258"/>
      <c r="C983" s="251">
        <f t="shared" si="326"/>
        <v>4</v>
      </c>
      <c r="D983" s="274"/>
      <c r="E983" s="331">
        <v>24</v>
      </c>
      <c r="F983" s="325" t="b">
        <f t="shared" ref="F983:F994" si="327">COUNTIFS($L983:$W983,"-")&lt;&gt;COUNTA($L983:$W983)</f>
        <v>1</v>
      </c>
      <c r="G983" s="274"/>
      <c r="H983" s="432" t="s">
        <v>728</v>
      </c>
      <c r="I983" s="432"/>
      <c r="J983" s="413" t="s">
        <v>685</v>
      </c>
      <c r="K983" s="433" t="str">
        <f t="shared" si="325"/>
        <v>-</v>
      </c>
      <c r="L983" s="434" t="s">
        <v>686</v>
      </c>
      <c r="M983" s="434" t="s">
        <v>686</v>
      </c>
      <c r="N983" s="434" t="s">
        <v>686</v>
      </c>
      <c r="O983" s="434" t="s">
        <v>686</v>
      </c>
      <c r="P983" s="434" t="s">
        <v>686</v>
      </c>
      <c r="Q983" s="434" t="s">
        <v>686</v>
      </c>
      <c r="R983" s="434" t="s">
        <v>686</v>
      </c>
      <c r="S983" s="434" t="s">
        <v>686</v>
      </c>
      <c r="T983" s="434" t="s">
        <v>686</v>
      </c>
      <c r="U983" s="434" t="s">
        <v>686</v>
      </c>
      <c r="V983" s="434" t="s">
        <v>686</v>
      </c>
      <c r="W983" s="434" t="s">
        <v>686</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35">
      <c r="A984" s="249"/>
      <c r="B984" s="258"/>
      <c r="C984" s="251">
        <f t="shared" si="326"/>
        <v>4</v>
      </c>
      <c r="D984" s="274"/>
      <c r="E984" s="435">
        <f>E983</f>
        <v>24</v>
      </c>
      <c r="F984" s="325" t="b">
        <f t="shared" si="327"/>
        <v>1</v>
      </c>
      <c r="G984" s="274"/>
      <c r="H984" s="952" t="s">
        <v>729</v>
      </c>
      <c r="I984" s="953"/>
      <c r="J984" s="436" t="s">
        <v>688</v>
      </c>
      <c r="K984" s="437" t="str">
        <f t="shared" si="325"/>
        <v>-</v>
      </c>
      <c r="L984" s="438" t="s">
        <v>686</v>
      </c>
      <c r="M984" s="438" t="s">
        <v>686</v>
      </c>
      <c r="N984" s="438" t="s">
        <v>686</v>
      </c>
      <c r="O984" s="438" t="s">
        <v>686</v>
      </c>
      <c r="P984" s="438" t="s">
        <v>686</v>
      </c>
      <c r="Q984" s="438" t="s">
        <v>686</v>
      </c>
      <c r="R984" s="438" t="s">
        <v>686</v>
      </c>
      <c r="S984" s="438" t="s">
        <v>686</v>
      </c>
      <c r="T984" s="438" t="s">
        <v>686</v>
      </c>
      <c r="U984" s="438" t="s">
        <v>686</v>
      </c>
      <c r="V984" s="438" t="s">
        <v>686</v>
      </c>
      <c r="W984" s="438" t="s">
        <v>686</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35">
      <c r="A985" s="249"/>
      <c r="B985" s="258"/>
      <c r="C985" s="251">
        <f t="shared" si="326"/>
        <v>4</v>
      </c>
      <c r="D985" s="274"/>
      <c r="E985" s="435">
        <f>E984</f>
        <v>24</v>
      </c>
      <c r="F985" s="325" t="b">
        <f t="shared" si="327"/>
        <v>1</v>
      </c>
      <c r="G985" s="274"/>
      <c r="H985" s="954"/>
      <c r="I985" s="955"/>
      <c r="J985" s="436" t="s">
        <v>689</v>
      </c>
      <c r="K985" s="437" t="str">
        <f t="shared" si="325"/>
        <v>-</v>
      </c>
      <c r="L985" s="438" t="s">
        <v>690</v>
      </c>
      <c r="M985" s="438" t="s">
        <v>690</v>
      </c>
      <c r="N985" s="438" t="s">
        <v>690</v>
      </c>
      <c r="O985" s="438" t="s">
        <v>690</v>
      </c>
      <c r="P985" s="438" t="s">
        <v>690</v>
      </c>
      <c r="Q985" s="438" t="s">
        <v>690</v>
      </c>
      <c r="R985" s="438" t="s">
        <v>690</v>
      </c>
      <c r="S985" s="438" t="s">
        <v>690</v>
      </c>
      <c r="T985" s="438" t="s">
        <v>690</v>
      </c>
      <c r="U985" s="438" t="s">
        <v>690</v>
      </c>
      <c r="V985" s="438" t="s">
        <v>690</v>
      </c>
      <c r="W985" s="438" t="s">
        <v>690</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35">
      <c r="A986" s="249"/>
      <c r="B986" s="258"/>
      <c r="C986" s="251">
        <f t="shared" si="326"/>
        <v>4</v>
      </c>
      <c r="D986" s="274"/>
      <c r="E986" s="435">
        <f>E985</f>
        <v>24</v>
      </c>
      <c r="F986" s="325" t="b">
        <f t="shared" si="327"/>
        <v>1</v>
      </c>
      <c r="G986" s="274"/>
      <c r="H986" s="956"/>
      <c r="I986" s="957"/>
      <c r="J986" s="421" t="s">
        <v>691</v>
      </c>
      <c r="K986" s="439" t="str">
        <f t="shared" si="325"/>
        <v>-</v>
      </c>
      <c r="L986" s="436" t="s">
        <v>686</v>
      </c>
      <c r="M986" s="436" t="s">
        <v>686</v>
      </c>
      <c r="N986" s="436" t="s">
        <v>686</v>
      </c>
      <c r="O986" s="436" t="s">
        <v>686</v>
      </c>
      <c r="P986" s="436" t="s">
        <v>686</v>
      </c>
      <c r="Q986" s="436" t="s">
        <v>686</v>
      </c>
      <c r="R986" s="436" t="s">
        <v>686</v>
      </c>
      <c r="S986" s="436" t="s">
        <v>686</v>
      </c>
      <c r="T986" s="436" t="s">
        <v>686</v>
      </c>
      <c r="U986" s="436" t="s">
        <v>686</v>
      </c>
      <c r="V986" s="440" t="s">
        <v>686</v>
      </c>
      <c r="W986" s="440" t="s">
        <v>686</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35">
      <c r="A987" s="249"/>
      <c r="B987" s="258"/>
      <c r="C987" s="251">
        <f t="shared" ref="C987:C994" si="328">INT($C$875)+3</f>
        <v>4</v>
      </c>
      <c r="D987" s="274"/>
      <c r="E987" s="331">
        <v>25</v>
      </c>
      <c r="F987" s="325" t="b">
        <f t="shared" si="327"/>
        <v>1</v>
      </c>
      <c r="G987" s="274"/>
      <c r="H987" s="432" t="s">
        <v>1077</v>
      </c>
      <c r="I987" s="432"/>
      <c r="J987" s="413" t="s">
        <v>685</v>
      </c>
      <c r="K987" s="433" t="str">
        <f t="shared" si="325"/>
        <v>-</v>
      </c>
      <c r="L987" s="434" t="s">
        <v>686</v>
      </c>
      <c r="M987" s="434" t="s">
        <v>686</v>
      </c>
      <c r="N987" s="434" t="s">
        <v>686</v>
      </c>
      <c r="O987" s="434" t="s">
        <v>686</v>
      </c>
      <c r="P987" s="434" t="s">
        <v>686</v>
      </c>
      <c r="Q987" s="441">
        <v>21</v>
      </c>
      <c r="R987" s="434" t="s">
        <v>686</v>
      </c>
      <c r="S987" s="434" t="s">
        <v>686</v>
      </c>
      <c r="T987" s="434" t="s">
        <v>686</v>
      </c>
      <c r="U987" s="434" t="s">
        <v>686</v>
      </c>
      <c r="V987" s="434" t="s">
        <v>686</v>
      </c>
      <c r="W987" s="434" t="s">
        <v>686</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35">
      <c r="A988" s="249"/>
      <c r="B988" s="258"/>
      <c r="C988" s="251">
        <f t="shared" si="328"/>
        <v>4</v>
      </c>
      <c r="D988" s="274"/>
      <c r="E988" s="435">
        <f>E987</f>
        <v>25</v>
      </c>
      <c r="F988" s="325" t="b">
        <f t="shared" si="327"/>
        <v>1</v>
      </c>
      <c r="G988" s="274"/>
      <c r="H988" s="952" t="s">
        <v>1078</v>
      </c>
      <c r="I988" s="953"/>
      <c r="J988" s="436" t="s">
        <v>688</v>
      </c>
      <c r="K988" s="437" t="str">
        <f t="shared" si="325"/>
        <v>-</v>
      </c>
      <c r="L988" s="438" t="s">
        <v>686</v>
      </c>
      <c r="M988" s="438" t="s">
        <v>686</v>
      </c>
      <c r="N988" s="438" t="s">
        <v>686</v>
      </c>
      <c r="O988" s="438" t="s">
        <v>686</v>
      </c>
      <c r="P988" s="438" t="s">
        <v>686</v>
      </c>
      <c r="Q988" s="438" t="s">
        <v>686</v>
      </c>
      <c r="R988" s="438" t="s">
        <v>686</v>
      </c>
      <c r="S988" s="321" t="b">
        <v>1</v>
      </c>
      <c r="T988" s="438" t="s">
        <v>686</v>
      </c>
      <c r="U988" s="438" t="s">
        <v>686</v>
      </c>
      <c r="V988" s="438" t="s">
        <v>686</v>
      </c>
      <c r="W988" s="438" t="s">
        <v>686</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35">
      <c r="A989" s="249"/>
      <c r="B989" s="258"/>
      <c r="C989" s="251">
        <f t="shared" si="328"/>
        <v>4</v>
      </c>
      <c r="D989" s="274"/>
      <c r="E989" s="435">
        <f>E988</f>
        <v>25</v>
      </c>
      <c r="F989" s="325" t="b">
        <f t="shared" si="327"/>
        <v>1</v>
      </c>
      <c r="G989" s="274"/>
      <c r="H989" s="954"/>
      <c r="I989" s="955"/>
      <c r="J989" s="436" t="s">
        <v>689</v>
      </c>
      <c r="K989" s="437" t="str">
        <f t="shared" si="325"/>
        <v>-</v>
      </c>
      <c r="L989" s="438" t="s">
        <v>690</v>
      </c>
      <c r="M989" s="438" t="s">
        <v>690</v>
      </c>
      <c r="N989" s="438" t="s">
        <v>690</v>
      </c>
      <c r="O989" s="438" t="s">
        <v>690</v>
      </c>
      <c r="P989" s="321">
        <v>21</v>
      </c>
      <c r="Q989" s="438" t="s">
        <v>690</v>
      </c>
      <c r="R989" s="438" t="s">
        <v>690</v>
      </c>
      <c r="S989" s="438" t="s">
        <v>690</v>
      </c>
      <c r="T989" s="438" t="s">
        <v>690</v>
      </c>
      <c r="U989" s="438" t="s">
        <v>690</v>
      </c>
      <c r="V989" s="438" t="s">
        <v>690</v>
      </c>
      <c r="W989" s="438" t="s">
        <v>690</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35">
      <c r="A990" s="249"/>
      <c r="B990" s="258"/>
      <c r="C990" s="251">
        <f t="shared" si="328"/>
        <v>4</v>
      </c>
      <c r="D990" s="274"/>
      <c r="E990" s="435">
        <f>E989</f>
        <v>25</v>
      </c>
      <c r="F990" s="325" t="b">
        <f t="shared" si="327"/>
        <v>1</v>
      </c>
      <c r="G990" s="274"/>
      <c r="H990" s="956"/>
      <c r="I990" s="957"/>
      <c r="J990" s="421" t="s">
        <v>691</v>
      </c>
      <c r="K990" s="439" t="str">
        <f t="shared" si="325"/>
        <v>-</v>
      </c>
      <c r="L990" s="436" t="s">
        <v>686</v>
      </c>
      <c r="M990" s="436" t="s">
        <v>686</v>
      </c>
      <c r="N990" s="436" t="s">
        <v>686</v>
      </c>
      <c r="O990" s="436" t="s">
        <v>686</v>
      </c>
      <c r="P990" s="436" t="s">
        <v>686</v>
      </c>
      <c r="Q990" s="436" t="s">
        <v>686</v>
      </c>
      <c r="R990" s="436" t="s">
        <v>686</v>
      </c>
      <c r="S990" s="436" t="s">
        <v>686</v>
      </c>
      <c r="T990" s="436" t="s">
        <v>686</v>
      </c>
      <c r="U990" s="436" t="s">
        <v>686</v>
      </c>
      <c r="V990" s="440" t="s">
        <v>686</v>
      </c>
      <c r="W990" s="440" t="s">
        <v>686</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35">
      <c r="A991" s="249"/>
      <c r="B991" s="258"/>
      <c r="C991" s="251">
        <f t="shared" si="328"/>
        <v>4</v>
      </c>
      <c r="D991" s="274"/>
      <c r="E991" s="331">
        <v>26</v>
      </c>
      <c r="F991" s="325" t="b">
        <f t="shared" si="327"/>
        <v>1</v>
      </c>
      <c r="G991" s="274"/>
      <c r="H991" s="432" t="s">
        <v>730</v>
      </c>
      <c r="I991" s="432"/>
      <c r="J991" s="413" t="s">
        <v>685</v>
      </c>
      <c r="K991" s="433" t="str">
        <f t="shared" si="325"/>
        <v>-</v>
      </c>
      <c r="L991" s="442">
        <v>-1</v>
      </c>
      <c r="M991" s="434" t="s">
        <v>686</v>
      </c>
      <c r="N991" s="434" t="s">
        <v>686</v>
      </c>
      <c r="O991" s="434" t="s">
        <v>686</v>
      </c>
      <c r="P991" s="434" t="s">
        <v>686</v>
      </c>
      <c r="Q991" s="434" t="s">
        <v>686</v>
      </c>
      <c r="R991" s="434" t="s">
        <v>686</v>
      </c>
      <c r="S991" s="434" t="s">
        <v>686</v>
      </c>
      <c r="T991" s="434" t="s">
        <v>686</v>
      </c>
      <c r="U991" s="434" t="s">
        <v>686</v>
      </c>
      <c r="V991" s="441">
        <v>0.05</v>
      </c>
      <c r="W991" s="434" t="s">
        <v>686</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35">
      <c r="A992" s="249"/>
      <c r="B992" s="258"/>
      <c r="C992" s="251">
        <f t="shared" si="328"/>
        <v>4</v>
      </c>
      <c r="D992" s="274"/>
      <c r="E992" s="435">
        <f>E991</f>
        <v>26</v>
      </c>
      <c r="F992" s="325" t="b">
        <f t="shared" si="327"/>
        <v>1</v>
      </c>
      <c r="G992" s="274"/>
      <c r="H992" s="952" t="s">
        <v>731</v>
      </c>
      <c r="I992" s="953"/>
      <c r="J992" s="436" t="s">
        <v>688</v>
      </c>
      <c r="K992" s="437" t="str">
        <f t="shared" si="325"/>
        <v>-</v>
      </c>
      <c r="L992" s="438" t="s">
        <v>686</v>
      </c>
      <c r="M992" s="438" t="s">
        <v>686</v>
      </c>
      <c r="N992" s="438" t="s">
        <v>686</v>
      </c>
      <c r="O992" s="438" t="s">
        <v>686</v>
      </c>
      <c r="P992" s="438" t="s">
        <v>686</v>
      </c>
      <c r="Q992" s="438" t="s">
        <v>686</v>
      </c>
      <c r="R992" s="438" t="s">
        <v>686</v>
      </c>
      <c r="S992" s="438" t="s">
        <v>686</v>
      </c>
      <c r="T992" s="438" t="s">
        <v>686</v>
      </c>
      <c r="U992" s="438" t="s">
        <v>686</v>
      </c>
      <c r="V992" s="438" t="s">
        <v>686</v>
      </c>
      <c r="W992" s="438" t="s">
        <v>686</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35">
      <c r="A993" s="249"/>
      <c r="B993" s="258"/>
      <c r="C993" s="251">
        <f t="shared" si="328"/>
        <v>4</v>
      </c>
      <c r="D993" s="274"/>
      <c r="E993" s="435">
        <f>E992</f>
        <v>26</v>
      </c>
      <c r="F993" s="325" t="b">
        <f t="shared" si="327"/>
        <v>1</v>
      </c>
      <c r="G993" s="274"/>
      <c r="H993" s="954"/>
      <c r="I993" s="955"/>
      <c r="J993" s="436" t="s">
        <v>689</v>
      </c>
      <c r="K993" s="437" t="str">
        <f t="shared" si="325"/>
        <v>-</v>
      </c>
      <c r="L993" s="438" t="s">
        <v>690</v>
      </c>
      <c r="M993" s="438" t="s">
        <v>690</v>
      </c>
      <c r="N993" s="438" t="s">
        <v>690</v>
      </c>
      <c r="O993" s="438" t="s">
        <v>690</v>
      </c>
      <c r="P993" s="438" t="s">
        <v>690</v>
      </c>
      <c r="Q993" s="438" t="s">
        <v>690</v>
      </c>
      <c r="R993" s="438" t="s">
        <v>690</v>
      </c>
      <c r="S993" s="438" t="s">
        <v>690</v>
      </c>
      <c r="T993" s="438" t="s">
        <v>690</v>
      </c>
      <c r="U993" s="438" t="s">
        <v>690</v>
      </c>
      <c r="V993" s="438" t="s">
        <v>690</v>
      </c>
      <c r="W993" s="438" t="s">
        <v>690</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35">
      <c r="A994" s="249"/>
      <c r="B994" s="258"/>
      <c r="C994" s="251">
        <f t="shared" si="328"/>
        <v>4</v>
      </c>
      <c r="D994" s="274"/>
      <c r="E994" s="435">
        <f>E993</f>
        <v>26</v>
      </c>
      <c r="F994" s="325" t="b">
        <f t="shared" si="327"/>
        <v>1</v>
      </c>
      <c r="G994" s="274"/>
      <c r="H994" s="956"/>
      <c r="I994" s="957"/>
      <c r="J994" s="421" t="s">
        <v>691</v>
      </c>
      <c r="K994" s="439" t="str">
        <f t="shared" si="325"/>
        <v>-</v>
      </c>
      <c r="L994" s="445" t="s">
        <v>686</v>
      </c>
      <c r="M994" s="445" t="s">
        <v>686</v>
      </c>
      <c r="N994" s="445" t="s">
        <v>686</v>
      </c>
      <c r="O994" s="445" t="s">
        <v>686</v>
      </c>
      <c r="P994" s="445" t="s">
        <v>686</v>
      </c>
      <c r="Q994" s="445" t="s">
        <v>686</v>
      </c>
      <c r="R994" s="445" t="s">
        <v>686</v>
      </c>
      <c r="S994" s="445" t="s">
        <v>686</v>
      </c>
      <c r="T994" s="445" t="s">
        <v>686</v>
      </c>
      <c r="U994" s="445" t="s">
        <v>686</v>
      </c>
      <c r="V994" s="444">
        <v>-0.05</v>
      </c>
      <c r="W994" s="440" t="s">
        <v>686</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15" hidden="1" customHeight="1" outlineLevel="3" x14ac:dyDescent="0.3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427</v>
      </c>
      <c r="AR995" s="261"/>
      <c r="AS995" s="249"/>
      <c r="AT995" s="249"/>
      <c r="AU995" s="249"/>
    </row>
    <row r="996" spans="1:47" ht="5.15" customHeight="1" outlineLevel="2" x14ac:dyDescent="0.35">
      <c r="A996" s="249"/>
      <c r="B996" s="258"/>
      <c r="C996" s="251">
        <f>INT($C$875)+2.005</f>
        <v>3.0049999999999999</v>
      </c>
      <c r="D996" s="274" t="s">
        <v>423</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35">
      <c r="A997" s="249"/>
      <c r="B997" s="258"/>
      <c r="C997" s="251">
        <f>INT($C$875)+2</f>
        <v>3</v>
      </c>
      <c r="D997" s="274"/>
      <c r="E997" s="331"/>
      <c r="F997" s="331"/>
      <c r="G997" s="274"/>
      <c r="H997" s="393" t="s">
        <v>732</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35">
      <c r="A998" s="249"/>
      <c r="B998" s="258"/>
      <c r="C998" s="251">
        <f>INT($C$875)+3</f>
        <v>4</v>
      </c>
      <c r="D998" s="274"/>
      <c r="E998" s="331"/>
      <c r="F998" s="331"/>
      <c r="G998" s="274"/>
      <c r="H998" s="279"/>
      <c r="I998" s="279"/>
      <c r="J998" s="301" t="s">
        <v>733</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35">
      <c r="A999" s="249"/>
      <c r="B999" s="258"/>
      <c r="C999" s="251">
        <v>4</v>
      </c>
      <c r="D999" s="274"/>
      <c r="E999" s="331"/>
      <c r="F999" s="331"/>
      <c r="G999" s="274"/>
      <c r="H999" s="279"/>
      <c r="I999" s="279"/>
      <c r="J999" s="322">
        <v>0.3</v>
      </c>
      <c r="K999" s="322">
        <v>0.35</v>
      </c>
      <c r="L999" s="322">
        <v>0.45</v>
      </c>
      <c r="M999" s="403">
        <v>1</v>
      </c>
      <c r="N999" s="322">
        <v>0.55000000000000004</v>
      </c>
      <c r="O999" s="279" t="s">
        <v>734</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35">
      <c r="A1000" s="249"/>
      <c r="B1000" s="258"/>
      <c r="C1000" s="251">
        <f>INT($C$875)+3</f>
        <v>4</v>
      </c>
      <c r="D1000" s="274"/>
      <c r="E1000" s="331"/>
      <c r="F1000" s="331"/>
      <c r="G1000" s="274"/>
      <c r="H1000" s="279" t="s">
        <v>735</v>
      </c>
      <c r="I1000" s="279"/>
      <c r="J1000" s="321">
        <v>0</v>
      </c>
      <c r="K1000" s="321">
        <v>0.5</v>
      </c>
      <c r="L1000" s="321">
        <v>1.25</v>
      </c>
      <c r="M1000" s="295">
        <f>FORECAST(M999,CHOOSE({1,2},L1000,N1000),CHOOSE({1,2},L999,N999))</f>
        <v>13.624999999999998</v>
      </c>
      <c r="N1000" s="321">
        <v>3.5</v>
      </c>
      <c r="O1000" s="279" t="s">
        <v>736</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15" hidden="1" customHeight="1" outlineLevel="3" x14ac:dyDescent="0.3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427</v>
      </c>
      <c r="AR1001" s="261"/>
      <c r="AS1001" s="249"/>
      <c r="AT1001" s="249"/>
      <c r="AU1001" s="249"/>
    </row>
    <row r="1002" spans="1:47" ht="5.15" customHeight="1" outlineLevel="2" x14ac:dyDescent="0.3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15" customHeight="1" outlineLevel="1" x14ac:dyDescent="0.3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15" customHeight="1" x14ac:dyDescent="0.3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3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3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3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3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3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3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3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35">
      <c r="C1012" s="446" t="s">
        <v>737</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collapsed="1" x14ac:dyDescent="0.3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3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15" customHeight="1" collapsed="1" thickBot="1" x14ac:dyDescent="0.4">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15" hidden="1" customHeight="1" outlineLevel="1" collapsed="1" x14ac:dyDescent="0.3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3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49999999999999" customHeight="1" x14ac:dyDescent="0.35">
      <c r="A6" s="249"/>
      <c r="B6" s="258"/>
      <c r="C6" s="447">
        <v>1.02</v>
      </c>
      <c r="D6" s="262"/>
      <c r="E6" s="324" t="s">
        <v>414</v>
      </c>
      <c r="F6" s="325">
        <v>2</v>
      </c>
      <c r="G6" s="263"/>
      <c r="H6" s="656" t="s">
        <v>738</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49999999999999" customHeight="1" outlineLevel="1" collapsed="1" x14ac:dyDescent="0.35">
      <c r="A7" s="249"/>
      <c r="B7" s="258"/>
      <c r="C7" s="447">
        <f>INT($C$6)+1.02</f>
        <v>2.02</v>
      </c>
      <c r="D7" s="262"/>
      <c r="E7" s="324" t="s">
        <v>416</v>
      </c>
      <c r="F7" s="328">
        <v>1</v>
      </c>
      <c r="G7" s="267"/>
      <c r="H7" s="458" t="s">
        <v>417</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15" hidden="1" customHeight="1" outlineLevel="2" x14ac:dyDescent="0.3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3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3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3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35">
      <c r="A12" s="249"/>
      <c r="B12" s="258"/>
      <c r="C12" s="447">
        <f>INT($C$6)+3</f>
        <v>4</v>
      </c>
      <c r="D12" s="259"/>
      <c r="E12" s="331"/>
      <c r="F12" s="331"/>
      <c r="G12" s="259"/>
      <c r="H12" s="273"/>
      <c r="I12" s="273"/>
      <c r="J12" s="273" t="s">
        <v>418</v>
      </c>
      <c r="K12" s="450" t="s">
        <v>419</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75" hidden="1" customHeight="1" outlineLevel="3" collapsed="1" x14ac:dyDescent="0.35">
      <c r="A13" s="249"/>
      <c r="B13" s="258" t="s">
        <v>420</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3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35">
      <c r="A15" s="249"/>
      <c r="B15" s="258" t="s">
        <v>421</v>
      </c>
      <c r="C15" s="447">
        <f>INT(MAX($C$16:$C$31))+1</f>
        <v>5</v>
      </c>
      <c r="D15" s="274" t="s">
        <v>422</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15" customHeight="1" outlineLevel="1" x14ac:dyDescent="0.35">
      <c r="A16" s="249"/>
      <c r="B16" s="258"/>
      <c r="C16" s="447">
        <f>INT($C$6)+1.005</f>
        <v>2.0049999999999999</v>
      </c>
      <c r="D16" s="274" t="s">
        <v>423</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35">
      <c r="A17" s="249"/>
      <c r="B17" s="258"/>
      <c r="C17" s="447">
        <f>INT($C$6)+1</f>
        <v>2</v>
      </c>
      <c r="D17" s="274"/>
      <c r="E17" s="331"/>
      <c r="F17" s="331"/>
      <c r="G17" s="274"/>
      <c r="H17" s="453" t="s">
        <v>424</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35">
      <c r="A18" s="249"/>
      <c r="B18" s="258"/>
      <c r="C18" s="447">
        <f>INT($C$6)+1.045</f>
        <v>2.0449999999999999</v>
      </c>
      <c r="D18" s="274"/>
      <c r="E18" s="331"/>
      <c r="F18" s="331"/>
      <c r="G18" s="274"/>
      <c r="H18" s="279" t="s">
        <v>425</v>
      </c>
      <c r="I18" s="279"/>
      <c r="J18" s="536">
        <v>44526.325755208301</v>
      </c>
      <c r="K18" s="995" t="s">
        <v>990</v>
      </c>
      <c r="L18" s="996"/>
      <c r="M18" s="996"/>
      <c r="N18" s="996"/>
      <c r="O18" s="996"/>
      <c r="P18" s="996"/>
      <c r="Q18" s="996"/>
      <c r="R18" s="996"/>
      <c r="S18" s="996"/>
      <c r="T18" s="996"/>
      <c r="U18" s="996"/>
      <c r="V18" s="996"/>
      <c r="W18" s="996"/>
      <c r="X18" s="996"/>
      <c r="Y18" s="996"/>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3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3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35">
      <c r="A21" s="249"/>
      <c r="B21" s="258"/>
      <c r="C21" s="447">
        <f>INT($C$6)+1.045</f>
        <v>2.0449999999999999</v>
      </c>
      <c r="D21" s="274"/>
      <c r="E21" s="331"/>
      <c r="F21" s="331"/>
      <c r="G21" s="274"/>
      <c r="H21" s="279" t="s">
        <v>426</v>
      </c>
      <c r="I21" s="279"/>
      <c r="J21" s="535">
        <v>45081.620505671301</v>
      </c>
      <c r="K21" s="997" t="s">
        <v>1254</v>
      </c>
      <c r="L21" s="998"/>
      <c r="M21" s="998"/>
      <c r="N21" s="998"/>
      <c r="O21" s="998"/>
      <c r="P21" s="998"/>
      <c r="Q21" s="998"/>
      <c r="R21" s="998"/>
      <c r="S21" s="998"/>
      <c r="T21" s="998"/>
      <c r="U21" s="998"/>
      <c r="V21" s="998"/>
      <c r="W21" s="998"/>
      <c r="X21" s="998"/>
      <c r="Y21" s="999"/>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3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3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15" hidden="1" customHeight="1" outlineLevel="3" x14ac:dyDescent="0.3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427</v>
      </c>
      <c r="SK24" s="261"/>
      <c r="SL24" s="249"/>
      <c r="SM24" s="249"/>
      <c r="SN24" s="249"/>
    </row>
    <row r="25" spans="1:508" ht="5.15" hidden="1" customHeight="1" outlineLevel="3" x14ac:dyDescent="0.35">
      <c r="A25" s="249"/>
      <c r="B25" s="258"/>
      <c r="C25" s="447">
        <f>INT($C$6)+3.005</f>
        <v>4.0049999999999999</v>
      </c>
      <c r="D25" s="274" t="s">
        <v>423</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35">
      <c r="A26" s="249"/>
      <c r="B26" s="258"/>
      <c r="C26" s="447">
        <f>INT($C$6)+3</f>
        <v>4</v>
      </c>
      <c r="D26" s="274"/>
      <c r="E26" s="331"/>
      <c r="F26" s="331"/>
      <c r="G26" s="274"/>
      <c r="H26" s="453" t="s">
        <v>428</v>
      </c>
      <c r="I26" s="453"/>
      <c r="J26" s="281" t="s">
        <v>429</v>
      </c>
      <c r="K26" s="282">
        <v>15</v>
      </c>
      <c r="L26" s="281" t="s">
        <v>430</v>
      </c>
      <c r="M26" s="282">
        <v>8.43</v>
      </c>
      <c r="N26" s="279" t="s">
        <v>431</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35">
      <c r="A27" s="249"/>
      <c r="B27" s="258"/>
      <c r="C27" s="447">
        <f>INT($C$6)+3</f>
        <v>4</v>
      </c>
      <c r="D27" s="274"/>
      <c r="E27" s="331"/>
      <c r="F27" s="331"/>
      <c r="G27" s="274"/>
      <c r="H27" s="279" t="s">
        <v>432</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35">
      <c r="A28" s="249"/>
      <c r="B28" s="258"/>
      <c r="C28" s="447">
        <f>INT($C$6)+3</f>
        <v>4</v>
      </c>
      <c r="D28" s="274"/>
      <c r="E28" s="331"/>
      <c r="F28" s="331"/>
      <c r="G28" s="274"/>
      <c r="H28" s="279" t="s">
        <v>433</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35">
      <c r="A29" s="249"/>
      <c r="B29" s="258"/>
      <c r="C29" s="447">
        <f>INT($C$6)+3</f>
        <v>4</v>
      </c>
      <c r="D29" s="274"/>
      <c r="E29" s="331"/>
      <c r="F29" s="331"/>
      <c r="G29" s="274"/>
      <c r="H29" s="279" t="s">
        <v>434</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35">
      <c r="A30" s="249"/>
      <c r="B30" s="258"/>
      <c r="C30" s="447">
        <f>INT($C$6)+3</f>
        <v>4</v>
      </c>
      <c r="D30" s="274"/>
      <c r="E30" s="331"/>
      <c r="F30" s="331"/>
      <c r="G30" s="274"/>
      <c r="H30" s="279" t="s">
        <v>435</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15" hidden="1" customHeight="1" outlineLevel="3" x14ac:dyDescent="0.3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427</v>
      </c>
      <c r="SK31" s="261"/>
      <c r="SL31" s="249"/>
      <c r="SM31" s="249"/>
      <c r="SN31" s="249"/>
    </row>
    <row r="32" spans="1:508" ht="5.15" hidden="1" customHeight="1" outlineLevel="2" x14ac:dyDescent="0.3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15" customHeight="1" outlineLevel="1" x14ac:dyDescent="0.3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15" customHeight="1" collapsed="1" x14ac:dyDescent="0.3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3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3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15" customHeight="1" collapsed="1" thickBot="1" x14ac:dyDescent="0.4">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15" hidden="1" customHeight="1" outlineLevel="1" collapsed="1" x14ac:dyDescent="0.3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3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49999999999999" customHeight="1" x14ac:dyDescent="0.35">
      <c r="A40" s="249"/>
      <c r="B40" s="258"/>
      <c r="C40" s="447">
        <v>1.02</v>
      </c>
      <c r="D40" s="262"/>
      <c r="E40" s="324" t="s">
        <v>414</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49999999999999" customHeight="1" outlineLevel="1" x14ac:dyDescent="0.35">
      <c r="A41" s="249"/>
      <c r="B41" s="258"/>
      <c r="C41" s="447">
        <f>INT($C$40)+1.02</f>
        <v>2.02</v>
      </c>
      <c r="D41" s="262"/>
      <c r="E41" s="324" t="s">
        <v>416</v>
      </c>
      <c r="F41" s="328">
        <v>1</v>
      </c>
      <c r="G41" s="267"/>
      <c r="H41" s="458" t="s">
        <v>982</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15" customHeight="1" outlineLevel="2" x14ac:dyDescent="0.3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35">
      <c r="A43" s="249"/>
      <c r="B43" s="258"/>
      <c r="C43" s="447">
        <f>INT($C$40)+2</f>
        <v>3</v>
      </c>
      <c r="D43" s="259"/>
      <c r="E43" s="331"/>
      <c r="F43" s="331"/>
      <c r="G43" s="259"/>
      <c r="H43" s="272"/>
      <c r="I43" s="272"/>
      <c r="J43" s="657" t="s">
        <v>985</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35">
      <c r="A44" s="249"/>
      <c r="B44" s="258"/>
      <c r="C44" s="447">
        <f>INT($C$40)+2</f>
        <v>3</v>
      </c>
      <c r="D44" s="259"/>
      <c r="E44" s="331"/>
      <c r="F44" s="331"/>
      <c r="G44" s="259"/>
      <c r="H44" s="273"/>
      <c r="I44" s="273"/>
      <c r="J44" s="459" t="s">
        <v>162</v>
      </c>
      <c r="K44" s="750">
        <f>DATE(Sheep!i_startyear,1,1)</f>
        <v>43466</v>
      </c>
      <c r="L44" s="750">
        <f t="shared" ref="L44:BW44" si="8">$K44+INT(365.25/i_sim_periods_year*L$55)</f>
        <v>43473</v>
      </c>
      <c r="M44" s="750">
        <f t="shared" si="8"/>
        <v>43480</v>
      </c>
      <c r="N44" s="750">
        <f t="shared" si="8"/>
        <v>43487</v>
      </c>
      <c r="O44" s="750">
        <f t="shared" si="8"/>
        <v>43494</v>
      </c>
      <c r="P44" s="750">
        <f t="shared" si="8"/>
        <v>43501</v>
      </c>
      <c r="Q44" s="750">
        <f t="shared" si="8"/>
        <v>43508</v>
      </c>
      <c r="R44" s="750">
        <f t="shared" si="8"/>
        <v>43515</v>
      </c>
      <c r="S44" s="750">
        <f t="shared" si="8"/>
        <v>43522</v>
      </c>
      <c r="T44" s="750">
        <f t="shared" si="8"/>
        <v>43529</v>
      </c>
      <c r="U44" s="750">
        <f t="shared" si="8"/>
        <v>43536</v>
      </c>
      <c r="V44" s="750">
        <f t="shared" si="8"/>
        <v>43543</v>
      </c>
      <c r="W44" s="750">
        <f t="shared" si="8"/>
        <v>43550</v>
      </c>
      <c r="X44" s="750">
        <f t="shared" si="8"/>
        <v>43557</v>
      </c>
      <c r="Y44" s="750">
        <f t="shared" si="8"/>
        <v>43564</v>
      </c>
      <c r="Z44" s="750">
        <f t="shared" si="8"/>
        <v>43571</v>
      </c>
      <c r="AA44" s="750">
        <f t="shared" si="8"/>
        <v>43578</v>
      </c>
      <c r="AB44" s="750">
        <f t="shared" si="8"/>
        <v>43585</v>
      </c>
      <c r="AC44" s="750">
        <f t="shared" si="8"/>
        <v>43592</v>
      </c>
      <c r="AD44" s="750">
        <f t="shared" si="8"/>
        <v>43599</v>
      </c>
      <c r="AE44" s="750">
        <f t="shared" si="8"/>
        <v>43606</v>
      </c>
      <c r="AF44" s="750">
        <f t="shared" si="8"/>
        <v>43613</v>
      </c>
      <c r="AG44" s="750">
        <f t="shared" si="8"/>
        <v>43620</v>
      </c>
      <c r="AH44" s="750">
        <f t="shared" si="8"/>
        <v>43627</v>
      </c>
      <c r="AI44" s="750">
        <f t="shared" si="8"/>
        <v>43634</v>
      </c>
      <c r="AJ44" s="750">
        <f t="shared" si="8"/>
        <v>43641</v>
      </c>
      <c r="AK44" s="750">
        <f t="shared" si="8"/>
        <v>43648</v>
      </c>
      <c r="AL44" s="750">
        <f t="shared" si="8"/>
        <v>43655</v>
      </c>
      <c r="AM44" s="750">
        <f t="shared" si="8"/>
        <v>43662</v>
      </c>
      <c r="AN44" s="750">
        <f t="shared" si="8"/>
        <v>43669</v>
      </c>
      <c r="AO44" s="750">
        <f t="shared" si="8"/>
        <v>43676</v>
      </c>
      <c r="AP44" s="750">
        <f t="shared" si="8"/>
        <v>43683</v>
      </c>
      <c r="AQ44" s="750">
        <f t="shared" si="8"/>
        <v>43690</v>
      </c>
      <c r="AR44" s="750">
        <f t="shared" si="8"/>
        <v>43697</v>
      </c>
      <c r="AS44" s="750">
        <f t="shared" si="8"/>
        <v>43704</v>
      </c>
      <c r="AT44" s="750">
        <f t="shared" si="8"/>
        <v>43711</v>
      </c>
      <c r="AU44" s="750">
        <f t="shared" si="8"/>
        <v>43718</v>
      </c>
      <c r="AV44" s="750">
        <f t="shared" si="8"/>
        <v>43725</v>
      </c>
      <c r="AW44" s="750">
        <f t="shared" si="8"/>
        <v>43732</v>
      </c>
      <c r="AX44" s="750">
        <f t="shared" si="8"/>
        <v>43739</v>
      </c>
      <c r="AY44" s="750">
        <f t="shared" si="8"/>
        <v>43746</v>
      </c>
      <c r="AZ44" s="750">
        <f t="shared" si="8"/>
        <v>43753</v>
      </c>
      <c r="BA44" s="750">
        <f t="shared" si="8"/>
        <v>43761</v>
      </c>
      <c r="BB44" s="750">
        <f t="shared" si="8"/>
        <v>43768</v>
      </c>
      <c r="BC44" s="750">
        <f t="shared" si="8"/>
        <v>43775</v>
      </c>
      <c r="BD44" s="750">
        <f t="shared" si="8"/>
        <v>43782</v>
      </c>
      <c r="BE44" s="750">
        <f t="shared" si="8"/>
        <v>43789</v>
      </c>
      <c r="BF44" s="750">
        <f t="shared" si="8"/>
        <v>43796</v>
      </c>
      <c r="BG44" s="750">
        <f t="shared" si="8"/>
        <v>43803</v>
      </c>
      <c r="BH44" s="750">
        <f t="shared" si="8"/>
        <v>43810</v>
      </c>
      <c r="BI44" s="750">
        <f t="shared" si="8"/>
        <v>43817</v>
      </c>
      <c r="BJ44" s="750">
        <f t="shared" si="8"/>
        <v>43824</v>
      </c>
      <c r="BK44" s="750">
        <f t="shared" si="8"/>
        <v>43831</v>
      </c>
      <c r="BL44" s="750">
        <f t="shared" si="8"/>
        <v>43838</v>
      </c>
      <c r="BM44" s="750">
        <f t="shared" si="8"/>
        <v>43845</v>
      </c>
      <c r="BN44" s="750">
        <f t="shared" si="8"/>
        <v>43852</v>
      </c>
      <c r="BO44" s="750">
        <f t="shared" si="8"/>
        <v>43859</v>
      </c>
      <c r="BP44" s="750">
        <f t="shared" si="8"/>
        <v>43866</v>
      </c>
      <c r="BQ44" s="750">
        <f t="shared" si="8"/>
        <v>43873</v>
      </c>
      <c r="BR44" s="750">
        <f t="shared" si="8"/>
        <v>43880</v>
      </c>
      <c r="BS44" s="750">
        <f t="shared" si="8"/>
        <v>43887</v>
      </c>
      <c r="BT44" s="750">
        <f t="shared" si="8"/>
        <v>43894</v>
      </c>
      <c r="BU44" s="750">
        <f t="shared" si="8"/>
        <v>43901</v>
      </c>
      <c r="BV44" s="750">
        <f t="shared" si="8"/>
        <v>43908</v>
      </c>
      <c r="BW44" s="750">
        <f t="shared" si="8"/>
        <v>43915</v>
      </c>
      <c r="BX44" s="750">
        <f t="shared" ref="BX44:EI44" si="9">$K44+INT(365.25/i_sim_periods_year*BX$55)</f>
        <v>43922</v>
      </c>
      <c r="BY44" s="750">
        <f t="shared" si="9"/>
        <v>43929</v>
      </c>
      <c r="BZ44" s="750">
        <f t="shared" si="9"/>
        <v>43936</v>
      </c>
      <c r="CA44" s="750">
        <f t="shared" si="9"/>
        <v>43943</v>
      </c>
      <c r="CB44" s="750">
        <f t="shared" si="9"/>
        <v>43950</v>
      </c>
      <c r="CC44" s="750">
        <f t="shared" si="9"/>
        <v>43957</v>
      </c>
      <c r="CD44" s="750">
        <f t="shared" si="9"/>
        <v>43964</v>
      </c>
      <c r="CE44" s="750">
        <f t="shared" si="9"/>
        <v>43971</v>
      </c>
      <c r="CF44" s="750">
        <f t="shared" si="9"/>
        <v>43978</v>
      </c>
      <c r="CG44" s="750">
        <f t="shared" si="9"/>
        <v>43985</v>
      </c>
      <c r="CH44" s="750">
        <f t="shared" si="9"/>
        <v>43992</v>
      </c>
      <c r="CI44" s="750">
        <f t="shared" si="9"/>
        <v>43999</v>
      </c>
      <c r="CJ44" s="750">
        <f t="shared" si="9"/>
        <v>44006</v>
      </c>
      <c r="CK44" s="750">
        <f t="shared" si="9"/>
        <v>44013</v>
      </c>
      <c r="CL44" s="750">
        <f t="shared" si="9"/>
        <v>44020</v>
      </c>
      <c r="CM44" s="750">
        <f t="shared" si="9"/>
        <v>44027</v>
      </c>
      <c r="CN44" s="750">
        <f t="shared" si="9"/>
        <v>44034</v>
      </c>
      <c r="CO44" s="750">
        <f t="shared" si="9"/>
        <v>44041</v>
      </c>
      <c r="CP44" s="750">
        <f t="shared" si="9"/>
        <v>44048</v>
      </c>
      <c r="CQ44" s="750">
        <f t="shared" si="9"/>
        <v>44056</v>
      </c>
      <c r="CR44" s="750">
        <f t="shared" si="9"/>
        <v>44063</v>
      </c>
      <c r="CS44" s="750">
        <f t="shared" si="9"/>
        <v>44070</v>
      </c>
      <c r="CT44" s="750">
        <f t="shared" si="9"/>
        <v>44077</v>
      </c>
      <c r="CU44" s="750">
        <f t="shared" si="9"/>
        <v>44084</v>
      </c>
      <c r="CV44" s="750">
        <f t="shared" si="9"/>
        <v>44091</v>
      </c>
      <c r="CW44" s="750">
        <f t="shared" si="9"/>
        <v>44098</v>
      </c>
      <c r="CX44" s="750">
        <f t="shared" si="9"/>
        <v>44105</v>
      </c>
      <c r="CY44" s="750">
        <f t="shared" si="9"/>
        <v>44112</v>
      </c>
      <c r="CZ44" s="750">
        <f t="shared" si="9"/>
        <v>44119</v>
      </c>
      <c r="DA44" s="750">
        <f t="shared" si="9"/>
        <v>44126</v>
      </c>
      <c r="DB44" s="750">
        <f t="shared" si="9"/>
        <v>44133</v>
      </c>
      <c r="DC44" s="750">
        <f t="shared" si="9"/>
        <v>44140</v>
      </c>
      <c r="DD44" s="750">
        <f t="shared" si="9"/>
        <v>44147</v>
      </c>
      <c r="DE44" s="750">
        <f t="shared" si="9"/>
        <v>44154</v>
      </c>
      <c r="DF44" s="750">
        <f t="shared" si="9"/>
        <v>44161</v>
      </c>
      <c r="DG44" s="750">
        <f t="shared" si="9"/>
        <v>44168</v>
      </c>
      <c r="DH44" s="750">
        <f t="shared" si="9"/>
        <v>44175</v>
      </c>
      <c r="DI44" s="750">
        <f t="shared" si="9"/>
        <v>44182</v>
      </c>
      <c r="DJ44" s="750">
        <f t="shared" si="9"/>
        <v>44189</v>
      </c>
      <c r="DK44" s="750">
        <f t="shared" si="9"/>
        <v>44196</v>
      </c>
      <c r="DL44" s="750">
        <f t="shared" si="9"/>
        <v>44203</v>
      </c>
      <c r="DM44" s="750">
        <f t="shared" si="9"/>
        <v>44210</v>
      </c>
      <c r="DN44" s="750">
        <f t="shared" si="9"/>
        <v>44217</v>
      </c>
      <c r="DO44" s="750">
        <f t="shared" si="9"/>
        <v>44224</v>
      </c>
      <c r="DP44" s="750">
        <f t="shared" si="9"/>
        <v>44231</v>
      </c>
      <c r="DQ44" s="750">
        <f t="shared" si="9"/>
        <v>44238</v>
      </c>
      <c r="DR44" s="750">
        <f t="shared" si="9"/>
        <v>44245</v>
      </c>
      <c r="DS44" s="750">
        <f t="shared" si="9"/>
        <v>44252</v>
      </c>
      <c r="DT44" s="750">
        <f t="shared" si="9"/>
        <v>44259</v>
      </c>
      <c r="DU44" s="750">
        <f t="shared" si="9"/>
        <v>44266</v>
      </c>
      <c r="DV44" s="750">
        <f t="shared" si="9"/>
        <v>44273</v>
      </c>
      <c r="DW44" s="750">
        <f t="shared" si="9"/>
        <v>44280</v>
      </c>
      <c r="DX44" s="750">
        <f t="shared" si="9"/>
        <v>44287</v>
      </c>
      <c r="DY44" s="750">
        <f t="shared" si="9"/>
        <v>44294</v>
      </c>
      <c r="DZ44" s="750">
        <f t="shared" si="9"/>
        <v>44301</v>
      </c>
      <c r="EA44" s="750">
        <f t="shared" si="9"/>
        <v>44308</v>
      </c>
      <c r="EB44" s="750">
        <f t="shared" si="9"/>
        <v>44315</v>
      </c>
      <c r="EC44" s="750">
        <f t="shared" si="9"/>
        <v>44322</v>
      </c>
      <c r="ED44" s="750">
        <f t="shared" si="9"/>
        <v>44329</v>
      </c>
      <c r="EE44" s="750">
        <f t="shared" si="9"/>
        <v>44336</v>
      </c>
      <c r="EF44" s="750">
        <f t="shared" si="9"/>
        <v>44344</v>
      </c>
      <c r="EG44" s="750">
        <f t="shared" si="9"/>
        <v>44351</v>
      </c>
      <c r="EH44" s="750">
        <f t="shared" si="9"/>
        <v>44358</v>
      </c>
      <c r="EI44" s="750">
        <f t="shared" si="9"/>
        <v>44365</v>
      </c>
      <c r="EJ44" s="750">
        <f t="shared" ref="EJ44:GU44" si="10">$K44+INT(365.25/i_sim_periods_year*EJ$55)</f>
        <v>44372</v>
      </c>
      <c r="EK44" s="750">
        <f t="shared" si="10"/>
        <v>44379</v>
      </c>
      <c r="EL44" s="750">
        <f t="shared" si="10"/>
        <v>44386</v>
      </c>
      <c r="EM44" s="750">
        <f t="shared" si="10"/>
        <v>44393</v>
      </c>
      <c r="EN44" s="750">
        <f t="shared" si="10"/>
        <v>44400</v>
      </c>
      <c r="EO44" s="750">
        <f t="shared" si="10"/>
        <v>44407</v>
      </c>
      <c r="EP44" s="750">
        <f t="shared" si="10"/>
        <v>44414</v>
      </c>
      <c r="EQ44" s="750">
        <f t="shared" si="10"/>
        <v>44421</v>
      </c>
      <c r="ER44" s="750">
        <f t="shared" si="10"/>
        <v>44428</v>
      </c>
      <c r="ES44" s="750">
        <f t="shared" si="10"/>
        <v>44435</v>
      </c>
      <c r="ET44" s="750">
        <f t="shared" si="10"/>
        <v>44442</v>
      </c>
      <c r="EU44" s="750">
        <f t="shared" si="10"/>
        <v>44449</v>
      </c>
      <c r="EV44" s="750">
        <f t="shared" si="10"/>
        <v>44456</v>
      </c>
      <c r="EW44" s="750">
        <f t="shared" si="10"/>
        <v>44463</v>
      </c>
      <c r="EX44" s="750">
        <f t="shared" si="10"/>
        <v>44470</v>
      </c>
      <c r="EY44" s="750">
        <f t="shared" si="10"/>
        <v>44477</v>
      </c>
      <c r="EZ44" s="750">
        <f t="shared" si="10"/>
        <v>44484</v>
      </c>
      <c r="FA44" s="750">
        <f t="shared" si="10"/>
        <v>44491</v>
      </c>
      <c r="FB44" s="750">
        <f t="shared" si="10"/>
        <v>44498</v>
      </c>
      <c r="FC44" s="750">
        <f t="shared" si="10"/>
        <v>44505</v>
      </c>
      <c r="FD44" s="750">
        <f t="shared" si="10"/>
        <v>44512</v>
      </c>
      <c r="FE44" s="750">
        <f t="shared" si="10"/>
        <v>44519</v>
      </c>
      <c r="FF44" s="750">
        <f t="shared" si="10"/>
        <v>44526</v>
      </c>
      <c r="FG44" s="750">
        <f t="shared" si="10"/>
        <v>44533</v>
      </c>
      <c r="FH44" s="750">
        <f t="shared" si="10"/>
        <v>44540</v>
      </c>
      <c r="FI44" s="750">
        <f t="shared" si="10"/>
        <v>44547</v>
      </c>
      <c r="FJ44" s="750">
        <f t="shared" si="10"/>
        <v>44554</v>
      </c>
      <c r="FK44" s="750">
        <f t="shared" si="10"/>
        <v>44561</v>
      </c>
      <c r="FL44" s="750">
        <f t="shared" si="10"/>
        <v>44568</v>
      </c>
      <c r="FM44" s="750">
        <f t="shared" si="10"/>
        <v>44575</v>
      </c>
      <c r="FN44" s="750">
        <f t="shared" si="10"/>
        <v>44582</v>
      </c>
      <c r="FO44" s="750">
        <f t="shared" si="10"/>
        <v>44589</v>
      </c>
      <c r="FP44" s="750">
        <f t="shared" si="10"/>
        <v>44596</v>
      </c>
      <c r="FQ44" s="750">
        <f t="shared" si="10"/>
        <v>44603</v>
      </c>
      <c r="FR44" s="750">
        <f t="shared" si="10"/>
        <v>44610</v>
      </c>
      <c r="FS44" s="750">
        <f t="shared" si="10"/>
        <v>44617</v>
      </c>
      <c r="FT44" s="750">
        <f t="shared" si="10"/>
        <v>44624</v>
      </c>
      <c r="FU44" s="750">
        <f t="shared" si="10"/>
        <v>44631</v>
      </c>
      <c r="FV44" s="750">
        <f t="shared" si="10"/>
        <v>44639</v>
      </c>
      <c r="FW44" s="750">
        <f t="shared" si="10"/>
        <v>44646</v>
      </c>
      <c r="FX44" s="750">
        <f t="shared" si="10"/>
        <v>44653</v>
      </c>
      <c r="FY44" s="750">
        <f t="shared" si="10"/>
        <v>44660</v>
      </c>
      <c r="FZ44" s="750">
        <f t="shared" si="10"/>
        <v>44667</v>
      </c>
      <c r="GA44" s="750">
        <f t="shared" si="10"/>
        <v>44674</v>
      </c>
      <c r="GB44" s="750">
        <f t="shared" si="10"/>
        <v>44681</v>
      </c>
      <c r="GC44" s="750">
        <f t="shared" si="10"/>
        <v>44688</v>
      </c>
      <c r="GD44" s="750">
        <f t="shared" si="10"/>
        <v>44695</v>
      </c>
      <c r="GE44" s="750">
        <f t="shared" si="10"/>
        <v>44702</v>
      </c>
      <c r="GF44" s="750">
        <f t="shared" si="10"/>
        <v>44709</v>
      </c>
      <c r="GG44" s="750">
        <f t="shared" si="10"/>
        <v>44716</v>
      </c>
      <c r="GH44" s="750">
        <f t="shared" si="10"/>
        <v>44723</v>
      </c>
      <c r="GI44" s="750">
        <f t="shared" si="10"/>
        <v>44730</v>
      </c>
      <c r="GJ44" s="750">
        <f t="shared" si="10"/>
        <v>44737</v>
      </c>
      <c r="GK44" s="750">
        <f t="shared" si="10"/>
        <v>44744</v>
      </c>
      <c r="GL44" s="750">
        <f t="shared" si="10"/>
        <v>44751</v>
      </c>
      <c r="GM44" s="750">
        <f t="shared" si="10"/>
        <v>44758</v>
      </c>
      <c r="GN44" s="750">
        <f t="shared" si="10"/>
        <v>44765</v>
      </c>
      <c r="GO44" s="750">
        <f t="shared" si="10"/>
        <v>44772</v>
      </c>
      <c r="GP44" s="750">
        <f t="shared" si="10"/>
        <v>44779</v>
      </c>
      <c r="GQ44" s="750">
        <f t="shared" si="10"/>
        <v>44786</v>
      </c>
      <c r="GR44" s="750">
        <f t="shared" si="10"/>
        <v>44793</v>
      </c>
      <c r="GS44" s="750">
        <f t="shared" si="10"/>
        <v>44800</v>
      </c>
      <c r="GT44" s="750">
        <f t="shared" si="10"/>
        <v>44807</v>
      </c>
      <c r="GU44" s="750">
        <f t="shared" si="10"/>
        <v>44814</v>
      </c>
      <c r="GV44" s="750">
        <f t="shared" ref="GV44:JG44" si="11">$K44+INT(365.25/i_sim_periods_year*GV$55)</f>
        <v>44821</v>
      </c>
      <c r="GW44" s="750">
        <f t="shared" si="11"/>
        <v>44828</v>
      </c>
      <c r="GX44" s="750">
        <f t="shared" si="11"/>
        <v>44835</v>
      </c>
      <c r="GY44" s="750">
        <f t="shared" si="11"/>
        <v>44842</v>
      </c>
      <c r="GZ44" s="750">
        <f t="shared" si="11"/>
        <v>44849</v>
      </c>
      <c r="HA44" s="750">
        <f t="shared" si="11"/>
        <v>44856</v>
      </c>
      <c r="HB44" s="750">
        <f t="shared" si="11"/>
        <v>44863</v>
      </c>
      <c r="HC44" s="750">
        <f t="shared" si="11"/>
        <v>44870</v>
      </c>
      <c r="HD44" s="750">
        <f t="shared" si="11"/>
        <v>44877</v>
      </c>
      <c r="HE44" s="750">
        <f t="shared" si="11"/>
        <v>44884</v>
      </c>
      <c r="HF44" s="750">
        <f t="shared" si="11"/>
        <v>44891</v>
      </c>
      <c r="HG44" s="750">
        <f t="shared" si="11"/>
        <v>44898</v>
      </c>
      <c r="HH44" s="750">
        <f t="shared" si="11"/>
        <v>44905</v>
      </c>
      <c r="HI44" s="750">
        <f t="shared" si="11"/>
        <v>44912</v>
      </c>
      <c r="HJ44" s="750">
        <f t="shared" si="11"/>
        <v>44919</v>
      </c>
      <c r="HK44" s="750">
        <f t="shared" si="11"/>
        <v>44927</v>
      </c>
      <c r="HL44" s="750">
        <f t="shared" si="11"/>
        <v>44934</v>
      </c>
      <c r="HM44" s="750">
        <f t="shared" si="11"/>
        <v>44941</v>
      </c>
      <c r="HN44" s="750">
        <f t="shared" si="11"/>
        <v>44948</v>
      </c>
      <c r="HO44" s="750">
        <f t="shared" si="11"/>
        <v>44955</v>
      </c>
      <c r="HP44" s="750">
        <f t="shared" si="11"/>
        <v>44962</v>
      </c>
      <c r="HQ44" s="750">
        <f t="shared" si="11"/>
        <v>44969</v>
      </c>
      <c r="HR44" s="750">
        <f t="shared" si="11"/>
        <v>44976</v>
      </c>
      <c r="HS44" s="750">
        <f t="shared" si="11"/>
        <v>44983</v>
      </c>
      <c r="HT44" s="750">
        <f t="shared" si="11"/>
        <v>44990</v>
      </c>
      <c r="HU44" s="750">
        <f t="shared" si="11"/>
        <v>44997</v>
      </c>
      <c r="HV44" s="750">
        <f t="shared" si="11"/>
        <v>45004</v>
      </c>
      <c r="HW44" s="750">
        <f t="shared" si="11"/>
        <v>45011</v>
      </c>
      <c r="HX44" s="750">
        <f t="shared" si="11"/>
        <v>45018</v>
      </c>
      <c r="HY44" s="750">
        <f t="shared" si="11"/>
        <v>45025</v>
      </c>
      <c r="HZ44" s="750">
        <f t="shared" si="11"/>
        <v>45032</v>
      </c>
      <c r="IA44" s="750">
        <f t="shared" si="11"/>
        <v>45039</v>
      </c>
      <c r="IB44" s="750">
        <f t="shared" si="11"/>
        <v>45046</v>
      </c>
      <c r="IC44" s="750">
        <f t="shared" si="11"/>
        <v>45053</v>
      </c>
      <c r="ID44" s="750">
        <f t="shared" si="11"/>
        <v>45060</v>
      </c>
      <c r="IE44" s="750">
        <f t="shared" si="11"/>
        <v>45067</v>
      </c>
      <c r="IF44" s="750">
        <f t="shared" si="11"/>
        <v>45074</v>
      </c>
      <c r="IG44" s="750">
        <f t="shared" si="11"/>
        <v>45081</v>
      </c>
      <c r="IH44" s="750">
        <f t="shared" si="11"/>
        <v>45088</v>
      </c>
      <c r="II44" s="750">
        <f t="shared" si="11"/>
        <v>45095</v>
      </c>
      <c r="IJ44" s="750">
        <f t="shared" si="11"/>
        <v>45102</v>
      </c>
      <c r="IK44" s="750">
        <f t="shared" si="11"/>
        <v>45109</v>
      </c>
      <c r="IL44" s="750">
        <f t="shared" si="11"/>
        <v>45116</v>
      </c>
      <c r="IM44" s="750">
        <f t="shared" si="11"/>
        <v>45123</v>
      </c>
      <c r="IN44" s="750">
        <f t="shared" si="11"/>
        <v>45130</v>
      </c>
      <c r="IO44" s="750">
        <f t="shared" si="11"/>
        <v>45137</v>
      </c>
      <c r="IP44" s="750">
        <f t="shared" si="11"/>
        <v>45144</v>
      </c>
      <c r="IQ44" s="750">
        <f t="shared" si="11"/>
        <v>45151</v>
      </c>
      <c r="IR44" s="750">
        <f t="shared" si="11"/>
        <v>45158</v>
      </c>
      <c r="IS44" s="750">
        <f t="shared" si="11"/>
        <v>45165</v>
      </c>
      <c r="IT44" s="750">
        <f t="shared" si="11"/>
        <v>45172</v>
      </c>
      <c r="IU44" s="750">
        <f t="shared" si="11"/>
        <v>45179</v>
      </c>
      <c r="IV44" s="750">
        <f t="shared" si="11"/>
        <v>45186</v>
      </c>
      <c r="IW44" s="750">
        <f t="shared" si="11"/>
        <v>45193</v>
      </c>
      <c r="IX44" s="750">
        <f t="shared" si="11"/>
        <v>45200</v>
      </c>
      <c r="IY44" s="750">
        <f t="shared" si="11"/>
        <v>45207</v>
      </c>
      <c r="IZ44" s="750">
        <f t="shared" si="11"/>
        <v>45214</v>
      </c>
      <c r="JA44" s="750">
        <f t="shared" si="11"/>
        <v>45222</v>
      </c>
      <c r="JB44" s="750">
        <f t="shared" si="11"/>
        <v>45229</v>
      </c>
      <c r="JC44" s="750">
        <f t="shared" si="11"/>
        <v>45236</v>
      </c>
      <c r="JD44" s="750">
        <f t="shared" si="11"/>
        <v>45243</v>
      </c>
      <c r="JE44" s="750">
        <f t="shared" si="11"/>
        <v>45250</v>
      </c>
      <c r="JF44" s="750">
        <f t="shared" si="11"/>
        <v>45257</v>
      </c>
      <c r="JG44" s="750">
        <f t="shared" si="11"/>
        <v>45264</v>
      </c>
      <c r="JH44" s="750">
        <f t="shared" ref="JH44:LS44" si="12">$K44+INT(365.25/i_sim_periods_year*JH$55)</f>
        <v>45271</v>
      </c>
      <c r="JI44" s="750">
        <f t="shared" si="12"/>
        <v>45278</v>
      </c>
      <c r="JJ44" s="750">
        <f t="shared" si="12"/>
        <v>45285</v>
      </c>
      <c r="JK44" s="750">
        <f t="shared" si="12"/>
        <v>45292</v>
      </c>
      <c r="JL44" s="750">
        <f t="shared" si="12"/>
        <v>45299</v>
      </c>
      <c r="JM44" s="750">
        <f t="shared" si="12"/>
        <v>45306</v>
      </c>
      <c r="JN44" s="750">
        <f t="shared" si="12"/>
        <v>45313</v>
      </c>
      <c r="JO44" s="750">
        <f t="shared" si="12"/>
        <v>45320</v>
      </c>
      <c r="JP44" s="750">
        <f t="shared" si="12"/>
        <v>45327</v>
      </c>
      <c r="JQ44" s="750">
        <f t="shared" si="12"/>
        <v>45334</v>
      </c>
      <c r="JR44" s="750">
        <f t="shared" si="12"/>
        <v>45341</v>
      </c>
      <c r="JS44" s="750">
        <f t="shared" si="12"/>
        <v>45348</v>
      </c>
      <c r="JT44" s="750">
        <f t="shared" si="12"/>
        <v>45355</v>
      </c>
      <c r="JU44" s="750">
        <f t="shared" si="12"/>
        <v>45362</v>
      </c>
      <c r="JV44" s="750">
        <f t="shared" si="12"/>
        <v>45369</v>
      </c>
      <c r="JW44" s="750">
        <f t="shared" si="12"/>
        <v>45376</v>
      </c>
      <c r="JX44" s="750">
        <f t="shared" si="12"/>
        <v>45383</v>
      </c>
      <c r="JY44" s="750">
        <f t="shared" si="12"/>
        <v>45390</v>
      </c>
      <c r="JZ44" s="750">
        <f t="shared" si="12"/>
        <v>45397</v>
      </c>
      <c r="KA44" s="750">
        <f t="shared" si="12"/>
        <v>45404</v>
      </c>
      <c r="KB44" s="750">
        <f t="shared" si="12"/>
        <v>45411</v>
      </c>
      <c r="KC44" s="750">
        <f t="shared" si="12"/>
        <v>45418</v>
      </c>
      <c r="KD44" s="750">
        <f t="shared" si="12"/>
        <v>45425</v>
      </c>
      <c r="KE44" s="750">
        <f t="shared" si="12"/>
        <v>45432</v>
      </c>
      <c r="KF44" s="750">
        <f t="shared" si="12"/>
        <v>45439</v>
      </c>
      <c r="KG44" s="750">
        <f t="shared" si="12"/>
        <v>45446</v>
      </c>
      <c r="KH44" s="750">
        <f t="shared" si="12"/>
        <v>45453</v>
      </c>
      <c r="KI44" s="750">
        <f t="shared" si="12"/>
        <v>45460</v>
      </c>
      <c r="KJ44" s="750">
        <f t="shared" si="12"/>
        <v>45467</v>
      </c>
      <c r="KK44" s="750">
        <f t="shared" si="12"/>
        <v>45474</v>
      </c>
      <c r="KL44" s="750">
        <f t="shared" si="12"/>
        <v>45481</v>
      </c>
      <c r="KM44" s="750">
        <f t="shared" si="12"/>
        <v>45488</v>
      </c>
      <c r="KN44" s="750">
        <f t="shared" si="12"/>
        <v>45495</v>
      </c>
      <c r="KO44" s="750">
        <f t="shared" si="12"/>
        <v>45502</v>
      </c>
      <c r="KP44" s="750">
        <f t="shared" si="12"/>
        <v>45509</v>
      </c>
      <c r="KQ44" s="750">
        <f t="shared" si="12"/>
        <v>45517</v>
      </c>
      <c r="KR44" s="750">
        <f t="shared" si="12"/>
        <v>45524</v>
      </c>
      <c r="KS44" s="750">
        <f t="shared" si="12"/>
        <v>45531</v>
      </c>
      <c r="KT44" s="750">
        <f t="shared" si="12"/>
        <v>45538</v>
      </c>
      <c r="KU44" s="750">
        <f t="shared" si="12"/>
        <v>45545</v>
      </c>
      <c r="KV44" s="750">
        <f t="shared" si="12"/>
        <v>45552</v>
      </c>
      <c r="KW44" s="750">
        <f t="shared" si="12"/>
        <v>45559</v>
      </c>
      <c r="KX44" s="750">
        <f t="shared" si="12"/>
        <v>45566</v>
      </c>
      <c r="KY44" s="750">
        <f t="shared" si="12"/>
        <v>45573</v>
      </c>
      <c r="KZ44" s="750">
        <f t="shared" si="12"/>
        <v>45580</v>
      </c>
      <c r="LA44" s="750">
        <f t="shared" si="12"/>
        <v>45587</v>
      </c>
      <c r="LB44" s="750">
        <f t="shared" si="12"/>
        <v>45594</v>
      </c>
      <c r="LC44" s="750">
        <f t="shared" si="12"/>
        <v>45601</v>
      </c>
      <c r="LD44" s="750">
        <f t="shared" si="12"/>
        <v>45608</v>
      </c>
      <c r="LE44" s="750">
        <f t="shared" si="12"/>
        <v>45615</v>
      </c>
      <c r="LF44" s="750">
        <f t="shared" si="12"/>
        <v>45622</v>
      </c>
      <c r="LG44" s="750">
        <f t="shared" si="12"/>
        <v>45629</v>
      </c>
      <c r="LH44" s="750">
        <f t="shared" si="12"/>
        <v>45636</v>
      </c>
      <c r="LI44" s="750">
        <f t="shared" si="12"/>
        <v>45643</v>
      </c>
      <c r="LJ44" s="750">
        <f t="shared" si="12"/>
        <v>45650</v>
      </c>
      <c r="LK44" s="750">
        <f t="shared" si="12"/>
        <v>45657</v>
      </c>
      <c r="LL44" s="750">
        <f t="shared" si="12"/>
        <v>45664</v>
      </c>
      <c r="LM44" s="750">
        <f t="shared" si="12"/>
        <v>45671</v>
      </c>
      <c r="LN44" s="750">
        <f t="shared" si="12"/>
        <v>45678</v>
      </c>
      <c r="LO44" s="750">
        <f t="shared" si="12"/>
        <v>45685</v>
      </c>
      <c r="LP44" s="750">
        <f t="shared" si="12"/>
        <v>45692</v>
      </c>
      <c r="LQ44" s="750">
        <f t="shared" si="12"/>
        <v>45699</v>
      </c>
      <c r="LR44" s="750">
        <f t="shared" si="12"/>
        <v>45706</v>
      </c>
      <c r="LS44" s="750">
        <f t="shared" si="12"/>
        <v>45713</v>
      </c>
      <c r="LT44" s="750">
        <f t="shared" ref="LT44:OE44" si="13">$K44+INT(365.25/i_sim_periods_year*LT$55)</f>
        <v>45720</v>
      </c>
      <c r="LU44" s="750">
        <f t="shared" si="13"/>
        <v>45727</v>
      </c>
      <c r="LV44" s="750">
        <f t="shared" si="13"/>
        <v>45734</v>
      </c>
      <c r="LW44" s="750">
        <f t="shared" si="13"/>
        <v>45741</v>
      </c>
      <c r="LX44" s="750">
        <f t="shared" si="13"/>
        <v>45748</v>
      </c>
      <c r="LY44" s="750">
        <f t="shared" si="13"/>
        <v>45755</v>
      </c>
      <c r="LZ44" s="750">
        <f t="shared" si="13"/>
        <v>45762</v>
      </c>
      <c r="MA44" s="750">
        <f t="shared" si="13"/>
        <v>45769</v>
      </c>
      <c r="MB44" s="750">
        <f t="shared" si="13"/>
        <v>45776</v>
      </c>
      <c r="MC44" s="750">
        <f t="shared" si="13"/>
        <v>45783</v>
      </c>
      <c r="MD44" s="750">
        <f t="shared" si="13"/>
        <v>45790</v>
      </c>
      <c r="ME44" s="750">
        <f t="shared" si="13"/>
        <v>45797</v>
      </c>
      <c r="MF44" s="750">
        <f t="shared" si="13"/>
        <v>45805</v>
      </c>
      <c r="MG44" s="750">
        <f t="shared" si="13"/>
        <v>45812</v>
      </c>
      <c r="MH44" s="750">
        <f t="shared" si="13"/>
        <v>45819</v>
      </c>
      <c r="MI44" s="750">
        <f t="shared" si="13"/>
        <v>45826</v>
      </c>
      <c r="MJ44" s="750">
        <f t="shared" si="13"/>
        <v>45833</v>
      </c>
      <c r="MK44" s="750">
        <f t="shared" si="13"/>
        <v>45840</v>
      </c>
      <c r="ML44" s="750">
        <f t="shared" si="13"/>
        <v>45847</v>
      </c>
      <c r="MM44" s="750">
        <f t="shared" si="13"/>
        <v>45854</v>
      </c>
      <c r="MN44" s="750">
        <f t="shared" si="13"/>
        <v>45861</v>
      </c>
      <c r="MO44" s="750">
        <f t="shared" si="13"/>
        <v>45868</v>
      </c>
      <c r="MP44" s="750">
        <f t="shared" si="13"/>
        <v>45875</v>
      </c>
      <c r="MQ44" s="750">
        <f t="shared" si="13"/>
        <v>45882</v>
      </c>
      <c r="MR44" s="750">
        <f t="shared" si="13"/>
        <v>45889</v>
      </c>
      <c r="MS44" s="750">
        <f t="shared" si="13"/>
        <v>45896</v>
      </c>
      <c r="MT44" s="750">
        <f t="shared" si="13"/>
        <v>45903</v>
      </c>
      <c r="MU44" s="750">
        <f t="shared" si="13"/>
        <v>45910</v>
      </c>
      <c r="MV44" s="750">
        <f t="shared" si="13"/>
        <v>45917</v>
      </c>
      <c r="MW44" s="750">
        <f t="shared" si="13"/>
        <v>45924</v>
      </c>
      <c r="MX44" s="750">
        <f t="shared" si="13"/>
        <v>45931</v>
      </c>
      <c r="MY44" s="750">
        <f t="shared" si="13"/>
        <v>45938</v>
      </c>
      <c r="MZ44" s="750">
        <f t="shared" si="13"/>
        <v>45945</v>
      </c>
      <c r="NA44" s="750">
        <f t="shared" si="13"/>
        <v>45952</v>
      </c>
      <c r="NB44" s="750">
        <f t="shared" si="13"/>
        <v>45959</v>
      </c>
      <c r="NC44" s="750">
        <f t="shared" si="13"/>
        <v>45966</v>
      </c>
      <c r="ND44" s="750">
        <f t="shared" si="13"/>
        <v>45973</v>
      </c>
      <c r="NE44" s="750">
        <f t="shared" si="13"/>
        <v>45980</v>
      </c>
      <c r="NF44" s="750">
        <f t="shared" si="13"/>
        <v>45987</v>
      </c>
      <c r="NG44" s="750">
        <f t="shared" si="13"/>
        <v>45994</v>
      </c>
      <c r="NH44" s="750">
        <f t="shared" si="13"/>
        <v>46001</v>
      </c>
      <c r="NI44" s="750">
        <f t="shared" si="13"/>
        <v>46008</v>
      </c>
      <c r="NJ44" s="750">
        <f t="shared" si="13"/>
        <v>46015</v>
      </c>
      <c r="NK44" s="750">
        <f t="shared" si="13"/>
        <v>46022</v>
      </c>
      <c r="NL44" s="750">
        <f t="shared" si="13"/>
        <v>46029</v>
      </c>
      <c r="NM44" s="750">
        <f t="shared" si="13"/>
        <v>46036</v>
      </c>
      <c r="NN44" s="750">
        <f t="shared" si="13"/>
        <v>46043</v>
      </c>
      <c r="NO44" s="750">
        <f t="shared" si="13"/>
        <v>46050</v>
      </c>
      <c r="NP44" s="750">
        <f t="shared" si="13"/>
        <v>46057</v>
      </c>
      <c r="NQ44" s="750">
        <f t="shared" si="13"/>
        <v>46064</v>
      </c>
      <c r="NR44" s="750">
        <f t="shared" si="13"/>
        <v>46071</v>
      </c>
      <c r="NS44" s="750">
        <f t="shared" si="13"/>
        <v>46078</v>
      </c>
      <c r="NT44" s="750">
        <f t="shared" si="13"/>
        <v>46085</v>
      </c>
      <c r="NU44" s="750">
        <f t="shared" si="13"/>
        <v>46092</v>
      </c>
      <c r="NV44" s="750">
        <f t="shared" si="13"/>
        <v>46100</v>
      </c>
      <c r="NW44" s="750">
        <f t="shared" si="13"/>
        <v>46107</v>
      </c>
      <c r="NX44" s="750">
        <f t="shared" si="13"/>
        <v>46114</v>
      </c>
      <c r="NY44" s="750">
        <f t="shared" si="13"/>
        <v>46121</v>
      </c>
      <c r="NZ44" s="750">
        <f t="shared" si="13"/>
        <v>46128</v>
      </c>
      <c r="OA44" s="750">
        <f t="shared" si="13"/>
        <v>46135</v>
      </c>
      <c r="OB44" s="750">
        <f t="shared" si="13"/>
        <v>46142</v>
      </c>
      <c r="OC44" s="750">
        <f t="shared" si="13"/>
        <v>46149</v>
      </c>
      <c r="OD44" s="750">
        <f t="shared" si="13"/>
        <v>46156</v>
      </c>
      <c r="OE44" s="750">
        <f t="shared" si="13"/>
        <v>46163</v>
      </c>
      <c r="OF44" s="750">
        <f t="shared" ref="OF44:QQ44" si="14">$K44+INT(365.25/i_sim_periods_year*OF$55)</f>
        <v>46170</v>
      </c>
      <c r="OG44" s="750">
        <f t="shared" si="14"/>
        <v>46177</v>
      </c>
      <c r="OH44" s="750">
        <f t="shared" si="14"/>
        <v>46184</v>
      </c>
      <c r="OI44" s="750">
        <f t="shared" si="14"/>
        <v>46191</v>
      </c>
      <c r="OJ44" s="750">
        <f t="shared" si="14"/>
        <v>46198</v>
      </c>
      <c r="OK44" s="750">
        <f t="shared" si="14"/>
        <v>46205</v>
      </c>
      <c r="OL44" s="750">
        <f t="shared" si="14"/>
        <v>46212</v>
      </c>
      <c r="OM44" s="750">
        <f t="shared" si="14"/>
        <v>46219</v>
      </c>
      <c r="ON44" s="750">
        <f t="shared" si="14"/>
        <v>46226</v>
      </c>
      <c r="OO44" s="750">
        <f t="shared" si="14"/>
        <v>46233</v>
      </c>
      <c r="OP44" s="750">
        <f t="shared" si="14"/>
        <v>46240</v>
      </c>
      <c r="OQ44" s="750">
        <f t="shared" si="14"/>
        <v>46247</v>
      </c>
      <c r="OR44" s="750">
        <f t="shared" si="14"/>
        <v>46254</v>
      </c>
      <c r="OS44" s="750">
        <f t="shared" si="14"/>
        <v>46261</v>
      </c>
      <c r="OT44" s="750">
        <f t="shared" si="14"/>
        <v>46268</v>
      </c>
      <c r="OU44" s="750">
        <f t="shared" si="14"/>
        <v>46275</v>
      </c>
      <c r="OV44" s="750">
        <f t="shared" si="14"/>
        <v>46282</v>
      </c>
      <c r="OW44" s="750">
        <f t="shared" si="14"/>
        <v>46289</v>
      </c>
      <c r="OX44" s="750">
        <f t="shared" si="14"/>
        <v>46296</v>
      </c>
      <c r="OY44" s="750">
        <f t="shared" si="14"/>
        <v>46303</v>
      </c>
      <c r="OZ44" s="750">
        <f t="shared" si="14"/>
        <v>46310</v>
      </c>
      <c r="PA44" s="750">
        <f t="shared" si="14"/>
        <v>46317</v>
      </c>
      <c r="PB44" s="750">
        <f t="shared" si="14"/>
        <v>46324</v>
      </c>
      <c r="PC44" s="750">
        <f t="shared" si="14"/>
        <v>46331</v>
      </c>
      <c r="PD44" s="750">
        <f t="shared" si="14"/>
        <v>46338</v>
      </c>
      <c r="PE44" s="750">
        <f t="shared" si="14"/>
        <v>46345</v>
      </c>
      <c r="PF44" s="750">
        <f t="shared" si="14"/>
        <v>46352</v>
      </c>
      <c r="PG44" s="750">
        <f t="shared" si="14"/>
        <v>46359</v>
      </c>
      <c r="PH44" s="750">
        <f t="shared" si="14"/>
        <v>46366</v>
      </c>
      <c r="PI44" s="750">
        <f t="shared" si="14"/>
        <v>46373</v>
      </c>
      <c r="PJ44" s="750">
        <f t="shared" si="14"/>
        <v>46380</v>
      </c>
      <c r="PK44" s="750">
        <f t="shared" si="14"/>
        <v>46388</v>
      </c>
      <c r="PL44" s="750">
        <f t="shared" si="14"/>
        <v>46395</v>
      </c>
      <c r="PM44" s="750">
        <f t="shared" si="14"/>
        <v>46402</v>
      </c>
      <c r="PN44" s="750">
        <f t="shared" si="14"/>
        <v>46409</v>
      </c>
      <c r="PO44" s="750">
        <f t="shared" si="14"/>
        <v>46416</v>
      </c>
      <c r="PP44" s="750">
        <f t="shared" si="14"/>
        <v>46423</v>
      </c>
      <c r="PQ44" s="750">
        <f t="shared" si="14"/>
        <v>46430</v>
      </c>
      <c r="PR44" s="750">
        <f t="shared" si="14"/>
        <v>46437</v>
      </c>
      <c r="PS44" s="750">
        <f t="shared" si="14"/>
        <v>46444</v>
      </c>
      <c r="PT44" s="750">
        <f t="shared" si="14"/>
        <v>46451</v>
      </c>
      <c r="PU44" s="750">
        <f t="shared" si="14"/>
        <v>46458</v>
      </c>
      <c r="PV44" s="750">
        <f t="shared" si="14"/>
        <v>46465</v>
      </c>
      <c r="PW44" s="750">
        <f t="shared" si="14"/>
        <v>46472</v>
      </c>
      <c r="PX44" s="750">
        <f t="shared" si="14"/>
        <v>46479</v>
      </c>
      <c r="PY44" s="750">
        <f t="shared" si="14"/>
        <v>46486</v>
      </c>
      <c r="PZ44" s="750">
        <f t="shared" si="14"/>
        <v>46493</v>
      </c>
      <c r="QA44" s="750">
        <f t="shared" si="14"/>
        <v>46500</v>
      </c>
      <c r="QB44" s="750">
        <f t="shared" si="14"/>
        <v>46507</v>
      </c>
      <c r="QC44" s="750">
        <f t="shared" si="14"/>
        <v>46514</v>
      </c>
      <c r="QD44" s="750">
        <f t="shared" si="14"/>
        <v>46521</v>
      </c>
      <c r="QE44" s="750">
        <f t="shared" si="14"/>
        <v>46528</v>
      </c>
      <c r="QF44" s="750">
        <f t="shared" si="14"/>
        <v>46535</v>
      </c>
      <c r="QG44" s="750">
        <f t="shared" si="14"/>
        <v>46542</v>
      </c>
      <c r="QH44" s="750">
        <f t="shared" si="14"/>
        <v>46549</v>
      </c>
      <c r="QI44" s="750">
        <f t="shared" si="14"/>
        <v>46556</v>
      </c>
      <c r="QJ44" s="750">
        <f t="shared" si="14"/>
        <v>46563</v>
      </c>
      <c r="QK44" s="750">
        <f t="shared" si="14"/>
        <v>46570</v>
      </c>
      <c r="QL44" s="750">
        <f t="shared" si="14"/>
        <v>46577</v>
      </c>
      <c r="QM44" s="750">
        <f t="shared" si="14"/>
        <v>46584</v>
      </c>
      <c r="QN44" s="750">
        <f t="shared" si="14"/>
        <v>46591</v>
      </c>
      <c r="QO44" s="750">
        <f t="shared" si="14"/>
        <v>46598</v>
      </c>
      <c r="QP44" s="750">
        <f t="shared" si="14"/>
        <v>46605</v>
      </c>
      <c r="QQ44" s="750">
        <f t="shared" si="14"/>
        <v>46612</v>
      </c>
      <c r="QR44" s="750">
        <f t="shared" ref="QR44:SI44" si="15">$K44+INT(365.25/i_sim_periods_year*QR$55)</f>
        <v>46619</v>
      </c>
      <c r="QS44" s="750">
        <f t="shared" si="15"/>
        <v>46626</v>
      </c>
      <c r="QT44" s="750">
        <f t="shared" si="15"/>
        <v>46633</v>
      </c>
      <c r="QU44" s="750">
        <f t="shared" si="15"/>
        <v>46640</v>
      </c>
      <c r="QV44" s="750">
        <f t="shared" si="15"/>
        <v>46647</v>
      </c>
      <c r="QW44" s="750">
        <f t="shared" si="15"/>
        <v>46654</v>
      </c>
      <c r="QX44" s="750">
        <f t="shared" si="15"/>
        <v>46661</v>
      </c>
      <c r="QY44" s="750">
        <f t="shared" si="15"/>
        <v>46668</v>
      </c>
      <c r="QZ44" s="750">
        <f t="shared" si="15"/>
        <v>46675</v>
      </c>
      <c r="RA44" s="750">
        <f t="shared" si="15"/>
        <v>46683</v>
      </c>
      <c r="RB44" s="750">
        <f t="shared" si="15"/>
        <v>46690</v>
      </c>
      <c r="RC44" s="750">
        <f t="shared" si="15"/>
        <v>46697</v>
      </c>
      <c r="RD44" s="750">
        <f t="shared" si="15"/>
        <v>46704</v>
      </c>
      <c r="RE44" s="750">
        <f t="shared" si="15"/>
        <v>46711</v>
      </c>
      <c r="RF44" s="750">
        <f t="shared" si="15"/>
        <v>46718</v>
      </c>
      <c r="RG44" s="750">
        <f t="shared" si="15"/>
        <v>46725</v>
      </c>
      <c r="RH44" s="750">
        <f t="shared" si="15"/>
        <v>46732</v>
      </c>
      <c r="RI44" s="750">
        <f t="shared" si="15"/>
        <v>46739</v>
      </c>
      <c r="RJ44" s="750">
        <f t="shared" si="15"/>
        <v>46746</v>
      </c>
      <c r="RK44" s="750">
        <f t="shared" si="15"/>
        <v>46753</v>
      </c>
      <c r="RL44" s="750">
        <f t="shared" si="15"/>
        <v>46760</v>
      </c>
      <c r="RM44" s="750">
        <f t="shared" si="15"/>
        <v>46767</v>
      </c>
      <c r="RN44" s="750">
        <f t="shared" si="15"/>
        <v>46774</v>
      </c>
      <c r="RO44" s="750">
        <f t="shared" si="15"/>
        <v>46781</v>
      </c>
      <c r="RP44" s="750">
        <f t="shared" si="15"/>
        <v>46788</v>
      </c>
      <c r="RQ44" s="750">
        <f t="shared" si="15"/>
        <v>46795</v>
      </c>
      <c r="RR44" s="750">
        <f t="shared" si="15"/>
        <v>46802</v>
      </c>
      <c r="RS44" s="750">
        <f t="shared" si="15"/>
        <v>46809</v>
      </c>
      <c r="RT44" s="750">
        <f t="shared" si="15"/>
        <v>46816</v>
      </c>
      <c r="RU44" s="750">
        <f t="shared" si="15"/>
        <v>46823</v>
      </c>
      <c r="RV44" s="750">
        <f t="shared" si="15"/>
        <v>46830</v>
      </c>
      <c r="RW44" s="750">
        <f t="shared" si="15"/>
        <v>46837</v>
      </c>
      <c r="RX44" s="750">
        <f t="shared" si="15"/>
        <v>46844</v>
      </c>
      <c r="RY44" s="750">
        <f t="shared" si="15"/>
        <v>46851</v>
      </c>
      <c r="RZ44" s="750">
        <f t="shared" si="15"/>
        <v>46858</v>
      </c>
      <c r="SA44" s="750">
        <f t="shared" si="15"/>
        <v>46865</v>
      </c>
      <c r="SB44" s="750">
        <f t="shared" si="15"/>
        <v>46872</v>
      </c>
      <c r="SC44" s="750">
        <f t="shared" si="15"/>
        <v>46879</v>
      </c>
      <c r="SD44" s="750">
        <f t="shared" si="15"/>
        <v>46886</v>
      </c>
      <c r="SE44" s="750">
        <f t="shared" si="15"/>
        <v>46893</v>
      </c>
      <c r="SF44" s="750">
        <f t="shared" si="15"/>
        <v>46900</v>
      </c>
      <c r="SG44" s="750">
        <f t="shared" si="15"/>
        <v>46907</v>
      </c>
      <c r="SH44" s="750">
        <f t="shared" si="15"/>
        <v>46914</v>
      </c>
      <c r="SI44" s="750">
        <f t="shared" si="15"/>
        <v>46921</v>
      </c>
      <c r="SJ44" s="259"/>
      <c r="SK44" s="261"/>
      <c r="SL44" s="249"/>
      <c r="SM44" s="249"/>
      <c r="SN44" s="249"/>
    </row>
    <row r="45" spans="1:508" hidden="1" outlineLevel="3" x14ac:dyDescent="0.35">
      <c r="A45" s="249"/>
      <c r="B45" s="258"/>
      <c r="C45" s="447">
        <f>INT($C$40)+3</f>
        <v>4</v>
      </c>
      <c r="D45" s="259"/>
      <c r="E45" s="331"/>
      <c r="F45" s="331"/>
      <c r="G45" s="259"/>
      <c r="H45" s="273"/>
      <c r="I45" s="273"/>
      <c r="J45" s="459" t="s">
        <v>739</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35">
      <c r="A46" s="249"/>
      <c r="B46" s="258"/>
      <c r="C46" s="447">
        <f>INT($C$40)+3</f>
        <v>4</v>
      </c>
      <c r="D46" s="259"/>
      <c r="E46" s="331"/>
      <c r="F46" s="331"/>
      <c r="G46" s="259"/>
      <c r="H46" s="273"/>
      <c r="I46" s="273"/>
      <c r="J46" s="459" t="s">
        <v>740</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35">
      <c r="A47" s="249"/>
      <c r="B47" s="258"/>
      <c r="C47" s="447">
        <f>INT($C$40)+2</f>
        <v>3</v>
      </c>
      <c r="D47" s="259"/>
      <c r="E47" s="331"/>
      <c r="F47" s="331"/>
      <c r="G47" s="259"/>
      <c r="H47" s="273"/>
      <c r="I47" s="273" t="s">
        <v>741</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35">
      <c r="A48" s="249"/>
      <c r="B48" s="258"/>
      <c r="C48" s="447">
        <f>INT($C$40)+3</f>
        <v>4</v>
      </c>
      <c r="D48" s="259"/>
      <c r="E48" s="331"/>
      <c r="F48" s="331"/>
      <c r="G48" s="259"/>
      <c r="H48" s="273"/>
      <c r="I48" s="273"/>
      <c r="J48" s="459" t="s">
        <v>739</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35">
      <c r="A49" s="249"/>
      <c r="B49" s="258"/>
      <c r="C49" s="447">
        <f>INT($C$40)+3</f>
        <v>4</v>
      </c>
      <c r="D49" s="259"/>
      <c r="E49" s="331"/>
      <c r="F49" s="331"/>
      <c r="G49" s="259"/>
      <c r="H49" s="273"/>
      <c r="I49" s="273"/>
      <c r="J49" s="459" t="s">
        <v>740</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3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35">
      <c r="A51" s="249"/>
      <c r="B51" s="258"/>
      <c r="C51" s="447">
        <f>INT($C$40)+3</f>
        <v>4</v>
      </c>
      <c r="D51" s="259"/>
      <c r="E51" s="331"/>
      <c r="F51" s="331"/>
      <c r="G51" s="259"/>
      <c r="H51" s="273"/>
      <c r="I51" s="273"/>
      <c r="J51" s="459" t="s">
        <v>739</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35">
      <c r="A52" s="249"/>
      <c r="B52" s="258"/>
      <c r="C52" s="447">
        <f>INT($C$40)+3</f>
        <v>4</v>
      </c>
      <c r="D52" s="259"/>
      <c r="E52" s="331"/>
      <c r="F52" s="331"/>
      <c r="G52" s="259"/>
      <c r="H52" s="273"/>
      <c r="I52" s="273"/>
      <c r="J52" s="459" t="s">
        <v>740</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3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75" customHeight="1" outlineLevel="2" x14ac:dyDescent="0.35">
      <c r="A54" s="249"/>
      <c r="B54" s="258" t="s">
        <v>420</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35">
      <c r="A55" s="249"/>
      <c r="B55" s="258"/>
      <c r="C55" s="447">
        <f>INT(MAX($C$59:$C$123))+1</f>
        <v>5</v>
      </c>
      <c r="D55" s="274"/>
      <c r="E55" s="331"/>
      <c r="F55" s="331"/>
      <c r="G55" s="274"/>
      <c r="H55" s="331" t="s">
        <v>742</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35">
      <c r="A56" s="249"/>
      <c r="B56" s="258" t="s">
        <v>421</v>
      </c>
      <c r="C56" s="447">
        <f>INT(MAX($C$59:$C$123))+1</f>
        <v>5</v>
      </c>
      <c r="D56" s="274" t="s">
        <v>422</v>
      </c>
      <c r="E56" s="331"/>
      <c r="F56" s="331"/>
      <c r="G56" s="274"/>
      <c r="H56" s="331" t="s">
        <v>743</v>
      </c>
      <c r="I56" s="331"/>
      <c r="J56" s="331"/>
      <c r="K56" s="749">
        <f>BK56</f>
        <v>7</v>
      </c>
      <c r="L56" s="749">
        <f t="shared" ref="L56:AB56" si="24">BL56</f>
        <v>7</v>
      </c>
      <c r="M56" s="749">
        <f t="shared" si="24"/>
        <v>7</v>
      </c>
      <c r="N56" s="749">
        <f t="shared" si="24"/>
        <v>7</v>
      </c>
      <c r="O56" s="749">
        <f t="shared" si="24"/>
        <v>7</v>
      </c>
      <c r="P56" s="749">
        <f t="shared" si="24"/>
        <v>7</v>
      </c>
      <c r="Q56" s="749">
        <f t="shared" si="24"/>
        <v>7</v>
      </c>
      <c r="R56" s="749">
        <f t="shared" si="24"/>
        <v>7</v>
      </c>
      <c r="S56" s="749">
        <f t="shared" si="24"/>
        <v>7</v>
      </c>
      <c r="T56" s="749">
        <f t="shared" si="24"/>
        <v>7</v>
      </c>
      <c r="U56" s="749">
        <f t="shared" si="24"/>
        <v>7</v>
      </c>
      <c r="V56" s="749">
        <f t="shared" si="24"/>
        <v>7</v>
      </c>
      <c r="W56" s="749">
        <f t="shared" si="24"/>
        <v>8</v>
      </c>
      <c r="X56" s="749">
        <f t="shared" si="24"/>
        <v>8</v>
      </c>
      <c r="Y56" s="749">
        <f t="shared" si="24"/>
        <v>8</v>
      </c>
      <c r="Z56" s="749">
        <f t="shared" si="24"/>
        <v>8</v>
      </c>
      <c r="AA56" s="749">
        <f t="shared" si="24"/>
        <v>9</v>
      </c>
      <c r="AB56" s="749">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49">
        <f>AC56</f>
        <v>0</v>
      </c>
      <c r="CD56" s="749">
        <f t="shared" ref="CD56:EO56" si="25">AD56</f>
        <v>0</v>
      </c>
      <c r="CE56" s="749">
        <f t="shared" si="25"/>
        <v>1</v>
      </c>
      <c r="CF56" s="749">
        <f t="shared" si="25"/>
        <v>1</v>
      </c>
      <c r="CG56" s="749">
        <f t="shared" si="25"/>
        <v>1</v>
      </c>
      <c r="CH56" s="749">
        <f t="shared" si="25"/>
        <v>2</v>
      </c>
      <c r="CI56" s="749">
        <f t="shared" si="25"/>
        <v>2</v>
      </c>
      <c r="CJ56" s="749">
        <f t="shared" si="25"/>
        <v>2</v>
      </c>
      <c r="CK56" s="749">
        <f t="shared" si="25"/>
        <v>2</v>
      </c>
      <c r="CL56" s="749">
        <f t="shared" si="25"/>
        <v>2</v>
      </c>
      <c r="CM56" s="749">
        <f t="shared" si="25"/>
        <v>3</v>
      </c>
      <c r="CN56" s="749">
        <f t="shared" si="25"/>
        <v>3</v>
      </c>
      <c r="CO56" s="749">
        <f t="shared" si="25"/>
        <v>3</v>
      </c>
      <c r="CP56" s="749">
        <f t="shared" si="25"/>
        <v>3</v>
      </c>
      <c r="CQ56" s="749">
        <f t="shared" si="25"/>
        <v>3</v>
      </c>
      <c r="CR56" s="749">
        <f t="shared" si="25"/>
        <v>3</v>
      </c>
      <c r="CS56" s="749">
        <f t="shared" si="25"/>
        <v>3</v>
      </c>
      <c r="CT56" s="749">
        <f t="shared" si="25"/>
        <v>3</v>
      </c>
      <c r="CU56" s="749">
        <f t="shared" si="25"/>
        <v>4</v>
      </c>
      <c r="CV56" s="749">
        <f t="shared" si="25"/>
        <v>4</v>
      </c>
      <c r="CW56" s="749">
        <f t="shared" si="25"/>
        <v>4</v>
      </c>
      <c r="CX56" s="749">
        <f t="shared" si="25"/>
        <v>4</v>
      </c>
      <c r="CY56" s="749">
        <f t="shared" si="25"/>
        <v>5</v>
      </c>
      <c r="CZ56" s="749">
        <f t="shared" si="25"/>
        <v>5</v>
      </c>
      <c r="DA56" s="749">
        <f t="shared" si="25"/>
        <v>5</v>
      </c>
      <c r="DB56" s="749">
        <f t="shared" si="25"/>
        <v>6</v>
      </c>
      <c r="DC56" s="749">
        <f t="shared" si="25"/>
        <v>6</v>
      </c>
      <c r="DD56" s="749">
        <f t="shared" si="25"/>
        <v>6</v>
      </c>
      <c r="DE56" s="749">
        <f t="shared" si="25"/>
        <v>6</v>
      </c>
      <c r="DF56" s="749">
        <f t="shared" si="25"/>
        <v>6</v>
      </c>
      <c r="DG56" s="749">
        <f t="shared" si="25"/>
        <v>7</v>
      </c>
      <c r="DH56" s="749">
        <f t="shared" si="25"/>
        <v>7</v>
      </c>
      <c r="DI56" s="749">
        <f t="shared" si="25"/>
        <v>7</v>
      </c>
      <c r="DJ56" s="749">
        <f t="shared" si="25"/>
        <v>7</v>
      </c>
      <c r="DK56" s="749">
        <f t="shared" si="25"/>
        <v>7</v>
      </c>
      <c r="DL56" s="749">
        <f t="shared" si="25"/>
        <v>7</v>
      </c>
      <c r="DM56" s="749">
        <f t="shared" si="25"/>
        <v>7</v>
      </c>
      <c r="DN56" s="749">
        <f t="shared" si="25"/>
        <v>7</v>
      </c>
      <c r="DO56" s="749">
        <f t="shared" si="25"/>
        <v>7</v>
      </c>
      <c r="DP56" s="749">
        <f t="shared" si="25"/>
        <v>7</v>
      </c>
      <c r="DQ56" s="749">
        <f t="shared" si="25"/>
        <v>7</v>
      </c>
      <c r="DR56" s="749">
        <f t="shared" si="25"/>
        <v>7</v>
      </c>
      <c r="DS56" s="749">
        <f t="shared" si="25"/>
        <v>7</v>
      </c>
      <c r="DT56" s="749">
        <f t="shared" si="25"/>
        <v>7</v>
      </c>
      <c r="DU56" s="749">
        <f t="shared" si="25"/>
        <v>7</v>
      </c>
      <c r="DV56" s="749">
        <f t="shared" si="25"/>
        <v>7</v>
      </c>
      <c r="DW56" s="749">
        <f t="shared" si="25"/>
        <v>8</v>
      </c>
      <c r="DX56" s="749">
        <f t="shared" si="25"/>
        <v>8</v>
      </c>
      <c r="DY56" s="749">
        <f t="shared" si="25"/>
        <v>8</v>
      </c>
      <c r="DZ56" s="749">
        <f t="shared" si="25"/>
        <v>8</v>
      </c>
      <c r="EA56" s="749">
        <f t="shared" si="25"/>
        <v>9</v>
      </c>
      <c r="EB56" s="749">
        <f t="shared" si="25"/>
        <v>9</v>
      </c>
      <c r="EC56" s="749">
        <f t="shared" si="25"/>
        <v>0</v>
      </c>
      <c r="ED56" s="749">
        <f t="shared" si="25"/>
        <v>0</v>
      </c>
      <c r="EE56" s="749">
        <f t="shared" si="25"/>
        <v>1</v>
      </c>
      <c r="EF56" s="749">
        <f t="shared" si="25"/>
        <v>1</v>
      </c>
      <c r="EG56" s="749">
        <f t="shared" si="25"/>
        <v>1</v>
      </c>
      <c r="EH56" s="749">
        <f t="shared" si="25"/>
        <v>2</v>
      </c>
      <c r="EI56" s="749">
        <f t="shared" si="25"/>
        <v>2</v>
      </c>
      <c r="EJ56" s="749">
        <f t="shared" si="25"/>
        <v>2</v>
      </c>
      <c r="EK56" s="749">
        <f t="shared" si="25"/>
        <v>2</v>
      </c>
      <c r="EL56" s="749">
        <f t="shared" si="25"/>
        <v>2</v>
      </c>
      <c r="EM56" s="749">
        <f t="shared" si="25"/>
        <v>3</v>
      </c>
      <c r="EN56" s="749">
        <f t="shared" si="25"/>
        <v>3</v>
      </c>
      <c r="EO56" s="749">
        <f t="shared" si="25"/>
        <v>3</v>
      </c>
      <c r="EP56" s="749">
        <f t="shared" ref="EP56:HA56" si="26">CP56</f>
        <v>3</v>
      </c>
      <c r="EQ56" s="749">
        <f t="shared" si="26"/>
        <v>3</v>
      </c>
      <c r="ER56" s="749">
        <f t="shared" si="26"/>
        <v>3</v>
      </c>
      <c r="ES56" s="749">
        <f t="shared" si="26"/>
        <v>3</v>
      </c>
      <c r="ET56" s="749">
        <f t="shared" si="26"/>
        <v>3</v>
      </c>
      <c r="EU56" s="749">
        <f t="shared" si="26"/>
        <v>4</v>
      </c>
      <c r="EV56" s="749">
        <f t="shared" si="26"/>
        <v>4</v>
      </c>
      <c r="EW56" s="749">
        <f t="shared" si="26"/>
        <v>4</v>
      </c>
      <c r="EX56" s="749">
        <f t="shared" si="26"/>
        <v>4</v>
      </c>
      <c r="EY56" s="749">
        <f t="shared" si="26"/>
        <v>5</v>
      </c>
      <c r="EZ56" s="749">
        <f t="shared" si="26"/>
        <v>5</v>
      </c>
      <c r="FA56" s="749">
        <f t="shared" si="26"/>
        <v>5</v>
      </c>
      <c r="FB56" s="749">
        <f t="shared" si="26"/>
        <v>6</v>
      </c>
      <c r="FC56" s="749">
        <f t="shared" si="26"/>
        <v>6</v>
      </c>
      <c r="FD56" s="749">
        <f t="shared" si="26"/>
        <v>6</v>
      </c>
      <c r="FE56" s="749">
        <f t="shared" si="26"/>
        <v>6</v>
      </c>
      <c r="FF56" s="749">
        <f t="shared" si="26"/>
        <v>6</v>
      </c>
      <c r="FG56" s="749">
        <f t="shared" si="26"/>
        <v>7</v>
      </c>
      <c r="FH56" s="749">
        <f t="shared" si="26"/>
        <v>7</v>
      </c>
      <c r="FI56" s="749">
        <f t="shared" si="26"/>
        <v>7</v>
      </c>
      <c r="FJ56" s="749">
        <f t="shared" si="26"/>
        <v>7</v>
      </c>
      <c r="FK56" s="749">
        <f t="shared" si="26"/>
        <v>7</v>
      </c>
      <c r="FL56" s="749">
        <f t="shared" si="26"/>
        <v>7</v>
      </c>
      <c r="FM56" s="749">
        <f t="shared" si="26"/>
        <v>7</v>
      </c>
      <c r="FN56" s="749">
        <f t="shared" si="26"/>
        <v>7</v>
      </c>
      <c r="FO56" s="749">
        <f t="shared" si="26"/>
        <v>7</v>
      </c>
      <c r="FP56" s="749">
        <f t="shared" si="26"/>
        <v>7</v>
      </c>
      <c r="FQ56" s="749">
        <f t="shared" si="26"/>
        <v>7</v>
      </c>
      <c r="FR56" s="749">
        <f t="shared" si="26"/>
        <v>7</v>
      </c>
      <c r="FS56" s="749">
        <f t="shared" si="26"/>
        <v>7</v>
      </c>
      <c r="FT56" s="749">
        <f t="shared" si="26"/>
        <v>7</v>
      </c>
      <c r="FU56" s="749">
        <f t="shared" si="26"/>
        <v>7</v>
      </c>
      <c r="FV56" s="749">
        <f t="shared" si="26"/>
        <v>7</v>
      </c>
      <c r="FW56" s="749">
        <f t="shared" si="26"/>
        <v>8</v>
      </c>
      <c r="FX56" s="749">
        <f t="shared" si="26"/>
        <v>8</v>
      </c>
      <c r="FY56" s="749">
        <f t="shared" si="26"/>
        <v>8</v>
      </c>
      <c r="FZ56" s="749">
        <f t="shared" si="26"/>
        <v>8</v>
      </c>
      <c r="GA56" s="749">
        <f t="shared" si="26"/>
        <v>9</v>
      </c>
      <c r="GB56" s="749">
        <f t="shared" si="26"/>
        <v>9</v>
      </c>
      <c r="GC56" s="749">
        <f t="shared" si="26"/>
        <v>0</v>
      </c>
      <c r="GD56" s="749">
        <f t="shared" si="26"/>
        <v>0</v>
      </c>
      <c r="GE56" s="749">
        <f t="shared" si="26"/>
        <v>1</v>
      </c>
      <c r="GF56" s="749">
        <f t="shared" si="26"/>
        <v>1</v>
      </c>
      <c r="GG56" s="749">
        <f t="shared" si="26"/>
        <v>1</v>
      </c>
      <c r="GH56" s="749">
        <f t="shared" si="26"/>
        <v>2</v>
      </c>
      <c r="GI56" s="749">
        <f t="shared" si="26"/>
        <v>2</v>
      </c>
      <c r="GJ56" s="749">
        <f t="shared" si="26"/>
        <v>2</v>
      </c>
      <c r="GK56" s="749">
        <f t="shared" si="26"/>
        <v>2</v>
      </c>
      <c r="GL56" s="749">
        <f t="shared" si="26"/>
        <v>2</v>
      </c>
      <c r="GM56" s="749">
        <f t="shared" si="26"/>
        <v>3</v>
      </c>
      <c r="GN56" s="749">
        <f t="shared" si="26"/>
        <v>3</v>
      </c>
      <c r="GO56" s="749">
        <f t="shared" si="26"/>
        <v>3</v>
      </c>
      <c r="GP56" s="749">
        <f t="shared" si="26"/>
        <v>3</v>
      </c>
      <c r="GQ56" s="749">
        <f t="shared" si="26"/>
        <v>3</v>
      </c>
      <c r="GR56" s="749">
        <f t="shared" si="26"/>
        <v>3</v>
      </c>
      <c r="GS56" s="749">
        <f t="shared" si="26"/>
        <v>3</v>
      </c>
      <c r="GT56" s="749">
        <f t="shared" si="26"/>
        <v>3</v>
      </c>
      <c r="GU56" s="749">
        <f t="shared" si="26"/>
        <v>4</v>
      </c>
      <c r="GV56" s="749">
        <f t="shared" si="26"/>
        <v>4</v>
      </c>
      <c r="GW56" s="749">
        <f t="shared" si="26"/>
        <v>4</v>
      </c>
      <c r="GX56" s="749">
        <f t="shared" si="26"/>
        <v>4</v>
      </c>
      <c r="GY56" s="749">
        <f t="shared" si="26"/>
        <v>5</v>
      </c>
      <c r="GZ56" s="749">
        <f t="shared" si="26"/>
        <v>5</v>
      </c>
      <c r="HA56" s="749">
        <f t="shared" si="26"/>
        <v>5</v>
      </c>
      <c r="HB56" s="749">
        <f t="shared" ref="HB56:JM56" si="27">FB56</f>
        <v>6</v>
      </c>
      <c r="HC56" s="749">
        <f t="shared" si="27"/>
        <v>6</v>
      </c>
      <c r="HD56" s="749">
        <f t="shared" si="27"/>
        <v>6</v>
      </c>
      <c r="HE56" s="749">
        <f t="shared" si="27"/>
        <v>6</v>
      </c>
      <c r="HF56" s="749">
        <f t="shared" si="27"/>
        <v>6</v>
      </c>
      <c r="HG56" s="749">
        <f t="shared" si="27"/>
        <v>7</v>
      </c>
      <c r="HH56" s="749">
        <f t="shared" si="27"/>
        <v>7</v>
      </c>
      <c r="HI56" s="749">
        <f t="shared" si="27"/>
        <v>7</v>
      </c>
      <c r="HJ56" s="749">
        <f t="shared" si="27"/>
        <v>7</v>
      </c>
      <c r="HK56" s="749">
        <f t="shared" si="27"/>
        <v>7</v>
      </c>
      <c r="HL56" s="749">
        <f t="shared" si="27"/>
        <v>7</v>
      </c>
      <c r="HM56" s="749">
        <f t="shared" si="27"/>
        <v>7</v>
      </c>
      <c r="HN56" s="749">
        <f t="shared" si="27"/>
        <v>7</v>
      </c>
      <c r="HO56" s="749">
        <f t="shared" si="27"/>
        <v>7</v>
      </c>
      <c r="HP56" s="749">
        <f t="shared" si="27"/>
        <v>7</v>
      </c>
      <c r="HQ56" s="749">
        <f t="shared" si="27"/>
        <v>7</v>
      </c>
      <c r="HR56" s="749">
        <f t="shared" si="27"/>
        <v>7</v>
      </c>
      <c r="HS56" s="749">
        <f t="shared" si="27"/>
        <v>7</v>
      </c>
      <c r="HT56" s="749">
        <f t="shared" si="27"/>
        <v>7</v>
      </c>
      <c r="HU56" s="749">
        <f t="shared" si="27"/>
        <v>7</v>
      </c>
      <c r="HV56" s="749">
        <f t="shared" si="27"/>
        <v>7</v>
      </c>
      <c r="HW56" s="749">
        <f t="shared" si="27"/>
        <v>8</v>
      </c>
      <c r="HX56" s="749">
        <f t="shared" si="27"/>
        <v>8</v>
      </c>
      <c r="HY56" s="749">
        <f t="shared" si="27"/>
        <v>8</v>
      </c>
      <c r="HZ56" s="749">
        <f t="shared" si="27"/>
        <v>8</v>
      </c>
      <c r="IA56" s="749">
        <f t="shared" si="27"/>
        <v>9</v>
      </c>
      <c r="IB56" s="749">
        <f t="shared" si="27"/>
        <v>9</v>
      </c>
      <c r="IC56" s="749">
        <f t="shared" si="27"/>
        <v>0</v>
      </c>
      <c r="ID56" s="749">
        <f t="shared" si="27"/>
        <v>0</v>
      </c>
      <c r="IE56" s="749">
        <f t="shared" si="27"/>
        <v>1</v>
      </c>
      <c r="IF56" s="749">
        <f t="shared" si="27"/>
        <v>1</v>
      </c>
      <c r="IG56" s="749">
        <f t="shared" si="27"/>
        <v>1</v>
      </c>
      <c r="IH56" s="749">
        <f t="shared" si="27"/>
        <v>2</v>
      </c>
      <c r="II56" s="749">
        <f t="shared" si="27"/>
        <v>2</v>
      </c>
      <c r="IJ56" s="749">
        <f t="shared" si="27"/>
        <v>2</v>
      </c>
      <c r="IK56" s="749">
        <f t="shared" si="27"/>
        <v>2</v>
      </c>
      <c r="IL56" s="749">
        <f t="shared" si="27"/>
        <v>2</v>
      </c>
      <c r="IM56" s="749">
        <f t="shared" si="27"/>
        <v>3</v>
      </c>
      <c r="IN56" s="749">
        <f t="shared" si="27"/>
        <v>3</v>
      </c>
      <c r="IO56" s="749">
        <f t="shared" si="27"/>
        <v>3</v>
      </c>
      <c r="IP56" s="749">
        <f t="shared" si="27"/>
        <v>3</v>
      </c>
      <c r="IQ56" s="749">
        <f t="shared" si="27"/>
        <v>3</v>
      </c>
      <c r="IR56" s="749">
        <f t="shared" si="27"/>
        <v>3</v>
      </c>
      <c r="IS56" s="749">
        <f t="shared" si="27"/>
        <v>3</v>
      </c>
      <c r="IT56" s="749">
        <f t="shared" si="27"/>
        <v>3</v>
      </c>
      <c r="IU56" s="749">
        <f t="shared" si="27"/>
        <v>4</v>
      </c>
      <c r="IV56" s="749">
        <f t="shared" si="27"/>
        <v>4</v>
      </c>
      <c r="IW56" s="749">
        <f t="shared" si="27"/>
        <v>4</v>
      </c>
      <c r="IX56" s="749">
        <f t="shared" si="27"/>
        <v>4</v>
      </c>
      <c r="IY56" s="749">
        <f t="shared" si="27"/>
        <v>5</v>
      </c>
      <c r="IZ56" s="749">
        <f t="shared" si="27"/>
        <v>5</v>
      </c>
      <c r="JA56" s="749">
        <f t="shared" si="27"/>
        <v>5</v>
      </c>
      <c r="JB56" s="749">
        <f t="shared" si="27"/>
        <v>6</v>
      </c>
      <c r="JC56" s="749">
        <f t="shared" si="27"/>
        <v>6</v>
      </c>
      <c r="JD56" s="749">
        <f t="shared" si="27"/>
        <v>6</v>
      </c>
      <c r="JE56" s="749">
        <f t="shared" si="27"/>
        <v>6</v>
      </c>
      <c r="JF56" s="749">
        <f t="shared" si="27"/>
        <v>6</v>
      </c>
      <c r="JG56" s="749">
        <f t="shared" si="27"/>
        <v>7</v>
      </c>
      <c r="JH56" s="749">
        <f t="shared" si="27"/>
        <v>7</v>
      </c>
      <c r="JI56" s="749">
        <f t="shared" si="27"/>
        <v>7</v>
      </c>
      <c r="JJ56" s="749">
        <f t="shared" si="27"/>
        <v>7</v>
      </c>
      <c r="JK56" s="749">
        <f t="shared" si="27"/>
        <v>7</v>
      </c>
      <c r="JL56" s="749">
        <f t="shared" si="27"/>
        <v>7</v>
      </c>
      <c r="JM56" s="749">
        <f t="shared" si="27"/>
        <v>7</v>
      </c>
      <c r="JN56" s="749">
        <f t="shared" ref="JN56:LY56" si="28">HN56</f>
        <v>7</v>
      </c>
      <c r="JO56" s="749">
        <f t="shared" si="28"/>
        <v>7</v>
      </c>
      <c r="JP56" s="749">
        <f t="shared" si="28"/>
        <v>7</v>
      </c>
      <c r="JQ56" s="749">
        <f t="shared" si="28"/>
        <v>7</v>
      </c>
      <c r="JR56" s="749">
        <f t="shared" si="28"/>
        <v>7</v>
      </c>
      <c r="JS56" s="749">
        <f t="shared" si="28"/>
        <v>7</v>
      </c>
      <c r="JT56" s="749">
        <f t="shared" si="28"/>
        <v>7</v>
      </c>
      <c r="JU56" s="749">
        <f t="shared" si="28"/>
        <v>7</v>
      </c>
      <c r="JV56" s="749">
        <f t="shared" si="28"/>
        <v>7</v>
      </c>
      <c r="JW56" s="749">
        <f t="shared" si="28"/>
        <v>8</v>
      </c>
      <c r="JX56" s="749">
        <f t="shared" si="28"/>
        <v>8</v>
      </c>
      <c r="JY56" s="749">
        <f t="shared" si="28"/>
        <v>8</v>
      </c>
      <c r="JZ56" s="749">
        <f t="shared" si="28"/>
        <v>8</v>
      </c>
      <c r="KA56" s="749">
        <f t="shared" si="28"/>
        <v>9</v>
      </c>
      <c r="KB56" s="749">
        <f t="shared" si="28"/>
        <v>9</v>
      </c>
      <c r="KC56" s="749">
        <f t="shared" si="28"/>
        <v>0</v>
      </c>
      <c r="KD56" s="749">
        <f t="shared" si="28"/>
        <v>0</v>
      </c>
      <c r="KE56" s="749">
        <f t="shared" si="28"/>
        <v>1</v>
      </c>
      <c r="KF56" s="749">
        <f t="shared" si="28"/>
        <v>1</v>
      </c>
      <c r="KG56" s="749">
        <f t="shared" si="28"/>
        <v>1</v>
      </c>
      <c r="KH56" s="749">
        <f t="shared" si="28"/>
        <v>2</v>
      </c>
      <c r="KI56" s="749">
        <f t="shared" si="28"/>
        <v>2</v>
      </c>
      <c r="KJ56" s="749">
        <f t="shared" si="28"/>
        <v>2</v>
      </c>
      <c r="KK56" s="749">
        <f t="shared" si="28"/>
        <v>2</v>
      </c>
      <c r="KL56" s="749">
        <f t="shared" si="28"/>
        <v>2</v>
      </c>
      <c r="KM56" s="749">
        <f t="shared" si="28"/>
        <v>3</v>
      </c>
      <c r="KN56" s="749">
        <f t="shared" si="28"/>
        <v>3</v>
      </c>
      <c r="KO56" s="749">
        <f t="shared" si="28"/>
        <v>3</v>
      </c>
      <c r="KP56" s="749">
        <f t="shared" si="28"/>
        <v>3</v>
      </c>
      <c r="KQ56" s="749">
        <f t="shared" si="28"/>
        <v>3</v>
      </c>
      <c r="KR56" s="749">
        <f t="shared" si="28"/>
        <v>3</v>
      </c>
      <c r="KS56" s="749">
        <f t="shared" si="28"/>
        <v>3</v>
      </c>
      <c r="KT56" s="749">
        <f t="shared" si="28"/>
        <v>3</v>
      </c>
      <c r="KU56" s="749">
        <f t="shared" si="28"/>
        <v>4</v>
      </c>
      <c r="KV56" s="749">
        <f t="shared" si="28"/>
        <v>4</v>
      </c>
      <c r="KW56" s="749">
        <f t="shared" si="28"/>
        <v>4</v>
      </c>
      <c r="KX56" s="749">
        <f t="shared" si="28"/>
        <v>4</v>
      </c>
      <c r="KY56" s="749">
        <f t="shared" si="28"/>
        <v>5</v>
      </c>
      <c r="KZ56" s="749">
        <f t="shared" si="28"/>
        <v>5</v>
      </c>
      <c r="LA56" s="749">
        <f t="shared" si="28"/>
        <v>5</v>
      </c>
      <c r="LB56" s="749">
        <f t="shared" si="28"/>
        <v>6</v>
      </c>
      <c r="LC56" s="749">
        <f t="shared" si="28"/>
        <v>6</v>
      </c>
      <c r="LD56" s="749">
        <f t="shared" si="28"/>
        <v>6</v>
      </c>
      <c r="LE56" s="749">
        <f t="shared" si="28"/>
        <v>6</v>
      </c>
      <c r="LF56" s="749">
        <f t="shared" si="28"/>
        <v>6</v>
      </c>
      <c r="LG56" s="749">
        <f t="shared" si="28"/>
        <v>7</v>
      </c>
      <c r="LH56" s="749">
        <f t="shared" si="28"/>
        <v>7</v>
      </c>
      <c r="LI56" s="749">
        <f t="shared" si="28"/>
        <v>7</v>
      </c>
      <c r="LJ56" s="749">
        <f t="shared" si="28"/>
        <v>7</v>
      </c>
      <c r="LK56" s="749">
        <f t="shared" si="28"/>
        <v>7</v>
      </c>
      <c r="LL56" s="749">
        <f t="shared" si="28"/>
        <v>7</v>
      </c>
      <c r="LM56" s="749">
        <f t="shared" si="28"/>
        <v>7</v>
      </c>
      <c r="LN56" s="749">
        <f t="shared" si="28"/>
        <v>7</v>
      </c>
      <c r="LO56" s="749">
        <f t="shared" si="28"/>
        <v>7</v>
      </c>
      <c r="LP56" s="749">
        <f t="shared" si="28"/>
        <v>7</v>
      </c>
      <c r="LQ56" s="749">
        <f t="shared" si="28"/>
        <v>7</v>
      </c>
      <c r="LR56" s="749">
        <f t="shared" si="28"/>
        <v>7</v>
      </c>
      <c r="LS56" s="749">
        <f t="shared" si="28"/>
        <v>7</v>
      </c>
      <c r="LT56" s="749">
        <f t="shared" si="28"/>
        <v>7</v>
      </c>
      <c r="LU56" s="749">
        <f t="shared" si="28"/>
        <v>7</v>
      </c>
      <c r="LV56" s="749">
        <f t="shared" si="28"/>
        <v>7</v>
      </c>
      <c r="LW56" s="749">
        <f t="shared" si="28"/>
        <v>8</v>
      </c>
      <c r="LX56" s="749">
        <f t="shared" si="28"/>
        <v>8</v>
      </c>
      <c r="LY56" s="749">
        <f t="shared" si="28"/>
        <v>8</v>
      </c>
      <c r="LZ56" s="749">
        <f t="shared" ref="LZ56:OK56" si="29">JZ56</f>
        <v>8</v>
      </c>
      <c r="MA56" s="749">
        <f t="shared" si="29"/>
        <v>9</v>
      </c>
      <c r="MB56" s="749">
        <f t="shared" si="29"/>
        <v>9</v>
      </c>
      <c r="MC56" s="749">
        <f t="shared" si="29"/>
        <v>0</v>
      </c>
      <c r="MD56" s="749">
        <f t="shared" si="29"/>
        <v>0</v>
      </c>
      <c r="ME56" s="749">
        <f t="shared" si="29"/>
        <v>1</v>
      </c>
      <c r="MF56" s="749">
        <f t="shared" si="29"/>
        <v>1</v>
      </c>
      <c r="MG56" s="749">
        <f t="shared" si="29"/>
        <v>1</v>
      </c>
      <c r="MH56" s="749">
        <f t="shared" si="29"/>
        <v>2</v>
      </c>
      <c r="MI56" s="749">
        <f t="shared" si="29"/>
        <v>2</v>
      </c>
      <c r="MJ56" s="749">
        <f t="shared" si="29"/>
        <v>2</v>
      </c>
      <c r="MK56" s="749">
        <f t="shared" si="29"/>
        <v>2</v>
      </c>
      <c r="ML56" s="749">
        <f t="shared" si="29"/>
        <v>2</v>
      </c>
      <c r="MM56" s="749">
        <f t="shared" si="29"/>
        <v>3</v>
      </c>
      <c r="MN56" s="749">
        <f t="shared" si="29"/>
        <v>3</v>
      </c>
      <c r="MO56" s="749">
        <f t="shared" si="29"/>
        <v>3</v>
      </c>
      <c r="MP56" s="749">
        <f t="shared" si="29"/>
        <v>3</v>
      </c>
      <c r="MQ56" s="749">
        <f t="shared" si="29"/>
        <v>3</v>
      </c>
      <c r="MR56" s="749">
        <f t="shared" si="29"/>
        <v>3</v>
      </c>
      <c r="MS56" s="749">
        <f t="shared" si="29"/>
        <v>3</v>
      </c>
      <c r="MT56" s="749">
        <f t="shared" si="29"/>
        <v>3</v>
      </c>
      <c r="MU56" s="749">
        <f t="shared" si="29"/>
        <v>4</v>
      </c>
      <c r="MV56" s="749">
        <f t="shared" si="29"/>
        <v>4</v>
      </c>
      <c r="MW56" s="749">
        <f t="shared" si="29"/>
        <v>4</v>
      </c>
      <c r="MX56" s="749">
        <f t="shared" si="29"/>
        <v>4</v>
      </c>
      <c r="MY56" s="749">
        <f t="shared" si="29"/>
        <v>5</v>
      </c>
      <c r="MZ56" s="749">
        <f t="shared" si="29"/>
        <v>5</v>
      </c>
      <c r="NA56" s="749">
        <f t="shared" si="29"/>
        <v>5</v>
      </c>
      <c r="NB56" s="749">
        <f t="shared" si="29"/>
        <v>6</v>
      </c>
      <c r="NC56" s="749">
        <f t="shared" si="29"/>
        <v>6</v>
      </c>
      <c r="ND56" s="749">
        <f t="shared" si="29"/>
        <v>6</v>
      </c>
      <c r="NE56" s="749">
        <f t="shared" si="29"/>
        <v>6</v>
      </c>
      <c r="NF56" s="749">
        <f t="shared" si="29"/>
        <v>6</v>
      </c>
      <c r="NG56" s="749">
        <f t="shared" si="29"/>
        <v>7</v>
      </c>
      <c r="NH56" s="749">
        <f t="shared" si="29"/>
        <v>7</v>
      </c>
      <c r="NI56" s="749">
        <f t="shared" si="29"/>
        <v>7</v>
      </c>
      <c r="NJ56" s="749">
        <f t="shared" si="29"/>
        <v>7</v>
      </c>
      <c r="NK56" s="749">
        <f t="shared" si="29"/>
        <v>7</v>
      </c>
      <c r="NL56" s="749">
        <f t="shared" si="29"/>
        <v>7</v>
      </c>
      <c r="NM56" s="749">
        <f t="shared" si="29"/>
        <v>7</v>
      </c>
      <c r="NN56" s="749">
        <f t="shared" si="29"/>
        <v>7</v>
      </c>
      <c r="NO56" s="749">
        <f t="shared" si="29"/>
        <v>7</v>
      </c>
      <c r="NP56" s="749">
        <f t="shared" si="29"/>
        <v>7</v>
      </c>
      <c r="NQ56" s="749">
        <f t="shared" si="29"/>
        <v>7</v>
      </c>
      <c r="NR56" s="749">
        <f t="shared" si="29"/>
        <v>7</v>
      </c>
      <c r="NS56" s="749">
        <f t="shared" si="29"/>
        <v>7</v>
      </c>
      <c r="NT56" s="749">
        <f t="shared" si="29"/>
        <v>7</v>
      </c>
      <c r="NU56" s="749">
        <f t="shared" si="29"/>
        <v>7</v>
      </c>
      <c r="NV56" s="749">
        <f t="shared" si="29"/>
        <v>7</v>
      </c>
      <c r="NW56" s="749">
        <f t="shared" si="29"/>
        <v>8</v>
      </c>
      <c r="NX56" s="749">
        <f t="shared" si="29"/>
        <v>8</v>
      </c>
      <c r="NY56" s="749">
        <f t="shared" si="29"/>
        <v>8</v>
      </c>
      <c r="NZ56" s="749">
        <f t="shared" si="29"/>
        <v>8</v>
      </c>
      <c r="OA56" s="749">
        <f t="shared" si="29"/>
        <v>9</v>
      </c>
      <c r="OB56" s="749">
        <f t="shared" si="29"/>
        <v>9</v>
      </c>
      <c r="OC56" s="749">
        <f t="shared" si="29"/>
        <v>0</v>
      </c>
      <c r="OD56" s="749">
        <f t="shared" si="29"/>
        <v>0</v>
      </c>
      <c r="OE56" s="749">
        <f t="shared" si="29"/>
        <v>1</v>
      </c>
      <c r="OF56" s="749">
        <f t="shared" si="29"/>
        <v>1</v>
      </c>
      <c r="OG56" s="749">
        <f t="shared" si="29"/>
        <v>1</v>
      </c>
      <c r="OH56" s="749">
        <f t="shared" si="29"/>
        <v>2</v>
      </c>
      <c r="OI56" s="749">
        <f t="shared" si="29"/>
        <v>2</v>
      </c>
      <c r="OJ56" s="749">
        <f t="shared" si="29"/>
        <v>2</v>
      </c>
      <c r="OK56" s="749">
        <f t="shared" si="29"/>
        <v>2</v>
      </c>
      <c r="OL56" s="749">
        <f t="shared" ref="OL56:QW56" si="30">ML56</f>
        <v>2</v>
      </c>
      <c r="OM56" s="749">
        <f t="shared" si="30"/>
        <v>3</v>
      </c>
      <c r="ON56" s="749">
        <f t="shared" si="30"/>
        <v>3</v>
      </c>
      <c r="OO56" s="749">
        <f t="shared" si="30"/>
        <v>3</v>
      </c>
      <c r="OP56" s="749">
        <f t="shared" si="30"/>
        <v>3</v>
      </c>
      <c r="OQ56" s="749">
        <f t="shared" si="30"/>
        <v>3</v>
      </c>
      <c r="OR56" s="749">
        <f t="shared" si="30"/>
        <v>3</v>
      </c>
      <c r="OS56" s="749">
        <f t="shared" si="30"/>
        <v>3</v>
      </c>
      <c r="OT56" s="749">
        <f t="shared" si="30"/>
        <v>3</v>
      </c>
      <c r="OU56" s="749">
        <f t="shared" si="30"/>
        <v>4</v>
      </c>
      <c r="OV56" s="749">
        <f t="shared" si="30"/>
        <v>4</v>
      </c>
      <c r="OW56" s="749">
        <f t="shared" si="30"/>
        <v>4</v>
      </c>
      <c r="OX56" s="749">
        <f t="shared" si="30"/>
        <v>4</v>
      </c>
      <c r="OY56" s="749">
        <f t="shared" si="30"/>
        <v>5</v>
      </c>
      <c r="OZ56" s="749">
        <f t="shared" si="30"/>
        <v>5</v>
      </c>
      <c r="PA56" s="749">
        <f t="shared" si="30"/>
        <v>5</v>
      </c>
      <c r="PB56" s="749">
        <f t="shared" si="30"/>
        <v>6</v>
      </c>
      <c r="PC56" s="749">
        <f t="shared" si="30"/>
        <v>6</v>
      </c>
      <c r="PD56" s="749">
        <f t="shared" si="30"/>
        <v>6</v>
      </c>
      <c r="PE56" s="749">
        <f t="shared" si="30"/>
        <v>6</v>
      </c>
      <c r="PF56" s="749">
        <f t="shared" si="30"/>
        <v>6</v>
      </c>
      <c r="PG56" s="749">
        <f t="shared" si="30"/>
        <v>7</v>
      </c>
      <c r="PH56" s="749">
        <f t="shared" si="30"/>
        <v>7</v>
      </c>
      <c r="PI56" s="749">
        <f t="shared" si="30"/>
        <v>7</v>
      </c>
      <c r="PJ56" s="749">
        <f t="shared" si="30"/>
        <v>7</v>
      </c>
      <c r="PK56" s="749">
        <f t="shared" si="30"/>
        <v>7</v>
      </c>
      <c r="PL56" s="749">
        <f t="shared" si="30"/>
        <v>7</v>
      </c>
      <c r="PM56" s="749">
        <f t="shared" si="30"/>
        <v>7</v>
      </c>
      <c r="PN56" s="749">
        <f t="shared" si="30"/>
        <v>7</v>
      </c>
      <c r="PO56" s="749">
        <f t="shared" si="30"/>
        <v>7</v>
      </c>
      <c r="PP56" s="749">
        <f t="shared" si="30"/>
        <v>7</v>
      </c>
      <c r="PQ56" s="749">
        <f t="shared" si="30"/>
        <v>7</v>
      </c>
      <c r="PR56" s="749">
        <f t="shared" si="30"/>
        <v>7</v>
      </c>
      <c r="PS56" s="749">
        <f t="shared" si="30"/>
        <v>7</v>
      </c>
      <c r="PT56" s="749">
        <f t="shared" si="30"/>
        <v>7</v>
      </c>
      <c r="PU56" s="749">
        <f t="shared" si="30"/>
        <v>7</v>
      </c>
      <c r="PV56" s="749">
        <f t="shared" si="30"/>
        <v>7</v>
      </c>
      <c r="PW56" s="749">
        <f t="shared" si="30"/>
        <v>8</v>
      </c>
      <c r="PX56" s="749">
        <f t="shared" si="30"/>
        <v>8</v>
      </c>
      <c r="PY56" s="749">
        <f t="shared" si="30"/>
        <v>8</v>
      </c>
      <c r="PZ56" s="749">
        <f t="shared" si="30"/>
        <v>8</v>
      </c>
      <c r="QA56" s="749">
        <f t="shared" si="30"/>
        <v>9</v>
      </c>
      <c r="QB56" s="749">
        <f t="shared" si="30"/>
        <v>9</v>
      </c>
      <c r="QC56" s="749">
        <f t="shared" si="30"/>
        <v>0</v>
      </c>
      <c r="QD56" s="749">
        <f t="shared" si="30"/>
        <v>0</v>
      </c>
      <c r="QE56" s="749">
        <f t="shared" si="30"/>
        <v>1</v>
      </c>
      <c r="QF56" s="749">
        <f t="shared" si="30"/>
        <v>1</v>
      </c>
      <c r="QG56" s="749">
        <f t="shared" si="30"/>
        <v>1</v>
      </c>
      <c r="QH56" s="749">
        <f t="shared" si="30"/>
        <v>2</v>
      </c>
      <c r="QI56" s="749">
        <f t="shared" si="30"/>
        <v>2</v>
      </c>
      <c r="QJ56" s="749">
        <f t="shared" si="30"/>
        <v>2</v>
      </c>
      <c r="QK56" s="749">
        <f t="shared" si="30"/>
        <v>2</v>
      </c>
      <c r="QL56" s="749">
        <f t="shared" si="30"/>
        <v>2</v>
      </c>
      <c r="QM56" s="749">
        <f t="shared" si="30"/>
        <v>3</v>
      </c>
      <c r="QN56" s="749">
        <f t="shared" si="30"/>
        <v>3</v>
      </c>
      <c r="QO56" s="749">
        <f t="shared" si="30"/>
        <v>3</v>
      </c>
      <c r="QP56" s="749">
        <f t="shared" si="30"/>
        <v>3</v>
      </c>
      <c r="QQ56" s="749">
        <f t="shared" si="30"/>
        <v>3</v>
      </c>
      <c r="QR56" s="749">
        <f t="shared" si="30"/>
        <v>3</v>
      </c>
      <c r="QS56" s="749">
        <f t="shared" si="30"/>
        <v>3</v>
      </c>
      <c r="QT56" s="749">
        <f t="shared" si="30"/>
        <v>3</v>
      </c>
      <c r="QU56" s="749">
        <f t="shared" si="30"/>
        <v>4</v>
      </c>
      <c r="QV56" s="749">
        <f t="shared" si="30"/>
        <v>4</v>
      </c>
      <c r="QW56" s="749">
        <f t="shared" si="30"/>
        <v>4</v>
      </c>
      <c r="QX56" s="749">
        <f t="shared" ref="QX56:SI56" si="31">OX56</f>
        <v>4</v>
      </c>
      <c r="QY56" s="749">
        <f t="shared" si="31"/>
        <v>5</v>
      </c>
      <c r="QZ56" s="749">
        <f t="shared" si="31"/>
        <v>5</v>
      </c>
      <c r="RA56" s="749">
        <f t="shared" si="31"/>
        <v>5</v>
      </c>
      <c r="RB56" s="749">
        <f t="shared" si="31"/>
        <v>6</v>
      </c>
      <c r="RC56" s="749">
        <f t="shared" si="31"/>
        <v>6</v>
      </c>
      <c r="RD56" s="749">
        <f t="shared" si="31"/>
        <v>6</v>
      </c>
      <c r="RE56" s="749">
        <f t="shared" si="31"/>
        <v>6</v>
      </c>
      <c r="RF56" s="749">
        <f t="shared" si="31"/>
        <v>6</v>
      </c>
      <c r="RG56" s="749">
        <f t="shared" si="31"/>
        <v>7</v>
      </c>
      <c r="RH56" s="749">
        <f t="shared" si="31"/>
        <v>7</v>
      </c>
      <c r="RI56" s="749">
        <f t="shared" si="31"/>
        <v>7</v>
      </c>
      <c r="RJ56" s="749">
        <f t="shared" si="31"/>
        <v>7</v>
      </c>
      <c r="RK56" s="749">
        <f t="shared" si="31"/>
        <v>7</v>
      </c>
      <c r="RL56" s="749">
        <f t="shared" si="31"/>
        <v>7</v>
      </c>
      <c r="RM56" s="749">
        <f t="shared" si="31"/>
        <v>7</v>
      </c>
      <c r="RN56" s="749">
        <f t="shared" si="31"/>
        <v>7</v>
      </c>
      <c r="RO56" s="749">
        <f t="shared" si="31"/>
        <v>7</v>
      </c>
      <c r="RP56" s="749">
        <f t="shared" si="31"/>
        <v>7</v>
      </c>
      <c r="RQ56" s="749">
        <f t="shared" si="31"/>
        <v>7</v>
      </c>
      <c r="RR56" s="749">
        <f t="shared" si="31"/>
        <v>7</v>
      </c>
      <c r="RS56" s="749">
        <f t="shared" si="31"/>
        <v>7</v>
      </c>
      <c r="RT56" s="749">
        <f t="shared" si="31"/>
        <v>7</v>
      </c>
      <c r="RU56" s="749">
        <f t="shared" si="31"/>
        <v>7</v>
      </c>
      <c r="RV56" s="749">
        <f t="shared" si="31"/>
        <v>7</v>
      </c>
      <c r="RW56" s="749">
        <f t="shared" si="31"/>
        <v>8</v>
      </c>
      <c r="RX56" s="749">
        <f t="shared" si="31"/>
        <v>8</v>
      </c>
      <c r="RY56" s="749">
        <f t="shared" si="31"/>
        <v>8</v>
      </c>
      <c r="RZ56" s="749">
        <f t="shared" si="31"/>
        <v>8</v>
      </c>
      <c r="SA56" s="749">
        <f t="shared" si="31"/>
        <v>9</v>
      </c>
      <c r="SB56" s="749">
        <f t="shared" si="31"/>
        <v>9</v>
      </c>
      <c r="SC56" s="749">
        <f t="shared" si="31"/>
        <v>0</v>
      </c>
      <c r="SD56" s="749">
        <f t="shared" si="31"/>
        <v>0</v>
      </c>
      <c r="SE56" s="749">
        <f t="shared" si="31"/>
        <v>1</v>
      </c>
      <c r="SF56" s="749">
        <f t="shared" si="31"/>
        <v>1</v>
      </c>
      <c r="SG56" s="749">
        <f t="shared" si="31"/>
        <v>1</v>
      </c>
      <c r="SH56" s="749">
        <f t="shared" si="31"/>
        <v>2</v>
      </c>
      <c r="SI56" s="749">
        <f t="shared" si="31"/>
        <v>2</v>
      </c>
      <c r="SJ56" s="274"/>
      <c r="SK56" s="261"/>
      <c r="SL56" s="249"/>
      <c r="SM56" s="249"/>
      <c r="SN56" s="249"/>
    </row>
    <row r="57" spans="1:508" outlineLevel="1" x14ac:dyDescent="0.35">
      <c r="A57" s="249"/>
      <c r="B57" s="258"/>
      <c r="C57" s="447">
        <f>INT($C$40)+1</f>
        <v>2</v>
      </c>
      <c r="D57" s="274"/>
      <c r="E57" s="331"/>
      <c r="F57" s="331"/>
      <c r="G57" s="274"/>
      <c r="H57" s="334" t="s">
        <v>745</v>
      </c>
      <c r="I57" s="292" t="s">
        <v>989</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35">
      <c r="A58" s="249"/>
      <c r="B58" s="258"/>
      <c r="C58" s="447">
        <f>INT($C$40)+1</f>
        <v>2</v>
      </c>
      <c r="D58" s="274"/>
      <c r="E58" s="331"/>
      <c r="F58" s="331"/>
      <c r="G58" s="274"/>
      <c r="H58" s="461" t="s">
        <v>419</v>
      </c>
      <c r="I58" s="461" t="s">
        <v>186</v>
      </c>
      <c r="J58" s="264" t="s">
        <v>829</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15" customHeight="1" outlineLevel="3" x14ac:dyDescent="0.35">
      <c r="A59" s="249"/>
      <c r="B59" s="258"/>
      <c r="C59" s="447">
        <f>INT($C$40)+3.005</f>
        <v>4.0049999999999999</v>
      </c>
      <c r="D59" s="274" t="s">
        <v>423</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35">
      <c r="A60" s="249"/>
      <c r="B60" s="258"/>
      <c r="C60" s="447">
        <f>INT($C$40)+2</f>
        <v>3</v>
      </c>
      <c r="D60" s="274"/>
      <c r="E60" s="325">
        <v>0</v>
      </c>
      <c r="F60" s="331"/>
      <c r="G60" s="274"/>
      <c r="H60" s="279" t="s">
        <v>879</v>
      </c>
      <c r="I60" s="295" t="s">
        <v>744</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35">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35">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35">
      <c r="A63" s="249"/>
      <c r="B63" s="258"/>
      <c r="C63" s="447">
        <f>INT($C$40)+2</f>
        <v>3</v>
      </c>
      <c r="D63" s="274"/>
      <c r="E63" s="325">
        <f>E60+1</f>
        <v>1</v>
      </c>
      <c r="F63" s="331"/>
      <c r="G63" s="274"/>
      <c r="H63" s="462" t="s">
        <v>882</v>
      </c>
      <c r="I63" s="463" t="s">
        <v>744</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35">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35">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35">
      <c r="A66" s="249"/>
      <c r="B66" s="258"/>
      <c r="C66" s="447">
        <f>INT($C$40)+2</f>
        <v>3</v>
      </c>
      <c r="D66" s="274"/>
      <c r="E66" s="325">
        <f>E63+1</f>
        <v>2</v>
      </c>
      <c r="F66" s="331"/>
      <c r="G66" s="274"/>
      <c r="H66" s="279" t="s">
        <v>883</v>
      </c>
      <c r="I66" s="295" t="s">
        <v>744</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35">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35">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35">
      <c r="A69" s="249"/>
      <c r="B69" s="258"/>
      <c r="C69" s="447">
        <f>INT($C$40)+2</f>
        <v>3</v>
      </c>
      <c r="D69" s="274"/>
      <c r="E69" s="325">
        <f t="shared" ref="E69" si="34">E66+1</f>
        <v>3</v>
      </c>
      <c r="F69" s="331"/>
      <c r="G69" s="274"/>
      <c r="H69" s="279" t="s">
        <v>884</v>
      </c>
      <c r="I69" s="295" t="s">
        <v>744</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35">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35">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35">
      <c r="A72" s="249"/>
      <c r="B72" s="258"/>
      <c r="C72" s="447">
        <f>INT($C$40)+2</f>
        <v>3</v>
      </c>
      <c r="D72" s="274"/>
      <c r="E72" s="325">
        <f t="shared" ref="E72" si="36">E69+1</f>
        <v>4</v>
      </c>
      <c r="F72" s="331"/>
      <c r="G72" s="274"/>
      <c r="H72" s="279" t="s">
        <v>881</v>
      </c>
      <c r="I72" s="295" t="s">
        <v>744</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35">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35">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35">
      <c r="A75" s="249"/>
      <c r="B75" s="258"/>
      <c r="C75" s="447">
        <f t="shared" ref="C75" si="37">INT($C$40)+2</f>
        <v>3</v>
      </c>
      <c r="D75" s="274"/>
      <c r="E75" s="325">
        <f t="shared" ref="E75" si="38">E72+1</f>
        <v>5</v>
      </c>
      <c r="F75" s="331"/>
      <c r="G75" s="274"/>
      <c r="H75" s="279" t="s">
        <v>885</v>
      </c>
      <c r="I75" s="295" t="s">
        <v>744</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35">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35">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35">
      <c r="A78" s="249"/>
      <c r="B78" s="258"/>
      <c r="C78" s="447">
        <f t="shared" ref="C78" si="40">INT($C$40)+2</f>
        <v>3</v>
      </c>
      <c r="D78" s="274"/>
      <c r="E78" s="325">
        <f t="shared" ref="E78" si="41">E75+1</f>
        <v>6</v>
      </c>
      <c r="F78" s="331"/>
      <c r="G78" s="274"/>
      <c r="H78" s="279" t="s">
        <v>880</v>
      </c>
      <c r="I78" s="295" t="s">
        <v>744</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35">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35">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35">
      <c r="A81" s="249"/>
      <c r="B81" s="258"/>
      <c r="C81" s="447">
        <f>INT($C$40)+2</f>
        <v>3</v>
      </c>
      <c r="D81" s="274"/>
      <c r="E81" s="325">
        <f t="shared" ref="E81" si="42">E78+1</f>
        <v>7</v>
      </c>
      <c r="F81" s="331"/>
      <c r="G81" s="274"/>
      <c r="H81" s="462" t="s">
        <v>886</v>
      </c>
      <c r="I81" s="463" t="s">
        <v>744</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35">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35">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35">
      <c r="A84" s="249"/>
      <c r="B84" s="258"/>
      <c r="C84" s="447">
        <f>INT($C$40)+2</f>
        <v>3</v>
      </c>
      <c r="D84" s="274"/>
      <c r="E84" s="325">
        <f t="shared" ref="E84" si="44">E81+1</f>
        <v>8</v>
      </c>
      <c r="F84" s="331"/>
      <c r="G84" s="274"/>
      <c r="H84" s="279" t="s">
        <v>887</v>
      </c>
      <c r="I84" s="295" t="s">
        <v>744</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35">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35">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35">
      <c r="A87" s="249"/>
      <c r="B87" s="258"/>
      <c r="C87" s="447">
        <f>INT($C$40)+2</f>
        <v>3</v>
      </c>
      <c r="D87" s="274"/>
      <c r="E87" s="325">
        <f t="shared" ref="E87" si="45">E84+1</f>
        <v>9</v>
      </c>
      <c r="F87" s="331"/>
      <c r="G87" s="274"/>
      <c r="H87" s="279" t="s">
        <v>888</v>
      </c>
      <c r="I87" s="295" t="s">
        <v>744</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35">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35">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35">
      <c r="A90" s="249"/>
      <c r="B90" s="258"/>
      <c r="C90" s="447">
        <f>INT($C$40)+2</f>
        <v>3</v>
      </c>
      <c r="D90" s="274"/>
      <c r="E90" s="325">
        <f t="shared" ref="E90" si="46">E87+1</f>
        <v>10</v>
      </c>
      <c r="F90" s="331"/>
      <c r="G90" s="274"/>
      <c r="H90" s="279" t="s">
        <v>889</v>
      </c>
      <c r="I90" s="295" t="s">
        <v>744</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35">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35">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35">
      <c r="A93" s="249"/>
      <c r="B93" s="258"/>
      <c r="C93" s="447">
        <f t="shared" ref="C93" si="47">INT($C$40)+2</f>
        <v>3</v>
      </c>
      <c r="D93" s="274"/>
      <c r="E93" s="325">
        <f t="shared" ref="E93" si="48">E90+1</f>
        <v>11</v>
      </c>
      <c r="F93" s="331"/>
      <c r="G93" s="274"/>
      <c r="H93" s="279" t="s">
        <v>890</v>
      </c>
      <c r="I93" s="295" t="s">
        <v>744</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35">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35">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35">
      <c r="A96" s="249"/>
      <c r="B96" s="258"/>
      <c r="C96" s="447">
        <f t="shared" ref="C96" si="49">INT($C$40)+2</f>
        <v>3</v>
      </c>
      <c r="D96" s="274"/>
      <c r="E96" s="325">
        <f t="shared" ref="E96" si="50">E93+1</f>
        <v>12</v>
      </c>
      <c r="F96" s="331"/>
      <c r="G96" s="274"/>
      <c r="H96" s="279" t="s">
        <v>891</v>
      </c>
      <c r="I96" s="295" t="s">
        <v>744</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35">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35">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35">
      <c r="A99" s="249"/>
      <c r="B99" s="258"/>
      <c r="C99" s="447">
        <f>INT($C$40)+2</f>
        <v>3</v>
      </c>
      <c r="D99" s="274"/>
      <c r="E99" s="325">
        <f t="shared" ref="E99" si="51">E96+1</f>
        <v>13</v>
      </c>
      <c r="F99" s="331"/>
      <c r="G99" s="274"/>
      <c r="H99" s="462" t="s">
        <v>892</v>
      </c>
      <c r="I99" s="463" t="s">
        <v>744</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35">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35">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35">
      <c r="A102" s="249"/>
      <c r="B102" s="258"/>
      <c r="C102" s="447">
        <f>INT($C$40)+2</f>
        <v>3</v>
      </c>
      <c r="D102" s="274"/>
      <c r="E102" s="325">
        <f t="shared" ref="E102" si="53">E99+1</f>
        <v>14</v>
      </c>
      <c r="F102" s="331"/>
      <c r="G102" s="274"/>
      <c r="H102" s="279" t="s">
        <v>893</v>
      </c>
      <c r="I102" s="295" t="s">
        <v>744</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35">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35">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35">
      <c r="A105" s="249"/>
      <c r="B105" s="258"/>
      <c r="C105" s="447">
        <f>INT($C$40)+2</f>
        <v>3</v>
      </c>
      <c r="D105" s="274"/>
      <c r="E105" s="325">
        <f t="shared" ref="E105" si="54">E102+1</f>
        <v>15</v>
      </c>
      <c r="F105" s="331"/>
      <c r="G105" s="274"/>
      <c r="H105" s="279" t="s">
        <v>894</v>
      </c>
      <c r="I105" s="295" t="s">
        <v>744</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35">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35">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35">
      <c r="A108" s="249"/>
      <c r="B108" s="258"/>
      <c r="C108" s="447">
        <f>INT($C$40)+2</f>
        <v>3</v>
      </c>
      <c r="D108" s="274"/>
      <c r="E108" s="325">
        <f t="shared" ref="E108" si="55">E105+1</f>
        <v>16</v>
      </c>
      <c r="F108" s="331"/>
      <c r="G108" s="274"/>
      <c r="H108" s="279" t="s">
        <v>895</v>
      </c>
      <c r="I108" s="295" t="s">
        <v>744</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35">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35">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35">
      <c r="A111" s="249"/>
      <c r="B111" s="258"/>
      <c r="C111" s="447">
        <f t="shared" ref="C111" si="56">INT($C$40)+2</f>
        <v>3</v>
      </c>
      <c r="D111" s="274"/>
      <c r="E111" s="325">
        <f t="shared" ref="E111" si="57">E108+1</f>
        <v>17</v>
      </c>
      <c r="F111" s="331"/>
      <c r="G111" s="274"/>
      <c r="H111" s="279" t="s">
        <v>896</v>
      </c>
      <c r="I111" s="295" t="s">
        <v>744</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35">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35">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35">
      <c r="A114" s="249"/>
      <c r="B114" s="258"/>
      <c r="C114" s="447">
        <f t="shared" ref="C114" si="58">INT($C$40)+2</f>
        <v>3</v>
      </c>
      <c r="D114" s="274"/>
      <c r="E114" s="325">
        <f t="shared" ref="E114" si="59">E111+1</f>
        <v>18</v>
      </c>
      <c r="F114" s="331"/>
      <c r="G114" s="274"/>
      <c r="H114" s="279" t="s">
        <v>897</v>
      </c>
      <c r="I114" s="295" t="s">
        <v>744</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35">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35">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35">
      <c r="A117" s="249"/>
      <c r="B117" s="258"/>
      <c r="C117" s="447">
        <f t="shared" ref="C117" si="60">INT($C$40)+2</f>
        <v>3</v>
      </c>
      <c r="D117" s="274"/>
      <c r="E117" s="325">
        <f>E114+1</f>
        <v>19</v>
      </c>
      <c r="F117" s="331"/>
      <c r="G117" s="274"/>
      <c r="H117" s="279" t="s">
        <v>898</v>
      </c>
      <c r="I117" s="295" t="s">
        <v>744</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35">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35">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35">
      <c r="A120" s="249"/>
      <c r="B120" s="258"/>
      <c r="C120" s="447">
        <f t="shared" ref="C120" si="61">INT($C$40)+2</f>
        <v>3</v>
      </c>
      <c r="D120" s="274"/>
      <c r="E120" s="325">
        <f t="shared" ref="E120" si="62">E117+1</f>
        <v>20</v>
      </c>
      <c r="F120" s="331"/>
      <c r="G120" s="274"/>
      <c r="H120" s="279" t="s">
        <v>899</v>
      </c>
      <c r="I120" s="295" t="s">
        <v>744</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35">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35">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15" customHeight="1" outlineLevel="2" x14ac:dyDescent="0.3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427</v>
      </c>
      <c r="SK123" s="261"/>
      <c r="SL123" s="249"/>
      <c r="SM123" s="249"/>
      <c r="SN123" s="249"/>
    </row>
    <row r="124" spans="1:508" outlineLevel="1" x14ac:dyDescent="0.35">
      <c r="A124" s="249"/>
      <c r="B124" s="258"/>
      <c r="C124" s="447">
        <f>INT($C$40)+1</f>
        <v>2</v>
      </c>
      <c r="D124" s="274"/>
      <c r="E124" s="331"/>
      <c r="F124" s="331"/>
      <c r="G124" s="274"/>
      <c r="H124" s="334" t="s">
        <v>984</v>
      </c>
      <c r="I124" s="659" t="s">
        <v>986</v>
      </c>
      <c r="J124" s="658" t="s">
        <v>770</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35">
      <c r="A125" s="249"/>
      <c r="B125" s="258"/>
      <c r="C125" s="447">
        <f>INT($C$40)+1</f>
        <v>2</v>
      </c>
      <c r="D125" s="274"/>
      <c r="E125" s="331"/>
      <c r="F125" s="331"/>
      <c r="G125" s="274"/>
      <c r="H125" s="461" t="s">
        <v>419</v>
      </c>
      <c r="I125" s="461" t="s">
        <v>186</v>
      </c>
      <c r="J125" s="658" t="s">
        <v>829</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15" customHeight="1" outlineLevel="3" x14ac:dyDescent="0.35">
      <c r="A126" s="249"/>
      <c r="B126" s="258"/>
      <c r="C126" s="447">
        <f>INT($C$40)+3.005</f>
        <v>4.0049999999999999</v>
      </c>
      <c r="D126" s="274" t="s">
        <v>423</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35">
      <c r="A127" s="249"/>
      <c r="B127" s="258"/>
      <c r="C127" s="447">
        <f>INT($C$40)+2</f>
        <v>3</v>
      </c>
      <c r="D127" s="274"/>
      <c r="E127" s="325">
        <v>0</v>
      </c>
      <c r="F127" s="331"/>
      <c r="G127" s="274"/>
      <c r="H127" s="279" t="s">
        <v>879</v>
      </c>
      <c r="I127" s="295" t="s">
        <v>744</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35">
      <c r="A128" s="249"/>
      <c r="B128" s="258"/>
      <c r="C128" s="447">
        <f>INT($C$40)+2</f>
        <v>3</v>
      </c>
      <c r="D128" s="274"/>
      <c r="E128" s="325">
        <f t="shared" ref="E128:E147" si="144">E127+1</f>
        <v>1</v>
      </c>
      <c r="F128" s="331"/>
      <c r="G128" s="274"/>
      <c r="H128" s="462" t="s">
        <v>882</v>
      </c>
      <c r="I128" s="463" t="s">
        <v>744</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35">
      <c r="A129" s="249"/>
      <c r="B129" s="258"/>
      <c r="C129" s="447">
        <f>INT($C$40)+2</f>
        <v>3</v>
      </c>
      <c r="D129" s="274"/>
      <c r="E129" s="325">
        <f t="shared" si="144"/>
        <v>2</v>
      </c>
      <c r="F129" s="331"/>
      <c r="G129" s="274"/>
      <c r="H129" s="279" t="s">
        <v>883</v>
      </c>
      <c r="I129" s="295" t="s">
        <v>744</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35">
      <c r="A130" s="249"/>
      <c r="B130" s="258"/>
      <c r="C130" s="447">
        <f>INT($C$40)+2</f>
        <v>3</v>
      </c>
      <c r="D130" s="274"/>
      <c r="E130" s="325">
        <f t="shared" si="144"/>
        <v>3</v>
      </c>
      <c r="F130" s="331"/>
      <c r="G130" s="274"/>
      <c r="H130" s="279" t="s">
        <v>884</v>
      </c>
      <c r="I130" s="295" t="s">
        <v>744</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35">
      <c r="A131" s="249"/>
      <c r="B131" s="258"/>
      <c r="C131" s="447">
        <f>INT($C$40)+2</f>
        <v>3</v>
      </c>
      <c r="D131" s="274"/>
      <c r="E131" s="325">
        <f t="shared" si="144"/>
        <v>4</v>
      </c>
      <c r="F131" s="331"/>
      <c r="G131" s="274"/>
      <c r="H131" s="279" t="s">
        <v>881</v>
      </c>
      <c r="I131" s="295" t="s">
        <v>744</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35">
      <c r="A132" s="249"/>
      <c r="B132" s="258"/>
      <c r="C132" s="447">
        <f t="shared" ref="C132" si="145">INT($C$40)+2</f>
        <v>3</v>
      </c>
      <c r="D132" s="274"/>
      <c r="E132" s="325">
        <f t="shared" si="144"/>
        <v>5</v>
      </c>
      <c r="F132" s="331"/>
      <c r="G132" s="274"/>
      <c r="H132" s="279" t="s">
        <v>885</v>
      </c>
      <c r="I132" s="295" t="s">
        <v>744</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35">
      <c r="A133" s="249"/>
      <c r="B133" s="258"/>
      <c r="C133" s="447">
        <f t="shared" ref="C133" si="146">INT($C$40)+2</f>
        <v>3</v>
      </c>
      <c r="D133" s="274"/>
      <c r="E133" s="325">
        <f t="shared" si="144"/>
        <v>6</v>
      </c>
      <c r="F133" s="331"/>
      <c r="G133" s="274"/>
      <c r="H133" s="279" t="s">
        <v>880</v>
      </c>
      <c r="I133" s="295" t="s">
        <v>744</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35">
      <c r="A134" s="249"/>
      <c r="B134" s="258"/>
      <c r="C134" s="447">
        <f>INT($C$40)+2</f>
        <v>3</v>
      </c>
      <c r="D134" s="274"/>
      <c r="E134" s="325">
        <f t="shared" si="144"/>
        <v>7</v>
      </c>
      <c r="F134" s="331"/>
      <c r="G134" s="274"/>
      <c r="H134" s="462" t="s">
        <v>886</v>
      </c>
      <c r="I134" s="463" t="s">
        <v>744</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35">
      <c r="A135" s="249"/>
      <c r="B135" s="258"/>
      <c r="C135" s="447">
        <f>INT($C$40)+2</f>
        <v>3</v>
      </c>
      <c r="D135" s="274"/>
      <c r="E135" s="325">
        <f t="shared" si="144"/>
        <v>8</v>
      </c>
      <c r="F135" s="331"/>
      <c r="G135" s="274"/>
      <c r="H135" s="279" t="s">
        <v>887</v>
      </c>
      <c r="I135" s="295" t="s">
        <v>744</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35">
      <c r="A136" s="249"/>
      <c r="B136" s="258"/>
      <c r="C136" s="447">
        <f>INT($C$40)+2</f>
        <v>3</v>
      </c>
      <c r="D136" s="274"/>
      <c r="E136" s="325">
        <f t="shared" si="144"/>
        <v>9</v>
      </c>
      <c r="F136" s="331"/>
      <c r="G136" s="274"/>
      <c r="H136" s="279" t="s">
        <v>888</v>
      </c>
      <c r="I136" s="295" t="s">
        <v>744</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35">
      <c r="A137" s="249"/>
      <c r="B137" s="258"/>
      <c r="C137" s="447">
        <f>INT($C$40)+2</f>
        <v>3</v>
      </c>
      <c r="D137" s="274"/>
      <c r="E137" s="325">
        <f t="shared" si="144"/>
        <v>10</v>
      </c>
      <c r="F137" s="331"/>
      <c r="G137" s="274"/>
      <c r="H137" s="279" t="s">
        <v>889</v>
      </c>
      <c r="I137" s="295" t="s">
        <v>744</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35">
      <c r="A138" s="249"/>
      <c r="B138" s="258"/>
      <c r="C138" s="447">
        <f t="shared" ref="C138" si="147">INT($C$40)+2</f>
        <v>3</v>
      </c>
      <c r="D138" s="274"/>
      <c r="E138" s="325">
        <f t="shared" si="144"/>
        <v>11</v>
      </c>
      <c r="F138" s="331"/>
      <c r="G138" s="274"/>
      <c r="H138" s="279" t="s">
        <v>890</v>
      </c>
      <c r="I138" s="295" t="s">
        <v>744</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35">
      <c r="A139" s="249"/>
      <c r="B139" s="258"/>
      <c r="C139" s="447">
        <f t="shared" ref="C139" si="148">INT($C$40)+2</f>
        <v>3</v>
      </c>
      <c r="D139" s="274"/>
      <c r="E139" s="325">
        <f t="shared" si="144"/>
        <v>12</v>
      </c>
      <c r="F139" s="331"/>
      <c r="G139" s="274"/>
      <c r="H139" s="279" t="s">
        <v>891</v>
      </c>
      <c r="I139" s="295" t="s">
        <v>744</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35">
      <c r="A140" s="249"/>
      <c r="B140" s="258"/>
      <c r="C140" s="447">
        <f>INT($C$40)+2</f>
        <v>3</v>
      </c>
      <c r="D140" s="274"/>
      <c r="E140" s="325">
        <f t="shared" si="144"/>
        <v>13</v>
      </c>
      <c r="F140" s="331"/>
      <c r="G140" s="274"/>
      <c r="H140" s="462" t="s">
        <v>892</v>
      </c>
      <c r="I140" s="463" t="s">
        <v>744</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35">
      <c r="A141" s="249"/>
      <c r="B141" s="258"/>
      <c r="C141" s="447">
        <f>INT($C$40)+2</f>
        <v>3</v>
      </c>
      <c r="D141" s="274"/>
      <c r="E141" s="325">
        <f t="shared" si="144"/>
        <v>14</v>
      </c>
      <c r="F141" s="331"/>
      <c r="G141" s="274"/>
      <c r="H141" s="279" t="s">
        <v>893</v>
      </c>
      <c r="I141" s="295" t="s">
        <v>744</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35">
      <c r="A142" s="249"/>
      <c r="B142" s="258"/>
      <c r="C142" s="447">
        <f>INT($C$40)+2</f>
        <v>3</v>
      </c>
      <c r="D142" s="274"/>
      <c r="E142" s="325">
        <f t="shared" si="144"/>
        <v>15</v>
      </c>
      <c r="F142" s="331"/>
      <c r="G142" s="274"/>
      <c r="H142" s="279" t="s">
        <v>894</v>
      </c>
      <c r="I142" s="295" t="s">
        <v>744</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35">
      <c r="A143" s="249"/>
      <c r="B143" s="258"/>
      <c r="C143" s="447">
        <f>INT($C$40)+2</f>
        <v>3</v>
      </c>
      <c r="D143" s="274"/>
      <c r="E143" s="325">
        <f t="shared" si="144"/>
        <v>16</v>
      </c>
      <c r="F143" s="331"/>
      <c r="G143" s="274"/>
      <c r="H143" s="279" t="s">
        <v>895</v>
      </c>
      <c r="I143" s="295" t="s">
        <v>744</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35">
      <c r="A144" s="249"/>
      <c r="B144" s="258"/>
      <c r="C144" s="447">
        <f t="shared" ref="C144" si="149">INT($C$40)+2</f>
        <v>3</v>
      </c>
      <c r="D144" s="274"/>
      <c r="E144" s="325">
        <f t="shared" si="144"/>
        <v>17</v>
      </c>
      <c r="F144" s="331"/>
      <c r="G144" s="274"/>
      <c r="H144" s="279" t="s">
        <v>896</v>
      </c>
      <c r="I144" s="295" t="s">
        <v>744</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35">
      <c r="A145" s="249"/>
      <c r="B145" s="258"/>
      <c r="C145" s="447">
        <f t="shared" ref="C145" si="150">INT($C$40)+2</f>
        <v>3</v>
      </c>
      <c r="D145" s="274"/>
      <c r="E145" s="325">
        <f t="shared" si="144"/>
        <v>18</v>
      </c>
      <c r="F145" s="331"/>
      <c r="G145" s="274"/>
      <c r="H145" s="279" t="s">
        <v>897</v>
      </c>
      <c r="I145" s="295" t="s">
        <v>744</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35">
      <c r="A146" s="249"/>
      <c r="B146" s="258"/>
      <c r="C146" s="447">
        <f t="shared" ref="C146" si="151">INT($C$40)+2</f>
        <v>3</v>
      </c>
      <c r="D146" s="274"/>
      <c r="E146" s="325">
        <f t="shared" si="144"/>
        <v>19</v>
      </c>
      <c r="F146" s="331"/>
      <c r="G146" s="274"/>
      <c r="H146" s="279" t="s">
        <v>898</v>
      </c>
      <c r="I146" s="295" t="s">
        <v>744</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35">
      <c r="A147" s="249"/>
      <c r="B147" s="258"/>
      <c r="C147" s="447">
        <f t="shared" ref="C147" si="152">INT($C$40)+2</f>
        <v>3</v>
      </c>
      <c r="D147" s="274"/>
      <c r="E147" s="325">
        <f t="shared" si="144"/>
        <v>20</v>
      </c>
      <c r="F147" s="331"/>
      <c r="G147" s="274"/>
      <c r="H147" s="279" t="s">
        <v>899</v>
      </c>
      <c r="I147" s="295" t="s">
        <v>744</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15" customHeight="1" outlineLevel="2" x14ac:dyDescent="0.3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427</v>
      </c>
      <c r="SK148" s="261"/>
      <c r="SL148" s="249"/>
      <c r="SM148" s="249"/>
      <c r="SN148" s="249"/>
    </row>
    <row r="149" spans="1:508" outlineLevel="1" x14ac:dyDescent="0.35">
      <c r="A149" s="249"/>
      <c r="B149" s="258"/>
      <c r="C149" s="447">
        <f>INT($C$40)+1</f>
        <v>2</v>
      </c>
      <c r="D149" s="274"/>
      <c r="E149" s="331"/>
      <c r="F149" s="331"/>
      <c r="G149" s="274"/>
      <c r="H149" s="334" t="s">
        <v>746</v>
      </c>
      <c r="I149" s="292"/>
      <c r="J149" s="292" t="s">
        <v>755</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35">
      <c r="A150" s="249"/>
      <c r="B150" s="258"/>
      <c r="C150" s="447">
        <f>INT($C$40)+1</f>
        <v>2</v>
      </c>
      <c r="D150" s="274"/>
      <c r="E150" s="331"/>
      <c r="F150" s="331"/>
      <c r="G150" s="274"/>
      <c r="H150" s="461" t="s">
        <v>605</v>
      </c>
      <c r="I150" s="461" t="s">
        <v>747</v>
      </c>
      <c r="J150" s="264" t="s">
        <v>829</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15" customHeight="1" outlineLevel="3" x14ac:dyDescent="0.35">
      <c r="A151" s="249"/>
      <c r="B151" s="258"/>
      <c r="C151" s="447">
        <f>INT($C$40)+3.005</f>
        <v>4.0049999999999999</v>
      </c>
      <c r="D151" s="274" t="s">
        <v>423</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35">
      <c r="A152" s="249"/>
      <c r="B152" s="258"/>
      <c r="C152" s="447">
        <f>INT($C$40)+2</f>
        <v>3</v>
      </c>
      <c r="D152" s="274"/>
      <c r="E152" s="325">
        <v>0</v>
      </c>
      <c r="F152" s="331"/>
      <c r="G152" s="274"/>
      <c r="H152" s="566"/>
      <c r="I152" s="586" t="s">
        <v>925</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35">
      <c r="A153" s="249"/>
      <c r="B153" s="258"/>
      <c r="C153" s="447">
        <f>INT($C$40)+2</f>
        <v>3</v>
      </c>
      <c r="D153" s="274"/>
      <c r="E153" s="325">
        <f>E152+1</f>
        <v>1</v>
      </c>
      <c r="F153" s="331"/>
      <c r="G153" s="274"/>
      <c r="H153" s="567" t="str">
        <f>Sheep!$H$251&amp;" Merino BBB"</f>
        <v>Aut Merino BBB</v>
      </c>
      <c r="I153" s="567" t="s">
        <v>916</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35">
      <c r="A154" s="249"/>
      <c r="B154" s="258"/>
      <c r="C154" s="447">
        <f>INT($C$40)+3</f>
        <v>4</v>
      </c>
      <c r="D154" s="274"/>
      <c r="E154" s="325">
        <f t="shared" ref="E154:E217" si="154">E153+1</f>
        <v>2</v>
      </c>
      <c r="F154" s="331"/>
      <c r="G154" s="274"/>
      <c r="H154" s="569"/>
      <c r="I154" s="587" t="s">
        <v>917</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35">
      <c r="A155" s="249"/>
      <c r="B155" s="258"/>
      <c r="C155" s="447">
        <f>INT($C$40)+3</f>
        <v>4</v>
      </c>
      <c r="D155" s="274"/>
      <c r="E155" s="325">
        <f t="shared" si="154"/>
        <v>3</v>
      </c>
      <c r="F155" s="331"/>
      <c r="G155" s="274"/>
      <c r="H155" s="569"/>
      <c r="I155" s="584" t="s">
        <v>919</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35">
      <c r="A156" s="249"/>
      <c r="B156" s="258"/>
      <c r="C156" s="447">
        <f>INT($C$40)+3</f>
        <v>4</v>
      </c>
      <c r="D156" s="274"/>
      <c r="E156" s="325">
        <f t="shared" si="154"/>
        <v>4</v>
      </c>
      <c r="F156" s="331"/>
      <c r="G156" s="274"/>
      <c r="H156" s="569"/>
      <c r="I156" s="587" t="s">
        <v>918</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35">
      <c r="A157" s="249"/>
      <c r="B157" s="258"/>
      <c r="C157" s="447">
        <f t="shared" ref="C157:C160" si="155">INT($C$40)+3</f>
        <v>4</v>
      </c>
      <c r="D157" s="274"/>
      <c r="E157" s="325">
        <f t="shared" si="154"/>
        <v>5</v>
      </c>
      <c r="F157" s="331"/>
      <c r="G157" s="274"/>
      <c r="H157" s="569"/>
      <c r="I157" s="584" t="s">
        <v>920</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35">
      <c r="A158" s="249"/>
      <c r="B158" s="258"/>
      <c r="C158" s="447">
        <f t="shared" si="155"/>
        <v>4</v>
      </c>
      <c r="D158" s="274"/>
      <c r="E158" s="325">
        <f t="shared" si="154"/>
        <v>6</v>
      </c>
      <c r="F158" s="331"/>
      <c r="G158" s="274"/>
      <c r="H158" s="569"/>
      <c r="I158" s="584" t="s">
        <v>923</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35">
      <c r="A159" s="249"/>
      <c r="B159" s="258"/>
      <c r="C159" s="447">
        <f t="shared" si="155"/>
        <v>4</v>
      </c>
      <c r="D159" s="274"/>
      <c r="E159" s="325">
        <f t="shared" si="154"/>
        <v>7</v>
      </c>
      <c r="F159" s="331"/>
      <c r="G159" s="274"/>
      <c r="H159" s="569"/>
      <c r="I159" s="587" t="s">
        <v>924</v>
      </c>
      <c r="J159" s="570"/>
      <c r="K159" s="929">
        <f>K156</f>
        <v>0</v>
      </c>
      <c r="L159" s="929">
        <f t="shared" ref="L159:BW161" si="157">L156</f>
        <v>0</v>
      </c>
      <c r="M159" s="929">
        <f t="shared" si="157"/>
        <v>0</v>
      </c>
      <c r="N159" s="929">
        <f t="shared" si="157"/>
        <v>0</v>
      </c>
      <c r="O159" s="929">
        <f t="shared" si="157"/>
        <v>0</v>
      </c>
      <c r="P159" s="929">
        <f t="shared" si="157"/>
        <v>0</v>
      </c>
      <c r="Q159" s="929">
        <f t="shared" si="157"/>
        <v>0</v>
      </c>
      <c r="R159" s="929">
        <f t="shared" si="157"/>
        <v>0</v>
      </c>
      <c r="S159" s="929">
        <f t="shared" si="157"/>
        <v>0</v>
      </c>
      <c r="T159" s="929">
        <f t="shared" si="157"/>
        <v>0</v>
      </c>
      <c r="U159" s="929">
        <f t="shared" si="157"/>
        <v>0</v>
      </c>
      <c r="V159" s="929">
        <f t="shared" si="157"/>
        <v>0</v>
      </c>
      <c r="W159" s="929">
        <f t="shared" si="157"/>
        <v>0</v>
      </c>
      <c r="X159" s="929">
        <f t="shared" si="157"/>
        <v>0</v>
      </c>
      <c r="Y159" s="929">
        <f t="shared" si="157"/>
        <v>0</v>
      </c>
      <c r="Z159" s="929">
        <f t="shared" si="157"/>
        <v>0</v>
      </c>
      <c r="AA159" s="929">
        <f t="shared" si="157"/>
        <v>0</v>
      </c>
      <c r="AB159" s="929">
        <f t="shared" si="157"/>
        <v>0</v>
      </c>
      <c r="AC159" s="929">
        <f t="shared" si="157"/>
        <v>0</v>
      </c>
      <c r="AD159" s="929">
        <f t="shared" si="157"/>
        <v>0</v>
      </c>
      <c r="AE159" s="929">
        <f t="shared" si="157"/>
        <v>0</v>
      </c>
      <c r="AF159" s="929">
        <f t="shared" si="157"/>
        <v>0</v>
      </c>
      <c r="AG159" s="929">
        <f t="shared" si="157"/>
        <v>0</v>
      </c>
      <c r="AH159" s="929">
        <f t="shared" si="157"/>
        <v>0</v>
      </c>
      <c r="AI159" s="929">
        <f t="shared" si="157"/>
        <v>0</v>
      </c>
      <c r="AJ159" s="929">
        <f t="shared" si="157"/>
        <v>0</v>
      </c>
      <c r="AK159" s="929">
        <f t="shared" si="157"/>
        <v>0</v>
      </c>
      <c r="AL159" s="929">
        <f t="shared" si="157"/>
        <v>0</v>
      </c>
      <c r="AM159" s="929">
        <f t="shared" si="157"/>
        <v>0</v>
      </c>
      <c r="AN159" s="929">
        <f t="shared" si="157"/>
        <v>0</v>
      </c>
      <c r="AO159" s="929">
        <f t="shared" si="157"/>
        <v>0</v>
      </c>
      <c r="AP159" s="929">
        <f t="shared" si="157"/>
        <v>0</v>
      </c>
      <c r="AQ159" s="929">
        <f t="shared" si="157"/>
        <v>0</v>
      </c>
      <c r="AR159" s="929">
        <f t="shared" si="157"/>
        <v>0</v>
      </c>
      <c r="AS159" s="929">
        <f t="shared" si="157"/>
        <v>0</v>
      </c>
      <c r="AT159" s="929">
        <f t="shared" si="157"/>
        <v>0</v>
      </c>
      <c r="AU159" s="929">
        <f t="shared" si="157"/>
        <v>0</v>
      </c>
      <c r="AV159" s="929">
        <f t="shared" si="157"/>
        <v>0</v>
      </c>
      <c r="AW159" s="929">
        <f t="shared" si="157"/>
        <v>0</v>
      </c>
      <c r="AX159" s="929">
        <f t="shared" si="157"/>
        <v>0</v>
      </c>
      <c r="AY159" s="929">
        <f t="shared" si="157"/>
        <v>0</v>
      </c>
      <c r="AZ159" s="929">
        <f t="shared" si="157"/>
        <v>0</v>
      </c>
      <c r="BA159" s="929">
        <f t="shared" si="157"/>
        <v>0</v>
      </c>
      <c r="BB159" s="929">
        <f t="shared" si="157"/>
        <v>0</v>
      </c>
      <c r="BC159" s="929">
        <f t="shared" si="157"/>
        <v>0</v>
      </c>
      <c r="BD159" s="929">
        <f t="shared" si="157"/>
        <v>0</v>
      </c>
      <c r="BE159" s="929">
        <f t="shared" si="157"/>
        <v>0</v>
      </c>
      <c r="BF159" s="929">
        <f t="shared" si="157"/>
        <v>0</v>
      </c>
      <c r="BG159" s="929">
        <f t="shared" si="157"/>
        <v>0</v>
      </c>
      <c r="BH159" s="929">
        <f t="shared" si="157"/>
        <v>0</v>
      </c>
      <c r="BI159" s="929">
        <f t="shared" si="157"/>
        <v>0</v>
      </c>
      <c r="BJ159" s="929">
        <f t="shared" si="157"/>
        <v>0</v>
      </c>
      <c r="BK159" s="929">
        <f t="shared" si="157"/>
        <v>0</v>
      </c>
      <c r="BL159" s="929">
        <f t="shared" si="157"/>
        <v>0</v>
      </c>
      <c r="BM159" s="929">
        <f t="shared" si="157"/>
        <v>0</v>
      </c>
      <c r="BN159" s="929">
        <f t="shared" si="157"/>
        <v>0</v>
      </c>
      <c r="BO159" s="929">
        <f t="shared" si="157"/>
        <v>0</v>
      </c>
      <c r="BP159" s="929">
        <f t="shared" si="157"/>
        <v>0</v>
      </c>
      <c r="BQ159" s="929">
        <f t="shared" si="157"/>
        <v>0</v>
      </c>
      <c r="BR159" s="929">
        <f t="shared" si="157"/>
        <v>0</v>
      </c>
      <c r="BS159" s="929">
        <f t="shared" si="157"/>
        <v>0</v>
      </c>
      <c r="BT159" s="929">
        <f t="shared" si="157"/>
        <v>0</v>
      </c>
      <c r="BU159" s="929">
        <f t="shared" si="157"/>
        <v>0</v>
      </c>
      <c r="BV159" s="929">
        <f t="shared" si="157"/>
        <v>0</v>
      </c>
      <c r="BW159" s="929">
        <f t="shared" si="157"/>
        <v>0</v>
      </c>
      <c r="BX159" s="929">
        <f t="shared" ref="BX159:EI161" si="158">BX156</f>
        <v>0</v>
      </c>
      <c r="BY159" s="929">
        <f t="shared" si="158"/>
        <v>0</v>
      </c>
      <c r="BZ159" s="929">
        <f t="shared" si="158"/>
        <v>0</v>
      </c>
      <c r="CA159" s="929">
        <f t="shared" si="158"/>
        <v>0</v>
      </c>
      <c r="CB159" s="929">
        <f t="shared" si="158"/>
        <v>0</v>
      </c>
      <c r="CC159" s="929">
        <f t="shared" si="158"/>
        <v>0</v>
      </c>
      <c r="CD159" s="929">
        <f t="shared" si="158"/>
        <v>0</v>
      </c>
      <c r="CE159" s="929">
        <f t="shared" si="158"/>
        <v>0</v>
      </c>
      <c r="CF159" s="929">
        <f t="shared" si="158"/>
        <v>0</v>
      </c>
      <c r="CG159" s="929">
        <f t="shared" si="158"/>
        <v>0</v>
      </c>
      <c r="CH159" s="929">
        <f t="shared" si="158"/>
        <v>0</v>
      </c>
      <c r="CI159" s="929">
        <f t="shared" si="158"/>
        <v>0</v>
      </c>
      <c r="CJ159" s="929">
        <f t="shared" si="158"/>
        <v>0</v>
      </c>
      <c r="CK159" s="929">
        <f t="shared" si="158"/>
        <v>0</v>
      </c>
      <c r="CL159" s="929">
        <f t="shared" si="158"/>
        <v>0</v>
      </c>
      <c r="CM159" s="929">
        <f t="shared" si="158"/>
        <v>0</v>
      </c>
      <c r="CN159" s="929">
        <f t="shared" si="158"/>
        <v>0</v>
      </c>
      <c r="CO159" s="929">
        <f t="shared" si="158"/>
        <v>0</v>
      </c>
      <c r="CP159" s="929">
        <f t="shared" si="158"/>
        <v>0</v>
      </c>
      <c r="CQ159" s="929">
        <f t="shared" si="158"/>
        <v>0</v>
      </c>
      <c r="CR159" s="929">
        <f t="shared" si="158"/>
        <v>0</v>
      </c>
      <c r="CS159" s="929">
        <f t="shared" si="158"/>
        <v>0</v>
      </c>
      <c r="CT159" s="929">
        <f t="shared" si="158"/>
        <v>0</v>
      </c>
      <c r="CU159" s="929">
        <f t="shared" si="158"/>
        <v>0</v>
      </c>
      <c r="CV159" s="929">
        <f t="shared" si="158"/>
        <v>0</v>
      </c>
      <c r="CW159" s="929">
        <f t="shared" si="158"/>
        <v>0</v>
      </c>
      <c r="CX159" s="929">
        <f t="shared" si="158"/>
        <v>0</v>
      </c>
      <c r="CY159" s="929">
        <f t="shared" si="158"/>
        <v>0</v>
      </c>
      <c r="CZ159" s="929">
        <f t="shared" si="158"/>
        <v>0</v>
      </c>
      <c r="DA159" s="929">
        <f t="shared" si="158"/>
        <v>0</v>
      </c>
      <c r="DB159" s="929">
        <f t="shared" si="158"/>
        <v>0</v>
      </c>
      <c r="DC159" s="929">
        <f t="shared" si="158"/>
        <v>0</v>
      </c>
      <c r="DD159" s="929">
        <f t="shared" si="158"/>
        <v>0</v>
      </c>
      <c r="DE159" s="929">
        <f t="shared" si="158"/>
        <v>0</v>
      </c>
      <c r="DF159" s="929">
        <f t="shared" si="158"/>
        <v>0</v>
      </c>
      <c r="DG159" s="929">
        <f t="shared" si="158"/>
        <v>0</v>
      </c>
      <c r="DH159" s="929">
        <f t="shared" si="158"/>
        <v>0</v>
      </c>
      <c r="DI159" s="929">
        <f t="shared" si="158"/>
        <v>0</v>
      </c>
      <c r="DJ159" s="929">
        <f t="shared" si="158"/>
        <v>0</v>
      </c>
      <c r="DK159" s="929">
        <f t="shared" si="158"/>
        <v>0</v>
      </c>
      <c r="DL159" s="929">
        <f t="shared" si="158"/>
        <v>0</v>
      </c>
      <c r="DM159" s="929">
        <f t="shared" si="158"/>
        <v>0</v>
      </c>
      <c r="DN159" s="929">
        <f t="shared" si="158"/>
        <v>0</v>
      </c>
      <c r="DO159" s="929">
        <f t="shared" si="158"/>
        <v>0</v>
      </c>
      <c r="DP159" s="929">
        <f t="shared" si="158"/>
        <v>0</v>
      </c>
      <c r="DQ159" s="929">
        <f t="shared" si="158"/>
        <v>0</v>
      </c>
      <c r="DR159" s="929">
        <f t="shared" si="158"/>
        <v>0</v>
      </c>
      <c r="DS159" s="929">
        <f t="shared" si="158"/>
        <v>0</v>
      </c>
      <c r="DT159" s="929">
        <f t="shared" si="158"/>
        <v>0</v>
      </c>
      <c r="DU159" s="929">
        <f t="shared" si="158"/>
        <v>0</v>
      </c>
      <c r="DV159" s="929">
        <f t="shared" si="158"/>
        <v>0</v>
      </c>
      <c r="DW159" s="929">
        <f t="shared" si="158"/>
        <v>0</v>
      </c>
      <c r="DX159" s="929">
        <f t="shared" si="158"/>
        <v>0</v>
      </c>
      <c r="DY159" s="929">
        <f t="shared" si="158"/>
        <v>0</v>
      </c>
      <c r="DZ159" s="929">
        <f t="shared" si="158"/>
        <v>0</v>
      </c>
      <c r="EA159" s="929">
        <f t="shared" si="158"/>
        <v>0</v>
      </c>
      <c r="EB159" s="929">
        <f t="shared" si="158"/>
        <v>0</v>
      </c>
      <c r="EC159" s="929">
        <f t="shared" si="158"/>
        <v>0</v>
      </c>
      <c r="ED159" s="929">
        <f t="shared" si="158"/>
        <v>0</v>
      </c>
      <c r="EE159" s="929">
        <f t="shared" si="158"/>
        <v>0</v>
      </c>
      <c r="EF159" s="929">
        <f t="shared" si="158"/>
        <v>0</v>
      </c>
      <c r="EG159" s="929">
        <f t="shared" si="158"/>
        <v>0</v>
      </c>
      <c r="EH159" s="929">
        <f t="shared" si="158"/>
        <v>0</v>
      </c>
      <c r="EI159" s="929">
        <f t="shared" si="158"/>
        <v>0</v>
      </c>
      <c r="EJ159" s="929">
        <f t="shared" ref="EJ159:GU161" si="159">EJ156</f>
        <v>0</v>
      </c>
      <c r="EK159" s="929">
        <f t="shared" si="159"/>
        <v>0</v>
      </c>
      <c r="EL159" s="929">
        <f t="shared" si="159"/>
        <v>0</v>
      </c>
      <c r="EM159" s="929">
        <f t="shared" si="159"/>
        <v>0</v>
      </c>
      <c r="EN159" s="929">
        <f t="shared" si="159"/>
        <v>0</v>
      </c>
      <c r="EO159" s="929">
        <f t="shared" si="159"/>
        <v>0</v>
      </c>
      <c r="EP159" s="929">
        <f t="shared" si="159"/>
        <v>0</v>
      </c>
      <c r="EQ159" s="929">
        <f t="shared" si="159"/>
        <v>0</v>
      </c>
      <c r="ER159" s="929">
        <f t="shared" si="159"/>
        <v>0</v>
      </c>
      <c r="ES159" s="929">
        <f t="shared" si="159"/>
        <v>0</v>
      </c>
      <c r="ET159" s="929">
        <f t="shared" si="159"/>
        <v>0</v>
      </c>
      <c r="EU159" s="929">
        <f t="shared" si="159"/>
        <v>0</v>
      </c>
      <c r="EV159" s="929">
        <f t="shared" si="159"/>
        <v>0</v>
      </c>
      <c r="EW159" s="929">
        <f t="shared" si="159"/>
        <v>0</v>
      </c>
      <c r="EX159" s="929">
        <f t="shared" si="159"/>
        <v>0</v>
      </c>
      <c r="EY159" s="929">
        <f t="shared" si="159"/>
        <v>0</v>
      </c>
      <c r="EZ159" s="929">
        <f t="shared" si="159"/>
        <v>0</v>
      </c>
      <c r="FA159" s="929">
        <f t="shared" si="159"/>
        <v>0</v>
      </c>
      <c r="FB159" s="929">
        <f t="shared" si="159"/>
        <v>0</v>
      </c>
      <c r="FC159" s="929">
        <f t="shared" si="159"/>
        <v>0</v>
      </c>
      <c r="FD159" s="929">
        <f t="shared" si="159"/>
        <v>0</v>
      </c>
      <c r="FE159" s="929">
        <f t="shared" si="159"/>
        <v>0</v>
      </c>
      <c r="FF159" s="929">
        <f t="shared" si="159"/>
        <v>0</v>
      </c>
      <c r="FG159" s="929">
        <f t="shared" si="159"/>
        <v>0</v>
      </c>
      <c r="FH159" s="929">
        <f t="shared" si="159"/>
        <v>0</v>
      </c>
      <c r="FI159" s="929">
        <f t="shared" si="159"/>
        <v>0</v>
      </c>
      <c r="FJ159" s="929">
        <f t="shared" si="159"/>
        <v>0</v>
      </c>
      <c r="FK159" s="929">
        <f t="shared" si="159"/>
        <v>0</v>
      </c>
      <c r="FL159" s="929">
        <f t="shared" si="159"/>
        <v>0</v>
      </c>
      <c r="FM159" s="929">
        <f t="shared" si="159"/>
        <v>0</v>
      </c>
      <c r="FN159" s="929">
        <f t="shared" si="159"/>
        <v>0</v>
      </c>
      <c r="FO159" s="929">
        <f t="shared" si="159"/>
        <v>0</v>
      </c>
      <c r="FP159" s="929">
        <f t="shared" si="159"/>
        <v>0</v>
      </c>
      <c r="FQ159" s="929">
        <f t="shared" si="159"/>
        <v>0</v>
      </c>
      <c r="FR159" s="929">
        <f t="shared" si="159"/>
        <v>0</v>
      </c>
      <c r="FS159" s="929">
        <f t="shared" si="159"/>
        <v>0</v>
      </c>
      <c r="FT159" s="929">
        <f t="shared" si="159"/>
        <v>0</v>
      </c>
      <c r="FU159" s="929">
        <f t="shared" si="159"/>
        <v>0</v>
      </c>
      <c r="FV159" s="929">
        <f t="shared" si="159"/>
        <v>0</v>
      </c>
      <c r="FW159" s="929">
        <f t="shared" si="159"/>
        <v>0</v>
      </c>
      <c r="FX159" s="929">
        <f t="shared" si="159"/>
        <v>0</v>
      </c>
      <c r="FY159" s="929">
        <f t="shared" si="159"/>
        <v>0</v>
      </c>
      <c r="FZ159" s="929">
        <f t="shared" si="159"/>
        <v>0</v>
      </c>
      <c r="GA159" s="929">
        <f t="shared" si="159"/>
        <v>0</v>
      </c>
      <c r="GB159" s="929">
        <f t="shared" si="159"/>
        <v>0</v>
      </c>
      <c r="GC159" s="929">
        <f t="shared" si="159"/>
        <v>0</v>
      </c>
      <c r="GD159" s="929">
        <f t="shared" si="159"/>
        <v>0</v>
      </c>
      <c r="GE159" s="929">
        <f t="shared" si="159"/>
        <v>0</v>
      </c>
      <c r="GF159" s="929">
        <f t="shared" si="159"/>
        <v>0</v>
      </c>
      <c r="GG159" s="929">
        <f t="shared" si="159"/>
        <v>0</v>
      </c>
      <c r="GH159" s="929">
        <f t="shared" si="159"/>
        <v>0</v>
      </c>
      <c r="GI159" s="929">
        <f t="shared" si="159"/>
        <v>0</v>
      </c>
      <c r="GJ159" s="929">
        <f t="shared" si="159"/>
        <v>0</v>
      </c>
      <c r="GK159" s="929">
        <f t="shared" si="159"/>
        <v>0</v>
      </c>
      <c r="GL159" s="929">
        <f t="shared" si="159"/>
        <v>0</v>
      </c>
      <c r="GM159" s="929">
        <f t="shared" si="159"/>
        <v>0</v>
      </c>
      <c r="GN159" s="929">
        <f t="shared" si="159"/>
        <v>0</v>
      </c>
      <c r="GO159" s="929">
        <f t="shared" si="159"/>
        <v>0</v>
      </c>
      <c r="GP159" s="929">
        <f t="shared" si="159"/>
        <v>0</v>
      </c>
      <c r="GQ159" s="929">
        <f t="shared" si="159"/>
        <v>0</v>
      </c>
      <c r="GR159" s="929">
        <f t="shared" si="159"/>
        <v>0</v>
      </c>
      <c r="GS159" s="929">
        <f t="shared" si="159"/>
        <v>0</v>
      </c>
      <c r="GT159" s="929">
        <f t="shared" si="159"/>
        <v>0</v>
      </c>
      <c r="GU159" s="929">
        <f t="shared" si="159"/>
        <v>0</v>
      </c>
      <c r="GV159" s="929">
        <f t="shared" ref="GV159:JG161" si="160">GV156</f>
        <v>0</v>
      </c>
      <c r="GW159" s="929">
        <f t="shared" si="160"/>
        <v>0</v>
      </c>
      <c r="GX159" s="929">
        <f t="shared" si="160"/>
        <v>0</v>
      </c>
      <c r="GY159" s="929">
        <f t="shared" si="160"/>
        <v>0</v>
      </c>
      <c r="GZ159" s="929">
        <f t="shared" si="160"/>
        <v>0</v>
      </c>
      <c r="HA159" s="929">
        <f t="shared" si="160"/>
        <v>0</v>
      </c>
      <c r="HB159" s="929">
        <f t="shared" si="160"/>
        <v>0</v>
      </c>
      <c r="HC159" s="929">
        <f t="shared" si="160"/>
        <v>0</v>
      </c>
      <c r="HD159" s="929">
        <f t="shared" si="160"/>
        <v>0</v>
      </c>
      <c r="HE159" s="929">
        <f t="shared" si="160"/>
        <v>0</v>
      </c>
      <c r="HF159" s="929">
        <f t="shared" si="160"/>
        <v>0</v>
      </c>
      <c r="HG159" s="929">
        <f t="shared" si="160"/>
        <v>0</v>
      </c>
      <c r="HH159" s="929">
        <f t="shared" si="160"/>
        <v>0</v>
      </c>
      <c r="HI159" s="929">
        <f t="shared" si="160"/>
        <v>0</v>
      </c>
      <c r="HJ159" s="929">
        <f t="shared" si="160"/>
        <v>0</v>
      </c>
      <c r="HK159" s="929">
        <f t="shared" si="160"/>
        <v>0</v>
      </c>
      <c r="HL159" s="929">
        <f t="shared" si="160"/>
        <v>0</v>
      </c>
      <c r="HM159" s="929">
        <f t="shared" si="160"/>
        <v>0</v>
      </c>
      <c r="HN159" s="929">
        <f t="shared" si="160"/>
        <v>0</v>
      </c>
      <c r="HO159" s="929">
        <f t="shared" si="160"/>
        <v>0</v>
      </c>
      <c r="HP159" s="929">
        <f t="shared" si="160"/>
        <v>0</v>
      </c>
      <c r="HQ159" s="929">
        <f t="shared" si="160"/>
        <v>0</v>
      </c>
      <c r="HR159" s="929">
        <f t="shared" si="160"/>
        <v>0</v>
      </c>
      <c r="HS159" s="929">
        <f t="shared" si="160"/>
        <v>0</v>
      </c>
      <c r="HT159" s="929">
        <f t="shared" si="160"/>
        <v>0</v>
      </c>
      <c r="HU159" s="929">
        <f t="shared" si="160"/>
        <v>0</v>
      </c>
      <c r="HV159" s="929">
        <f t="shared" si="160"/>
        <v>0</v>
      </c>
      <c r="HW159" s="929">
        <f t="shared" si="160"/>
        <v>0</v>
      </c>
      <c r="HX159" s="929">
        <f t="shared" si="160"/>
        <v>0</v>
      </c>
      <c r="HY159" s="929">
        <f t="shared" si="160"/>
        <v>0</v>
      </c>
      <c r="HZ159" s="929">
        <f t="shared" si="160"/>
        <v>0</v>
      </c>
      <c r="IA159" s="929">
        <f t="shared" si="160"/>
        <v>0</v>
      </c>
      <c r="IB159" s="929">
        <f t="shared" si="160"/>
        <v>0</v>
      </c>
      <c r="IC159" s="929">
        <f t="shared" si="160"/>
        <v>0</v>
      </c>
      <c r="ID159" s="929">
        <f t="shared" si="160"/>
        <v>0</v>
      </c>
      <c r="IE159" s="929">
        <f t="shared" si="160"/>
        <v>0</v>
      </c>
      <c r="IF159" s="929">
        <f t="shared" si="160"/>
        <v>0</v>
      </c>
      <c r="IG159" s="929">
        <f t="shared" si="160"/>
        <v>0</v>
      </c>
      <c r="IH159" s="929">
        <f t="shared" si="160"/>
        <v>0</v>
      </c>
      <c r="II159" s="929">
        <f t="shared" si="160"/>
        <v>0</v>
      </c>
      <c r="IJ159" s="929">
        <f t="shared" si="160"/>
        <v>0</v>
      </c>
      <c r="IK159" s="929">
        <f t="shared" si="160"/>
        <v>0</v>
      </c>
      <c r="IL159" s="929">
        <f t="shared" si="160"/>
        <v>0</v>
      </c>
      <c r="IM159" s="929">
        <f t="shared" si="160"/>
        <v>0</v>
      </c>
      <c r="IN159" s="929">
        <f t="shared" si="160"/>
        <v>0</v>
      </c>
      <c r="IO159" s="929">
        <f t="shared" si="160"/>
        <v>0</v>
      </c>
      <c r="IP159" s="929">
        <f t="shared" si="160"/>
        <v>0</v>
      </c>
      <c r="IQ159" s="929">
        <f t="shared" si="160"/>
        <v>0</v>
      </c>
      <c r="IR159" s="929">
        <f t="shared" si="160"/>
        <v>0</v>
      </c>
      <c r="IS159" s="929">
        <f t="shared" si="160"/>
        <v>0</v>
      </c>
      <c r="IT159" s="929">
        <f t="shared" si="160"/>
        <v>0</v>
      </c>
      <c r="IU159" s="929">
        <f t="shared" si="160"/>
        <v>0</v>
      </c>
      <c r="IV159" s="929">
        <f t="shared" si="160"/>
        <v>0</v>
      </c>
      <c r="IW159" s="929">
        <f t="shared" si="160"/>
        <v>0</v>
      </c>
      <c r="IX159" s="929">
        <f t="shared" si="160"/>
        <v>0</v>
      </c>
      <c r="IY159" s="929">
        <f t="shared" si="160"/>
        <v>0</v>
      </c>
      <c r="IZ159" s="929">
        <f t="shared" si="160"/>
        <v>0</v>
      </c>
      <c r="JA159" s="929">
        <f t="shared" si="160"/>
        <v>0</v>
      </c>
      <c r="JB159" s="929">
        <f t="shared" si="160"/>
        <v>0</v>
      </c>
      <c r="JC159" s="929">
        <f t="shared" si="160"/>
        <v>0</v>
      </c>
      <c r="JD159" s="929">
        <f t="shared" si="160"/>
        <v>0</v>
      </c>
      <c r="JE159" s="929">
        <f t="shared" si="160"/>
        <v>0</v>
      </c>
      <c r="JF159" s="929">
        <f t="shared" si="160"/>
        <v>0</v>
      </c>
      <c r="JG159" s="929">
        <f t="shared" si="160"/>
        <v>0</v>
      </c>
      <c r="JH159" s="929">
        <f t="shared" ref="JH159:LS161" si="161">JH156</f>
        <v>0</v>
      </c>
      <c r="JI159" s="929">
        <f t="shared" si="161"/>
        <v>0</v>
      </c>
      <c r="JJ159" s="929">
        <f t="shared" si="161"/>
        <v>0</v>
      </c>
      <c r="JK159" s="929">
        <f t="shared" si="161"/>
        <v>0</v>
      </c>
      <c r="JL159" s="929">
        <f t="shared" si="161"/>
        <v>0</v>
      </c>
      <c r="JM159" s="929">
        <f t="shared" si="161"/>
        <v>0</v>
      </c>
      <c r="JN159" s="929">
        <f t="shared" si="161"/>
        <v>0</v>
      </c>
      <c r="JO159" s="929">
        <f t="shared" si="161"/>
        <v>0</v>
      </c>
      <c r="JP159" s="929">
        <f t="shared" si="161"/>
        <v>0</v>
      </c>
      <c r="JQ159" s="929">
        <f t="shared" si="161"/>
        <v>0</v>
      </c>
      <c r="JR159" s="929">
        <f t="shared" si="161"/>
        <v>0</v>
      </c>
      <c r="JS159" s="929">
        <f t="shared" si="161"/>
        <v>0</v>
      </c>
      <c r="JT159" s="929">
        <f t="shared" si="161"/>
        <v>0</v>
      </c>
      <c r="JU159" s="929">
        <f t="shared" si="161"/>
        <v>0</v>
      </c>
      <c r="JV159" s="929">
        <f t="shared" si="161"/>
        <v>0</v>
      </c>
      <c r="JW159" s="929">
        <f t="shared" si="161"/>
        <v>0</v>
      </c>
      <c r="JX159" s="929">
        <f t="shared" si="161"/>
        <v>0</v>
      </c>
      <c r="JY159" s="929">
        <f t="shared" si="161"/>
        <v>0</v>
      </c>
      <c r="JZ159" s="929">
        <f t="shared" si="161"/>
        <v>0</v>
      </c>
      <c r="KA159" s="929">
        <f t="shared" si="161"/>
        <v>0</v>
      </c>
      <c r="KB159" s="929">
        <f t="shared" si="161"/>
        <v>0</v>
      </c>
      <c r="KC159" s="929">
        <f t="shared" si="161"/>
        <v>0</v>
      </c>
      <c r="KD159" s="929">
        <f t="shared" si="161"/>
        <v>0</v>
      </c>
      <c r="KE159" s="929">
        <f t="shared" si="161"/>
        <v>0</v>
      </c>
      <c r="KF159" s="929">
        <f t="shared" si="161"/>
        <v>0</v>
      </c>
      <c r="KG159" s="929">
        <f t="shared" si="161"/>
        <v>0</v>
      </c>
      <c r="KH159" s="929">
        <f t="shared" si="161"/>
        <v>0</v>
      </c>
      <c r="KI159" s="929">
        <f t="shared" si="161"/>
        <v>0</v>
      </c>
      <c r="KJ159" s="929">
        <f t="shared" si="161"/>
        <v>0</v>
      </c>
      <c r="KK159" s="929">
        <f t="shared" si="161"/>
        <v>0</v>
      </c>
      <c r="KL159" s="929">
        <f t="shared" si="161"/>
        <v>0</v>
      </c>
      <c r="KM159" s="929">
        <f t="shared" si="161"/>
        <v>0</v>
      </c>
      <c r="KN159" s="929">
        <f t="shared" si="161"/>
        <v>0</v>
      </c>
      <c r="KO159" s="929">
        <f t="shared" si="161"/>
        <v>0</v>
      </c>
      <c r="KP159" s="929">
        <f t="shared" si="161"/>
        <v>0</v>
      </c>
      <c r="KQ159" s="929">
        <f t="shared" si="161"/>
        <v>0</v>
      </c>
      <c r="KR159" s="929">
        <f t="shared" si="161"/>
        <v>0</v>
      </c>
      <c r="KS159" s="929">
        <f t="shared" si="161"/>
        <v>0</v>
      </c>
      <c r="KT159" s="929">
        <f t="shared" si="161"/>
        <v>0</v>
      </c>
      <c r="KU159" s="929">
        <f t="shared" si="161"/>
        <v>0</v>
      </c>
      <c r="KV159" s="929">
        <f t="shared" si="161"/>
        <v>0</v>
      </c>
      <c r="KW159" s="929">
        <f t="shared" si="161"/>
        <v>0</v>
      </c>
      <c r="KX159" s="929">
        <f t="shared" si="161"/>
        <v>0</v>
      </c>
      <c r="KY159" s="929">
        <f t="shared" si="161"/>
        <v>0</v>
      </c>
      <c r="KZ159" s="929">
        <f t="shared" si="161"/>
        <v>0</v>
      </c>
      <c r="LA159" s="929">
        <f t="shared" si="161"/>
        <v>0</v>
      </c>
      <c r="LB159" s="929">
        <f t="shared" si="161"/>
        <v>0</v>
      </c>
      <c r="LC159" s="929">
        <f t="shared" si="161"/>
        <v>0</v>
      </c>
      <c r="LD159" s="929">
        <f t="shared" si="161"/>
        <v>0</v>
      </c>
      <c r="LE159" s="929">
        <f t="shared" si="161"/>
        <v>0</v>
      </c>
      <c r="LF159" s="929">
        <f t="shared" si="161"/>
        <v>0</v>
      </c>
      <c r="LG159" s="929">
        <f t="shared" si="161"/>
        <v>0</v>
      </c>
      <c r="LH159" s="929">
        <f t="shared" si="161"/>
        <v>0</v>
      </c>
      <c r="LI159" s="929">
        <f t="shared" si="161"/>
        <v>0</v>
      </c>
      <c r="LJ159" s="929">
        <f t="shared" si="161"/>
        <v>0</v>
      </c>
      <c r="LK159" s="929">
        <f t="shared" si="161"/>
        <v>0</v>
      </c>
      <c r="LL159" s="929">
        <f t="shared" si="161"/>
        <v>0</v>
      </c>
      <c r="LM159" s="929">
        <f t="shared" si="161"/>
        <v>0</v>
      </c>
      <c r="LN159" s="929">
        <f t="shared" si="161"/>
        <v>0</v>
      </c>
      <c r="LO159" s="929">
        <f t="shared" si="161"/>
        <v>0</v>
      </c>
      <c r="LP159" s="929">
        <f t="shared" si="161"/>
        <v>0</v>
      </c>
      <c r="LQ159" s="929">
        <f t="shared" si="161"/>
        <v>0</v>
      </c>
      <c r="LR159" s="929">
        <f t="shared" si="161"/>
        <v>0</v>
      </c>
      <c r="LS159" s="929">
        <f t="shared" si="161"/>
        <v>0</v>
      </c>
      <c r="LT159" s="929">
        <f t="shared" ref="LT159:OE161" si="162">LT156</f>
        <v>0</v>
      </c>
      <c r="LU159" s="929">
        <f t="shared" si="162"/>
        <v>0</v>
      </c>
      <c r="LV159" s="929">
        <f t="shared" si="162"/>
        <v>0</v>
      </c>
      <c r="LW159" s="929">
        <f t="shared" si="162"/>
        <v>0</v>
      </c>
      <c r="LX159" s="929">
        <f t="shared" si="162"/>
        <v>0</v>
      </c>
      <c r="LY159" s="929">
        <f t="shared" si="162"/>
        <v>0</v>
      </c>
      <c r="LZ159" s="929">
        <f t="shared" si="162"/>
        <v>0</v>
      </c>
      <c r="MA159" s="929">
        <f t="shared" si="162"/>
        <v>0</v>
      </c>
      <c r="MB159" s="929">
        <f t="shared" si="162"/>
        <v>0</v>
      </c>
      <c r="MC159" s="929">
        <f t="shared" si="162"/>
        <v>0</v>
      </c>
      <c r="MD159" s="929">
        <f t="shared" si="162"/>
        <v>0</v>
      </c>
      <c r="ME159" s="929">
        <f t="shared" si="162"/>
        <v>0</v>
      </c>
      <c r="MF159" s="929">
        <f t="shared" si="162"/>
        <v>0</v>
      </c>
      <c r="MG159" s="929">
        <f t="shared" si="162"/>
        <v>0</v>
      </c>
      <c r="MH159" s="929">
        <f t="shared" si="162"/>
        <v>0</v>
      </c>
      <c r="MI159" s="929">
        <f t="shared" si="162"/>
        <v>0</v>
      </c>
      <c r="MJ159" s="929">
        <f t="shared" si="162"/>
        <v>0</v>
      </c>
      <c r="MK159" s="929">
        <f t="shared" si="162"/>
        <v>0</v>
      </c>
      <c r="ML159" s="929">
        <f t="shared" si="162"/>
        <v>0</v>
      </c>
      <c r="MM159" s="929">
        <f t="shared" si="162"/>
        <v>0</v>
      </c>
      <c r="MN159" s="929">
        <f t="shared" si="162"/>
        <v>0</v>
      </c>
      <c r="MO159" s="929">
        <f t="shared" si="162"/>
        <v>0</v>
      </c>
      <c r="MP159" s="929">
        <f t="shared" si="162"/>
        <v>0</v>
      </c>
      <c r="MQ159" s="929">
        <f t="shared" si="162"/>
        <v>0</v>
      </c>
      <c r="MR159" s="929">
        <f t="shared" si="162"/>
        <v>0</v>
      </c>
      <c r="MS159" s="929">
        <f t="shared" si="162"/>
        <v>0</v>
      </c>
      <c r="MT159" s="929">
        <f t="shared" si="162"/>
        <v>0</v>
      </c>
      <c r="MU159" s="929">
        <f t="shared" si="162"/>
        <v>0</v>
      </c>
      <c r="MV159" s="929">
        <f t="shared" si="162"/>
        <v>0</v>
      </c>
      <c r="MW159" s="929">
        <f t="shared" si="162"/>
        <v>0</v>
      </c>
      <c r="MX159" s="929">
        <f t="shared" si="162"/>
        <v>0</v>
      </c>
      <c r="MY159" s="929">
        <f t="shared" si="162"/>
        <v>0</v>
      </c>
      <c r="MZ159" s="929">
        <f t="shared" si="162"/>
        <v>0</v>
      </c>
      <c r="NA159" s="929">
        <f t="shared" si="162"/>
        <v>0</v>
      </c>
      <c r="NB159" s="929">
        <f t="shared" si="162"/>
        <v>0</v>
      </c>
      <c r="NC159" s="929">
        <f t="shared" si="162"/>
        <v>0</v>
      </c>
      <c r="ND159" s="929">
        <f t="shared" si="162"/>
        <v>0</v>
      </c>
      <c r="NE159" s="929">
        <f t="shared" si="162"/>
        <v>0</v>
      </c>
      <c r="NF159" s="929">
        <f t="shared" si="162"/>
        <v>0</v>
      </c>
      <c r="NG159" s="929">
        <f t="shared" si="162"/>
        <v>0</v>
      </c>
      <c r="NH159" s="929">
        <f t="shared" si="162"/>
        <v>0</v>
      </c>
      <c r="NI159" s="929">
        <f t="shared" si="162"/>
        <v>0</v>
      </c>
      <c r="NJ159" s="929">
        <f t="shared" si="162"/>
        <v>0</v>
      </c>
      <c r="NK159" s="929">
        <f t="shared" si="162"/>
        <v>0</v>
      </c>
      <c r="NL159" s="929">
        <f t="shared" si="162"/>
        <v>0</v>
      </c>
      <c r="NM159" s="929">
        <f t="shared" si="162"/>
        <v>0</v>
      </c>
      <c r="NN159" s="929">
        <f t="shared" si="162"/>
        <v>0</v>
      </c>
      <c r="NO159" s="929">
        <f t="shared" si="162"/>
        <v>0</v>
      </c>
      <c r="NP159" s="929">
        <f t="shared" si="162"/>
        <v>0</v>
      </c>
      <c r="NQ159" s="929">
        <f t="shared" si="162"/>
        <v>0</v>
      </c>
      <c r="NR159" s="929">
        <f t="shared" si="162"/>
        <v>0</v>
      </c>
      <c r="NS159" s="929">
        <f t="shared" si="162"/>
        <v>0</v>
      </c>
      <c r="NT159" s="929">
        <f t="shared" si="162"/>
        <v>0</v>
      </c>
      <c r="NU159" s="929">
        <f t="shared" si="162"/>
        <v>0</v>
      </c>
      <c r="NV159" s="929">
        <f t="shared" si="162"/>
        <v>0</v>
      </c>
      <c r="NW159" s="929">
        <f t="shared" si="162"/>
        <v>0</v>
      </c>
      <c r="NX159" s="929">
        <f t="shared" si="162"/>
        <v>0</v>
      </c>
      <c r="NY159" s="929">
        <f t="shared" si="162"/>
        <v>0</v>
      </c>
      <c r="NZ159" s="929">
        <f t="shared" si="162"/>
        <v>0</v>
      </c>
      <c r="OA159" s="929">
        <f t="shared" si="162"/>
        <v>0</v>
      </c>
      <c r="OB159" s="929">
        <f t="shared" si="162"/>
        <v>0</v>
      </c>
      <c r="OC159" s="929">
        <f t="shared" si="162"/>
        <v>0</v>
      </c>
      <c r="OD159" s="929">
        <f t="shared" si="162"/>
        <v>0</v>
      </c>
      <c r="OE159" s="929">
        <f t="shared" si="162"/>
        <v>0</v>
      </c>
      <c r="OF159" s="929">
        <f t="shared" ref="OF159:QQ161" si="163">OF156</f>
        <v>0</v>
      </c>
      <c r="OG159" s="929">
        <f t="shared" si="163"/>
        <v>0</v>
      </c>
      <c r="OH159" s="929">
        <f t="shared" si="163"/>
        <v>0</v>
      </c>
      <c r="OI159" s="929">
        <f t="shared" si="163"/>
        <v>0</v>
      </c>
      <c r="OJ159" s="929">
        <f t="shared" si="163"/>
        <v>0</v>
      </c>
      <c r="OK159" s="929">
        <f t="shared" si="163"/>
        <v>0</v>
      </c>
      <c r="OL159" s="929">
        <f t="shared" si="163"/>
        <v>0</v>
      </c>
      <c r="OM159" s="929">
        <f t="shared" si="163"/>
        <v>0</v>
      </c>
      <c r="ON159" s="929">
        <f t="shared" si="163"/>
        <v>0</v>
      </c>
      <c r="OO159" s="929">
        <f t="shared" si="163"/>
        <v>0</v>
      </c>
      <c r="OP159" s="929">
        <f t="shared" si="163"/>
        <v>0</v>
      </c>
      <c r="OQ159" s="929">
        <f t="shared" si="163"/>
        <v>0</v>
      </c>
      <c r="OR159" s="929">
        <f t="shared" si="163"/>
        <v>0</v>
      </c>
      <c r="OS159" s="929">
        <f t="shared" si="163"/>
        <v>0</v>
      </c>
      <c r="OT159" s="929">
        <f t="shared" si="163"/>
        <v>0</v>
      </c>
      <c r="OU159" s="929">
        <f t="shared" si="163"/>
        <v>0</v>
      </c>
      <c r="OV159" s="929">
        <f t="shared" si="163"/>
        <v>0</v>
      </c>
      <c r="OW159" s="929">
        <f t="shared" si="163"/>
        <v>0</v>
      </c>
      <c r="OX159" s="929">
        <f t="shared" si="163"/>
        <v>0</v>
      </c>
      <c r="OY159" s="929">
        <f t="shared" si="163"/>
        <v>0</v>
      </c>
      <c r="OZ159" s="929">
        <f t="shared" si="163"/>
        <v>0</v>
      </c>
      <c r="PA159" s="929">
        <f t="shared" si="163"/>
        <v>0</v>
      </c>
      <c r="PB159" s="929">
        <f t="shared" si="163"/>
        <v>0</v>
      </c>
      <c r="PC159" s="929">
        <f t="shared" si="163"/>
        <v>0</v>
      </c>
      <c r="PD159" s="929">
        <f t="shared" si="163"/>
        <v>0</v>
      </c>
      <c r="PE159" s="929">
        <f t="shared" si="163"/>
        <v>0</v>
      </c>
      <c r="PF159" s="929">
        <f t="shared" si="163"/>
        <v>0</v>
      </c>
      <c r="PG159" s="929">
        <f t="shared" si="163"/>
        <v>0</v>
      </c>
      <c r="PH159" s="929">
        <f t="shared" si="163"/>
        <v>0</v>
      </c>
      <c r="PI159" s="929">
        <f t="shared" si="163"/>
        <v>0</v>
      </c>
      <c r="PJ159" s="929">
        <f t="shared" si="163"/>
        <v>0</v>
      </c>
      <c r="PK159" s="929">
        <f t="shared" si="163"/>
        <v>0</v>
      </c>
      <c r="PL159" s="929">
        <f t="shared" si="163"/>
        <v>0</v>
      </c>
      <c r="PM159" s="929">
        <f t="shared" si="163"/>
        <v>0</v>
      </c>
      <c r="PN159" s="929">
        <f t="shared" si="163"/>
        <v>0</v>
      </c>
      <c r="PO159" s="929">
        <f t="shared" si="163"/>
        <v>0</v>
      </c>
      <c r="PP159" s="929">
        <f t="shared" si="163"/>
        <v>0</v>
      </c>
      <c r="PQ159" s="929">
        <f t="shared" si="163"/>
        <v>0</v>
      </c>
      <c r="PR159" s="929">
        <f t="shared" si="163"/>
        <v>0</v>
      </c>
      <c r="PS159" s="929">
        <f t="shared" si="163"/>
        <v>0</v>
      </c>
      <c r="PT159" s="929">
        <f t="shared" si="163"/>
        <v>0</v>
      </c>
      <c r="PU159" s="929">
        <f t="shared" si="163"/>
        <v>0</v>
      </c>
      <c r="PV159" s="929">
        <f t="shared" si="163"/>
        <v>0</v>
      </c>
      <c r="PW159" s="929">
        <f t="shared" si="163"/>
        <v>0</v>
      </c>
      <c r="PX159" s="929">
        <f t="shared" si="163"/>
        <v>0</v>
      </c>
      <c r="PY159" s="929">
        <f t="shared" si="163"/>
        <v>0</v>
      </c>
      <c r="PZ159" s="929">
        <f t="shared" si="163"/>
        <v>0</v>
      </c>
      <c r="QA159" s="929">
        <f t="shared" si="163"/>
        <v>0</v>
      </c>
      <c r="QB159" s="929">
        <f t="shared" si="163"/>
        <v>0</v>
      </c>
      <c r="QC159" s="929">
        <f t="shared" si="163"/>
        <v>0</v>
      </c>
      <c r="QD159" s="929">
        <f t="shared" si="163"/>
        <v>0</v>
      </c>
      <c r="QE159" s="929">
        <f t="shared" si="163"/>
        <v>0</v>
      </c>
      <c r="QF159" s="929">
        <f t="shared" si="163"/>
        <v>0</v>
      </c>
      <c r="QG159" s="929">
        <f t="shared" si="163"/>
        <v>0</v>
      </c>
      <c r="QH159" s="929">
        <f t="shared" si="163"/>
        <v>0</v>
      </c>
      <c r="QI159" s="929">
        <f t="shared" si="163"/>
        <v>0</v>
      </c>
      <c r="QJ159" s="929">
        <f t="shared" si="163"/>
        <v>0</v>
      </c>
      <c r="QK159" s="929">
        <f t="shared" si="163"/>
        <v>0</v>
      </c>
      <c r="QL159" s="929">
        <f t="shared" si="163"/>
        <v>0</v>
      </c>
      <c r="QM159" s="929">
        <f t="shared" si="163"/>
        <v>0</v>
      </c>
      <c r="QN159" s="929">
        <f t="shared" si="163"/>
        <v>0</v>
      </c>
      <c r="QO159" s="929">
        <f t="shared" si="163"/>
        <v>0</v>
      </c>
      <c r="QP159" s="929">
        <f t="shared" si="163"/>
        <v>0</v>
      </c>
      <c r="QQ159" s="929">
        <f t="shared" si="163"/>
        <v>0</v>
      </c>
      <c r="QR159" s="929">
        <f t="shared" ref="QR159:SI161" si="164">QR156</f>
        <v>0</v>
      </c>
      <c r="QS159" s="929">
        <f t="shared" si="164"/>
        <v>0</v>
      </c>
      <c r="QT159" s="929">
        <f t="shared" si="164"/>
        <v>0</v>
      </c>
      <c r="QU159" s="929">
        <f t="shared" si="164"/>
        <v>0</v>
      </c>
      <c r="QV159" s="929">
        <f t="shared" si="164"/>
        <v>0</v>
      </c>
      <c r="QW159" s="929">
        <f t="shared" si="164"/>
        <v>0</v>
      </c>
      <c r="QX159" s="929">
        <f t="shared" si="164"/>
        <v>0</v>
      </c>
      <c r="QY159" s="929">
        <f t="shared" si="164"/>
        <v>0</v>
      </c>
      <c r="QZ159" s="929">
        <f t="shared" si="164"/>
        <v>0</v>
      </c>
      <c r="RA159" s="929">
        <f t="shared" si="164"/>
        <v>0</v>
      </c>
      <c r="RB159" s="929">
        <f t="shared" si="164"/>
        <v>0</v>
      </c>
      <c r="RC159" s="929">
        <f t="shared" si="164"/>
        <v>0</v>
      </c>
      <c r="RD159" s="929">
        <f t="shared" si="164"/>
        <v>0</v>
      </c>
      <c r="RE159" s="929">
        <f t="shared" si="164"/>
        <v>0</v>
      </c>
      <c r="RF159" s="929">
        <f t="shared" si="164"/>
        <v>0</v>
      </c>
      <c r="RG159" s="929">
        <f t="shared" si="164"/>
        <v>0</v>
      </c>
      <c r="RH159" s="929">
        <f t="shared" si="164"/>
        <v>0</v>
      </c>
      <c r="RI159" s="929">
        <f t="shared" si="164"/>
        <v>0</v>
      </c>
      <c r="RJ159" s="929">
        <f t="shared" si="164"/>
        <v>0</v>
      </c>
      <c r="RK159" s="929">
        <f t="shared" si="164"/>
        <v>0</v>
      </c>
      <c r="RL159" s="929">
        <f t="shared" si="164"/>
        <v>0</v>
      </c>
      <c r="RM159" s="929">
        <f t="shared" si="164"/>
        <v>0</v>
      </c>
      <c r="RN159" s="929">
        <f t="shared" si="164"/>
        <v>0</v>
      </c>
      <c r="RO159" s="929">
        <f t="shared" si="164"/>
        <v>0</v>
      </c>
      <c r="RP159" s="929">
        <f t="shared" si="164"/>
        <v>0</v>
      </c>
      <c r="RQ159" s="929">
        <f t="shared" si="164"/>
        <v>0</v>
      </c>
      <c r="RR159" s="929">
        <f t="shared" si="164"/>
        <v>0</v>
      </c>
      <c r="RS159" s="929">
        <f t="shared" si="164"/>
        <v>0</v>
      </c>
      <c r="RT159" s="929">
        <f t="shared" si="164"/>
        <v>0</v>
      </c>
      <c r="RU159" s="929">
        <f t="shared" si="164"/>
        <v>0</v>
      </c>
      <c r="RV159" s="929">
        <f t="shared" si="164"/>
        <v>0</v>
      </c>
      <c r="RW159" s="929">
        <f t="shared" si="164"/>
        <v>0</v>
      </c>
      <c r="RX159" s="929">
        <f t="shared" si="164"/>
        <v>0</v>
      </c>
      <c r="RY159" s="929">
        <f t="shared" si="164"/>
        <v>0</v>
      </c>
      <c r="RZ159" s="929">
        <f t="shared" si="164"/>
        <v>0</v>
      </c>
      <c r="SA159" s="929">
        <f t="shared" si="164"/>
        <v>0</v>
      </c>
      <c r="SB159" s="929">
        <f t="shared" si="164"/>
        <v>0</v>
      </c>
      <c r="SC159" s="929">
        <f t="shared" si="164"/>
        <v>0</v>
      </c>
      <c r="SD159" s="929">
        <f t="shared" si="164"/>
        <v>0</v>
      </c>
      <c r="SE159" s="929">
        <f t="shared" si="164"/>
        <v>0</v>
      </c>
      <c r="SF159" s="929">
        <f t="shared" si="164"/>
        <v>0</v>
      </c>
      <c r="SG159" s="929">
        <f t="shared" si="164"/>
        <v>0</v>
      </c>
      <c r="SH159" s="929">
        <f t="shared" si="164"/>
        <v>0</v>
      </c>
      <c r="SI159" s="929">
        <f t="shared" si="164"/>
        <v>0</v>
      </c>
      <c r="SJ159" s="274">
        <f t="shared" si="156"/>
        <v>0</v>
      </c>
      <c r="SK159" s="261"/>
      <c r="SL159" s="249"/>
      <c r="SM159" s="249"/>
      <c r="SN159" s="249"/>
    </row>
    <row r="160" spans="1:508" outlineLevel="3" x14ac:dyDescent="0.35">
      <c r="A160" s="249"/>
      <c r="B160" s="258"/>
      <c r="C160" s="447">
        <f t="shared" si="155"/>
        <v>4</v>
      </c>
      <c r="D160" s="274"/>
      <c r="E160" s="325">
        <f t="shared" si="154"/>
        <v>8</v>
      </c>
      <c r="F160" s="331"/>
      <c r="G160" s="274"/>
      <c r="H160" s="569"/>
      <c r="I160" s="584" t="s">
        <v>920</v>
      </c>
      <c r="J160" s="570"/>
      <c r="K160" s="929">
        <f t="shared" ref="K160:Z161" si="165">K157</f>
        <v>0</v>
      </c>
      <c r="L160" s="929">
        <f t="shared" si="165"/>
        <v>0</v>
      </c>
      <c r="M160" s="929">
        <f t="shared" si="165"/>
        <v>0</v>
      </c>
      <c r="N160" s="929">
        <f t="shared" si="165"/>
        <v>0</v>
      </c>
      <c r="O160" s="929">
        <f t="shared" si="165"/>
        <v>0</v>
      </c>
      <c r="P160" s="929">
        <f t="shared" si="165"/>
        <v>0</v>
      </c>
      <c r="Q160" s="929">
        <f t="shared" si="165"/>
        <v>0</v>
      </c>
      <c r="R160" s="929">
        <f t="shared" si="165"/>
        <v>0</v>
      </c>
      <c r="S160" s="929">
        <f t="shared" si="165"/>
        <v>0</v>
      </c>
      <c r="T160" s="929">
        <f t="shared" si="165"/>
        <v>0</v>
      </c>
      <c r="U160" s="929">
        <f t="shared" si="165"/>
        <v>0</v>
      </c>
      <c r="V160" s="929">
        <f t="shared" si="165"/>
        <v>0</v>
      </c>
      <c r="W160" s="929">
        <f t="shared" si="165"/>
        <v>0</v>
      </c>
      <c r="X160" s="929">
        <f t="shared" si="165"/>
        <v>0</v>
      </c>
      <c r="Y160" s="929">
        <f t="shared" si="165"/>
        <v>0</v>
      </c>
      <c r="Z160" s="929">
        <f t="shared" si="165"/>
        <v>0</v>
      </c>
      <c r="AA160" s="929">
        <f t="shared" si="157"/>
        <v>0</v>
      </c>
      <c r="AB160" s="929">
        <f t="shared" si="157"/>
        <v>0</v>
      </c>
      <c r="AC160" s="929">
        <f t="shared" si="157"/>
        <v>0</v>
      </c>
      <c r="AD160" s="929">
        <f t="shared" si="157"/>
        <v>0</v>
      </c>
      <c r="AE160" s="929">
        <f t="shared" si="157"/>
        <v>0</v>
      </c>
      <c r="AF160" s="929">
        <f t="shared" si="157"/>
        <v>0</v>
      </c>
      <c r="AG160" s="929">
        <f t="shared" si="157"/>
        <v>0</v>
      </c>
      <c r="AH160" s="929">
        <f t="shared" si="157"/>
        <v>0</v>
      </c>
      <c r="AI160" s="929">
        <f t="shared" si="157"/>
        <v>0</v>
      </c>
      <c r="AJ160" s="929">
        <f t="shared" si="157"/>
        <v>0</v>
      </c>
      <c r="AK160" s="929">
        <f t="shared" si="157"/>
        <v>0</v>
      </c>
      <c r="AL160" s="929">
        <f t="shared" si="157"/>
        <v>0</v>
      </c>
      <c r="AM160" s="929">
        <f t="shared" si="157"/>
        <v>0</v>
      </c>
      <c r="AN160" s="929">
        <f t="shared" si="157"/>
        <v>0</v>
      </c>
      <c r="AO160" s="929">
        <f t="shared" si="157"/>
        <v>0</v>
      </c>
      <c r="AP160" s="929">
        <f t="shared" si="157"/>
        <v>0</v>
      </c>
      <c r="AQ160" s="929">
        <f t="shared" si="157"/>
        <v>0</v>
      </c>
      <c r="AR160" s="929">
        <f t="shared" si="157"/>
        <v>0</v>
      </c>
      <c r="AS160" s="929">
        <f t="shared" si="157"/>
        <v>0</v>
      </c>
      <c r="AT160" s="929">
        <f t="shared" si="157"/>
        <v>0</v>
      </c>
      <c r="AU160" s="929">
        <f t="shared" si="157"/>
        <v>0</v>
      </c>
      <c r="AV160" s="929">
        <f t="shared" si="157"/>
        <v>0</v>
      </c>
      <c r="AW160" s="929">
        <f t="shared" si="157"/>
        <v>0</v>
      </c>
      <c r="AX160" s="929">
        <f t="shared" si="157"/>
        <v>0</v>
      </c>
      <c r="AY160" s="929">
        <f t="shared" si="157"/>
        <v>0</v>
      </c>
      <c r="AZ160" s="929">
        <f t="shared" si="157"/>
        <v>0</v>
      </c>
      <c r="BA160" s="929">
        <f t="shared" si="157"/>
        <v>0</v>
      </c>
      <c r="BB160" s="929">
        <f t="shared" si="157"/>
        <v>0</v>
      </c>
      <c r="BC160" s="929">
        <f t="shared" si="157"/>
        <v>0</v>
      </c>
      <c r="BD160" s="929">
        <f t="shared" si="157"/>
        <v>0</v>
      </c>
      <c r="BE160" s="929">
        <f t="shared" si="157"/>
        <v>0</v>
      </c>
      <c r="BF160" s="929">
        <f t="shared" si="157"/>
        <v>0</v>
      </c>
      <c r="BG160" s="929">
        <f t="shared" si="157"/>
        <v>0</v>
      </c>
      <c r="BH160" s="929">
        <f t="shared" si="157"/>
        <v>0</v>
      </c>
      <c r="BI160" s="929">
        <f t="shared" si="157"/>
        <v>0</v>
      </c>
      <c r="BJ160" s="929">
        <f t="shared" si="157"/>
        <v>0</v>
      </c>
      <c r="BK160" s="929">
        <f t="shared" si="157"/>
        <v>0</v>
      </c>
      <c r="BL160" s="929">
        <f t="shared" si="157"/>
        <v>0</v>
      </c>
      <c r="BM160" s="929">
        <f t="shared" si="157"/>
        <v>0</v>
      </c>
      <c r="BN160" s="929">
        <f t="shared" si="157"/>
        <v>0</v>
      </c>
      <c r="BO160" s="929">
        <f t="shared" si="157"/>
        <v>0</v>
      </c>
      <c r="BP160" s="929">
        <f t="shared" si="157"/>
        <v>0</v>
      </c>
      <c r="BQ160" s="929">
        <f t="shared" si="157"/>
        <v>0</v>
      </c>
      <c r="BR160" s="929">
        <f t="shared" si="157"/>
        <v>0</v>
      </c>
      <c r="BS160" s="929">
        <f t="shared" si="157"/>
        <v>0</v>
      </c>
      <c r="BT160" s="929">
        <f t="shared" si="157"/>
        <v>0</v>
      </c>
      <c r="BU160" s="929">
        <f t="shared" si="157"/>
        <v>0</v>
      </c>
      <c r="BV160" s="929">
        <f t="shared" si="157"/>
        <v>0</v>
      </c>
      <c r="BW160" s="929">
        <f t="shared" si="157"/>
        <v>0</v>
      </c>
      <c r="BX160" s="929">
        <f t="shared" si="158"/>
        <v>0</v>
      </c>
      <c r="BY160" s="929">
        <f t="shared" si="158"/>
        <v>0</v>
      </c>
      <c r="BZ160" s="929">
        <f t="shared" si="158"/>
        <v>0</v>
      </c>
      <c r="CA160" s="929">
        <f t="shared" si="158"/>
        <v>0</v>
      </c>
      <c r="CB160" s="929">
        <f t="shared" si="158"/>
        <v>0</v>
      </c>
      <c r="CC160" s="929">
        <f t="shared" si="158"/>
        <v>0</v>
      </c>
      <c r="CD160" s="929">
        <f t="shared" si="158"/>
        <v>0</v>
      </c>
      <c r="CE160" s="929">
        <f t="shared" si="158"/>
        <v>0</v>
      </c>
      <c r="CF160" s="929">
        <f t="shared" si="158"/>
        <v>0</v>
      </c>
      <c r="CG160" s="929">
        <f t="shared" si="158"/>
        <v>0</v>
      </c>
      <c r="CH160" s="929">
        <f t="shared" si="158"/>
        <v>0</v>
      </c>
      <c r="CI160" s="929">
        <f t="shared" si="158"/>
        <v>0</v>
      </c>
      <c r="CJ160" s="929">
        <f t="shared" si="158"/>
        <v>0</v>
      </c>
      <c r="CK160" s="929">
        <f t="shared" si="158"/>
        <v>0</v>
      </c>
      <c r="CL160" s="929">
        <f t="shared" si="158"/>
        <v>0</v>
      </c>
      <c r="CM160" s="929">
        <f t="shared" si="158"/>
        <v>0</v>
      </c>
      <c r="CN160" s="929">
        <f t="shared" si="158"/>
        <v>0</v>
      </c>
      <c r="CO160" s="929">
        <f t="shared" si="158"/>
        <v>0</v>
      </c>
      <c r="CP160" s="929">
        <f t="shared" si="158"/>
        <v>0</v>
      </c>
      <c r="CQ160" s="929">
        <f t="shared" si="158"/>
        <v>0</v>
      </c>
      <c r="CR160" s="929">
        <f t="shared" si="158"/>
        <v>0</v>
      </c>
      <c r="CS160" s="929">
        <f t="shared" si="158"/>
        <v>0</v>
      </c>
      <c r="CT160" s="929">
        <f t="shared" si="158"/>
        <v>0</v>
      </c>
      <c r="CU160" s="929">
        <f t="shared" si="158"/>
        <v>0</v>
      </c>
      <c r="CV160" s="929">
        <f t="shared" si="158"/>
        <v>0</v>
      </c>
      <c r="CW160" s="929">
        <f t="shared" si="158"/>
        <v>0</v>
      </c>
      <c r="CX160" s="929">
        <f t="shared" si="158"/>
        <v>0</v>
      </c>
      <c r="CY160" s="929">
        <f t="shared" si="158"/>
        <v>0</v>
      </c>
      <c r="CZ160" s="929">
        <f t="shared" si="158"/>
        <v>0</v>
      </c>
      <c r="DA160" s="929">
        <f t="shared" si="158"/>
        <v>0</v>
      </c>
      <c r="DB160" s="929">
        <f t="shared" si="158"/>
        <v>0</v>
      </c>
      <c r="DC160" s="929">
        <f t="shared" si="158"/>
        <v>0</v>
      </c>
      <c r="DD160" s="929">
        <f t="shared" si="158"/>
        <v>0</v>
      </c>
      <c r="DE160" s="929">
        <f t="shared" si="158"/>
        <v>0</v>
      </c>
      <c r="DF160" s="929">
        <f t="shared" si="158"/>
        <v>0</v>
      </c>
      <c r="DG160" s="929">
        <f t="shared" si="158"/>
        <v>0</v>
      </c>
      <c r="DH160" s="929">
        <f t="shared" si="158"/>
        <v>0</v>
      </c>
      <c r="DI160" s="929">
        <f t="shared" si="158"/>
        <v>0</v>
      </c>
      <c r="DJ160" s="929">
        <f t="shared" si="158"/>
        <v>0</v>
      </c>
      <c r="DK160" s="929">
        <f t="shared" si="158"/>
        <v>0</v>
      </c>
      <c r="DL160" s="929">
        <f t="shared" si="158"/>
        <v>0</v>
      </c>
      <c r="DM160" s="929">
        <f t="shared" si="158"/>
        <v>0</v>
      </c>
      <c r="DN160" s="929">
        <f t="shared" si="158"/>
        <v>0</v>
      </c>
      <c r="DO160" s="929">
        <f t="shared" si="158"/>
        <v>0</v>
      </c>
      <c r="DP160" s="929">
        <f t="shared" si="158"/>
        <v>0</v>
      </c>
      <c r="DQ160" s="929">
        <f t="shared" si="158"/>
        <v>0</v>
      </c>
      <c r="DR160" s="929">
        <f t="shared" si="158"/>
        <v>0</v>
      </c>
      <c r="DS160" s="929">
        <f t="shared" si="158"/>
        <v>0</v>
      </c>
      <c r="DT160" s="929">
        <f t="shared" si="158"/>
        <v>0</v>
      </c>
      <c r="DU160" s="929">
        <f t="shared" si="158"/>
        <v>0</v>
      </c>
      <c r="DV160" s="929">
        <f t="shared" si="158"/>
        <v>0</v>
      </c>
      <c r="DW160" s="929">
        <f t="shared" si="158"/>
        <v>0</v>
      </c>
      <c r="DX160" s="929">
        <f t="shared" si="158"/>
        <v>0</v>
      </c>
      <c r="DY160" s="929">
        <f t="shared" si="158"/>
        <v>0</v>
      </c>
      <c r="DZ160" s="929">
        <f t="shared" si="158"/>
        <v>0</v>
      </c>
      <c r="EA160" s="929">
        <f t="shared" si="158"/>
        <v>0</v>
      </c>
      <c r="EB160" s="929">
        <f t="shared" si="158"/>
        <v>0</v>
      </c>
      <c r="EC160" s="929">
        <f t="shared" si="158"/>
        <v>0</v>
      </c>
      <c r="ED160" s="929">
        <f t="shared" si="158"/>
        <v>0</v>
      </c>
      <c r="EE160" s="929">
        <f t="shared" si="158"/>
        <v>0</v>
      </c>
      <c r="EF160" s="929">
        <f t="shared" si="158"/>
        <v>0</v>
      </c>
      <c r="EG160" s="929">
        <f t="shared" si="158"/>
        <v>0</v>
      </c>
      <c r="EH160" s="929">
        <f t="shared" si="158"/>
        <v>0</v>
      </c>
      <c r="EI160" s="929">
        <f t="shared" si="158"/>
        <v>0</v>
      </c>
      <c r="EJ160" s="929">
        <f t="shared" si="159"/>
        <v>0</v>
      </c>
      <c r="EK160" s="929">
        <f t="shared" si="159"/>
        <v>0</v>
      </c>
      <c r="EL160" s="929">
        <f t="shared" si="159"/>
        <v>0</v>
      </c>
      <c r="EM160" s="929">
        <f t="shared" si="159"/>
        <v>0</v>
      </c>
      <c r="EN160" s="929">
        <f t="shared" si="159"/>
        <v>0</v>
      </c>
      <c r="EO160" s="929">
        <f t="shared" si="159"/>
        <v>0</v>
      </c>
      <c r="EP160" s="929">
        <f t="shared" si="159"/>
        <v>0</v>
      </c>
      <c r="EQ160" s="929">
        <f t="shared" si="159"/>
        <v>0</v>
      </c>
      <c r="ER160" s="929">
        <f t="shared" si="159"/>
        <v>0</v>
      </c>
      <c r="ES160" s="929">
        <f t="shared" si="159"/>
        <v>0</v>
      </c>
      <c r="ET160" s="929">
        <f t="shared" si="159"/>
        <v>0</v>
      </c>
      <c r="EU160" s="929">
        <f t="shared" si="159"/>
        <v>0</v>
      </c>
      <c r="EV160" s="929">
        <f t="shared" si="159"/>
        <v>0</v>
      </c>
      <c r="EW160" s="929">
        <f t="shared" si="159"/>
        <v>0</v>
      </c>
      <c r="EX160" s="929">
        <f t="shared" si="159"/>
        <v>0</v>
      </c>
      <c r="EY160" s="929">
        <f t="shared" si="159"/>
        <v>0</v>
      </c>
      <c r="EZ160" s="929">
        <f t="shared" si="159"/>
        <v>0</v>
      </c>
      <c r="FA160" s="929">
        <f t="shared" si="159"/>
        <v>0</v>
      </c>
      <c r="FB160" s="929">
        <f t="shared" si="159"/>
        <v>0</v>
      </c>
      <c r="FC160" s="929">
        <f t="shared" si="159"/>
        <v>0</v>
      </c>
      <c r="FD160" s="929">
        <f t="shared" si="159"/>
        <v>0</v>
      </c>
      <c r="FE160" s="929">
        <f t="shared" si="159"/>
        <v>0</v>
      </c>
      <c r="FF160" s="929">
        <f t="shared" si="159"/>
        <v>0</v>
      </c>
      <c r="FG160" s="929">
        <f t="shared" si="159"/>
        <v>0</v>
      </c>
      <c r="FH160" s="929">
        <f t="shared" si="159"/>
        <v>0</v>
      </c>
      <c r="FI160" s="929">
        <f t="shared" si="159"/>
        <v>0</v>
      </c>
      <c r="FJ160" s="929">
        <f t="shared" si="159"/>
        <v>0</v>
      </c>
      <c r="FK160" s="929">
        <f t="shared" si="159"/>
        <v>0</v>
      </c>
      <c r="FL160" s="929">
        <f t="shared" si="159"/>
        <v>0</v>
      </c>
      <c r="FM160" s="929">
        <f t="shared" si="159"/>
        <v>0</v>
      </c>
      <c r="FN160" s="929">
        <f t="shared" si="159"/>
        <v>0</v>
      </c>
      <c r="FO160" s="929">
        <f t="shared" si="159"/>
        <v>0</v>
      </c>
      <c r="FP160" s="929">
        <f t="shared" si="159"/>
        <v>0</v>
      </c>
      <c r="FQ160" s="929">
        <f t="shared" si="159"/>
        <v>0</v>
      </c>
      <c r="FR160" s="929">
        <f t="shared" si="159"/>
        <v>0</v>
      </c>
      <c r="FS160" s="929">
        <f t="shared" si="159"/>
        <v>0</v>
      </c>
      <c r="FT160" s="929">
        <f t="shared" si="159"/>
        <v>0</v>
      </c>
      <c r="FU160" s="929">
        <f t="shared" si="159"/>
        <v>0</v>
      </c>
      <c r="FV160" s="929">
        <f t="shared" si="159"/>
        <v>0</v>
      </c>
      <c r="FW160" s="929">
        <f t="shared" si="159"/>
        <v>0</v>
      </c>
      <c r="FX160" s="929">
        <f t="shared" si="159"/>
        <v>0</v>
      </c>
      <c r="FY160" s="929">
        <f t="shared" si="159"/>
        <v>0</v>
      </c>
      <c r="FZ160" s="929">
        <f t="shared" si="159"/>
        <v>0</v>
      </c>
      <c r="GA160" s="929">
        <f t="shared" si="159"/>
        <v>0</v>
      </c>
      <c r="GB160" s="929">
        <f t="shared" si="159"/>
        <v>0</v>
      </c>
      <c r="GC160" s="929">
        <f t="shared" si="159"/>
        <v>0</v>
      </c>
      <c r="GD160" s="929">
        <f t="shared" si="159"/>
        <v>0</v>
      </c>
      <c r="GE160" s="929">
        <f t="shared" si="159"/>
        <v>0</v>
      </c>
      <c r="GF160" s="929">
        <f t="shared" si="159"/>
        <v>0</v>
      </c>
      <c r="GG160" s="929">
        <f t="shared" si="159"/>
        <v>0</v>
      </c>
      <c r="GH160" s="929">
        <f t="shared" si="159"/>
        <v>0</v>
      </c>
      <c r="GI160" s="929">
        <f t="shared" si="159"/>
        <v>0</v>
      </c>
      <c r="GJ160" s="929">
        <f t="shared" si="159"/>
        <v>0</v>
      </c>
      <c r="GK160" s="929">
        <f t="shared" si="159"/>
        <v>0</v>
      </c>
      <c r="GL160" s="929">
        <f t="shared" si="159"/>
        <v>0</v>
      </c>
      <c r="GM160" s="929">
        <f t="shared" si="159"/>
        <v>0</v>
      </c>
      <c r="GN160" s="929">
        <f t="shared" si="159"/>
        <v>0</v>
      </c>
      <c r="GO160" s="929">
        <f t="shared" si="159"/>
        <v>0</v>
      </c>
      <c r="GP160" s="929">
        <f t="shared" si="159"/>
        <v>0</v>
      </c>
      <c r="GQ160" s="929">
        <f t="shared" si="159"/>
        <v>0</v>
      </c>
      <c r="GR160" s="929">
        <f t="shared" si="159"/>
        <v>0</v>
      </c>
      <c r="GS160" s="929">
        <f t="shared" si="159"/>
        <v>0</v>
      </c>
      <c r="GT160" s="929">
        <f t="shared" si="159"/>
        <v>0</v>
      </c>
      <c r="GU160" s="929">
        <f t="shared" si="159"/>
        <v>0</v>
      </c>
      <c r="GV160" s="929">
        <f t="shared" si="160"/>
        <v>0</v>
      </c>
      <c r="GW160" s="929">
        <f t="shared" si="160"/>
        <v>0</v>
      </c>
      <c r="GX160" s="929">
        <f t="shared" si="160"/>
        <v>0</v>
      </c>
      <c r="GY160" s="929">
        <f t="shared" si="160"/>
        <v>0</v>
      </c>
      <c r="GZ160" s="929">
        <f t="shared" si="160"/>
        <v>0</v>
      </c>
      <c r="HA160" s="929">
        <f t="shared" si="160"/>
        <v>0</v>
      </c>
      <c r="HB160" s="929">
        <f t="shared" si="160"/>
        <v>0</v>
      </c>
      <c r="HC160" s="929">
        <f t="shared" si="160"/>
        <v>0</v>
      </c>
      <c r="HD160" s="929">
        <f t="shared" si="160"/>
        <v>0</v>
      </c>
      <c r="HE160" s="929">
        <f t="shared" si="160"/>
        <v>0</v>
      </c>
      <c r="HF160" s="929">
        <f t="shared" si="160"/>
        <v>0</v>
      </c>
      <c r="HG160" s="929">
        <f t="shared" si="160"/>
        <v>0</v>
      </c>
      <c r="HH160" s="929">
        <f t="shared" si="160"/>
        <v>0</v>
      </c>
      <c r="HI160" s="929">
        <f t="shared" si="160"/>
        <v>0</v>
      </c>
      <c r="HJ160" s="929">
        <f t="shared" si="160"/>
        <v>0</v>
      </c>
      <c r="HK160" s="929">
        <f t="shared" si="160"/>
        <v>0</v>
      </c>
      <c r="HL160" s="929">
        <f t="shared" si="160"/>
        <v>0</v>
      </c>
      <c r="HM160" s="929">
        <f t="shared" si="160"/>
        <v>0</v>
      </c>
      <c r="HN160" s="929">
        <f t="shared" si="160"/>
        <v>0</v>
      </c>
      <c r="HO160" s="929">
        <f t="shared" si="160"/>
        <v>0</v>
      </c>
      <c r="HP160" s="929">
        <f t="shared" si="160"/>
        <v>0</v>
      </c>
      <c r="HQ160" s="929">
        <f t="shared" si="160"/>
        <v>0</v>
      </c>
      <c r="HR160" s="929">
        <f t="shared" si="160"/>
        <v>0</v>
      </c>
      <c r="HS160" s="929">
        <f t="shared" si="160"/>
        <v>0</v>
      </c>
      <c r="HT160" s="929">
        <f t="shared" si="160"/>
        <v>0</v>
      </c>
      <c r="HU160" s="929">
        <f t="shared" si="160"/>
        <v>0</v>
      </c>
      <c r="HV160" s="929">
        <f t="shared" si="160"/>
        <v>0</v>
      </c>
      <c r="HW160" s="929">
        <f t="shared" si="160"/>
        <v>0</v>
      </c>
      <c r="HX160" s="929">
        <f t="shared" si="160"/>
        <v>0</v>
      </c>
      <c r="HY160" s="929">
        <f t="shared" si="160"/>
        <v>0</v>
      </c>
      <c r="HZ160" s="929">
        <f t="shared" si="160"/>
        <v>0</v>
      </c>
      <c r="IA160" s="929">
        <f t="shared" si="160"/>
        <v>0</v>
      </c>
      <c r="IB160" s="929">
        <f t="shared" si="160"/>
        <v>0</v>
      </c>
      <c r="IC160" s="929">
        <f t="shared" si="160"/>
        <v>0</v>
      </c>
      <c r="ID160" s="929">
        <f t="shared" si="160"/>
        <v>0</v>
      </c>
      <c r="IE160" s="929">
        <f t="shared" si="160"/>
        <v>0</v>
      </c>
      <c r="IF160" s="929">
        <f t="shared" si="160"/>
        <v>0</v>
      </c>
      <c r="IG160" s="929">
        <f t="shared" si="160"/>
        <v>0</v>
      </c>
      <c r="IH160" s="929">
        <f t="shared" si="160"/>
        <v>0</v>
      </c>
      <c r="II160" s="929">
        <f t="shared" si="160"/>
        <v>0</v>
      </c>
      <c r="IJ160" s="929">
        <f t="shared" si="160"/>
        <v>0</v>
      </c>
      <c r="IK160" s="929">
        <f t="shared" si="160"/>
        <v>0</v>
      </c>
      <c r="IL160" s="929">
        <f t="shared" si="160"/>
        <v>0</v>
      </c>
      <c r="IM160" s="929">
        <f t="shared" si="160"/>
        <v>0</v>
      </c>
      <c r="IN160" s="929">
        <f t="shared" si="160"/>
        <v>0</v>
      </c>
      <c r="IO160" s="929">
        <f t="shared" si="160"/>
        <v>0</v>
      </c>
      <c r="IP160" s="929">
        <f t="shared" si="160"/>
        <v>0</v>
      </c>
      <c r="IQ160" s="929">
        <f t="shared" si="160"/>
        <v>0</v>
      </c>
      <c r="IR160" s="929">
        <f t="shared" si="160"/>
        <v>0</v>
      </c>
      <c r="IS160" s="929">
        <f t="shared" si="160"/>
        <v>0</v>
      </c>
      <c r="IT160" s="929">
        <f t="shared" si="160"/>
        <v>0</v>
      </c>
      <c r="IU160" s="929">
        <f t="shared" si="160"/>
        <v>0</v>
      </c>
      <c r="IV160" s="929">
        <f t="shared" si="160"/>
        <v>0</v>
      </c>
      <c r="IW160" s="929">
        <f t="shared" si="160"/>
        <v>0</v>
      </c>
      <c r="IX160" s="929">
        <f t="shared" si="160"/>
        <v>0</v>
      </c>
      <c r="IY160" s="929">
        <f t="shared" si="160"/>
        <v>0</v>
      </c>
      <c r="IZ160" s="929">
        <f t="shared" si="160"/>
        <v>0</v>
      </c>
      <c r="JA160" s="929">
        <f t="shared" si="160"/>
        <v>0</v>
      </c>
      <c r="JB160" s="929">
        <f t="shared" si="160"/>
        <v>0</v>
      </c>
      <c r="JC160" s="929">
        <f t="shared" si="160"/>
        <v>0</v>
      </c>
      <c r="JD160" s="929">
        <f t="shared" si="160"/>
        <v>0</v>
      </c>
      <c r="JE160" s="929">
        <f t="shared" si="160"/>
        <v>0</v>
      </c>
      <c r="JF160" s="929">
        <f t="shared" si="160"/>
        <v>0</v>
      </c>
      <c r="JG160" s="929">
        <f t="shared" si="160"/>
        <v>0</v>
      </c>
      <c r="JH160" s="929">
        <f t="shared" si="161"/>
        <v>0</v>
      </c>
      <c r="JI160" s="929">
        <f t="shared" si="161"/>
        <v>0</v>
      </c>
      <c r="JJ160" s="929">
        <f t="shared" si="161"/>
        <v>0</v>
      </c>
      <c r="JK160" s="929">
        <f t="shared" si="161"/>
        <v>0</v>
      </c>
      <c r="JL160" s="929">
        <f t="shared" si="161"/>
        <v>0</v>
      </c>
      <c r="JM160" s="929">
        <f t="shared" si="161"/>
        <v>0</v>
      </c>
      <c r="JN160" s="929">
        <f t="shared" si="161"/>
        <v>0</v>
      </c>
      <c r="JO160" s="929">
        <f t="shared" si="161"/>
        <v>0</v>
      </c>
      <c r="JP160" s="929">
        <f t="shared" si="161"/>
        <v>0</v>
      </c>
      <c r="JQ160" s="929">
        <f t="shared" si="161"/>
        <v>0</v>
      </c>
      <c r="JR160" s="929">
        <f t="shared" si="161"/>
        <v>0</v>
      </c>
      <c r="JS160" s="929">
        <f t="shared" si="161"/>
        <v>0</v>
      </c>
      <c r="JT160" s="929">
        <f t="shared" si="161"/>
        <v>0</v>
      </c>
      <c r="JU160" s="929">
        <f t="shared" si="161"/>
        <v>0</v>
      </c>
      <c r="JV160" s="929">
        <f t="shared" si="161"/>
        <v>0</v>
      </c>
      <c r="JW160" s="929">
        <f t="shared" si="161"/>
        <v>0</v>
      </c>
      <c r="JX160" s="929">
        <f t="shared" si="161"/>
        <v>0</v>
      </c>
      <c r="JY160" s="929">
        <f t="shared" si="161"/>
        <v>0</v>
      </c>
      <c r="JZ160" s="929">
        <f t="shared" si="161"/>
        <v>0</v>
      </c>
      <c r="KA160" s="929">
        <f t="shared" si="161"/>
        <v>0</v>
      </c>
      <c r="KB160" s="929">
        <f t="shared" si="161"/>
        <v>0</v>
      </c>
      <c r="KC160" s="929">
        <f t="shared" si="161"/>
        <v>0</v>
      </c>
      <c r="KD160" s="929">
        <f t="shared" si="161"/>
        <v>0</v>
      </c>
      <c r="KE160" s="929">
        <f t="shared" si="161"/>
        <v>0</v>
      </c>
      <c r="KF160" s="929">
        <f t="shared" si="161"/>
        <v>0</v>
      </c>
      <c r="KG160" s="929">
        <f t="shared" si="161"/>
        <v>0</v>
      </c>
      <c r="KH160" s="929">
        <f t="shared" si="161"/>
        <v>0</v>
      </c>
      <c r="KI160" s="929">
        <f t="shared" si="161"/>
        <v>0</v>
      </c>
      <c r="KJ160" s="929">
        <f t="shared" si="161"/>
        <v>0</v>
      </c>
      <c r="KK160" s="929">
        <f t="shared" si="161"/>
        <v>0</v>
      </c>
      <c r="KL160" s="929">
        <f t="shared" si="161"/>
        <v>0</v>
      </c>
      <c r="KM160" s="929">
        <f t="shared" si="161"/>
        <v>0</v>
      </c>
      <c r="KN160" s="929">
        <f t="shared" si="161"/>
        <v>0</v>
      </c>
      <c r="KO160" s="929">
        <f t="shared" si="161"/>
        <v>0</v>
      </c>
      <c r="KP160" s="929">
        <f t="shared" si="161"/>
        <v>0</v>
      </c>
      <c r="KQ160" s="929">
        <f t="shared" si="161"/>
        <v>0</v>
      </c>
      <c r="KR160" s="929">
        <f t="shared" si="161"/>
        <v>0</v>
      </c>
      <c r="KS160" s="929">
        <f t="shared" si="161"/>
        <v>0</v>
      </c>
      <c r="KT160" s="929">
        <f t="shared" si="161"/>
        <v>0</v>
      </c>
      <c r="KU160" s="929">
        <f t="shared" si="161"/>
        <v>0</v>
      </c>
      <c r="KV160" s="929">
        <f t="shared" si="161"/>
        <v>0</v>
      </c>
      <c r="KW160" s="929">
        <f t="shared" si="161"/>
        <v>0</v>
      </c>
      <c r="KX160" s="929">
        <f t="shared" si="161"/>
        <v>0</v>
      </c>
      <c r="KY160" s="929">
        <f t="shared" si="161"/>
        <v>0</v>
      </c>
      <c r="KZ160" s="929">
        <f t="shared" si="161"/>
        <v>0</v>
      </c>
      <c r="LA160" s="929">
        <f t="shared" si="161"/>
        <v>0</v>
      </c>
      <c r="LB160" s="929">
        <f t="shared" si="161"/>
        <v>0</v>
      </c>
      <c r="LC160" s="929">
        <f t="shared" si="161"/>
        <v>0</v>
      </c>
      <c r="LD160" s="929">
        <f t="shared" si="161"/>
        <v>0</v>
      </c>
      <c r="LE160" s="929">
        <f t="shared" si="161"/>
        <v>0</v>
      </c>
      <c r="LF160" s="929">
        <f t="shared" si="161"/>
        <v>0</v>
      </c>
      <c r="LG160" s="929">
        <f t="shared" si="161"/>
        <v>0</v>
      </c>
      <c r="LH160" s="929">
        <f t="shared" si="161"/>
        <v>0</v>
      </c>
      <c r="LI160" s="929">
        <f t="shared" si="161"/>
        <v>0</v>
      </c>
      <c r="LJ160" s="929">
        <f t="shared" si="161"/>
        <v>0</v>
      </c>
      <c r="LK160" s="929">
        <f t="shared" si="161"/>
        <v>0</v>
      </c>
      <c r="LL160" s="929">
        <f t="shared" si="161"/>
        <v>0</v>
      </c>
      <c r="LM160" s="929">
        <f t="shared" si="161"/>
        <v>0</v>
      </c>
      <c r="LN160" s="929">
        <f t="shared" si="161"/>
        <v>0</v>
      </c>
      <c r="LO160" s="929">
        <f t="shared" si="161"/>
        <v>0</v>
      </c>
      <c r="LP160" s="929">
        <f t="shared" si="161"/>
        <v>0</v>
      </c>
      <c r="LQ160" s="929">
        <f t="shared" si="161"/>
        <v>0</v>
      </c>
      <c r="LR160" s="929">
        <f t="shared" si="161"/>
        <v>0</v>
      </c>
      <c r="LS160" s="929">
        <f t="shared" si="161"/>
        <v>0</v>
      </c>
      <c r="LT160" s="929">
        <f t="shared" si="162"/>
        <v>0</v>
      </c>
      <c r="LU160" s="929">
        <f t="shared" si="162"/>
        <v>0</v>
      </c>
      <c r="LV160" s="929">
        <f t="shared" si="162"/>
        <v>0</v>
      </c>
      <c r="LW160" s="929">
        <f t="shared" si="162"/>
        <v>0</v>
      </c>
      <c r="LX160" s="929">
        <f t="shared" si="162"/>
        <v>0</v>
      </c>
      <c r="LY160" s="929">
        <f t="shared" si="162"/>
        <v>0</v>
      </c>
      <c r="LZ160" s="929">
        <f t="shared" si="162"/>
        <v>0</v>
      </c>
      <c r="MA160" s="929">
        <f t="shared" si="162"/>
        <v>0</v>
      </c>
      <c r="MB160" s="929">
        <f t="shared" si="162"/>
        <v>0</v>
      </c>
      <c r="MC160" s="929">
        <f t="shared" si="162"/>
        <v>0</v>
      </c>
      <c r="MD160" s="929">
        <f t="shared" si="162"/>
        <v>0</v>
      </c>
      <c r="ME160" s="929">
        <f t="shared" si="162"/>
        <v>0</v>
      </c>
      <c r="MF160" s="929">
        <f t="shared" si="162"/>
        <v>0</v>
      </c>
      <c r="MG160" s="929">
        <f t="shared" si="162"/>
        <v>0</v>
      </c>
      <c r="MH160" s="929">
        <f t="shared" si="162"/>
        <v>0</v>
      </c>
      <c r="MI160" s="929">
        <f t="shared" si="162"/>
        <v>0</v>
      </c>
      <c r="MJ160" s="929">
        <f t="shared" si="162"/>
        <v>0</v>
      </c>
      <c r="MK160" s="929">
        <f t="shared" si="162"/>
        <v>0</v>
      </c>
      <c r="ML160" s="929">
        <f t="shared" si="162"/>
        <v>0</v>
      </c>
      <c r="MM160" s="929">
        <f t="shared" si="162"/>
        <v>0</v>
      </c>
      <c r="MN160" s="929">
        <f t="shared" si="162"/>
        <v>0</v>
      </c>
      <c r="MO160" s="929">
        <f t="shared" si="162"/>
        <v>0</v>
      </c>
      <c r="MP160" s="929">
        <f t="shared" si="162"/>
        <v>0</v>
      </c>
      <c r="MQ160" s="929">
        <f t="shared" si="162"/>
        <v>0</v>
      </c>
      <c r="MR160" s="929">
        <f t="shared" si="162"/>
        <v>0</v>
      </c>
      <c r="MS160" s="929">
        <f t="shared" si="162"/>
        <v>0</v>
      </c>
      <c r="MT160" s="929">
        <f t="shared" si="162"/>
        <v>0</v>
      </c>
      <c r="MU160" s="929">
        <f t="shared" si="162"/>
        <v>0</v>
      </c>
      <c r="MV160" s="929">
        <f t="shared" si="162"/>
        <v>0</v>
      </c>
      <c r="MW160" s="929">
        <f t="shared" si="162"/>
        <v>0</v>
      </c>
      <c r="MX160" s="929">
        <f t="shared" si="162"/>
        <v>0</v>
      </c>
      <c r="MY160" s="929">
        <f t="shared" si="162"/>
        <v>0</v>
      </c>
      <c r="MZ160" s="929">
        <f t="shared" si="162"/>
        <v>0</v>
      </c>
      <c r="NA160" s="929">
        <f t="shared" si="162"/>
        <v>0</v>
      </c>
      <c r="NB160" s="929">
        <f t="shared" si="162"/>
        <v>0</v>
      </c>
      <c r="NC160" s="929">
        <f t="shared" si="162"/>
        <v>0</v>
      </c>
      <c r="ND160" s="929">
        <f t="shared" si="162"/>
        <v>0</v>
      </c>
      <c r="NE160" s="929">
        <f t="shared" si="162"/>
        <v>0</v>
      </c>
      <c r="NF160" s="929">
        <f t="shared" si="162"/>
        <v>0</v>
      </c>
      <c r="NG160" s="929">
        <f t="shared" si="162"/>
        <v>0</v>
      </c>
      <c r="NH160" s="929">
        <f t="shared" si="162"/>
        <v>0</v>
      </c>
      <c r="NI160" s="929">
        <f t="shared" si="162"/>
        <v>0</v>
      </c>
      <c r="NJ160" s="929">
        <f t="shared" si="162"/>
        <v>0</v>
      </c>
      <c r="NK160" s="929">
        <f t="shared" si="162"/>
        <v>0</v>
      </c>
      <c r="NL160" s="929">
        <f t="shared" si="162"/>
        <v>0</v>
      </c>
      <c r="NM160" s="929">
        <f t="shared" si="162"/>
        <v>0</v>
      </c>
      <c r="NN160" s="929">
        <f t="shared" si="162"/>
        <v>0</v>
      </c>
      <c r="NO160" s="929">
        <f t="shared" si="162"/>
        <v>0</v>
      </c>
      <c r="NP160" s="929">
        <f t="shared" si="162"/>
        <v>0</v>
      </c>
      <c r="NQ160" s="929">
        <f t="shared" si="162"/>
        <v>0</v>
      </c>
      <c r="NR160" s="929">
        <f t="shared" si="162"/>
        <v>0</v>
      </c>
      <c r="NS160" s="929">
        <f t="shared" si="162"/>
        <v>0</v>
      </c>
      <c r="NT160" s="929">
        <f t="shared" si="162"/>
        <v>0</v>
      </c>
      <c r="NU160" s="929">
        <f t="shared" si="162"/>
        <v>0</v>
      </c>
      <c r="NV160" s="929">
        <f t="shared" si="162"/>
        <v>0</v>
      </c>
      <c r="NW160" s="929">
        <f t="shared" si="162"/>
        <v>0</v>
      </c>
      <c r="NX160" s="929">
        <f t="shared" si="162"/>
        <v>0</v>
      </c>
      <c r="NY160" s="929">
        <f t="shared" si="162"/>
        <v>0</v>
      </c>
      <c r="NZ160" s="929">
        <f t="shared" si="162"/>
        <v>0</v>
      </c>
      <c r="OA160" s="929">
        <f t="shared" si="162"/>
        <v>0</v>
      </c>
      <c r="OB160" s="929">
        <f t="shared" si="162"/>
        <v>0</v>
      </c>
      <c r="OC160" s="929">
        <f t="shared" si="162"/>
        <v>0</v>
      </c>
      <c r="OD160" s="929">
        <f t="shared" si="162"/>
        <v>0</v>
      </c>
      <c r="OE160" s="929">
        <f t="shared" si="162"/>
        <v>0</v>
      </c>
      <c r="OF160" s="929">
        <f t="shared" si="163"/>
        <v>0</v>
      </c>
      <c r="OG160" s="929">
        <f t="shared" si="163"/>
        <v>0</v>
      </c>
      <c r="OH160" s="929">
        <f t="shared" si="163"/>
        <v>0</v>
      </c>
      <c r="OI160" s="929">
        <f t="shared" si="163"/>
        <v>0</v>
      </c>
      <c r="OJ160" s="929">
        <f t="shared" si="163"/>
        <v>0</v>
      </c>
      <c r="OK160" s="929">
        <f t="shared" si="163"/>
        <v>0</v>
      </c>
      <c r="OL160" s="929">
        <f t="shared" si="163"/>
        <v>0</v>
      </c>
      <c r="OM160" s="929">
        <f t="shared" si="163"/>
        <v>0</v>
      </c>
      <c r="ON160" s="929">
        <f t="shared" si="163"/>
        <v>0</v>
      </c>
      <c r="OO160" s="929">
        <f t="shared" si="163"/>
        <v>0</v>
      </c>
      <c r="OP160" s="929">
        <f t="shared" si="163"/>
        <v>0</v>
      </c>
      <c r="OQ160" s="929">
        <f t="shared" si="163"/>
        <v>0</v>
      </c>
      <c r="OR160" s="929">
        <f t="shared" si="163"/>
        <v>0</v>
      </c>
      <c r="OS160" s="929">
        <f t="shared" si="163"/>
        <v>0</v>
      </c>
      <c r="OT160" s="929">
        <f t="shared" si="163"/>
        <v>0</v>
      </c>
      <c r="OU160" s="929">
        <f t="shared" si="163"/>
        <v>0</v>
      </c>
      <c r="OV160" s="929">
        <f t="shared" si="163"/>
        <v>0</v>
      </c>
      <c r="OW160" s="929">
        <f t="shared" si="163"/>
        <v>0</v>
      </c>
      <c r="OX160" s="929">
        <f t="shared" si="163"/>
        <v>0</v>
      </c>
      <c r="OY160" s="929">
        <f t="shared" si="163"/>
        <v>0</v>
      </c>
      <c r="OZ160" s="929">
        <f t="shared" si="163"/>
        <v>0</v>
      </c>
      <c r="PA160" s="929">
        <f t="shared" si="163"/>
        <v>0</v>
      </c>
      <c r="PB160" s="929">
        <f t="shared" si="163"/>
        <v>0</v>
      </c>
      <c r="PC160" s="929">
        <f t="shared" si="163"/>
        <v>0</v>
      </c>
      <c r="PD160" s="929">
        <f t="shared" si="163"/>
        <v>0</v>
      </c>
      <c r="PE160" s="929">
        <f t="shared" si="163"/>
        <v>0</v>
      </c>
      <c r="PF160" s="929">
        <f t="shared" si="163"/>
        <v>0</v>
      </c>
      <c r="PG160" s="929">
        <f t="shared" si="163"/>
        <v>0</v>
      </c>
      <c r="PH160" s="929">
        <f t="shared" si="163"/>
        <v>0</v>
      </c>
      <c r="PI160" s="929">
        <f t="shared" si="163"/>
        <v>0</v>
      </c>
      <c r="PJ160" s="929">
        <f t="shared" si="163"/>
        <v>0</v>
      </c>
      <c r="PK160" s="929">
        <f t="shared" si="163"/>
        <v>0</v>
      </c>
      <c r="PL160" s="929">
        <f t="shared" si="163"/>
        <v>0</v>
      </c>
      <c r="PM160" s="929">
        <f t="shared" si="163"/>
        <v>0</v>
      </c>
      <c r="PN160" s="929">
        <f t="shared" si="163"/>
        <v>0</v>
      </c>
      <c r="PO160" s="929">
        <f t="shared" si="163"/>
        <v>0</v>
      </c>
      <c r="PP160" s="929">
        <f t="shared" si="163"/>
        <v>0</v>
      </c>
      <c r="PQ160" s="929">
        <f t="shared" si="163"/>
        <v>0</v>
      </c>
      <c r="PR160" s="929">
        <f t="shared" si="163"/>
        <v>0</v>
      </c>
      <c r="PS160" s="929">
        <f t="shared" si="163"/>
        <v>0</v>
      </c>
      <c r="PT160" s="929">
        <f t="shared" si="163"/>
        <v>0</v>
      </c>
      <c r="PU160" s="929">
        <f t="shared" si="163"/>
        <v>0</v>
      </c>
      <c r="PV160" s="929">
        <f t="shared" si="163"/>
        <v>0</v>
      </c>
      <c r="PW160" s="929">
        <f t="shared" si="163"/>
        <v>0</v>
      </c>
      <c r="PX160" s="929">
        <f t="shared" si="163"/>
        <v>0</v>
      </c>
      <c r="PY160" s="929">
        <f t="shared" si="163"/>
        <v>0</v>
      </c>
      <c r="PZ160" s="929">
        <f t="shared" si="163"/>
        <v>0</v>
      </c>
      <c r="QA160" s="929">
        <f t="shared" si="163"/>
        <v>0</v>
      </c>
      <c r="QB160" s="929">
        <f t="shared" si="163"/>
        <v>0</v>
      </c>
      <c r="QC160" s="929">
        <f t="shared" si="163"/>
        <v>0</v>
      </c>
      <c r="QD160" s="929">
        <f t="shared" si="163"/>
        <v>0</v>
      </c>
      <c r="QE160" s="929">
        <f t="shared" si="163"/>
        <v>0</v>
      </c>
      <c r="QF160" s="929">
        <f t="shared" si="163"/>
        <v>0</v>
      </c>
      <c r="QG160" s="929">
        <f t="shared" si="163"/>
        <v>0</v>
      </c>
      <c r="QH160" s="929">
        <f t="shared" si="163"/>
        <v>0</v>
      </c>
      <c r="QI160" s="929">
        <f t="shared" si="163"/>
        <v>0</v>
      </c>
      <c r="QJ160" s="929">
        <f t="shared" si="163"/>
        <v>0</v>
      </c>
      <c r="QK160" s="929">
        <f t="shared" si="163"/>
        <v>0</v>
      </c>
      <c r="QL160" s="929">
        <f t="shared" si="163"/>
        <v>0</v>
      </c>
      <c r="QM160" s="929">
        <f t="shared" si="163"/>
        <v>0</v>
      </c>
      <c r="QN160" s="929">
        <f t="shared" si="163"/>
        <v>0</v>
      </c>
      <c r="QO160" s="929">
        <f t="shared" si="163"/>
        <v>0</v>
      </c>
      <c r="QP160" s="929">
        <f t="shared" si="163"/>
        <v>0</v>
      </c>
      <c r="QQ160" s="929">
        <f t="shared" si="163"/>
        <v>0</v>
      </c>
      <c r="QR160" s="929">
        <f t="shared" si="164"/>
        <v>0</v>
      </c>
      <c r="QS160" s="929">
        <f t="shared" si="164"/>
        <v>0</v>
      </c>
      <c r="QT160" s="929">
        <f t="shared" si="164"/>
        <v>0</v>
      </c>
      <c r="QU160" s="929">
        <f t="shared" si="164"/>
        <v>0</v>
      </c>
      <c r="QV160" s="929">
        <f t="shared" si="164"/>
        <v>0</v>
      </c>
      <c r="QW160" s="929">
        <f t="shared" si="164"/>
        <v>0</v>
      </c>
      <c r="QX160" s="929">
        <f t="shared" si="164"/>
        <v>0</v>
      </c>
      <c r="QY160" s="929">
        <f t="shared" si="164"/>
        <v>0</v>
      </c>
      <c r="QZ160" s="929">
        <f t="shared" si="164"/>
        <v>0</v>
      </c>
      <c r="RA160" s="929">
        <f t="shared" si="164"/>
        <v>0</v>
      </c>
      <c r="RB160" s="929">
        <f t="shared" si="164"/>
        <v>0</v>
      </c>
      <c r="RC160" s="929">
        <f t="shared" si="164"/>
        <v>0</v>
      </c>
      <c r="RD160" s="929">
        <f t="shared" si="164"/>
        <v>0</v>
      </c>
      <c r="RE160" s="929">
        <f t="shared" si="164"/>
        <v>0</v>
      </c>
      <c r="RF160" s="929">
        <f t="shared" si="164"/>
        <v>0</v>
      </c>
      <c r="RG160" s="929">
        <f t="shared" si="164"/>
        <v>0</v>
      </c>
      <c r="RH160" s="929">
        <f t="shared" si="164"/>
        <v>0</v>
      </c>
      <c r="RI160" s="929">
        <f t="shared" si="164"/>
        <v>0</v>
      </c>
      <c r="RJ160" s="929">
        <f t="shared" si="164"/>
        <v>0</v>
      </c>
      <c r="RK160" s="929">
        <f t="shared" si="164"/>
        <v>0</v>
      </c>
      <c r="RL160" s="929">
        <f t="shared" si="164"/>
        <v>0</v>
      </c>
      <c r="RM160" s="929">
        <f t="shared" si="164"/>
        <v>0</v>
      </c>
      <c r="RN160" s="929">
        <f t="shared" si="164"/>
        <v>0</v>
      </c>
      <c r="RO160" s="929">
        <f t="shared" si="164"/>
        <v>0</v>
      </c>
      <c r="RP160" s="929">
        <f t="shared" si="164"/>
        <v>0</v>
      </c>
      <c r="RQ160" s="929">
        <f t="shared" si="164"/>
        <v>0</v>
      </c>
      <c r="RR160" s="929">
        <f t="shared" si="164"/>
        <v>0</v>
      </c>
      <c r="RS160" s="929">
        <f t="shared" si="164"/>
        <v>0</v>
      </c>
      <c r="RT160" s="929">
        <f t="shared" si="164"/>
        <v>0</v>
      </c>
      <c r="RU160" s="929">
        <f t="shared" si="164"/>
        <v>0</v>
      </c>
      <c r="RV160" s="929">
        <f t="shared" si="164"/>
        <v>0</v>
      </c>
      <c r="RW160" s="929">
        <f t="shared" si="164"/>
        <v>0</v>
      </c>
      <c r="RX160" s="929">
        <f t="shared" si="164"/>
        <v>0</v>
      </c>
      <c r="RY160" s="929">
        <f t="shared" si="164"/>
        <v>0</v>
      </c>
      <c r="RZ160" s="929">
        <f t="shared" si="164"/>
        <v>0</v>
      </c>
      <c r="SA160" s="929">
        <f t="shared" si="164"/>
        <v>0</v>
      </c>
      <c r="SB160" s="929">
        <f t="shared" si="164"/>
        <v>0</v>
      </c>
      <c r="SC160" s="929">
        <f t="shared" si="164"/>
        <v>0</v>
      </c>
      <c r="SD160" s="929">
        <f t="shared" si="164"/>
        <v>0</v>
      </c>
      <c r="SE160" s="929">
        <f t="shared" si="164"/>
        <v>0</v>
      </c>
      <c r="SF160" s="929">
        <f t="shared" si="164"/>
        <v>0</v>
      </c>
      <c r="SG160" s="929">
        <f t="shared" si="164"/>
        <v>0</v>
      </c>
      <c r="SH160" s="929">
        <f t="shared" si="164"/>
        <v>0</v>
      </c>
      <c r="SI160" s="929">
        <f t="shared" si="164"/>
        <v>0</v>
      </c>
      <c r="SJ160" s="274">
        <f t="shared" si="156"/>
        <v>0</v>
      </c>
      <c r="SK160" s="261"/>
      <c r="SL160" s="249"/>
      <c r="SM160" s="249"/>
      <c r="SN160" s="249"/>
    </row>
    <row r="161" spans="1:508" outlineLevel="3" x14ac:dyDescent="0.35">
      <c r="A161" s="249"/>
      <c r="B161" s="258"/>
      <c r="C161" s="447">
        <f>INT($C$40)+3</f>
        <v>4</v>
      </c>
      <c r="D161" s="274"/>
      <c r="E161" s="325">
        <f t="shared" si="154"/>
        <v>9</v>
      </c>
      <c r="F161" s="331"/>
      <c r="G161" s="274"/>
      <c r="H161" s="569"/>
      <c r="I161" s="584" t="s">
        <v>921</v>
      </c>
      <c r="J161" s="570"/>
      <c r="K161" s="929">
        <f t="shared" si="165"/>
        <v>0</v>
      </c>
      <c r="L161" s="929">
        <f t="shared" si="165"/>
        <v>0</v>
      </c>
      <c r="M161" s="929">
        <f t="shared" si="165"/>
        <v>0</v>
      </c>
      <c r="N161" s="929">
        <f t="shared" si="165"/>
        <v>0</v>
      </c>
      <c r="O161" s="929">
        <f t="shared" si="165"/>
        <v>0</v>
      </c>
      <c r="P161" s="929">
        <f t="shared" si="165"/>
        <v>0</v>
      </c>
      <c r="Q161" s="929">
        <f t="shared" si="165"/>
        <v>0</v>
      </c>
      <c r="R161" s="929">
        <f t="shared" si="165"/>
        <v>0</v>
      </c>
      <c r="S161" s="929">
        <f t="shared" si="165"/>
        <v>0</v>
      </c>
      <c r="T161" s="929">
        <f t="shared" si="165"/>
        <v>0</v>
      </c>
      <c r="U161" s="929">
        <f t="shared" si="165"/>
        <v>0</v>
      </c>
      <c r="V161" s="929">
        <f t="shared" si="165"/>
        <v>0</v>
      </c>
      <c r="W161" s="929">
        <f t="shared" si="165"/>
        <v>0</v>
      </c>
      <c r="X161" s="929">
        <f t="shared" si="165"/>
        <v>0</v>
      </c>
      <c r="Y161" s="929">
        <f t="shared" si="165"/>
        <v>0</v>
      </c>
      <c r="Z161" s="929">
        <f t="shared" si="165"/>
        <v>0</v>
      </c>
      <c r="AA161" s="929">
        <f t="shared" si="157"/>
        <v>0</v>
      </c>
      <c r="AB161" s="929">
        <f t="shared" si="157"/>
        <v>0</v>
      </c>
      <c r="AC161" s="929">
        <f t="shared" si="157"/>
        <v>0</v>
      </c>
      <c r="AD161" s="929">
        <f t="shared" si="157"/>
        <v>0</v>
      </c>
      <c r="AE161" s="929">
        <f t="shared" si="157"/>
        <v>0</v>
      </c>
      <c r="AF161" s="929">
        <f t="shared" si="157"/>
        <v>0</v>
      </c>
      <c r="AG161" s="929">
        <f t="shared" si="157"/>
        <v>0</v>
      </c>
      <c r="AH161" s="929">
        <f t="shared" si="157"/>
        <v>0</v>
      </c>
      <c r="AI161" s="929">
        <f t="shared" si="157"/>
        <v>0</v>
      </c>
      <c r="AJ161" s="929">
        <f t="shared" si="157"/>
        <v>0</v>
      </c>
      <c r="AK161" s="929">
        <f t="shared" si="157"/>
        <v>0</v>
      </c>
      <c r="AL161" s="929">
        <f t="shared" si="157"/>
        <v>0</v>
      </c>
      <c r="AM161" s="929">
        <f t="shared" si="157"/>
        <v>0</v>
      </c>
      <c r="AN161" s="929">
        <f t="shared" si="157"/>
        <v>0</v>
      </c>
      <c r="AO161" s="929">
        <f t="shared" si="157"/>
        <v>0</v>
      </c>
      <c r="AP161" s="929">
        <f t="shared" si="157"/>
        <v>0</v>
      </c>
      <c r="AQ161" s="929">
        <f t="shared" si="157"/>
        <v>0</v>
      </c>
      <c r="AR161" s="929">
        <f t="shared" si="157"/>
        <v>0</v>
      </c>
      <c r="AS161" s="929">
        <f t="shared" si="157"/>
        <v>0</v>
      </c>
      <c r="AT161" s="929">
        <f t="shared" si="157"/>
        <v>0</v>
      </c>
      <c r="AU161" s="929">
        <f t="shared" si="157"/>
        <v>0</v>
      </c>
      <c r="AV161" s="929">
        <f t="shared" si="157"/>
        <v>0</v>
      </c>
      <c r="AW161" s="929">
        <f t="shared" si="157"/>
        <v>0</v>
      </c>
      <c r="AX161" s="929">
        <f t="shared" si="157"/>
        <v>0</v>
      </c>
      <c r="AY161" s="929">
        <f t="shared" si="157"/>
        <v>0</v>
      </c>
      <c r="AZ161" s="929">
        <f t="shared" si="157"/>
        <v>0</v>
      </c>
      <c r="BA161" s="929">
        <f t="shared" si="157"/>
        <v>0</v>
      </c>
      <c r="BB161" s="929">
        <f t="shared" si="157"/>
        <v>0</v>
      </c>
      <c r="BC161" s="929">
        <f t="shared" si="157"/>
        <v>0</v>
      </c>
      <c r="BD161" s="929">
        <f t="shared" si="157"/>
        <v>0</v>
      </c>
      <c r="BE161" s="929">
        <f t="shared" si="157"/>
        <v>0</v>
      </c>
      <c r="BF161" s="929">
        <f t="shared" si="157"/>
        <v>0</v>
      </c>
      <c r="BG161" s="929">
        <f t="shared" si="157"/>
        <v>0</v>
      </c>
      <c r="BH161" s="929">
        <f t="shared" si="157"/>
        <v>0</v>
      </c>
      <c r="BI161" s="929">
        <f t="shared" si="157"/>
        <v>0</v>
      </c>
      <c r="BJ161" s="929">
        <f t="shared" si="157"/>
        <v>0</v>
      </c>
      <c r="BK161" s="929">
        <f t="shared" si="157"/>
        <v>0</v>
      </c>
      <c r="BL161" s="929">
        <f t="shared" si="157"/>
        <v>0</v>
      </c>
      <c r="BM161" s="929">
        <f t="shared" si="157"/>
        <v>0</v>
      </c>
      <c r="BN161" s="929">
        <f t="shared" si="157"/>
        <v>0</v>
      </c>
      <c r="BO161" s="929">
        <f t="shared" si="157"/>
        <v>0</v>
      </c>
      <c r="BP161" s="929">
        <f t="shared" si="157"/>
        <v>0</v>
      </c>
      <c r="BQ161" s="929">
        <f t="shared" si="157"/>
        <v>0</v>
      </c>
      <c r="BR161" s="929">
        <f t="shared" si="157"/>
        <v>0</v>
      </c>
      <c r="BS161" s="929">
        <f t="shared" si="157"/>
        <v>0</v>
      </c>
      <c r="BT161" s="929">
        <f t="shared" si="157"/>
        <v>0</v>
      </c>
      <c r="BU161" s="929">
        <f t="shared" si="157"/>
        <v>0</v>
      </c>
      <c r="BV161" s="929">
        <f t="shared" si="157"/>
        <v>0</v>
      </c>
      <c r="BW161" s="929">
        <f t="shared" si="157"/>
        <v>0</v>
      </c>
      <c r="BX161" s="929">
        <f t="shared" si="158"/>
        <v>0</v>
      </c>
      <c r="BY161" s="929">
        <f t="shared" si="158"/>
        <v>0</v>
      </c>
      <c r="BZ161" s="929">
        <f t="shared" si="158"/>
        <v>0</v>
      </c>
      <c r="CA161" s="929">
        <f t="shared" si="158"/>
        <v>0</v>
      </c>
      <c r="CB161" s="929">
        <f t="shared" si="158"/>
        <v>0</v>
      </c>
      <c r="CC161" s="929">
        <f t="shared" si="158"/>
        <v>0</v>
      </c>
      <c r="CD161" s="929">
        <f t="shared" si="158"/>
        <v>0</v>
      </c>
      <c r="CE161" s="929">
        <f t="shared" si="158"/>
        <v>0</v>
      </c>
      <c r="CF161" s="929">
        <f t="shared" si="158"/>
        <v>0</v>
      </c>
      <c r="CG161" s="929">
        <f t="shared" si="158"/>
        <v>0</v>
      </c>
      <c r="CH161" s="929">
        <f t="shared" si="158"/>
        <v>0</v>
      </c>
      <c r="CI161" s="929">
        <f t="shared" si="158"/>
        <v>0</v>
      </c>
      <c r="CJ161" s="929">
        <f t="shared" si="158"/>
        <v>0</v>
      </c>
      <c r="CK161" s="929">
        <f t="shared" si="158"/>
        <v>0</v>
      </c>
      <c r="CL161" s="929">
        <f t="shared" si="158"/>
        <v>0</v>
      </c>
      <c r="CM161" s="929">
        <f t="shared" si="158"/>
        <v>0</v>
      </c>
      <c r="CN161" s="929">
        <f t="shared" si="158"/>
        <v>0</v>
      </c>
      <c r="CO161" s="929">
        <f t="shared" si="158"/>
        <v>0</v>
      </c>
      <c r="CP161" s="929">
        <f t="shared" si="158"/>
        <v>0</v>
      </c>
      <c r="CQ161" s="929">
        <f t="shared" si="158"/>
        <v>0</v>
      </c>
      <c r="CR161" s="929">
        <f t="shared" si="158"/>
        <v>0</v>
      </c>
      <c r="CS161" s="929">
        <f t="shared" si="158"/>
        <v>0</v>
      </c>
      <c r="CT161" s="929">
        <f t="shared" si="158"/>
        <v>0</v>
      </c>
      <c r="CU161" s="929">
        <f t="shared" si="158"/>
        <v>0</v>
      </c>
      <c r="CV161" s="929">
        <f t="shared" si="158"/>
        <v>0</v>
      </c>
      <c r="CW161" s="929">
        <f t="shared" si="158"/>
        <v>0</v>
      </c>
      <c r="CX161" s="929">
        <f t="shared" si="158"/>
        <v>0</v>
      </c>
      <c r="CY161" s="929">
        <f t="shared" si="158"/>
        <v>0</v>
      </c>
      <c r="CZ161" s="929">
        <f t="shared" si="158"/>
        <v>0</v>
      </c>
      <c r="DA161" s="929">
        <f t="shared" si="158"/>
        <v>0</v>
      </c>
      <c r="DB161" s="929">
        <f t="shared" si="158"/>
        <v>0</v>
      </c>
      <c r="DC161" s="929">
        <f t="shared" si="158"/>
        <v>0</v>
      </c>
      <c r="DD161" s="929">
        <f t="shared" si="158"/>
        <v>0</v>
      </c>
      <c r="DE161" s="929">
        <f t="shared" si="158"/>
        <v>0</v>
      </c>
      <c r="DF161" s="929">
        <f t="shared" si="158"/>
        <v>0</v>
      </c>
      <c r="DG161" s="929">
        <f t="shared" si="158"/>
        <v>0</v>
      </c>
      <c r="DH161" s="929">
        <f t="shared" si="158"/>
        <v>0</v>
      </c>
      <c r="DI161" s="929">
        <f t="shared" si="158"/>
        <v>0</v>
      </c>
      <c r="DJ161" s="929">
        <f t="shared" si="158"/>
        <v>0</v>
      </c>
      <c r="DK161" s="929">
        <f t="shared" si="158"/>
        <v>0</v>
      </c>
      <c r="DL161" s="929">
        <f t="shared" si="158"/>
        <v>0</v>
      </c>
      <c r="DM161" s="929">
        <f t="shared" si="158"/>
        <v>0</v>
      </c>
      <c r="DN161" s="929">
        <f t="shared" si="158"/>
        <v>0</v>
      </c>
      <c r="DO161" s="929">
        <f t="shared" si="158"/>
        <v>0</v>
      </c>
      <c r="DP161" s="929">
        <f t="shared" si="158"/>
        <v>0</v>
      </c>
      <c r="DQ161" s="929">
        <f t="shared" si="158"/>
        <v>0</v>
      </c>
      <c r="DR161" s="929">
        <f t="shared" si="158"/>
        <v>0</v>
      </c>
      <c r="DS161" s="929">
        <f t="shared" si="158"/>
        <v>0</v>
      </c>
      <c r="DT161" s="929">
        <f t="shared" si="158"/>
        <v>0</v>
      </c>
      <c r="DU161" s="929">
        <f t="shared" si="158"/>
        <v>0</v>
      </c>
      <c r="DV161" s="929">
        <f t="shared" si="158"/>
        <v>0</v>
      </c>
      <c r="DW161" s="929">
        <f t="shared" si="158"/>
        <v>0</v>
      </c>
      <c r="DX161" s="929">
        <f t="shared" si="158"/>
        <v>0</v>
      </c>
      <c r="DY161" s="929">
        <f t="shared" si="158"/>
        <v>0</v>
      </c>
      <c r="DZ161" s="929">
        <f t="shared" si="158"/>
        <v>0</v>
      </c>
      <c r="EA161" s="929">
        <f t="shared" si="158"/>
        <v>0</v>
      </c>
      <c r="EB161" s="929">
        <f t="shared" si="158"/>
        <v>0</v>
      </c>
      <c r="EC161" s="929">
        <f t="shared" si="158"/>
        <v>0</v>
      </c>
      <c r="ED161" s="929">
        <f t="shared" si="158"/>
        <v>0</v>
      </c>
      <c r="EE161" s="929">
        <f t="shared" si="158"/>
        <v>0</v>
      </c>
      <c r="EF161" s="929">
        <f t="shared" si="158"/>
        <v>0</v>
      </c>
      <c r="EG161" s="929">
        <f t="shared" si="158"/>
        <v>0</v>
      </c>
      <c r="EH161" s="929">
        <f t="shared" si="158"/>
        <v>0</v>
      </c>
      <c r="EI161" s="929">
        <f t="shared" si="158"/>
        <v>0</v>
      </c>
      <c r="EJ161" s="929">
        <f t="shared" si="159"/>
        <v>0</v>
      </c>
      <c r="EK161" s="929">
        <f t="shared" si="159"/>
        <v>0</v>
      </c>
      <c r="EL161" s="929">
        <f t="shared" si="159"/>
        <v>0</v>
      </c>
      <c r="EM161" s="929">
        <f t="shared" si="159"/>
        <v>0</v>
      </c>
      <c r="EN161" s="929">
        <f t="shared" si="159"/>
        <v>0</v>
      </c>
      <c r="EO161" s="929">
        <f t="shared" si="159"/>
        <v>0</v>
      </c>
      <c r="EP161" s="929">
        <f t="shared" si="159"/>
        <v>0</v>
      </c>
      <c r="EQ161" s="929">
        <f t="shared" si="159"/>
        <v>0</v>
      </c>
      <c r="ER161" s="929">
        <f t="shared" si="159"/>
        <v>0</v>
      </c>
      <c r="ES161" s="929">
        <f t="shared" si="159"/>
        <v>0</v>
      </c>
      <c r="ET161" s="929">
        <f t="shared" si="159"/>
        <v>0</v>
      </c>
      <c r="EU161" s="929">
        <f t="shared" si="159"/>
        <v>0</v>
      </c>
      <c r="EV161" s="929">
        <f t="shared" si="159"/>
        <v>0</v>
      </c>
      <c r="EW161" s="929">
        <f t="shared" si="159"/>
        <v>0</v>
      </c>
      <c r="EX161" s="929">
        <f t="shared" si="159"/>
        <v>0</v>
      </c>
      <c r="EY161" s="929">
        <f t="shared" si="159"/>
        <v>0</v>
      </c>
      <c r="EZ161" s="929">
        <f t="shared" si="159"/>
        <v>0</v>
      </c>
      <c r="FA161" s="929">
        <f t="shared" si="159"/>
        <v>0</v>
      </c>
      <c r="FB161" s="929">
        <f t="shared" si="159"/>
        <v>0</v>
      </c>
      <c r="FC161" s="929">
        <f t="shared" si="159"/>
        <v>0</v>
      </c>
      <c r="FD161" s="929">
        <f t="shared" si="159"/>
        <v>0</v>
      </c>
      <c r="FE161" s="929">
        <f t="shared" si="159"/>
        <v>0</v>
      </c>
      <c r="FF161" s="929">
        <f t="shared" si="159"/>
        <v>0</v>
      </c>
      <c r="FG161" s="929">
        <f t="shared" si="159"/>
        <v>0</v>
      </c>
      <c r="FH161" s="929">
        <f t="shared" si="159"/>
        <v>0</v>
      </c>
      <c r="FI161" s="929">
        <f t="shared" si="159"/>
        <v>0</v>
      </c>
      <c r="FJ161" s="929">
        <f t="shared" si="159"/>
        <v>0</v>
      </c>
      <c r="FK161" s="929">
        <f t="shared" si="159"/>
        <v>0</v>
      </c>
      <c r="FL161" s="929">
        <f t="shared" si="159"/>
        <v>0</v>
      </c>
      <c r="FM161" s="929">
        <f t="shared" si="159"/>
        <v>0</v>
      </c>
      <c r="FN161" s="929">
        <f t="shared" si="159"/>
        <v>0</v>
      </c>
      <c r="FO161" s="929">
        <f t="shared" si="159"/>
        <v>0</v>
      </c>
      <c r="FP161" s="929">
        <f t="shared" si="159"/>
        <v>0</v>
      </c>
      <c r="FQ161" s="929">
        <f t="shared" si="159"/>
        <v>0</v>
      </c>
      <c r="FR161" s="929">
        <f t="shared" si="159"/>
        <v>0</v>
      </c>
      <c r="FS161" s="929">
        <f t="shared" si="159"/>
        <v>0</v>
      </c>
      <c r="FT161" s="929">
        <f t="shared" si="159"/>
        <v>0</v>
      </c>
      <c r="FU161" s="929">
        <f t="shared" si="159"/>
        <v>0</v>
      </c>
      <c r="FV161" s="929">
        <f t="shared" si="159"/>
        <v>0</v>
      </c>
      <c r="FW161" s="929">
        <f t="shared" si="159"/>
        <v>0</v>
      </c>
      <c r="FX161" s="929">
        <f t="shared" si="159"/>
        <v>0</v>
      </c>
      <c r="FY161" s="929">
        <f t="shared" si="159"/>
        <v>0</v>
      </c>
      <c r="FZ161" s="929">
        <f t="shared" si="159"/>
        <v>0</v>
      </c>
      <c r="GA161" s="929">
        <f t="shared" si="159"/>
        <v>0</v>
      </c>
      <c r="GB161" s="929">
        <f t="shared" si="159"/>
        <v>0</v>
      </c>
      <c r="GC161" s="929">
        <f t="shared" si="159"/>
        <v>0</v>
      </c>
      <c r="GD161" s="929">
        <f t="shared" si="159"/>
        <v>0</v>
      </c>
      <c r="GE161" s="929">
        <f t="shared" si="159"/>
        <v>0</v>
      </c>
      <c r="GF161" s="929">
        <f t="shared" si="159"/>
        <v>0</v>
      </c>
      <c r="GG161" s="929">
        <f t="shared" si="159"/>
        <v>0</v>
      </c>
      <c r="GH161" s="929">
        <f t="shared" si="159"/>
        <v>0</v>
      </c>
      <c r="GI161" s="929">
        <f t="shared" si="159"/>
        <v>0</v>
      </c>
      <c r="GJ161" s="929">
        <f t="shared" si="159"/>
        <v>0</v>
      </c>
      <c r="GK161" s="929">
        <f t="shared" si="159"/>
        <v>0</v>
      </c>
      <c r="GL161" s="929">
        <f t="shared" si="159"/>
        <v>0</v>
      </c>
      <c r="GM161" s="929">
        <f t="shared" si="159"/>
        <v>0</v>
      </c>
      <c r="GN161" s="929">
        <f t="shared" si="159"/>
        <v>0</v>
      </c>
      <c r="GO161" s="929">
        <f t="shared" si="159"/>
        <v>0</v>
      </c>
      <c r="GP161" s="929">
        <f t="shared" si="159"/>
        <v>0</v>
      </c>
      <c r="GQ161" s="929">
        <f t="shared" si="159"/>
        <v>0</v>
      </c>
      <c r="GR161" s="929">
        <f t="shared" si="159"/>
        <v>0</v>
      </c>
      <c r="GS161" s="929">
        <f t="shared" si="159"/>
        <v>0</v>
      </c>
      <c r="GT161" s="929">
        <f t="shared" si="159"/>
        <v>0</v>
      </c>
      <c r="GU161" s="929">
        <f t="shared" si="159"/>
        <v>0</v>
      </c>
      <c r="GV161" s="929">
        <f t="shared" si="160"/>
        <v>0</v>
      </c>
      <c r="GW161" s="929">
        <f t="shared" si="160"/>
        <v>0</v>
      </c>
      <c r="GX161" s="929">
        <f t="shared" si="160"/>
        <v>0</v>
      </c>
      <c r="GY161" s="929">
        <f t="shared" si="160"/>
        <v>0</v>
      </c>
      <c r="GZ161" s="929">
        <f t="shared" si="160"/>
        <v>0</v>
      </c>
      <c r="HA161" s="929">
        <f t="shared" si="160"/>
        <v>0</v>
      </c>
      <c r="HB161" s="929">
        <f t="shared" si="160"/>
        <v>0</v>
      </c>
      <c r="HC161" s="929">
        <f t="shared" si="160"/>
        <v>0</v>
      </c>
      <c r="HD161" s="929">
        <f t="shared" si="160"/>
        <v>0</v>
      </c>
      <c r="HE161" s="929">
        <f t="shared" si="160"/>
        <v>0</v>
      </c>
      <c r="HF161" s="929">
        <f t="shared" si="160"/>
        <v>0</v>
      </c>
      <c r="HG161" s="929">
        <f t="shared" si="160"/>
        <v>0</v>
      </c>
      <c r="HH161" s="929">
        <f t="shared" si="160"/>
        <v>0</v>
      </c>
      <c r="HI161" s="929">
        <f t="shared" si="160"/>
        <v>0</v>
      </c>
      <c r="HJ161" s="929">
        <f t="shared" si="160"/>
        <v>0</v>
      </c>
      <c r="HK161" s="929">
        <f t="shared" si="160"/>
        <v>0</v>
      </c>
      <c r="HL161" s="929">
        <f t="shared" si="160"/>
        <v>0</v>
      </c>
      <c r="HM161" s="929">
        <f t="shared" si="160"/>
        <v>0</v>
      </c>
      <c r="HN161" s="929">
        <f t="shared" si="160"/>
        <v>0</v>
      </c>
      <c r="HO161" s="929">
        <f t="shared" si="160"/>
        <v>0</v>
      </c>
      <c r="HP161" s="929">
        <f t="shared" si="160"/>
        <v>0</v>
      </c>
      <c r="HQ161" s="929">
        <f t="shared" si="160"/>
        <v>0</v>
      </c>
      <c r="HR161" s="929">
        <f t="shared" si="160"/>
        <v>0</v>
      </c>
      <c r="HS161" s="929">
        <f t="shared" si="160"/>
        <v>0</v>
      </c>
      <c r="HT161" s="929">
        <f t="shared" si="160"/>
        <v>0</v>
      </c>
      <c r="HU161" s="929">
        <f t="shared" si="160"/>
        <v>0</v>
      </c>
      <c r="HV161" s="929">
        <f t="shared" si="160"/>
        <v>0</v>
      </c>
      <c r="HW161" s="929">
        <f t="shared" si="160"/>
        <v>0</v>
      </c>
      <c r="HX161" s="929">
        <f t="shared" si="160"/>
        <v>0</v>
      </c>
      <c r="HY161" s="929">
        <f t="shared" si="160"/>
        <v>0</v>
      </c>
      <c r="HZ161" s="929">
        <f t="shared" si="160"/>
        <v>0</v>
      </c>
      <c r="IA161" s="929">
        <f t="shared" si="160"/>
        <v>0</v>
      </c>
      <c r="IB161" s="929">
        <f t="shared" si="160"/>
        <v>0</v>
      </c>
      <c r="IC161" s="929">
        <f t="shared" si="160"/>
        <v>0</v>
      </c>
      <c r="ID161" s="929">
        <f t="shared" si="160"/>
        <v>0</v>
      </c>
      <c r="IE161" s="929">
        <f t="shared" si="160"/>
        <v>0</v>
      </c>
      <c r="IF161" s="929">
        <f t="shared" si="160"/>
        <v>0</v>
      </c>
      <c r="IG161" s="929">
        <f t="shared" si="160"/>
        <v>0</v>
      </c>
      <c r="IH161" s="929">
        <f t="shared" si="160"/>
        <v>0</v>
      </c>
      <c r="II161" s="929">
        <f t="shared" si="160"/>
        <v>0</v>
      </c>
      <c r="IJ161" s="929">
        <f t="shared" si="160"/>
        <v>0</v>
      </c>
      <c r="IK161" s="929">
        <f t="shared" si="160"/>
        <v>0</v>
      </c>
      <c r="IL161" s="929">
        <f t="shared" si="160"/>
        <v>0</v>
      </c>
      <c r="IM161" s="929">
        <f t="shared" si="160"/>
        <v>0</v>
      </c>
      <c r="IN161" s="929">
        <f t="shared" si="160"/>
        <v>0</v>
      </c>
      <c r="IO161" s="929">
        <f t="shared" si="160"/>
        <v>0</v>
      </c>
      <c r="IP161" s="929">
        <f t="shared" si="160"/>
        <v>0</v>
      </c>
      <c r="IQ161" s="929">
        <f t="shared" si="160"/>
        <v>0</v>
      </c>
      <c r="IR161" s="929">
        <f t="shared" si="160"/>
        <v>0</v>
      </c>
      <c r="IS161" s="929">
        <f t="shared" si="160"/>
        <v>0</v>
      </c>
      <c r="IT161" s="929">
        <f t="shared" si="160"/>
        <v>0</v>
      </c>
      <c r="IU161" s="929">
        <f t="shared" si="160"/>
        <v>0</v>
      </c>
      <c r="IV161" s="929">
        <f t="shared" si="160"/>
        <v>0</v>
      </c>
      <c r="IW161" s="929">
        <f t="shared" si="160"/>
        <v>0</v>
      </c>
      <c r="IX161" s="929">
        <f t="shared" si="160"/>
        <v>0</v>
      </c>
      <c r="IY161" s="929">
        <f t="shared" si="160"/>
        <v>0</v>
      </c>
      <c r="IZ161" s="929">
        <f t="shared" si="160"/>
        <v>0</v>
      </c>
      <c r="JA161" s="929">
        <f t="shared" si="160"/>
        <v>0</v>
      </c>
      <c r="JB161" s="929">
        <f t="shared" si="160"/>
        <v>0</v>
      </c>
      <c r="JC161" s="929">
        <f t="shared" si="160"/>
        <v>0</v>
      </c>
      <c r="JD161" s="929">
        <f t="shared" si="160"/>
        <v>0</v>
      </c>
      <c r="JE161" s="929">
        <f t="shared" si="160"/>
        <v>0</v>
      </c>
      <c r="JF161" s="929">
        <f t="shared" si="160"/>
        <v>0</v>
      </c>
      <c r="JG161" s="929">
        <f t="shared" si="160"/>
        <v>0</v>
      </c>
      <c r="JH161" s="929">
        <f t="shared" si="161"/>
        <v>0</v>
      </c>
      <c r="JI161" s="929">
        <f t="shared" si="161"/>
        <v>0</v>
      </c>
      <c r="JJ161" s="929">
        <f t="shared" si="161"/>
        <v>0</v>
      </c>
      <c r="JK161" s="929">
        <f t="shared" si="161"/>
        <v>0</v>
      </c>
      <c r="JL161" s="929">
        <f t="shared" si="161"/>
        <v>0</v>
      </c>
      <c r="JM161" s="929">
        <f t="shared" si="161"/>
        <v>0</v>
      </c>
      <c r="JN161" s="929">
        <f t="shared" si="161"/>
        <v>0</v>
      </c>
      <c r="JO161" s="929">
        <f t="shared" si="161"/>
        <v>0</v>
      </c>
      <c r="JP161" s="929">
        <f t="shared" si="161"/>
        <v>0</v>
      </c>
      <c r="JQ161" s="929">
        <f t="shared" si="161"/>
        <v>0</v>
      </c>
      <c r="JR161" s="929">
        <f t="shared" si="161"/>
        <v>0</v>
      </c>
      <c r="JS161" s="929">
        <f t="shared" si="161"/>
        <v>0</v>
      </c>
      <c r="JT161" s="929">
        <f t="shared" si="161"/>
        <v>0</v>
      </c>
      <c r="JU161" s="929">
        <f t="shared" si="161"/>
        <v>0</v>
      </c>
      <c r="JV161" s="929">
        <f t="shared" si="161"/>
        <v>0</v>
      </c>
      <c r="JW161" s="929">
        <f t="shared" si="161"/>
        <v>0</v>
      </c>
      <c r="JX161" s="929">
        <f t="shared" si="161"/>
        <v>0</v>
      </c>
      <c r="JY161" s="929">
        <f t="shared" si="161"/>
        <v>0</v>
      </c>
      <c r="JZ161" s="929">
        <f t="shared" si="161"/>
        <v>0</v>
      </c>
      <c r="KA161" s="929">
        <f t="shared" si="161"/>
        <v>0</v>
      </c>
      <c r="KB161" s="929">
        <f t="shared" si="161"/>
        <v>0</v>
      </c>
      <c r="KC161" s="929">
        <f t="shared" si="161"/>
        <v>0</v>
      </c>
      <c r="KD161" s="929">
        <f t="shared" si="161"/>
        <v>0</v>
      </c>
      <c r="KE161" s="929">
        <f t="shared" si="161"/>
        <v>0</v>
      </c>
      <c r="KF161" s="929">
        <f t="shared" si="161"/>
        <v>0</v>
      </c>
      <c r="KG161" s="929">
        <f t="shared" si="161"/>
        <v>0</v>
      </c>
      <c r="KH161" s="929">
        <f t="shared" si="161"/>
        <v>0</v>
      </c>
      <c r="KI161" s="929">
        <f t="shared" si="161"/>
        <v>0</v>
      </c>
      <c r="KJ161" s="929">
        <f t="shared" si="161"/>
        <v>0</v>
      </c>
      <c r="KK161" s="929">
        <f t="shared" si="161"/>
        <v>0</v>
      </c>
      <c r="KL161" s="929">
        <f t="shared" si="161"/>
        <v>0</v>
      </c>
      <c r="KM161" s="929">
        <f t="shared" si="161"/>
        <v>0</v>
      </c>
      <c r="KN161" s="929">
        <f t="shared" si="161"/>
        <v>0</v>
      </c>
      <c r="KO161" s="929">
        <f t="shared" si="161"/>
        <v>0</v>
      </c>
      <c r="KP161" s="929">
        <f t="shared" si="161"/>
        <v>0</v>
      </c>
      <c r="KQ161" s="929">
        <f t="shared" si="161"/>
        <v>0</v>
      </c>
      <c r="KR161" s="929">
        <f t="shared" si="161"/>
        <v>0</v>
      </c>
      <c r="KS161" s="929">
        <f t="shared" si="161"/>
        <v>0</v>
      </c>
      <c r="KT161" s="929">
        <f t="shared" si="161"/>
        <v>0</v>
      </c>
      <c r="KU161" s="929">
        <f t="shared" si="161"/>
        <v>0</v>
      </c>
      <c r="KV161" s="929">
        <f t="shared" si="161"/>
        <v>0</v>
      </c>
      <c r="KW161" s="929">
        <f t="shared" si="161"/>
        <v>0</v>
      </c>
      <c r="KX161" s="929">
        <f t="shared" si="161"/>
        <v>0</v>
      </c>
      <c r="KY161" s="929">
        <f t="shared" si="161"/>
        <v>0</v>
      </c>
      <c r="KZ161" s="929">
        <f t="shared" si="161"/>
        <v>0</v>
      </c>
      <c r="LA161" s="929">
        <f t="shared" si="161"/>
        <v>0</v>
      </c>
      <c r="LB161" s="929">
        <f t="shared" si="161"/>
        <v>0</v>
      </c>
      <c r="LC161" s="929">
        <f t="shared" si="161"/>
        <v>0</v>
      </c>
      <c r="LD161" s="929">
        <f t="shared" si="161"/>
        <v>0</v>
      </c>
      <c r="LE161" s="929">
        <f t="shared" si="161"/>
        <v>0</v>
      </c>
      <c r="LF161" s="929">
        <f t="shared" si="161"/>
        <v>0</v>
      </c>
      <c r="LG161" s="929">
        <f t="shared" si="161"/>
        <v>0</v>
      </c>
      <c r="LH161" s="929">
        <f t="shared" si="161"/>
        <v>0</v>
      </c>
      <c r="LI161" s="929">
        <f t="shared" si="161"/>
        <v>0</v>
      </c>
      <c r="LJ161" s="929">
        <f t="shared" si="161"/>
        <v>0</v>
      </c>
      <c r="LK161" s="929">
        <f t="shared" si="161"/>
        <v>0</v>
      </c>
      <c r="LL161" s="929">
        <f t="shared" si="161"/>
        <v>0</v>
      </c>
      <c r="LM161" s="929">
        <f t="shared" si="161"/>
        <v>0</v>
      </c>
      <c r="LN161" s="929">
        <f t="shared" si="161"/>
        <v>0</v>
      </c>
      <c r="LO161" s="929">
        <f t="shared" si="161"/>
        <v>0</v>
      </c>
      <c r="LP161" s="929">
        <f t="shared" si="161"/>
        <v>0</v>
      </c>
      <c r="LQ161" s="929">
        <f t="shared" si="161"/>
        <v>0</v>
      </c>
      <c r="LR161" s="929">
        <f t="shared" si="161"/>
        <v>0</v>
      </c>
      <c r="LS161" s="929">
        <f t="shared" si="161"/>
        <v>0</v>
      </c>
      <c r="LT161" s="929">
        <f t="shared" si="162"/>
        <v>0</v>
      </c>
      <c r="LU161" s="929">
        <f t="shared" si="162"/>
        <v>0</v>
      </c>
      <c r="LV161" s="929">
        <f t="shared" si="162"/>
        <v>0</v>
      </c>
      <c r="LW161" s="929">
        <f t="shared" si="162"/>
        <v>0</v>
      </c>
      <c r="LX161" s="929">
        <f t="shared" si="162"/>
        <v>0</v>
      </c>
      <c r="LY161" s="929">
        <f t="shared" si="162"/>
        <v>0</v>
      </c>
      <c r="LZ161" s="929">
        <f t="shared" si="162"/>
        <v>0</v>
      </c>
      <c r="MA161" s="929">
        <f t="shared" si="162"/>
        <v>0</v>
      </c>
      <c r="MB161" s="929">
        <f t="shared" si="162"/>
        <v>0</v>
      </c>
      <c r="MC161" s="929">
        <f t="shared" si="162"/>
        <v>0</v>
      </c>
      <c r="MD161" s="929">
        <f t="shared" si="162"/>
        <v>0</v>
      </c>
      <c r="ME161" s="929">
        <f t="shared" si="162"/>
        <v>0</v>
      </c>
      <c r="MF161" s="929">
        <f t="shared" si="162"/>
        <v>0</v>
      </c>
      <c r="MG161" s="929">
        <f t="shared" si="162"/>
        <v>0</v>
      </c>
      <c r="MH161" s="929">
        <f t="shared" si="162"/>
        <v>0</v>
      </c>
      <c r="MI161" s="929">
        <f t="shared" si="162"/>
        <v>0</v>
      </c>
      <c r="MJ161" s="929">
        <f t="shared" si="162"/>
        <v>0</v>
      </c>
      <c r="MK161" s="929">
        <f t="shared" si="162"/>
        <v>0</v>
      </c>
      <c r="ML161" s="929">
        <f t="shared" si="162"/>
        <v>0</v>
      </c>
      <c r="MM161" s="929">
        <f t="shared" si="162"/>
        <v>0</v>
      </c>
      <c r="MN161" s="929">
        <f t="shared" si="162"/>
        <v>0</v>
      </c>
      <c r="MO161" s="929">
        <f t="shared" si="162"/>
        <v>0</v>
      </c>
      <c r="MP161" s="929">
        <f t="shared" si="162"/>
        <v>0</v>
      </c>
      <c r="MQ161" s="929">
        <f t="shared" si="162"/>
        <v>0</v>
      </c>
      <c r="MR161" s="929">
        <f t="shared" si="162"/>
        <v>0</v>
      </c>
      <c r="MS161" s="929">
        <f t="shared" si="162"/>
        <v>0</v>
      </c>
      <c r="MT161" s="929">
        <f t="shared" si="162"/>
        <v>0</v>
      </c>
      <c r="MU161" s="929">
        <f t="shared" si="162"/>
        <v>0</v>
      </c>
      <c r="MV161" s="929">
        <f t="shared" si="162"/>
        <v>0</v>
      </c>
      <c r="MW161" s="929">
        <f t="shared" si="162"/>
        <v>0</v>
      </c>
      <c r="MX161" s="929">
        <f t="shared" si="162"/>
        <v>0</v>
      </c>
      <c r="MY161" s="929">
        <f t="shared" si="162"/>
        <v>0</v>
      </c>
      <c r="MZ161" s="929">
        <f t="shared" si="162"/>
        <v>0</v>
      </c>
      <c r="NA161" s="929">
        <f t="shared" si="162"/>
        <v>0</v>
      </c>
      <c r="NB161" s="929">
        <f t="shared" si="162"/>
        <v>0</v>
      </c>
      <c r="NC161" s="929">
        <f t="shared" si="162"/>
        <v>0</v>
      </c>
      <c r="ND161" s="929">
        <f t="shared" si="162"/>
        <v>0</v>
      </c>
      <c r="NE161" s="929">
        <f t="shared" si="162"/>
        <v>0</v>
      </c>
      <c r="NF161" s="929">
        <f t="shared" si="162"/>
        <v>0</v>
      </c>
      <c r="NG161" s="929">
        <f t="shared" si="162"/>
        <v>0</v>
      </c>
      <c r="NH161" s="929">
        <f t="shared" si="162"/>
        <v>0</v>
      </c>
      <c r="NI161" s="929">
        <f t="shared" si="162"/>
        <v>0</v>
      </c>
      <c r="NJ161" s="929">
        <f t="shared" si="162"/>
        <v>0</v>
      </c>
      <c r="NK161" s="929">
        <f t="shared" si="162"/>
        <v>0</v>
      </c>
      <c r="NL161" s="929">
        <f t="shared" si="162"/>
        <v>0</v>
      </c>
      <c r="NM161" s="929">
        <f t="shared" si="162"/>
        <v>0</v>
      </c>
      <c r="NN161" s="929">
        <f t="shared" si="162"/>
        <v>0</v>
      </c>
      <c r="NO161" s="929">
        <f t="shared" si="162"/>
        <v>0</v>
      </c>
      <c r="NP161" s="929">
        <f t="shared" si="162"/>
        <v>0</v>
      </c>
      <c r="NQ161" s="929">
        <f t="shared" si="162"/>
        <v>0</v>
      </c>
      <c r="NR161" s="929">
        <f t="shared" si="162"/>
        <v>0</v>
      </c>
      <c r="NS161" s="929">
        <f t="shared" si="162"/>
        <v>0</v>
      </c>
      <c r="NT161" s="929">
        <f t="shared" si="162"/>
        <v>0</v>
      </c>
      <c r="NU161" s="929">
        <f t="shared" si="162"/>
        <v>0</v>
      </c>
      <c r="NV161" s="929">
        <f t="shared" si="162"/>
        <v>0</v>
      </c>
      <c r="NW161" s="929">
        <f t="shared" si="162"/>
        <v>0</v>
      </c>
      <c r="NX161" s="929">
        <f t="shared" si="162"/>
        <v>0</v>
      </c>
      <c r="NY161" s="929">
        <f t="shared" si="162"/>
        <v>0</v>
      </c>
      <c r="NZ161" s="929">
        <f t="shared" si="162"/>
        <v>0</v>
      </c>
      <c r="OA161" s="929">
        <f t="shared" si="162"/>
        <v>0</v>
      </c>
      <c r="OB161" s="929">
        <f t="shared" si="162"/>
        <v>0</v>
      </c>
      <c r="OC161" s="929">
        <f t="shared" si="162"/>
        <v>0</v>
      </c>
      <c r="OD161" s="929">
        <f t="shared" si="162"/>
        <v>0</v>
      </c>
      <c r="OE161" s="929">
        <f t="shared" si="162"/>
        <v>0</v>
      </c>
      <c r="OF161" s="929">
        <f t="shared" si="163"/>
        <v>0</v>
      </c>
      <c r="OG161" s="929">
        <f t="shared" si="163"/>
        <v>0</v>
      </c>
      <c r="OH161" s="929">
        <f t="shared" si="163"/>
        <v>0</v>
      </c>
      <c r="OI161" s="929">
        <f t="shared" si="163"/>
        <v>0</v>
      </c>
      <c r="OJ161" s="929">
        <f t="shared" si="163"/>
        <v>0</v>
      </c>
      <c r="OK161" s="929">
        <f t="shared" si="163"/>
        <v>0</v>
      </c>
      <c r="OL161" s="929">
        <f t="shared" si="163"/>
        <v>0</v>
      </c>
      <c r="OM161" s="929">
        <f t="shared" si="163"/>
        <v>0</v>
      </c>
      <c r="ON161" s="929">
        <f t="shared" si="163"/>
        <v>0</v>
      </c>
      <c r="OO161" s="929">
        <f t="shared" si="163"/>
        <v>0</v>
      </c>
      <c r="OP161" s="929">
        <f t="shared" si="163"/>
        <v>0</v>
      </c>
      <c r="OQ161" s="929">
        <f t="shared" si="163"/>
        <v>0</v>
      </c>
      <c r="OR161" s="929">
        <f t="shared" si="163"/>
        <v>0</v>
      </c>
      <c r="OS161" s="929">
        <f t="shared" si="163"/>
        <v>0</v>
      </c>
      <c r="OT161" s="929">
        <f t="shared" si="163"/>
        <v>0</v>
      </c>
      <c r="OU161" s="929">
        <f t="shared" si="163"/>
        <v>0</v>
      </c>
      <c r="OV161" s="929">
        <f t="shared" si="163"/>
        <v>0</v>
      </c>
      <c r="OW161" s="929">
        <f t="shared" si="163"/>
        <v>0</v>
      </c>
      <c r="OX161" s="929">
        <f t="shared" si="163"/>
        <v>0</v>
      </c>
      <c r="OY161" s="929">
        <f t="shared" si="163"/>
        <v>0</v>
      </c>
      <c r="OZ161" s="929">
        <f t="shared" si="163"/>
        <v>0</v>
      </c>
      <c r="PA161" s="929">
        <f t="shared" si="163"/>
        <v>0</v>
      </c>
      <c r="PB161" s="929">
        <f t="shared" si="163"/>
        <v>0</v>
      </c>
      <c r="PC161" s="929">
        <f t="shared" si="163"/>
        <v>0</v>
      </c>
      <c r="PD161" s="929">
        <f t="shared" si="163"/>
        <v>0</v>
      </c>
      <c r="PE161" s="929">
        <f t="shared" si="163"/>
        <v>0</v>
      </c>
      <c r="PF161" s="929">
        <f t="shared" si="163"/>
        <v>0</v>
      </c>
      <c r="PG161" s="929">
        <f t="shared" si="163"/>
        <v>0</v>
      </c>
      <c r="PH161" s="929">
        <f t="shared" si="163"/>
        <v>0</v>
      </c>
      <c r="PI161" s="929">
        <f t="shared" si="163"/>
        <v>0</v>
      </c>
      <c r="PJ161" s="929">
        <f t="shared" si="163"/>
        <v>0</v>
      </c>
      <c r="PK161" s="929">
        <f t="shared" si="163"/>
        <v>0</v>
      </c>
      <c r="PL161" s="929">
        <f t="shared" si="163"/>
        <v>0</v>
      </c>
      <c r="PM161" s="929">
        <f t="shared" si="163"/>
        <v>0</v>
      </c>
      <c r="PN161" s="929">
        <f t="shared" si="163"/>
        <v>0</v>
      </c>
      <c r="PO161" s="929">
        <f t="shared" si="163"/>
        <v>0</v>
      </c>
      <c r="PP161" s="929">
        <f t="shared" si="163"/>
        <v>0</v>
      </c>
      <c r="PQ161" s="929">
        <f t="shared" si="163"/>
        <v>0</v>
      </c>
      <c r="PR161" s="929">
        <f t="shared" si="163"/>
        <v>0</v>
      </c>
      <c r="PS161" s="929">
        <f t="shared" si="163"/>
        <v>0</v>
      </c>
      <c r="PT161" s="929">
        <f t="shared" si="163"/>
        <v>0</v>
      </c>
      <c r="PU161" s="929">
        <f t="shared" si="163"/>
        <v>0</v>
      </c>
      <c r="PV161" s="929">
        <f t="shared" si="163"/>
        <v>0</v>
      </c>
      <c r="PW161" s="929">
        <f t="shared" si="163"/>
        <v>0</v>
      </c>
      <c r="PX161" s="929">
        <f t="shared" si="163"/>
        <v>0</v>
      </c>
      <c r="PY161" s="929">
        <f t="shared" si="163"/>
        <v>0</v>
      </c>
      <c r="PZ161" s="929">
        <f t="shared" si="163"/>
        <v>0</v>
      </c>
      <c r="QA161" s="929">
        <f t="shared" si="163"/>
        <v>0</v>
      </c>
      <c r="QB161" s="929">
        <f t="shared" si="163"/>
        <v>0</v>
      </c>
      <c r="QC161" s="929">
        <f t="shared" si="163"/>
        <v>0</v>
      </c>
      <c r="QD161" s="929">
        <f t="shared" si="163"/>
        <v>0</v>
      </c>
      <c r="QE161" s="929">
        <f t="shared" si="163"/>
        <v>0</v>
      </c>
      <c r="QF161" s="929">
        <f t="shared" si="163"/>
        <v>0</v>
      </c>
      <c r="QG161" s="929">
        <f t="shared" si="163"/>
        <v>0</v>
      </c>
      <c r="QH161" s="929">
        <f t="shared" si="163"/>
        <v>0</v>
      </c>
      <c r="QI161" s="929">
        <f t="shared" si="163"/>
        <v>0</v>
      </c>
      <c r="QJ161" s="929">
        <f t="shared" si="163"/>
        <v>0</v>
      </c>
      <c r="QK161" s="929">
        <f t="shared" si="163"/>
        <v>0</v>
      </c>
      <c r="QL161" s="929">
        <f t="shared" si="163"/>
        <v>0</v>
      </c>
      <c r="QM161" s="929">
        <f t="shared" si="163"/>
        <v>0</v>
      </c>
      <c r="QN161" s="929">
        <f t="shared" si="163"/>
        <v>0</v>
      </c>
      <c r="QO161" s="929">
        <f t="shared" si="163"/>
        <v>0</v>
      </c>
      <c r="QP161" s="929">
        <f t="shared" si="163"/>
        <v>0</v>
      </c>
      <c r="QQ161" s="929">
        <f t="shared" si="163"/>
        <v>0</v>
      </c>
      <c r="QR161" s="929">
        <f t="shared" si="164"/>
        <v>0</v>
      </c>
      <c r="QS161" s="929">
        <f t="shared" si="164"/>
        <v>0</v>
      </c>
      <c r="QT161" s="929">
        <f t="shared" si="164"/>
        <v>0</v>
      </c>
      <c r="QU161" s="929">
        <f t="shared" si="164"/>
        <v>0</v>
      </c>
      <c r="QV161" s="929">
        <f t="shared" si="164"/>
        <v>0</v>
      </c>
      <c r="QW161" s="929">
        <f t="shared" si="164"/>
        <v>0</v>
      </c>
      <c r="QX161" s="929">
        <f t="shared" si="164"/>
        <v>0</v>
      </c>
      <c r="QY161" s="929">
        <f t="shared" si="164"/>
        <v>0</v>
      </c>
      <c r="QZ161" s="929">
        <f t="shared" si="164"/>
        <v>0</v>
      </c>
      <c r="RA161" s="929">
        <f t="shared" si="164"/>
        <v>0</v>
      </c>
      <c r="RB161" s="929">
        <f t="shared" si="164"/>
        <v>0</v>
      </c>
      <c r="RC161" s="929">
        <f t="shared" si="164"/>
        <v>0</v>
      </c>
      <c r="RD161" s="929">
        <f t="shared" si="164"/>
        <v>0</v>
      </c>
      <c r="RE161" s="929">
        <f t="shared" si="164"/>
        <v>0</v>
      </c>
      <c r="RF161" s="929">
        <f t="shared" si="164"/>
        <v>0</v>
      </c>
      <c r="RG161" s="929">
        <f t="shared" si="164"/>
        <v>0</v>
      </c>
      <c r="RH161" s="929">
        <f t="shared" si="164"/>
        <v>0</v>
      </c>
      <c r="RI161" s="929">
        <f t="shared" si="164"/>
        <v>0</v>
      </c>
      <c r="RJ161" s="929">
        <f t="shared" si="164"/>
        <v>0</v>
      </c>
      <c r="RK161" s="929">
        <f t="shared" si="164"/>
        <v>0</v>
      </c>
      <c r="RL161" s="929">
        <f t="shared" si="164"/>
        <v>0</v>
      </c>
      <c r="RM161" s="929">
        <f t="shared" si="164"/>
        <v>0</v>
      </c>
      <c r="RN161" s="929">
        <f t="shared" si="164"/>
        <v>0</v>
      </c>
      <c r="RO161" s="929">
        <f t="shared" si="164"/>
        <v>0</v>
      </c>
      <c r="RP161" s="929">
        <f t="shared" si="164"/>
        <v>0</v>
      </c>
      <c r="RQ161" s="929">
        <f t="shared" si="164"/>
        <v>0</v>
      </c>
      <c r="RR161" s="929">
        <f t="shared" si="164"/>
        <v>0</v>
      </c>
      <c r="RS161" s="929">
        <f t="shared" si="164"/>
        <v>0</v>
      </c>
      <c r="RT161" s="929">
        <f t="shared" si="164"/>
        <v>0</v>
      </c>
      <c r="RU161" s="929">
        <f t="shared" si="164"/>
        <v>0</v>
      </c>
      <c r="RV161" s="929">
        <f t="shared" si="164"/>
        <v>0</v>
      </c>
      <c r="RW161" s="929">
        <f t="shared" si="164"/>
        <v>0</v>
      </c>
      <c r="RX161" s="929">
        <f t="shared" si="164"/>
        <v>0</v>
      </c>
      <c r="RY161" s="929">
        <f t="shared" si="164"/>
        <v>0</v>
      </c>
      <c r="RZ161" s="929">
        <f t="shared" si="164"/>
        <v>0</v>
      </c>
      <c r="SA161" s="929">
        <f t="shared" si="164"/>
        <v>0</v>
      </c>
      <c r="SB161" s="929">
        <f t="shared" si="164"/>
        <v>0</v>
      </c>
      <c r="SC161" s="929">
        <f t="shared" si="164"/>
        <v>0</v>
      </c>
      <c r="SD161" s="929">
        <f t="shared" si="164"/>
        <v>0</v>
      </c>
      <c r="SE161" s="929">
        <f t="shared" si="164"/>
        <v>0</v>
      </c>
      <c r="SF161" s="929">
        <f t="shared" si="164"/>
        <v>0</v>
      </c>
      <c r="SG161" s="929">
        <f t="shared" si="164"/>
        <v>0</v>
      </c>
      <c r="SH161" s="929">
        <f t="shared" si="164"/>
        <v>0</v>
      </c>
      <c r="SI161" s="929">
        <f t="shared" si="164"/>
        <v>0</v>
      </c>
      <c r="SJ161" s="274">
        <f t="shared" si="153"/>
        <v>0</v>
      </c>
      <c r="SK161" s="261"/>
      <c r="SL161" s="249"/>
      <c r="SM161" s="249"/>
      <c r="SN161" s="249"/>
    </row>
    <row r="162" spans="1:508" outlineLevel="3" x14ac:dyDescent="0.35">
      <c r="A162" s="249"/>
      <c r="B162" s="258"/>
      <c r="C162" s="447">
        <f>INT($C$40)+3</f>
        <v>4</v>
      </c>
      <c r="D162" s="274"/>
      <c r="E162" s="325">
        <f t="shared" si="154"/>
        <v>10</v>
      </c>
      <c r="F162" s="331"/>
      <c r="G162" s="274"/>
      <c r="H162" s="569"/>
      <c r="I162" s="584" t="s">
        <v>922</v>
      </c>
      <c r="J162" s="570"/>
      <c r="K162" s="930">
        <f>K161</f>
        <v>0</v>
      </c>
      <c r="L162" s="930">
        <f t="shared" ref="L162:BW162" si="166">L161</f>
        <v>0</v>
      </c>
      <c r="M162" s="930">
        <f t="shared" si="166"/>
        <v>0</v>
      </c>
      <c r="N162" s="930">
        <f t="shared" si="166"/>
        <v>0</v>
      </c>
      <c r="O162" s="930">
        <f t="shared" si="166"/>
        <v>0</v>
      </c>
      <c r="P162" s="930">
        <f t="shared" si="166"/>
        <v>0</v>
      </c>
      <c r="Q162" s="930">
        <f t="shared" si="166"/>
        <v>0</v>
      </c>
      <c r="R162" s="930">
        <f t="shared" si="166"/>
        <v>0</v>
      </c>
      <c r="S162" s="930">
        <f t="shared" si="166"/>
        <v>0</v>
      </c>
      <c r="T162" s="930">
        <f t="shared" si="166"/>
        <v>0</v>
      </c>
      <c r="U162" s="930">
        <f t="shared" si="166"/>
        <v>0</v>
      </c>
      <c r="V162" s="930">
        <f t="shared" si="166"/>
        <v>0</v>
      </c>
      <c r="W162" s="930">
        <f t="shared" si="166"/>
        <v>0</v>
      </c>
      <c r="X162" s="930">
        <f t="shared" si="166"/>
        <v>0</v>
      </c>
      <c r="Y162" s="930">
        <f t="shared" si="166"/>
        <v>0</v>
      </c>
      <c r="Z162" s="930">
        <f t="shared" si="166"/>
        <v>0</v>
      </c>
      <c r="AA162" s="930">
        <f t="shared" si="166"/>
        <v>0</v>
      </c>
      <c r="AB162" s="930">
        <f t="shared" si="166"/>
        <v>0</v>
      </c>
      <c r="AC162" s="930">
        <f t="shared" si="166"/>
        <v>0</v>
      </c>
      <c r="AD162" s="930">
        <f t="shared" si="166"/>
        <v>0</v>
      </c>
      <c r="AE162" s="930">
        <f t="shared" si="166"/>
        <v>0</v>
      </c>
      <c r="AF162" s="930">
        <f t="shared" si="166"/>
        <v>0</v>
      </c>
      <c r="AG162" s="930">
        <f t="shared" si="166"/>
        <v>0</v>
      </c>
      <c r="AH162" s="930">
        <f t="shared" si="166"/>
        <v>0</v>
      </c>
      <c r="AI162" s="930">
        <f t="shared" si="166"/>
        <v>0</v>
      </c>
      <c r="AJ162" s="930">
        <f t="shared" si="166"/>
        <v>0</v>
      </c>
      <c r="AK162" s="930">
        <f t="shared" si="166"/>
        <v>0</v>
      </c>
      <c r="AL162" s="930">
        <f t="shared" si="166"/>
        <v>0</v>
      </c>
      <c r="AM162" s="930">
        <f t="shared" si="166"/>
        <v>0</v>
      </c>
      <c r="AN162" s="930">
        <f t="shared" si="166"/>
        <v>0</v>
      </c>
      <c r="AO162" s="930">
        <f t="shared" si="166"/>
        <v>0</v>
      </c>
      <c r="AP162" s="930">
        <f t="shared" si="166"/>
        <v>0</v>
      </c>
      <c r="AQ162" s="930">
        <f t="shared" si="166"/>
        <v>0</v>
      </c>
      <c r="AR162" s="930">
        <f t="shared" si="166"/>
        <v>0</v>
      </c>
      <c r="AS162" s="930">
        <f t="shared" si="166"/>
        <v>0</v>
      </c>
      <c r="AT162" s="930">
        <f t="shared" si="166"/>
        <v>0</v>
      </c>
      <c r="AU162" s="930">
        <f t="shared" si="166"/>
        <v>0</v>
      </c>
      <c r="AV162" s="930">
        <f t="shared" si="166"/>
        <v>0</v>
      </c>
      <c r="AW162" s="930">
        <f t="shared" si="166"/>
        <v>0</v>
      </c>
      <c r="AX162" s="930">
        <f t="shared" si="166"/>
        <v>0</v>
      </c>
      <c r="AY162" s="930">
        <f t="shared" si="166"/>
        <v>0</v>
      </c>
      <c r="AZ162" s="930">
        <f t="shared" si="166"/>
        <v>0</v>
      </c>
      <c r="BA162" s="930">
        <f t="shared" si="166"/>
        <v>0</v>
      </c>
      <c r="BB162" s="930">
        <f t="shared" si="166"/>
        <v>0</v>
      </c>
      <c r="BC162" s="930">
        <f t="shared" si="166"/>
        <v>0</v>
      </c>
      <c r="BD162" s="930">
        <f t="shared" si="166"/>
        <v>0</v>
      </c>
      <c r="BE162" s="930">
        <f t="shared" si="166"/>
        <v>0</v>
      </c>
      <c r="BF162" s="930">
        <f t="shared" si="166"/>
        <v>0</v>
      </c>
      <c r="BG162" s="930">
        <f t="shared" si="166"/>
        <v>0</v>
      </c>
      <c r="BH162" s="930">
        <f t="shared" si="166"/>
        <v>0</v>
      </c>
      <c r="BI162" s="930">
        <f t="shared" si="166"/>
        <v>0</v>
      </c>
      <c r="BJ162" s="930">
        <f t="shared" si="166"/>
        <v>0</v>
      </c>
      <c r="BK162" s="930">
        <f t="shared" si="166"/>
        <v>0</v>
      </c>
      <c r="BL162" s="930">
        <f t="shared" si="166"/>
        <v>0</v>
      </c>
      <c r="BM162" s="930">
        <f t="shared" si="166"/>
        <v>0</v>
      </c>
      <c r="BN162" s="930">
        <f t="shared" si="166"/>
        <v>0</v>
      </c>
      <c r="BO162" s="930">
        <f t="shared" si="166"/>
        <v>0</v>
      </c>
      <c r="BP162" s="930">
        <f t="shared" si="166"/>
        <v>0</v>
      </c>
      <c r="BQ162" s="930">
        <f t="shared" si="166"/>
        <v>0</v>
      </c>
      <c r="BR162" s="930">
        <f t="shared" si="166"/>
        <v>0</v>
      </c>
      <c r="BS162" s="930">
        <f t="shared" si="166"/>
        <v>0</v>
      </c>
      <c r="BT162" s="930">
        <f t="shared" si="166"/>
        <v>0</v>
      </c>
      <c r="BU162" s="930">
        <f t="shared" si="166"/>
        <v>0</v>
      </c>
      <c r="BV162" s="930">
        <f t="shared" si="166"/>
        <v>0</v>
      </c>
      <c r="BW162" s="930">
        <f t="shared" si="166"/>
        <v>0</v>
      </c>
      <c r="BX162" s="930">
        <f t="shared" ref="BX162:EI162" si="167">BX161</f>
        <v>0</v>
      </c>
      <c r="BY162" s="930">
        <f t="shared" si="167"/>
        <v>0</v>
      </c>
      <c r="BZ162" s="930">
        <f t="shared" si="167"/>
        <v>0</v>
      </c>
      <c r="CA162" s="930">
        <f t="shared" si="167"/>
        <v>0</v>
      </c>
      <c r="CB162" s="930">
        <f t="shared" si="167"/>
        <v>0</v>
      </c>
      <c r="CC162" s="930">
        <f t="shared" si="167"/>
        <v>0</v>
      </c>
      <c r="CD162" s="930">
        <f t="shared" si="167"/>
        <v>0</v>
      </c>
      <c r="CE162" s="930">
        <f t="shared" si="167"/>
        <v>0</v>
      </c>
      <c r="CF162" s="930">
        <f t="shared" si="167"/>
        <v>0</v>
      </c>
      <c r="CG162" s="930">
        <f t="shared" si="167"/>
        <v>0</v>
      </c>
      <c r="CH162" s="930">
        <f t="shared" si="167"/>
        <v>0</v>
      </c>
      <c r="CI162" s="930">
        <f t="shared" si="167"/>
        <v>0</v>
      </c>
      <c r="CJ162" s="930">
        <f t="shared" si="167"/>
        <v>0</v>
      </c>
      <c r="CK162" s="930">
        <f t="shared" si="167"/>
        <v>0</v>
      </c>
      <c r="CL162" s="930">
        <f t="shared" si="167"/>
        <v>0</v>
      </c>
      <c r="CM162" s="930">
        <f t="shared" si="167"/>
        <v>0</v>
      </c>
      <c r="CN162" s="930">
        <f t="shared" si="167"/>
        <v>0</v>
      </c>
      <c r="CO162" s="930">
        <f t="shared" si="167"/>
        <v>0</v>
      </c>
      <c r="CP162" s="930">
        <f t="shared" si="167"/>
        <v>0</v>
      </c>
      <c r="CQ162" s="930">
        <f t="shared" si="167"/>
        <v>0</v>
      </c>
      <c r="CR162" s="930">
        <f t="shared" si="167"/>
        <v>0</v>
      </c>
      <c r="CS162" s="930">
        <f t="shared" si="167"/>
        <v>0</v>
      </c>
      <c r="CT162" s="930">
        <f t="shared" si="167"/>
        <v>0</v>
      </c>
      <c r="CU162" s="930">
        <f t="shared" si="167"/>
        <v>0</v>
      </c>
      <c r="CV162" s="930">
        <f t="shared" si="167"/>
        <v>0</v>
      </c>
      <c r="CW162" s="930">
        <f t="shared" si="167"/>
        <v>0</v>
      </c>
      <c r="CX162" s="930">
        <f t="shared" si="167"/>
        <v>0</v>
      </c>
      <c r="CY162" s="930">
        <f t="shared" si="167"/>
        <v>0</v>
      </c>
      <c r="CZ162" s="930">
        <f t="shared" si="167"/>
        <v>0</v>
      </c>
      <c r="DA162" s="930">
        <f t="shared" si="167"/>
        <v>0</v>
      </c>
      <c r="DB162" s="930">
        <f t="shared" si="167"/>
        <v>0</v>
      </c>
      <c r="DC162" s="930">
        <f t="shared" si="167"/>
        <v>0</v>
      </c>
      <c r="DD162" s="930">
        <f t="shared" si="167"/>
        <v>0</v>
      </c>
      <c r="DE162" s="930">
        <f t="shared" si="167"/>
        <v>0</v>
      </c>
      <c r="DF162" s="930">
        <f t="shared" si="167"/>
        <v>0</v>
      </c>
      <c r="DG162" s="930">
        <f t="shared" si="167"/>
        <v>0</v>
      </c>
      <c r="DH162" s="930">
        <f t="shared" si="167"/>
        <v>0</v>
      </c>
      <c r="DI162" s="930">
        <f t="shared" si="167"/>
        <v>0</v>
      </c>
      <c r="DJ162" s="930">
        <f t="shared" si="167"/>
        <v>0</v>
      </c>
      <c r="DK162" s="930">
        <f t="shared" si="167"/>
        <v>0</v>
      </c>
      <c r="DL162" s="930">
        <f t="shared" si="167"/>
        <v>0</v>
      </c>
      <c r="DM162" s="930">
        <f t="shared" si="167"/>
        <v>0</v>
      </c>
      <c r="DN162" s="930">
        <f t="shared" si="167"/>
        <v>0</v>
      </c>
      <c r="DO162" s="930">
        <f t="shared" si="167"/>
        <v>0</v>
      </c>
      <c r="DP162" s="930">
        <f t="shared" si="167"/>
        <v>0</v>
      </c>
      <c r="DQ162" s="930">
        <f t="shared" si="167"/>
        <v>0</v>
      </c>
      <c r="DR162" s="930">
        <f t="shared" si="167"/>
        <v>0</v>
      </c>
      <c r="DS162" s="930">
        <f t="shared" si="167"/>
        <v>0</v>
      </c>
      <c r="DT162" s="930">
        <f t="shared" si="167"/>
        <v>0</v>
      </c>
      <c r="DU162" s="930">
        <f t="shared" si="167"/>
        <v>0</v>
      </c>
      <c r="DV162" s="930">
        <f t="shared" si="167"/>
        <v>0</v>
      </c>
      <c r="DW162" s="930">
        <f t="shared" si="167"/>
        <v>0</v>
      </c>
      <c r="DX162" s="930">
        <f t="shared" si="167"/>
        <v>0</v>
      </c>
      <c r="DY162" s="930">
        <f t="shared" si="167"/>
        <v>0</v>
      </c>
      <c r="DZ162" s="930">
        <f t="shared" si="167"/>
        <v>0</v>
      </c>
      <c r="EA162" s="930">
        <f t="shared" si="167"/>
        <v>0</v>
      </c>
      <c r="EB162" s="930">
        <f t="shared" si="167"/>
        <v>0</v>
      </c>
      <c r="EC162" s="930">
        <f t="shared" si="167"/>
        <v>0</v>
      </c>
      <c r="ED162" s="930">
        <f t="shared" si="167"/>
        <v>0</v>
      </c>
      <c r="EE162" s="930">
        <f t="shared" si="167"/>
        <v>0</v>
      </c>
      <c r="EF162" s="930">
        <f t="shared" si="167"/>
        <v>0</v>
      </c>
      <c r="EG162" s="930">
        <f t="shared" si="167"/>
        <v>0</v>
      </c>
      <c r="EH162" s="930">
        <f t="shared" si="167"/>
        <v>0</v>
      </c>
      <c r="EI162" s="930">
        <f t="shared" si="167"/>
        <v>0</v>
      </c>
      <c r="EJ162" s="930">
        <f t="shared" ref="EJ162:GU162" si="168">EJ161</f>
        <v>0</v>
      </c>
      <c r="EK162" s="930">
        <f t="shared" si="168"/>
        <v>0</v>
      </c>
      <c r="EL162" s="930">
        <f t="shared" si="168"/>
        <v>0</v>
      </c>
      <c r="EM162" s="930">
        <f t="shared" si="168"/>
        <v>0</v>
      </c>
      <c r="EN162" s="930">
        <f t="shared" si="168"/>
        <v>0</v>
      </c>
      <c r="EO162" s="930">
        <f t="shared" si="168"/>
        <v>0</v>
      </c>
      <c r="EP162" s="930">
        <f t="shared" si="168"/>
        <v>0</v>
      </c>
      <c r="EQ162" s="930">
        <f t="shared" si="168"/>
        <v>0</v>
      </c>
      <c r="ER162" s="930">
        <f t="shared" si="168"/>
        <v>0</v>
      </c>
      <c r="ES162" s="930">
        <f t="shared" si="168"/>
        <v>0</v>
      </c>
      <c r="ET162" s="930">
        <f t="shared" si="168"/>
        <v>0</v>
      </c>
      <c r="EU162" s="930">
        <f t="shared" si="168"/>
        <v>0</v>
      </c>
      <c r="EV162" s="930">
        <f t="shared" si="168"/>
        <v>0</v>
      </c>
      <c r="EW162" s="930">
        <f t="shared" si="168"/>
        <v>0</v>
      </c>
      <c r="EX162" s="930">
        <f t="shared" si="168"/>
        <v>0</v>
      </c>
      <c r="EY162" s="930">
        <f t="shared" si="168"/>
        <v>0</v>
      </c>
      <c r="EZ162" s="930">
        <f t="shared" si="168"/>
        <v>0</v>
      </c>
      <c r="FA162" s="930">
        <f t="shared" si="168"/>
        <v>0</v>
      </c>
      <c r="FB162" s="930">
        <f t="shared" si="168"/>
        <v>0</v>
      </c>
      <c r="FC162" s="930">
        <f t="shared" si="168"/>
        <v>0</v>
      </c>
      <c r="FD162" s="930">
        <f t="shared" si="168"/>
        <v>0</v>
      </c>
      <c r="FE162" s="930">
        <f t="shared" si="168"/>
        <v>0</v>
      </c>
      <c r="FF162" s="930">
        <f t="shared" si="168"/>
        <v>0</v>
      </c>
      <c r="FG162" s="930">
        <f t="shared" si="168"/>
        <v>0</v>
      </c>
      <c r="FH162" s="930">
        <f t="shared" si="168"/>
        <v>0</v>
      </c>
      <c r="FI162" s="930">
        <f t="shared" si="168"/>
        <v>0</v>
      </c>
      <c r="FJ162" s="930">
        <f t="shared" si="168"/>
        <v>0</v>
      </c>
      <c r="FK162" s="930">
        <f t="shared" si="168"/>
        <v>0</v>
      </c>
      <c r="FL162" s="930">
        <f t="shared" si="168"/>
        <v>0</v>
      </c>
      <c r="FM162" s="930">
        <f t="shared" si="168"/>
        <v>0</v>
      </c>
      <c r="FN162" s="930">
        <f t="shared" si="168"/>
        <v>0</v>
      </c>
      <c r="FO162" s="930">
        <f t="shared" si="168"/>
        <v>0</v>
      </c>
      <c r="FP162" s="930">
        <f t="shared" si="168"/>
        <v>0</v>
      </c>
      <c r="FQ162" s="930">
        <f t="shared" si="168"/>
        <v>0</v>
      </c>
      <c r="FR162" s="930">
        <f t="shared" si="168"/>
        <v>0</v>
      </c>
      <c r="FS162" s="930">
        <f t="shared" si="168"/>
        <v>0</v>
      </c>
      <c r="FT162" s="930">
        <f t="shared" si="168"/>
        <v>0</v>
      </c>
      <c r="FU162" s="930">
        <f t="shared" si="168"/>
        <v>0</v>
      </c>
      <c r="FV162" s="930">
        <f t="shared" si="168"/>
        <v>0</v>
      </c>
      <c r="FW162" s="930">
        <f t="shared" si="168"/>
        <v>0</v>
      </c>
      <c r="FX162" s="930">
        <f t="shared" si="168"/>
        <v>0</v>
      </c>
      <c r="FY162" s="930">
        <f t="shared" si="168"/>
        <v>0</v>
      </c>
      <c r="FZ162" s="930">
        <f t="shared" si="168"/>
        <v>0</v>
      </c>
      <c r="GA162" s="930">
        <f t="shared" si="168"/>
        <v>0</v>
      </c>
      <c r="GB162" s="930">
        <f t="shared" si="168"/>
        <v>0</v>
      </c>
      <c r="GC162" s="930">
        <f t="shared" si="168"/>
        <v>0</v>
      </c>
      <c r="GD162" s="930">
        <f t="shared" si="168"/>
        <v>0</v>
      </c>
      <c r="GE162" s="930">
        <f t="shared" si="168"/>
        <v>0</v>
      </c>
      <c r="GF162" s="930">
        <f t="shared" si="168"/>
        <v>0</v>
      </c>
      <c r="GG162" s="930">
        <f t="shared" si="168"/>
        <v>0</v>
      </c>
      <c r="GH162" s="930">
        <f t="shared" si="168"/>
        <v>0</v>
      </c>
      <c r="GI162" s="930">
        <f t="shared" si="168"/>
        <v>0</v>
      </c>
      <c r="GJ162" s="930">
        <f t="shared" si="168"/>
        <v>0</v>
      </c>
      <c r="GK162" s="930">
        <f t="shared" si="168"/>
        <v>0</v>
      </c>
      <c r="GL162" s="930">
        <f t="shared" si="168"/>
        <v>0</v>
      </c>
      <c r="GM162" s="930">
        <f t="shared" si="168"/>
        <v>0</v>
      </c>
      <c r="GN162" s="930">
        <f t="shared" si="168"/>
        <v>0</v>
      </c>
      <c r="GO162" s="930">
        <f t="shared" si="168"/>
        <v>0</v>
      </c>
      <c r="GP162" s="930">
        <f t="shared" si="168"/>
        <v>0</v>
      </c>
      <c r="GQ162" s="930">
        <f t="shared" si="168"/>
        <v>0</v>
      </c>
      <c r="GR162" s="930">
        <f t="shared" si="168"/>
        <v>0</v>
      </c>
      <c r="GS162" s="930">
        <f t="shared" si="168"/>
        <v>0</v>
      </c>
      <c r="GT162" s="930">
        <f t="shared" si="168"/>
        <v>0</v>
      </c>
      <c r="GU162" s="930">
        <f t="shared" si="168"/>
        <v>0</v>
      </c>
      <c r="GV162" s="930">
        <f t="shared" ref="GV162:JG162" si="169">GV161</f>
        <v>0</v>
      </c>
      <c r="GW162" s="930">
        <f t="shared" si="169"/>
        <v>0</v>
      </c>
      <c r="GX162" s="930">
        <f t="shared" si="169"/>
        <v>0</v>
      </c>
      <c r="GY162" s="930">
        <f t="shared" si="169"/>
        <v>0</v>
      </c>
      <c r="GZ162" s="930">
        <f t="shared" si="169"/>
        <v>0</v>
      </c>
      <c r="HA162" s="930">
        <f t="shared" si="169"/>
        <v>0</v>
      </c>
      <c r="HB162" s="930">
        <f t="shared" si="169"/>
        <v>0</v>
      </c>
      <c r="HC162" s="930">
        <f t="shared" si="169"/>
        <v>0</v>
      </c>
      <c r="HD162" s="930">
        <f t="shared" si="169"/>
        <v>0</v>
      </c>
      <c r="HE162" s="930">
        <f t="shared" si="169"/>
        <v>0</v>
      </c>
      <c r="HF162" s="930">
        <f t="shared" si="169"/>
        <v>0</v>
      </c>
      <c r="HG162" s="930">
        <f t="shared" si="169"/>
        <v>0</v>
      </c>
      <c r="HH162" s="930">
        <f t="shared" si="169"/>
        <v>0</v>
      </c>
      <c r="HI162" s="930">
        <f t="shared" si="169"/>
        <v>0</v>
      </c>
      <c r="HJ162" s="930">
        <f t="shared" si="169"/>
        <v>0</v>
      </c>
      <c r="HK162" s="930">
        <f t="shared" si="169"/>
        <v>0</v>
      </c>
      <c r="HL162" s="930">
        <f t="shared" si="169"/>
        <v>0</v>
      </c>
      <c r="HM162" s="930">
        <f t="shared" si="169"/>
        <v>0</v>
      </c>
      <c r="HN162" s="930">
        <f t="shared" si="169"/>
        <v>0</v>
      </c>
      <c r="HO162" s="930">
        <f t="shared" si="169"/>
        <v>0</v>
      </c>
      <c r="HP162" s="930">
        <f t="shared" si="169"/>
        <v>0</v>
      </c>
      <c r="HQ162" s="930">
        <f t="shared" si="169"/>
        <v>0</v>
      </c>
      <c r="HR162" s="930">
        <f t="shared" si="169"/>
        <v>0</v>
      </c>
      <c r="HS162" s="930">
        <f t="shared" si="169"/>
        <v>0</v>
      </c>
      <c r="HT162" s="930">
        <f t="shared" si="169"/>
        <v>0</v>
      </c>
      <c r="HU162" s="930">
        <f t="shared" si="169"/>
        <v>0</v>
      </c>
      <c r="HV162" s="930">
        <f t="shared" si="169"/>
        <v>0</v>
      </c>
      <c r="HW162" s="930">
        <f t="shared" si="169"/>
        <v>0</v>
      </c>
      <c r="HX162" s="930">
        <f t="shared" si="169"/>
        <v>0</v>
      </c>
      <c r="HY162" s="930">
        <f t="shared" si="169"/>
        <v>0</v>
      </c>
      <c r="HZ162" s="930">
        <f t="shared" si="169"/>
        <v>0</v>
      </c>
      <c r="IA162" s="930">
        <f t="shared" si="169"/>
        <v>0</v>
      </c>
      <c r="IB162" s="930">
        <f t="shared" si="169"/>
        <v>0</v>
      </c>
      <c r="IC162" s="930">
        <f t="shared" si="169"/>
        <v>0</v>
      </c>
      <c r="ID162" s="930">
        <f t="shared" si="169"/>
        <v>0</v>
      </c>
      <c r="IE162" s="930">
        <f t="shared" si="169"/>
        <v>0</v>
      </c>
      <c r="IF162" s="930">
        <f t="shared" si="169"/>
        <v>0</v>
      </c>
      <c r="IG162" s="930">
        <f t="shared" si="169"/>
        <v>0</v>
      </c>
      <c r="IH162" s="930">
        <f t="shared" si="169"/>
        <v>0</v>
      </c>
      <c r="II162" s="930">
        <f t="shared" si="169"/>
        <v>0</v>
      </c>
      <c r="IJ162" s="930">
        <f t="shared" si="169"/>
        <v>0</v>
      </c>
      <c r="IK162" s="930">
        <f t="shared" si="169"/>
        <v>0</v>
      </c>
      <c r="IL162" s="930">
        <f t="shared" si="169"/>
        <v>0</v>
      </c>
      <c r="IM162" s="930">
        <f t="shared" si="169"/>
        <v>0</v>
      </c>
      <c r="IN162" s="930">
        <f t="shared" si="169"/>
        <v>0</v>
      </c>
      <c r="IO162" s="930">
        <f t="shared" si="169"/>
        <v>0</v>
      </c>
      <c r="IP162" s="930">
        <f t="shared" si="169"/>
        <v>0</v>
      </c>
      <c r="IQ162" s="930">
        <f t="shared" si="169"/>
        <v>0</v>
      </c>
      <c r="IR162" s="930">
        <f t="shared" si="169"/>
        <v>0</v>
      </c>
      <c r="IS162" s="930">
        <f t="shared" si="169"/>
        <v>0</v>
      </c>
      <c r="IT162" s="930">
        <f t="shared" si="169"/>
        <v>0</v>
      </c>
      <c r="IU162" s="930">
        <f t="shared" si="169"/>
        <v>0</v>
      </c>
      <c r="IV162" s="930">
        <f t="shared" si="169"/>
        <v>0</v>
      </c>
      <c r="IW162" s="930">
        <f t="shared" si="169"/>
        <v>0</v>
      </c>
      <c r="IX162" s="930">
        <f t="shared" si="169"/>
        <v>0</v>
      </c>
      <c r="IY162" s="930">
        <f t="shared" si="169"/>
        <v>0</v>
      </c>
      <c r="IZ162" s="930">
        <f t="shared" si="169"/>
        <v>0</v>
      </c>
      <c r="JA162" s="930">
        <f t="shared" si="169"/>
        <v>0</v>
      </c>
      <c r="JB162" s="930">
        <f t="shared" si="169"/>
        <v>0</v>
      </c>
      <c r="JC162" s="930">
        <f t="shared" si="169"/>
        <v>0</v>
      </c>
      <c r="JD162" s="930">
        <f t="shared" si="169"/>
        <v>0</v>
      </c>
      <c r="JE162" s="930">
        <f t="shared" si="169"/>
        <v>0</v>
      </c>
      <c r="JF162" s="930">
        <f t="shared" si="169"/>
        <v>0</v>
      </c>
      <c r="JG162" s="930">
        <f t="shared" si="169"/>
        <v>0</v>
      </c>
      <c r="JH162" s="930">
        <f t="shared" ref="JH162:LS162" si="170">JH161</f>
        <v>0</v>
      </c>
      <c r="JI162" s="930">
        <f t="shared" si="170"/>
        <v>0</v>
      </c>
      <c r="JJ162" s="930">
        <f t="shared" si="170"/>
        <v>0</v>
      </c>
      <c r="JK162" s="930">
        <f t="shared" si="170"/>
        <v>0</v>
      </c>
      <c r="JL162" s="930">
        <f t="shared" si="170"/>
        <v>0</v>
      </c>
      <c r="JM162" s="930">
        <f t="shared" si="170"/>
        <v>0</v>
      </c>
      <c r="JN162" s="930">
        <f t="shared" si="170"/>
        <v>0</v>
      </c>
      <c r="JO162" s="930">
        <f t="shared" si="170"/>
        <v>0</v>
      </c>
      <c r="JP162" s="930">
        <f t="shared" si="170"/>
        <v>0</v>
      </c>
      <c r="JQ162" s="930">
        <f t="shared" si="170"/>
        <v>0</v>
      </c>
      <c r="JR162" s="930">
        <f t="shared" si="170"/>
        <v>0</v>
      </c>
      <c r="JS162" s="930">
        <f t="shared" si="170"/>
        <v>0</v>
      </c>
      <c r="JT162" s="930">
        <f t="shared" si="170"/>
        <v>0</v>
      </c>
      <c r="JU162" s="930">
        <f t="shared" si="170"/>
        <v>0</v>
      </c>
      <c r="JV162" s="930">
        <f t="shared" si="170"/>
        <v>0</v>
      </c>
      <c r="JW162" s="930">
        <f t="shared" si="170"/>
        <v>0</v>
      </c>
      <c r="JX162" s="930">
        <f t="shared" si="170"/>
        <v>0</v>
      </c>
      <c r="JY162" s="930">
        <f t="shared" si="170"/>
        <v>0</v>
      </c>
      <c r="JZ162" s="930">
        <f t="shared" si="170"/>
        <v>0</v>
      </c>
      <c r="KA162" s="930">
        <f t="shared" si="170"/>
        <v>0</v>
      </c>
      <c r="KB162" s="930">
        <f t="shared" si="170"/>
        <v>0</v>
      </c>
      <c r="KC162" s="930">
        <f t="shared" si="170"/>
        <v>0</v>
      </c>
      <c r="KD162" s="930">
        <f t="shared" si="170"/>
        <v>0</v>
      </c>
      <c r="KE162" s="930">
        <f t="shared" si="170"/>
        <v>0</v>
      </c>
      <c r="KF162" s="930">
        <f t="shared" si="170"/>
        <v>0</v>
      </c>
      <c r="KG162" s="930">
        <f t="shared" si="170"/>
        <v>0</v>
      </c>
      <c r="KH162" s="930">
        <f t="shared" si="170"/>
        <v>0</v>
      </c>
      <c r="KI162" s="930">
        <f t="shared" si="170"/>
        <v>0</v>
      </c>
      <c r="KJ162" s="930">
        <f t="shared" si="170"/>
        <v>0</v>
      </c>
      <c r="KK162" s="930">
        <f t="shared" si="170"/>
        <v>0</v>
      </c>
      <c r="KL162" s="930">
        <f t="shared" si="170"/>
        <v>0</v>
      </c>
      <c r="KM162" s="930">
        <f t="shared" si="170"/>
        <v>0</v>
      </c>
      <c r="KN162" s="930">
        <f t="shared" si="170"/>
        <v>0</v>
      </c>
      <c r="KO162" s="930">
        <f t="shared" si="170"/>
        <v>0</v>
      </c>
      <c r="KP162" s="930">
        <f t="shared" si="170"/>
        <v>0</v>
      </c>
      <c r="KQ162" s="930">
        <f t="shared" si="170"/>
        <v>0</v>
      </c>
      <c r="KR162" s="930">
        <f t="shared" si="170"/>
        <v>0</v>
      </c>
      <c r="KS162" s="930">
        <f t="shared" si="170"/>
        <v>0</v>
      </c>
      <c r="KT162" s="930">
        <f t="shared" si="170"/>
        <v>0</v>
      </c>
      <c r="KU162" s="930">
        <f t="shared" si="170"/>
        <v>0</v>
      </c>
      <c r="KV162" s="930">
        <f t="shared" si="170"/>
        <v>0</v>
      </c>
      <c r="KW162" s="930">
        <f t="shared" si="170"/>
        <v>0</v>
      </c>
      <c r="KX162" s="930">
        <f t="shared" si="170"/>
        <v>0</v>
      </c>
      <c r="KY162" s="930">
        <f t="shared" si="170"/>
        <v>0</v>
      </c>
      <c r="KZ162" s="930">
        <f t="shared" si="170"/>
        <v>0</v>
      </c>
      <c r="LA162" s="930">
        <f t="shared" si="170"/>
        <v>0</v>
      </c>
      <c r="LB162" s="930">
        <f t="shared" si="170"/>
        <v>0</v>
      </c>
      <c r="LC162" s="930">
        <f t="shared" si="170"/>
        <v>0</v>
      </c>
      <c r="LD162" s="930">
        <f t="shared" si="170"/>
        <v>0</v>
      </c>
      <c r="LE162" s="930">
        <f t="shared" si="170"/>
        <v>0</v>
      </c>
      <c r="LF162" s="930">
        <f t="shared" si="170"/>
        <v>0</v>
      </c>
      <c r="LG162" s="930">
        <f t="shared" si="170"/>
        <v>0</v>
      </c>
      <c r="LH162" s="930">
        <f t="shared" si="170"/>
        <v>0</v>
      </c>
      <c r="LI162" s="930">
        <f t="shared" si="170"/>
        <v>0</v>
      </c>
      <c r="LJ162" s="930">
        <f t="shared" si="170"/>
        <v>0</v>
      </c>
      <c r="LK162" s="930">
        <f t="shared" si="170"/>
        <v>0</v>
      </c>
      <c r="LL162" s="930">
        <f t="shared" si="170"/>
        <v>0</v>
      </c>
      <c r="LM162" s="930">
        <f t="shared" si="170"/>
        <v>0</v>
      </c>
      <c r="LN162" s="930">
        <f t="shared" si="170"/>
        <v>0</v>
      </c>
      <c r="LO162" s="930">
        <f t="shared" si="170"/>
        <v>0</v>
      </c>
      <c r="LP162" s="930">
        <f t="shared" si="170"/>
        <v>0</v>
      </c>
      <c r="LQ162" s="930">
        <f t="shared" si="170"/>
        <v>0</v>
      </c>
      <c r="LR162" s="930">
        <f t="shared" si="170"/>
        <v>0</v>
      </c>
      <c r="LS162" s="930">
        <f t="shared" si="170"/>
        <v>0</v>
      </c>
      <c r="LT162" s="930">
        <f t="shared" ref="LT162:OE162" si="171">LT161</f>
        <v>0</v>
      </c>
      <c r="LU162" s="930">
        <f t="shared" si="171"/>
        <v>0</v>
      </c>
      <c r="LV162" s="930">
        <f t="shared" si="171"/>
        <v>0</v>
      </c>
      <c r="LW162" s="930">
        <f t="shared" si="171"/>
        <v>0</v>
      </c>
      <c r="LX162" s="930">
        <f t="shared" si="171"/>
        <v>0</v>
      </c>
      <c r="LY162" s="930">
        <f t="shared" si="171"/>
        <v>0</v>
      </c>
      <c r="LZ162" s="930">
        <f t="shared" si="171"/>
        <v>0</v>
      </c>
      <c r="MA162" s="930">
        <f t="shared" si="171"/>
        <v>0</v>
      </c>
      <c r="MB162" s="930">
        <f t="shared" si="171"/>
        <v>0</v>
      </c>
      <c r="MC162" s="930">
        <f t="shared" si="171"/>
        <v>0</v>
      </c>
      <c r="MD162" s="930">
        <f t="shared" si="171"/>
        <v>0</v>
      </c>
      <c r="ME162" s="930">
        <f t="shared" si="171"/>
        <v>0</v>
      </c>
      <c r="MF162" s="930">
        <f t="shared" si="171"/>
        <v>0</v>
      </c>
      <c r="MG162" s="930">
        <f t="shared" si="171"/>
        <v>0</v>
      </c>
      <c r="MH162" s="930">
        <f t="shared" si="171"/>
        <v>0</v>
      </c>
      <c r="MI162" s="930">
        <f t="shared" si="171"/>
        <v>0</v>
      </c>
      <c r="MJ162" s="930">
        <f t="shared" si="171"/>
        <v>0</v>
      </c>
      <c r="MK162" s="930">
        <f t="shared" si="171"/>
        <v>0</v>
      </c>
      <c r="ML162" s="930">
        <f t="shared" si="171"/>
        <v>0</v>
      </c>
      <c r="MM162" s="930">
        <f t="shared" si="171"/>
        <v>0</v>
      </c>
      <c r="MN162" s="930">
        <f t="shared" si="171"/>
        <v>0</v>
      </c>
      <c r="MO162" s="930">
        <f t="shared" si="171"/>
        <v>0</v>
      </c>
      <c r="MP162" s="930">
        <f t="shared" si="171"/>
        <v>0</v>
      </c>
      <c r="MQ162" s="930">
        <f t="shared" si="171"/>
        <v>0</v>
      </c>
      <c r="MR162" s="930">
        <f t="shared" si="171"/>
        <v>0</v>
      </c>
      <c r="MS162" s="930">
        <f t="shared" si="171"/>
        <v>0</v>
      </c>
      <c r="MT162" s="930">
        <f t="shared" si="171"/>
        <v>0</v>
      </c>
      <c r="MU162" s="930">
        <f t="shared" si="171"/>
        <v>0</v>
      </c>
      <c r="MV162" s="930">
        <f t="shared" si="171"/>
        <v>0</v>
      </c>
      <c r="MW162" s="930">
        <f t="shared" si="171"/>
        <v>0</v>
      </c>
      <c r="MX162" s="930">
        <f t="shared" si="171"/>
        <v>0</v>
      </c>
      <c r="MY162" s="930">
        <f t="shared" si="171"/>
        <v>0</v>
      </c>
      <c r="MZ162" s="930">
        <f t="shared" si="171"/>
        <v>0</v>
      </c>
      <c r="NA162" s="930">
        <f t="shared" si="171"/>
        <v>0</v>
      </c>
      <c r="NB162" s="930">
        <f t="shared" si="171"/>
        <v>0</v>
      </c>
      <c r="NC162" s="930">
        <f t="shared" si="171"/>
        <v>0</v>
      </c>
      <c r="ND162" s="930">
        <f t="shared" si="171"/>
        <v>0</v>
      </c>
      <c r="NE162" s="930">
        <f t="shared" si="171"/>
        <v>0</v>
      </c>
      <c r="NF162" s="930">
        <f t="shared" si="171"/>
        <v>0</v>
      </c>
      <c r="NG162" s="930">
        <f t="shared" si="171"/>
        <v>0</v>
      </c>
      <c r="NH162" s="930">
        <f t="shared" si="171"/>
        <v>0</v>
      </c>
      <c r="NI162" s="930">
        <f t="shared" si="171"/>
        <v>0</v>
      </c>
      <c r="NJ162" s="930">
        <f t="shared" si="171"/>
        <v>0</v>
      </c>
      <c r="NK162" s="930">
        <f t="shared" si="171"/>
        <v>0</v>
      </c>
      <c r="NL162" s="930">
        <f t="shared" si="171"/>
        <v>0</v>
      </c>
      <c r="NM162" s="930">
        <f t="shared" si="171"/>
        <v>0</v>
      </c>
      <c r="NN162" s="930">
        <f t="shared" si="171"/>
        <v>0</v>
      </c>
      <c r="NO162" s="930">
        <f t="shared" si="171"/>
        <v>0</v>
      </c>
      <c r="NP162" s="930">
        <f t="shared" si="171"/>
        <v>0</v>
      </c>
      <c r="NQ162" s="930">
        <f t="shared" si="171"/>
        <v>0</v>
      </c>
      <c r="NR162" s="930">
        <f t="shared" si="171"/>
        <v>0</v>
      </c>
      <c r="NS162" s="930">
        <f t="shared" si="171"/>
        <v>0</v>
      </c>
      <c r="NT162" s="930">
        <f t="shared" si="171"/>
        <v>0</v>
      </c>
      <c r="NU162" s="930">
        <f t="shared" si="171"/>
        <v>0</v>
      </c>
      <c r="NV162" s="930">
        <f t="shared" si="171"/>
        <v>0</v>
      </c>
      <c r="NW162" s="930">
        <f t="shared" si="171"/>
        <v>0</v>
      </c>
      <c r="NX162" s="930">
        <f t="shared" si="171"/>
        <v>0</v>
      </c>
      <c r="NY162" s="930">
        <f t="shared" si="171"/>
        <v>0</v>
      </c>
      <c r="NZ162" s="930">
        <f t="shared" si="171"/>
        <v>0</v>
      </c>
      <c r="OA162" s="930">
        <f t="shared" si="171"/>
        <v>0</v>
      </c>
      <c r="OB162" s="930">
        <f t="shared" si="171"/>
        <v>0</v>
      </c>
      <c r="OC162" s="930">
        <f t="shared" si="171"/>
        <v>0</v>
      </c>
      <c r="OD162" s="930">
        <f t="shared" si="171"/>
        <v>0</v>
      </c>
      <c r="OE162" s="930">
        <f t="shared" si="171"/>
        <v>0</v>
      </c>
      <c r="OF162" s="930">
        <f t="shared" ref="OF162:QQ162" si="172">OF161</f>
        <v>0</v>
      </c>
      <c r="OG162" s="930">
        <f t="shared" si="172"/>
        <v>0</v>
      </c>
      <c r="OH162" s="930">
        <f t="shared" si="172"/>
        <v>0</v>
      </c>
      <c r="OI162" s="930">
        <f t="shared" si="172"/>
        <v>0</v>
      </c>
      <c r="OJ162" s="930">
        <f t="shared" si="172"/>
        <v>0</v>
      </c>
      <c r="OK162" s="930">
        <f t="shared" si="172"/>
        <v>0</v>
      </c>
      <c r="OL162" s="930">
        <f t="shared" si="172"/>
        <v>0</v>
      </c>
      <c r="OM162" s="930">
        <f t="shared" si="172"/>
        <v>0</v>
      </c>
      <c r="ON162" s="930">
        <f t="shared" si="172"/>
        <v>0</v>
      </c>
      <c r="OO162" s="930">
        <f t="shared" si="172"/>
        <v>0</v>
      </c>
      <c r="OP162" s="930">
        <f t="shared" si="172"/>
        <v>0</v>
      </c>
      <c r="OQ162" s="930">
        <f t="shared" si="172"/>
        <v>0</v>
      </c>
      <c r="OR162" s="930">
        <f t="shared" si="172"/>
        <v>0</v>
      </c>
      <c r="OS162" s="930">
        <f t="shared" si="172"/>
        <v>0</v>
      </c>
      <c r="OT162" s="930">
        <f t="shared" si="172"/>
        <v>0</v>
      </c>
      <c r="OU162" s="930">
        <f t="shared" si="172"/>
        <v>0</v>
      </c>
      <c r="OV162" s="930">
        <f t="shared" si="172"/>
        <v>0</v>
      </c>
      <c r="OW162" s="930">
        <f t="shared" si="172"/>
        <v>0</v>
      </c>
      <c r="OX162" s="930">
        <f t="shared" si="172"/>
        <v>0</v>
      </c>
      <c r="OY162" s="930">
        <f t="shared" si="172"/>
        <v>0</v>
      </c>
      <c r="OZ162" s="930">
        <f t="shared" si="172"/>
        <v>0</v>
      </c>
      <c r="PA162" s="930">
        <f t="shared" si="172"/>
        <v>0</v>
      </c>
      <c r="PB162" s="930">
        <f t="shared" si="172"/>
        <v>0</v>
      </c>
      <c r="PC162" s="930">
        <f t="shared" si="172"/>
        <v>0</v>
      </c>
      <c r="PD162" s="930">
        <f t="shared" si="172"/>
        <v>0</v>
      </c>
      <c r="PE162" s="930">
        <f t="shared" si="172"/>
        <v>0</v>
      </c>
      <c r="PF162" s="930">
        <f t="shared" si="172"/>
        <v>0</v>
      </c>
      <c r="PG162" s="930">
        <f t="shared" si="172"/>
        <v>0</v>
      </c>
      <c r="PH162" s="930">
        <f t="shared" si="172"/>
        <v>0</v>
      </c>
      <c r="PI162" s="930">
        <f t="shared" si="172"/>
        <v>0</v>
      </c>
      <c r="PJ162" s="930">
        <f t="shared" si="172"/>
        <v>0</v>
      </c>
      <c r="PK162" s="930">
        <f t="shared" si="172"/>
        <v>0</v>
      </c>
      <c r="PL162" s="930">
        <f t="shared" si="172"/>
        <v>0</v>
      </c>
      <c r="PM162" s="930">
        <f t="shared" si="172"/>
        <v>0</v>
      </c>
      <c r="PN162" s="930">
        <f t="shared" si="172"/>
        <v>0</v>
      </c>
      <c r="PO162" s="930">
        <f t="shared" si="172"/>
        <v>0</v>
      </c>
      <c r="PP162" s="930">
        <f t="shared" si="172"/>
        <v>0</v>
      </c>
      <c r="PQ162" s="930">
        <f t="shared" si="172"/>
        <v>0</v>
      </c>
      <c r="PR162" s="930">
        <f t="shared" si="172"/>
        <v>0</v>
      </c>
      <c r="PS162" s="930">
        <f t="shared" si="172"/>
        <v>0</v>
      </c>
      <c r="PT162" s="930">
        <f t="shared" si="172"/>
        <v>0</v>
      </c>
      <c r="PU162" s="930">
        <f t="shared" si="172"/>
        <v>0</v>
      </c>
      <c r="PV162" s="930">
        <f t="shared" si="172"/>
        <v>0</v>
      </c>
      <c r="PW162" s="930">
        <f t="shared" si="172"/>
        <v>0</v>
      </c>
      <c r="PX162" s="930">
        <f t="shared" si="172"/>
        <v>0</v>
      </c>
      <c r="PY162" s="930">
        <f t="shared" si="172"/>
        <v>0</v>
      </c>
      <c r="PZ162" s="930">
        <f t="shared" si="172"/>
        <v>0</v>
      </c>
      <c r="QA162" s="930">
        <f t="shared" si="172"/>
        <v>0</v>
      </c>
      <c r="QB162" s="930">
        <f t="shared" si="172"/>
        <v>0</v>
      </c>
      <c r="QC162" s="930">
        <f t="shared" si="172"/>
        <v>0</v>
      </c>
      <c r="QD162" s="930">
        <f t="shared" si="172"/>
        <v>0</v>
      </c>
      <c r="QE162" s="930">
        <f t="shared" si="172"/>
        <v>0</v>
      </c>
      <c r="QF162" s="930">
        <f t="shared" si="172"/>
        <v>0</v>
      </c>
      <c r="QG162" s="930">
        <f t="shared" si="172"/>
        <v>0</v>
      </c>
      <c r="QH162" s="930">
        <f t="shared" si="172"/>
        <v>0</v>
      </c>
      <c r="QI162" s="930">
        <f t="shared" si="172"/>
        <v>0</v>
      </c>
      <c r="QJ162" s="930">
        <f t="shared" si="172"/>
        <v>0</v>
      </c>
      <c r="QK162" s="930">
        <f t="shared" si="172"/>
        <v>0</v>
      </c>
      <c r="QL162" s="930">
        <f t="shared" si="172"/>
        <v>0</v>
      </c>
      <c r="QM162" s="930">
        <f t="shared" si="172"/>
        <v>0</v>
      </c>
      <c r="QN162" s="930">
        <f t="shared" si="172"/>
        <v>0</v>
      </c>
      <c r="QO162" s="930">
        <f t="shared" si="172"/>
        <v>0</v>
      </c>
      <c r="QP162" s="930">
        <f t="shared" si="172"/>
        <v>0</v>
      </c>
      <c r="QQ162" s="930">
        <f t="shared" si="172"/>
        <v>0</v>
      </c>
      <c r="QR162" s="930">
        <f t="shared" ref="QR162:SI162" si="173">QR161</f>
        <v>0</v>
      </c>
      <c r="QS162" s="930">
        <f t="shared" si="173"/>
        <v>0</v>
      </c>
      <c r="QT162" s="930">
        <f t="shared" si="173"/>
        <v>0</v>
      </c>
      <c r="QU162" s="930">
        <f t="shared" si="173"/>
        <v>0</v>
      </c>
      <c r="QV162" s="930">
        <f t="shared" si="173"/>
        <v>0</v>
      </c>
      <c r="QW162" s="930">
        <f t="shared" si="173"/>
        <v>0</v>
      </c>
      <c r="QX162" s="930">
        <f t="shared" si="173"/>
        <v>0</v>
      </c>
      <c r="QY162" s="930">
        <f t="shared" si="173"/>
        <v>0</v>
      </c>
      <c r="QZ162" s="930">
        <f t="shared" si="173"/>
        <v>0</v>
      </c>
      <c r="RA162" s="930">
        <f t="shared" si="173"/>
        <v>0</v>
      </c>
      <c r="RB162" s="930">
        <f t="shared" si="173"/>
        <v>0</v>
      </c>
      <c r="RC162" s="930">
        <f t="shared" si="173"/>
        <v>0</v>
      </c>
      <c r="RD162" s="930">
        <f t="shared" si="173"/>
        <v>0</v>
      </c>
      <c r="RE162" s="930">
        <f t="shared" si="173"/>
        <v>0</v>
      </c>
      <c r="RF162" s="930">
        <f t="shared" si="173"/>
        <v>0</v>
      </c>
      <c r="RG162" s="930">
        <f t="shared" si="173"/>
        <v>0</v>
      </c>
      <c r="RH162" s="930">
        <f t="shared" si="173"/>
        <v>0</v>
      </c>
      <c r="RI162" s="930">
        <f t="shared" si="173"/>
        <v>0</v>
      </c>
      <c r="RJ162" s="930">
        <f t="shared" si="173"/>
        <v>0</v>
      </c>
      <c r="RK162" s="930">
        <f t="shared" si="173"/>
        <v>0</v>
      </c>
      <c r="RL162" s="930">
        <f t="shared" si="173"/>
        <v>0</v>
      </c>
      <c r="RM162" s="930">
        <f t="shared" si="173"/>
        <v>0</v>
      </c>
      <c r="RN162" s="930">
        <f t="shared" si="173"/>
        <v>0</v>
      </c>
      <c r="RO162" s="930">
        <f t="shared" si="173"/>
        <v>0</v>
      </c>
      <c r="RP162" s="930">
        <f t="shared" si="173"/>
        <v>0</v>
      </c>
      <c r="RQ162" s="930">
        <f t="shared" si="173"/>
        <v>0</v>
      </c>
      <c r="RR162" s="930">
        <f t="shared" si="173"/>
        <v>0</v>
      </c>
      <c r="RS162" s="930">
        <f t="shared" si="173"/>
        <v>0</v>
      </c>
      <c r="RT162" s="930">
        <f t="shared" si="173"/>
        <v>0</v>
      </c>
      <c r="RU162" s="930">
        <f t="shared" si="173"/>
        <v>0</v>
      </c>
      <c r="RV162" s="930">
        <f t="shared" si="173"/>
        <v>0</v>
      </c>
      <c r="RW162" s="930">
        <f t="shared" si="173"/>
        <v>0</v>
      </c>
      <c r="RX162" s="930">
        <f t="shared" si="173"/>
        <v>0</v>
      </c>
      <c r="RY162" s="930">
        <f t="shared" si="173"/>
        <v>0</v>
      </c>
      <c r="RZ162" s="930">
        <f t="shared" si="173"/>
        <v>0</v>
      </c>
      <c r="SA162" s="930">
        <f t="shared" si="173"/>
        <v>0</v>
      </c>
      <c r="SB162" s="930">
        <f t="shared" si="173"/>
        <v>0</v>
      </c>
      <c r="SC162" s="930">
        <f t="shared" si="173"/>
        <v>0</v>
      </c>
      <c r="SD162" s="930">
        <f t="shared" si="173"/>
        <v>0</v>
      </c>
      <c r="SE162" s="930">
        <f t="shared" si="173"/>
        <v>0</v>
      </c>
      <c r="SF162" s="930">
        <f t="shared" si="173"/>
        <v>0</v>
      </c>
      <c r="SG162" s="930">
        <f t="shared" si="173"/>
        <v>0</v>
      </c>
      <c r="SH162" s="930">
        <f t="shared" si="173"/>
        <v>0</v>
      </c>
      <c r="SI162" s="930">
        <f t="shared" si="173"/>
        <v>0</v>
      </c>
      <c r="SJ162" s="274">
        <f t="shared" si="153"/>
        <v>0</v>
      </c>
      <c r="SK162" s="261"/>
      <c r="SL162" s="249"/>
      <c r="SM162" s="249"/>
      <c r="SN162" s="249"/>
    </row>
    <row r="163" spans="1:508" outlineLevel="3" x14ac:dyDescent="0.35">
      <c r="A163" s="249"/>
      <c r="B163" s="258"/>
      <c r="C163" s="447">
        <f t="shared" ref="C163" si="174">INT($C$40)+3</f>
        <v>4</v>
      </c>
      <c r="D163" s="274"/>
      <c r="E163" s="325">
        <f t="shared" si="154"/>
        <v>11</v>
      </c>
      <c r="F163" s="331"/>
      <c r="G163" s="274"/>
      <c r="H163" s="569"/>
      <c r="I163" s="587" t="s">
        <v>928</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35">
      <c r="A164" s="249"/>
      <c r="B164" s="258"/>
      <c r="C164" s="447">
        <f>INT($C$40)+3</f>
        <v>4</v>
      </c>
      <c r="D164" s="274"/>
      <c r="E164" s="325">
        <f t="shared" si="154"/>
        <v>12</v>
      </c>
      <c r="F164" s="331"/>
      <c r="G164" s="274"/>
      <c r="H164" s="569"/>
      <c r="I164" s="584" t="s">
        <v>920</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35">
      <c r="A165" s="249"/>
      <c r="B165" s="258"/>
      <c r="C165" s="447">
        <f>INT($C$40)+3</f>
        <v>4</v>
      </c>
      <c r="D165" s="274"/>
      <c r="E165" s="325">
        <f t="shared" si="154"/>
        <v>13</v>
      </c>
      <c r="F165" s="331"/>
      <c r="G165" s="274"/>
      <c r="H165" s="569"/>
      <c r="I165" s="584" t="s">
        <v>921</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35">
      <c r="A166" s="249"/>
      <c r="B166" s="258"/>
      <c r="C166" s="447">
        <f>INT($C$40)+3</f>
        <v>4</v>
      </c>
      <c r="D166" s="274"/>
      <c r="E166" s="325">
        <f t="shared" si="154"/>
        <v>14</v>
      </c>
      <c r="F166" s="331"/>
      <c r="G166" s="274"/>
      <c r="H166" s="571"/>
      <c r="I166" s="585" t="s">
        <v>922</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35">
      <c r="A167" s="249"/>
      <c r="B167" s="258"/>
      <c r="C167" s="447">
        <f>INT($C$40)+2</f>
        <v>3</v>
      </c>
      <c r="D167" s="274"/>
      <c r="E167" s="325">
        <f t="shared" si="154"/>
        <v>15</v>
      </c>
      <c r="F167" s="331"/>
      <c r="G167" s="274"/>
      <c r="H167" s="567"/>
      <c r="I167" s="567" t="s">
        <v>615</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35">
      <c r="A168" s="249"/>
      <c r="B168" s="258"/>
      <c r="C168" s="447">
        <f>INT($C$40)+3</f>
        <v>4</v>
      </c>
      <c r="D168" s="274"/>
      <c r="E168" s="325">
        <f t="shared" si="154"/>
        <v>16</v>
      </c>
      <c r="F168" s="331"/>
      <c r="G168" s="274"/>
      <c r="H168" s="569"/>
      <c r="I168" s="569" t="s">
        <v>616</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35">
      <c r="A169" s="249"/>
      <c r="B169" s="258"/>
      <c r="C169" s="447">
        <f>INT($C$40)+3</f>
        <v>4</v>
      </c>
      <c r="D169" s="274"/>
      <c r="E169" s="325">
        <f t="shared" si="154"/>
        <v>17</v>
      </c>
      <c r="F169" s="331"/>
      <c r="G169" s="274"/>
      <c r="H169" s="569"/>
      <c r="I169" s="569" t="s">
        <v>617</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35">
      <c r="A170" s="249"/>
      <c r="B170" s="258"/>
      <c r="C170" s="447">
        <f>INT($C$40)+3</f>
        <v>4</v>
      </c>
      <c r="D170" s="274"/>
      <c r="E170" s="325">
        <f t="shared" si="154"/>
        <v>18</v>
      </c>
      <c r="F170" s="331"/>
      <c r="G170" s="274"/>
      <c r="H170" s="573"/>
      <c r="I170" s="573" t="s">
        <v>748</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35">
      <c r="A171" s="249"/>
      <c r="B171" s="258"/>
      <c r="C171" s="447">
        <f>INT($C$40)+2</f>
        <v>3</v>
      </c>
      <c r="D171" s="274"/>
      <c r="E171" s="325">
        <f t="shared" si="154"/>
        <v>19</v>
      </c>
      <c r="F171" s="331"/>
      <c r="G171" s="274"/>
      <c r="H171" s="575"/>
      <c r="I171" s="575" t="s">
        <v>749</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35">
      <c r="A172" s="249"/>
      <c r="B172" s="258"/>
      <c r="C172" s="447">
        <f>INT($C$40)+2</f>
        <v>3</v>
      </c>
      <c r="D172" s="274"/>
      <c r="E172" s="325">
        <f t="shared" si="154"/>
        <v>20</v>
      </c>
      <c r="F172" s="331"/>
      <c r="G172" s="274"/>
      <c r="H172" s="465"/>
      <c r="I172" s="465" t="s">
        <v>750</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35">
      <c r="A173" s="249"/>
      <c r="B173" s="258"/>
      <c r="C173" s="447">
        <f t="shared" ref="C173:C221" si="175">INT($C$40)+3</f>
        <v>4</v>
      </c>
      <c r="D173" s="274"/>
      <c r="E173" s="325">
        <f t="shared" si="154"/>
        <v>21</v>
      </c>
      <c r="F173" s="331"/>
      <c r="G173" s="274"/>
      <c r="H173" s="514"/>
      <c r="I173" s="514" t="s">
        <v>751</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35">
      <c r="A174" s="249"/>
      <c r="B174" s="258"/>
      <c r="C174" s="447">
        <f>INT($C$40)+2</f>
        <v>3</v>
      </c>
      <c r="D174" s="274"/>
      <c r="E174" s="325">
        <f t="shared" si="154"/>
        <v>22</v>
      </c>
      <c r="F174" s="331"/>
      <c r="G174" s="274"/>
      <c r="H174" s="515"/>
      <c r="I174" s="515" t="s">
        <v>752</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35">
      <c r="A175" s="249"/>
      <c r="B175" s="258"/>
      <c r="C175" s="447">
        <f>INT($C$40)+3</f>
        <v>4</v>
      </c>
      <c r="D175" s="274"/>
      <c r="E175" s="325">
        <f t="shared" si="154"/>
        <v>23</v>
      </c>
      <c r="F175" s="331"/>
      <c r="G175" s="274"/>
      <c r="H175" s="347"/>
      <c r="I175" s="347" t="s">
        <v>753</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35">
      <c r="A176" s="249"/>
      <c r="B176" s="258"/>
      <c r="C176" s="447">
        <f>INT($C$40)+2</f>
        <v>3</v>
      </c>
      <c r="D176" s="274"/>
      <c r="E176" s="325">
        <f t="shared" si="154"/>
        <v>24</v>
      </c>
      <c r="F176" s="331"/>
      <c r="G176" s="274"/>
      <c r="H176" s="575"/>
      <c r="I176" s="575" t="s">
        <v>754</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35">
      <c r="A177" s="249"/>
      <c r="B177" s="258"/>
      <c r="C177" s="447">
        <f>INT($C$40)+2</f>
        <v>3</v>
      </c>
      <c r="D177" s="274"/>
      <c r="E177" s="325">
        <f t="shared" si="154"/>
        <v>25</v>
      </c>
      <c r="F177" s="331"/>
      <c r="G177" s="274"/>
      <c r="H177" s="567" t="str">
        <f>Sheep!$H$252&amp;" Merino BBB"</f>
        <v>Win Merino BBB</v>
      </c>
      <c r="I177" s="567" t="s">
        <v>916</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35">
      <c r="A178" s="249"/>
      <c r="B178" s="258"/>
      <c r="C178" s="447">
        <f>INT($C$40)+3</f>
        <v>4</v>
      </c>
      <c r="D178" s="274"/>
      <c r="E178" s="325">
        <f t="shared" si="154"/>
        <v>26</v>
      </c>
      <c r="F178" s="331"/>
      <c r="G178" s="274"/>
      <c r="H178" s="569"/>
      <c r="I178" s="587" t="s">
        <v>917</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35">
      <c r="A179" s="249"/>
      <c r="B179" s="258"/>
      <c r="C179" s="447">
        <f>INT($C$40)+3</f>
        <v>4</v>
      </c>
      <c r="D179" s="274"/>
      <c r="E179" s="325">
        <f t="shared" si="154"/>
        <v>27</v>
      </c>
      <c r="F179" s="331"/>
      <c r="G179" s="274"/>
      <c r="H179" s="569"/>
      <c r="I179" s="584" t="s">
        <v>919</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35">
      <c r="A180" s="249"/>
      <c r="B180" s="258"/>
      <c r="C180" s="447">
        <f t="shared" ref="C180:C183" si="177">INT($C$40)+3</f>
        <v>4</v>
      </c>
      <c r="D180" s="274"/>
      <c r="E180" s="325">
        <f t="shared" si="154"/>
        <v>28</v>
      </c>
      <c r="F180" s="331"/>
      <c r="G180" s="274"/>
      <c r="H180" s="569"/>
      <c r="I180" s="587" t="s">
        <v>918</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35">
      <c r="A181" s="249"/>
      <c r="B181" s="258"/>
      <c r="C181" s="447">
        <f t="shared" si="177"/>
        <v>4</v>
      </c>
      <c r="D181" s="274"/>
      <c r="E181" s="325">
        <f t="shared" si="154"/>
        <v>29</v>
      </c>
      <c r="F181" s="331"/>
      <c r="G181" s="274"/>
      <c r="H181" s="569"/>
      <c r="I181" s="584" t="s">
        <v>920</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35">
      <c r="A182" s="249"/>
      <c r="B182" s="258"/>
      <c r="C182" s="447">
        <f t="shared" si="177"/>
        <v>4</v>
      </c>
      <c r="D182" s="274"/>
      <c r="E182" s="325">
        <f t="shared" si="154"/>
        <v>30</v>
      </c>
      <c r="F182" s="331"/>
      <c r="G182" s="274"/>
      <c r="H182" s="569"/>
      <c r="I182" s="584" t="s">
        <v>923</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35">
      <c r="A183" s="249"/>
      <c r="B183" s="258"/>
      <c r="C183" s="447">
        <f t="shared" si="177"/>
        <v>4</v>
      </c>
      <c r="D183" s="274"/>
      <c r="E183" s="325">
        <f t="shared" si="154"/>
        <v>31</v>
      </c>
      <c r="F183" s="331"/>
      <c r="G183" s="274"/>
      <c r="H183" s="569"/>
      <c r="I183" s="587" t="s">
        <v>924</v>
      </c>
      <c r="J183" s="570"/>
      <c r="K183" s="929">
        <f>K180</f>
        <v>0</v>
      </c>
      <c r="L183" s="929">
        <f t="shared" ref="L183:BW185" si="179">L180</f>
        <v>0</v>
      </c>
      <c r="M183" s="929">
        <f t="shared" si="179"/>
        <v>0</v>
      </c>
      <c r="N183" s="929">
        <f t="shared" si="179"/>
        <v>0</v>
      </c>
      <c r="O183" s="929">
        <f t="shared" si="179"/>
        <v>0</v>
      </c>
      <c r="P183" s="929">
        <f t="shared" si="179"/>
        <v>0</v>
      </c>
      <c r="Q183" s="929">
        <f t="shared" si="179"/>
        <v>0</v>
      </c>
      <c r="R183" s="929">
        <f t="shared" si="179"/>
        <v>0</v>
      </c>
      <c r="S183" s="929">
        <f t="shared" si="179"/>
        <v>0</v>
      </c>
      <c r="T183" s="929">
        <f t="shared" si="179"/>
        <v>0</v>
      </c>
      <c r="U183" s="929">
        <f t="shared" si="179"/>
        <v>0</v>
      </c>
      <c r="V183" s="929">
        <f t="shared" si="179"/>
        <v>0</v>
      </c>
      <c r="W183" s="929">
        <f t="shared" si="179"/>
        <v>0</v>
      </c>
      <c r="X183" s="929">
        <f t="shared" si="179"/>
        <v>0</v>
      </c>
      <c r="Y183" s="929">
        <f t="shared" si="179"/>
        <v>0</v>
      </c>
      <c r="Z183" s="929">
        <f t="shared" si="179"/>
        <v>0</v>
      </c>
      <c r="AA183" s="929">
        <f t="shared" si="179"/>
        <v>0</v>
      </c>
      <c r="AB183" s="929">
        <f t="shared" si="179"/>
        <v>0</v>
      </c>
      <c r="AC183" s="929">
        <f t="shared" si="179"/>
        <v>0</v>
      </c>
      <c r="AD183" s="929">
        <f t="shared" si="179"/>
        <v>0</v>
      </c>
      <c r="AE183" s="929">
        <f t="shared" si="179"/>
        <v>0</v>
      </c>
      <c r="AF183" s="929">
        <f t="shared" si="179"/>
        <v>0</v>
      </c>
      <c r="AG183" s="929">
        <f t="shared" si="179"/>
        <v>0</v>
      </c>
      <c r="AH183" s="929">
        <f t="shared" si="179"/>
        <v>0</v>
      </c>
      <c r="AI183" s="929">
        <f t="shared" si="179"/>
        <v>0</v>
      </c>
      <c r="AJ183" s="929">
        <f t="shared" si="179"/>
        <v>0</v>
      </c>
      <c r="AK183" s="929">
        <f t="shared" si="179"/>
        <v>0</v>
      </c>
      <c r="AL183" s="929">
        <f t="shared" si="179"/>
        <v>0</v>
      </c>
      <c r="AM183" s="929">
        <f t="shared" si="179"/>
        <v>0</v>
      </c>
      <c r="AN183" s="929">
        <f t="shared" si="179"/>
        <v>0</v>
      </c>
      <c r="AO183" s="929">
        <f t="shared" si="179"/>
        <v>0</v>
      </c>
      <c r="AP183" s="929">
        <f t="shared" si="179"/>
        <v>0</v>
      </c>
      <c r="AQ183" s="929">
        <f t="shared" si="179"/>
        <v>0</v>
      </c>
      <c r="AR183" s="929">
        <f t="shared" si="179"/>
        <v>0</v>
      </c>
      <c r="AS183" s="929">
        <f t="shared" si="179"/>
        <v>0</v>
      </c>
      <c r="AT183" s="929">
        <f t="shared" si="179"/>
        <v>0</v>
      </c>
      <c r="AU183" s="929">
        <f t="shared" si="179"/>
        <v>0</v>
      </c>
      <c r="AV183" s="929">
        <f t="shared" si="179"/>
        <v>0</v>
      </c>
      <c r="AW183" s="929">
        <f t="shared" si="179"/>
        <v>0</v>
      </c>
      <c r="AX183" s="929">
        <f t="shared" si="179"/>
        <v>0</v>
      </c>
      <c r="AY183" s="929">
        <f t="shared" si="179"/>
        <v>0</v>
      </c>
      <c r="AZ183" s="929">
        <f t="shared" si="179"/>
        <v>0</v>
      </c>
      <c r="BA183" s="929">
        <f t="shared" si="179"/>
        <v>0</v>
      </c>
      <c r="BB183" s="929">
        <f t="shared" si="179"/>
        <v>0</v>
      </c>
      <c r="BC183" s="929">
        <f t="shared" si="179"/>
        <v>0</v>
      </c>
      <c r="BD183" s="929">
        <f t="shared" si="179"/>
        <v>0</v>
      </c>
      <c r="BE183" s="929">
        <f t="shared" si="179"/>
        <v>0</v>
      </c>
      <c r="BF183" s="929">
        <f t="shared" si="179"/>
        <v>0</v>
      </c>
      <c r="BG183" s="929">
        <f t="shared" si="179"/>
        <v>0</v>
      </c>
      <c r="BH183" s="929">
        <f t="shared" si="179"/>
        <v>0</v>
      </c>
      <c r="BI183" s="929">
        <f t="shared" si="179"/>
        <v>0</v>
      </c>
      <c r="BJ183" s="929">
        <f t="shared" si="179"/>
        <v>0</v>
      </c>
      <c r="BK183" s="929">
        <f t="shared" si="179"/>
        <v>0</v>
      </c>
      <c r="BL183" s="929">
        <f t="shared" si="179"/>
        <v>0</v>
      </c>
      <c r="BM183" s="929">
        <f t="shared" si="179"/>
        <v>0</v>
      </c>
      <c r="BN183" s="929">
        <f t="shared" si="179"/>
        <v>0</v>
      </c>
      <c r="BO183" s="929">
        <f t="shared" si="179"/>
        <v>0</v>
      </c>
      <c r="BP183" s="929">
        <f t="shared" si="179"/>
        <v>0</v>
      </c>
      <c r="BQ183" s="929">
        <f t="shared" si="179"/>
        <v>0</v>
      </c>
      <c r="BR183" s="929">
        <f t="shared" si="179"/>
        <v>0</v>
      </c>
      <c r="BS183" s="929">
        <f t="shared" si="179"/>
        <v>0</v>
      </c>
      <c r="BT183" s="929">
        <f t="shared" si="179"/>
        <v>0</v>
      </c>
      <c r="BU183" s="929">
        <f t="shared" si="179"/>
        <v>0</v>
      </c>
      <c r="BV183" s="929">
        <f t="shared" si="179"/>
        <v>0</v>
      </c>
      <c r="BW183" s="929">
        <f t="shared" si="179"/>
        <v>0</v>
      </c>
      <c r="BX183" s="929">
        <f t="shared" ref="BX183:EI185" si="180">BX180</f>
        <v>0</v>
      </c>
      <c r="BY183" s="929">
        <f t="shared" si="180"/>
        <v>0</v>
      </c>
      <c r="BZ183" s="929">
        <f t="shared" si="180"/>
        <v>0</v>
      </c>
      <c r="CA183" s="929">
        <f t="shared" si="180"/>
        <v>0</v>
      </c>
      <c r="CB183" s="929">
        <f t="shared" si="180"/>
        <v>0</v>
      </c>
      <c r="CC183" s="929">
        <f t="shared" si="180"/>
        <v>0</v>
      </c>
      <c r="CD183" s="929">
        <f t="shared" si="180"/>
        <v>0</v>
      </c>
      <c r="CE183" s="929">
        <f t="shared" si="180"/>
        <v>0</v>
      </c>
      <c r="CF183" s="929">
        <f t="shared" si="180"/>
        <v>0</v>
      </c>
      <c r="CG183" s="929">
        <f t="shared" si="180"/>
        <v>0</v>
      </c>
      <c r="CH183" s="929">
        <f t="shared" si="180"/>
        <v>0</v>
      </c>
      <c r="CI183" s="929">
        <f t="shared" si="180"/>
        <v>0</v>
      </c>
      <c r="CJ183" s="929">
        <f t="shared" si="180"/>
        <v>0</v>
      </c>
      <c r="CK183" s="929">
        <f t="shared" si="180"/>
        <v>0</v>
      </c>
      <c r="CL183" s="929">
        <f t="shared" si="180"/>
        <v>0</v>
      </c>
      <c r="CM183" s="929">
        <f t="shared" si="180"/>
        <v>0</v>
      </c>
      <c r="CN183" s="929">
        <f t="shared" si="180"/>
        <v>0</v>
      </c>
      <c r="CO183" s="929">
        <f t="shared" si="180"/>
        <v>0</v>
      </c>
      <c r="CP183" s="929">
        <f t="shared" si="180"/>
        <v>0</v>
      </c>
      <c r="CQ183" s="929">
        <f t="shared" si="180"/>
        <v>0</v>
      </c>
      <c r="CR183" s="929">
        <f t="shared" si="180"/>
        <v>0</v>
      </c>
      <c r="CS183" s="929">
        <f t="shared" si="180"/>
        <v>0</v>
      </c>
      <c r="CT183" s="929">
        <f t="shared" si="180"/>
        <v>0</v>
      </c>
      <c r="CU183" s="929">
        <f t="shared" si="180"/>
        <v>0</v>
      </c>
      <c r="CV183" s="929">
        <f t="shared" si="180"/>
        <v>0</v>
      </c>
      <c r="CW183" s="929">
        <f t="shared" si="180"/>
        <v>0</v>
      </c>
      <c r="CX183" s="929">
        <f t="shared" si="180"/>
        <v>0</v>
      </c>
      <c r="CY183" s="929">
        <f t="shared" si="180"/>
        <v>0</v>
      </c>
      <c r="CZ183" s="929">
        <f t="shared" si="180"/>
        <v>0</v>
      </c>
      <c r="DA183" s="929">
        <f t="shared" si="180"/>
        <v>0</v>
      </c>
      <c r="DB183" s="929">
        <f t="shared" si="180"/>
        <v>0</v>
      </c>
      <c r="DC183" s="929">
        <f t="shared" si="180"/>
        <v>0</v>
      </c>
      <c r="DD183" s="929">
        <f t="shared" si="180"/>
        <v>0</v>
      </c>
      <c r="DE183" s="929">
        <f t="shared" si="180"/>
        <v>0</v>
      </c>
      <c r="DF183" s="929">
        <f t="shared" si="180"/>
        <v>0</v>
      </c>
      <c r="DG183" s="929">
        <f t="shared" si="180"/>
        <v>0</v>
      </c>
      <c r="DH183" s="929">
        <f t="shared" si="180"/>
        <v>0</v>
      </c>
      <c r="DI183" s="929">
        <f t="shared" si="180"/>
        <v>0</v>
      </c>
      <c r="DJ183" s="929">
        <f t="shared" si="180"/>
        <v>0</v>
      </c>
      <c r="DK183" s="929">
        <f t="shared" si="180"/>
        <v>0</v>
      </c>
      <c r="DL183" s="929">
        <f t="shared" si="180"/>
        <v>0</v>
      </c>
      <c r="DM183" s="929">
        <f t="shared" si="180"/>
        <v>0</v>
      </c>
      <c r="DN183" s="929">
        <f t="shared" si="180"/>
        <v>0</v>
      </c>
      <c r="DO183" s="929">
        <f t="shared" si="180"/>
        <v>0</v>
      </c>
      <c r="DP183" s="929">
        <f t="shared" si="180"/>
        <v>0</v>
      </c>
      <c r="DQ183" s="929">
        <f t="shared" si="180"/>
        <v>0</v>
      </c>
      <c r="DR183" s="929">
        <f t="shared" si="180"/>
        <v>0</v>
      </c>
      <c r="DS183" s="929">
        <f t="shared" si="180"/>
        <v>0</v>
      </c>
      <c r="DT183" s="929">
        <f t="shared" si="180"/>
        <v>0</v>
      </c>
      <c r="DU183" s="929">
        <f t="shared" si="180"/>
        <v>0</v>
      </c>
      <c r="DV183" s="929">
        <f t="shared" si="180"/>
        <v>0</v>
      </c>
      <c r="DW183" s="929">
        <f t="shared" si="180"/>
        <v>0</v>
      </c>
      <c r="DX183" s="929">
        <f t="shared" si="180"/>
        <v>0</v>
      </c>
      <c r="DY183" s="929">
        <f t="shared" si="180"/>
        <v>0</v>
      </c>
      <c r="DZ183" s="929">
        <f t="shared" si="180"/>
        <v>0</v>
      </c>
      <c r="EA183" s="929">
        <f t="shared" si="180"/>
        <v>0</v>
      </c>
      <c r="EB183" s="929">
        <f t="shared" si="180"/>
        <v>0</v>
      </c>
      <c r="EC183" s="929">
        <f t="shared" si="180"/>
        <v>0</v>
      </c>
      <c r="ED183" s="929">
        <f t="shared" si="180"/>
        <v>0</v>
      </c>
      <c r="EE183" s="929">
        <f t="shared" si="180"/>
        <v>0</v>
      </c>
      <c r="EF183" s="929">
        <f t="shared" si="180"/>
        <v>0</v>
      </c>
      <c r="EG183" s="929">
        <f t="shared" si="180"/>
        <v>0</v>
      </c>
      <c r="EH183" s="929">
        <f t="shared" si="180"/>
        <v>0</v>
      </c>
      <c r="EI183" s="929">
        <f t="shared" si="180"/>
        <v>0</v>
      </c>
      <c r="EJ183" s="929">
        <f t="shared" ref="EJ183:GU185" si="181">EJ180</f>
        <v>0</v>
      </c>
      <c r="EK183" s="929">
        <f t="shared" si="181"/>
        <v>0</v>
      </c>
      <c r="EL183" s="929">
        <f t="shared" si="181"/>
        <v>0</v>
      </c>
      <c r="EM183" s="929">
        <f t="shared" si="181"/>
        <v>0</v>
      </c>
      <c r="EN183" s="929">
        <f t="shared" si="181"/>
        <v>0</v>
      </c>
      <c r="EO183" s="929">
        <f t="shared" si="181"/>
        <v>0</v>
      </c>
      <c r="EP183" s="929">
        <f t="shared" si="181"/>
        <v>0</v>
      </c>
      <c r="EQ183" s="929">
        <f t="shared" si="181"/>
        <v>0</v>
      </c>
      <c r="ER183" s="929">
        <f t="shared" si="181"/>
        <v>0</v>
      </c>
      <c r="ES183" s="929">
        <f t="shared" si="181"/>
        <v>0</v>
      </c>
      <c r="ET183" s="929">
        <f t="shared" si="181"/>
        <v>0</v>
      </c>
      <c r="EU183" s="929">
        <f t="shared" si="181"/>
        <v>0</v>
      </c>
      <c r="EV183" s="929">
        <f t="shared" si="181"/>
        <v>0</v>
      </c>
      <c r="EW183" s="929">
        <f t="shared" si="181"/>
        <v>0</v>
      </c>
      <c r="EX183" s="929">
        <f t="shared" si="181"/>
        <v>0</v>
      </c>
      <c r="EY183" s="929">
        <f t="shared" si="181"/>
        <v>0</v>
      </c>
      <c r="EZ183" s="929">
        <f t="shared" si="181"/>
        <v>0</v>
      </c>
      <c r="FA183" s="929">
        <f t="shared" si="181"/>
        <v>0</v>
      </c>
      <c r="FB183" s="929">
        <f t="shared" si="181"/>
        <v>0</v>
      </c>
      <c r="FC183" s="929">
        <f t="shared" si="181"/>
        <v>0</v>
      </c>
      <c r="FD183" s="929">
        <f t="shared" si="181"/>
        <v>0</v>
      </c>
      <c r="FE183" s="929">
        <f t="shared" si="181"/>
        <v>0</v>
      </c>
      <c r="FF183" s="929">
        <f t="shared" si="181"/>
        <v>0</v>
      </c>
      <c r="FG183" s="929">
        <f t="shared" si="181"/>
        <v>0</v>
      </c>
      <c r="FH183" s="929">
        <f t="shared" si="181"/>
        <v>0</v>
      </c>
      <c r="FI183" s="929">
        <f t="shared" si="181"/>
        <v>0</v>
      </c>
      <c r="FJ183" s="929">
        <f t="shared" si="181"/>
        <v>0</v>
      </c>
      <c r="FK183" s="929">
        <f t="shared" si="181"/>
        <v>0</v>
      </c>
      <c r="FL183" s="929">
        <f t="shared" si="181"/>
        <v>0</v>
      </c>
      <c r="FM183" s="929">
        <f t="shared" si="181"/>
        <v>0</v>
      </c>
      <c r="FN183" s="929">
        <f t="shared" si="181"/>
        <v>0</v>
      </c>
      <c r="FO183" s="929">
        <f t="shared" si="181"/>
        <v>0</v>
      </c>
      <c r="FP183" s="929">
        <f t="shared" si="181"/>
        <v>0</v>
      </c>
      <c r="FQ183" s="929">
        <f t="shared" si="181"/>
        <v>0</v>
      </c>
      <c r="FR183" s="929">
        <f t="shared" si="181"/>
        <v>0</v>
      </c>
      <c r="FS183" s="929">
        <f t="shared" si="181"/>
        <v>0</v>
      </c>
      <c r="FT183" s="929">
        <f t="shared" si="181"/>
        <v>0</v>
      </c>
      <c r="FU183" s="929">
        <f t="shared" si="181"/>
        <v>0</v>
      </c>
      <c r="FV183" s="929">
        <f t="shared" si="181"/>
        <v>0</v>
      </c>
      <c r="FW183" s="929">
        <f t="shared" si="181"/>
        <v>0</v>
      </c>
      <c r="FX183" s="929">
        <f t="shared" si="181"/>
        <v>0</v>
      </c>
      <c r="FY183" s="929">
        <f t="shared" si="181"/>
        <v>0</v>
      </c>
      <c r="FZ183" s="929">
        <f t="shared" si="181"/>
        <v>0</v>
      </c>
      <c r="GA183" s="929">
        <f t="shared" si="181"/>
        <v>0</v>
      </c>
      <c r="GB183" s="929">
        <f t="shared" si="181"/>
        <v>0</v>
      </c>
      <c r="GC183" s="929">
        <f t="shared" si="181"/>
        <v>0</v>
      </c>
      <c r="GD183" s="929">
        <f t="shared" si="181"/>
        <v>0</v>
      </c>
      <c r="GE183" s="929">
        <f t="shared" si="181"/>
        <v>0</v>
      </c>
      <c r="GF183" s="929">
        <f t="shared" si="181"/>
        <v>0</v>
      </c>
      <c r="GG183" s="929">
        <f t="shared" si="181"/>
        <v>0</v>
      </c>
      <c r="GH183" s="929">
        <f t="shared" si="181"/>
        <v>0</v>
      </c>
      <c r="GI183" s="929">
        <f t="shared" si="181"/>
        <v>0</v>
      </c>
      <c r="GJ183" s="929">
        <f t="shared" si="181"/>
        <v>0</v>
      </c>
      <c r="GK183" s="929">
        <f t="shared" si="181"/>
        <v>0</v>
      </c>
      <c r="GL183" s="929">
        <f t="shared" si="181"/>
        <v>0</v>
      </c>
      <c r="GM183" s="929">
        <f t="shared" si="181"/>
        <v>0</v>
      </c>
      <c r="GN183" s="929">
        <f t="shared" si="181"/>
        <v>0</v>
      </c>
      <c r="GO183" s="929">
        <f t="shared" si="181"/>
        <v>0</v>
      </c>
      <c r="GP183" s="929">
        <f t="shared" si="181"/>
        <v>0</v>
      </c>
      <c r="GQ183" s="929">
        <f t="shared" si="181"/>
        <v>0</v>
      </c>
      <c r="GR183" s="929">
        <f t="shared" si="181"/>
        <v>0</v>
      </c>
      <c r="GS183" s="929">
        <f t="shared" si="181"/>
        <v>0</v>
      </c>
      <c r="GT183" s="929">
        <f t="shared" si="181"/>
        <v>0</v>
      </c>
      <c r="GU183" s="929">
        <f t="shared" si="181"/>
        <v>0</v>
      </c>
      <c r="GV183" s="929">
        <f t="shared" ref="GV183:JG185" si="182">GV180</f>
        <v>0</v>
      </c>
      <c r="GW183" s="929">
        <f t="shared" si="182"/>
        <v>0</v>
      </c>
      <c r="GX183" s="929">
        <f t="shared" si="182"/>
        <v>0</v>
      </c>
      <c r="GY183" s="929">
        <f t="shared" si="182"/>
        <v>0</v>
      </c>
      <c r="GZ183" s="929">
        <f t="shared" si="182"/>
        <v>0</v>
      </c>
      <c r="HA183" s="929">
        <f t="shared" si="182"/>
        <v>0</v>
      </c>
      <c r="HB183" s="929">
        <f t="shared" si="182"/>
        <v>0</v>
      </c>
      <c r="HC183" s="929">
        <f t="shared" si="182"/>
        <v>0</v>
      </c>
      <c r="HD183" s="929">
        <f t="shared" si="182"/>
        <v>0</v>
      </c>
      <c r="HE183" s="929">
        <f t="shared" si="182"/>
        <v>0</v>
      </c>
      <c r="HF183" s="929">
        <f t="shared" si="182"/>
        <v>0</v>
      </c>
      <c r="HG183" s="929">
        <f t="shared" si="182"/>
        <v>0</v>
      </c>
      <c r="HH183" s="929">
        <f t="shared" si="182"/>
        <v>0</v>
      </c>
      <c r="HI183" s="929">
        <f t="shared" si="182"/>
        <v>0</v>
      </c>
      <c r="HJ183" s="929">
        <f t="shared" si="182"/>
        <v>0</v>
      </c>
      <c r="HK183" s="929">
        <f t="shared" si="182"/>
        <v>0</v>
      </c>
      <c r="HL183" s="929">
        <f t="shared" si="182"/>
        <v>0</v>
      </c>
      <c r="HM183" s="929">
        <f t="shared" si="182"/>
        <v>0</v>
      </c>
      <c r="HN183" s="929">
        <f t="shared" si="182"/>
        <v>0</v>
      </c>
      <c r="HO183" s="929">
        <f t="shared" si="182"/>
        <v>0</v>
      </c>
      <c r="HP183" s="929">
        <f t="shared" si="182"/>
        <v>0</v>
      </c>
      <c r="HQ183" s="929">
        <f t="shared" si="182"/>
        <v>0</v>
      </c>
      <c r="HR183" s="929">
        <f t="shared" si="182"/>
        <v>0</v>
      </c>
      <c r="HS183" s="929">
        <f t="shared" si="182"/>
        <v>0</v>
      </c>
      <c r="HT183" s="929">
        <f t="shared" si="182"/>
        <v>0</v>
      </c>
      <c r="HU183" s="929">
        <f t="shared" si="182"/>
        <v>0</v>
      </c>
      <c r="HV183" s="929">
        <f t="shared" si="182"/>
        <v>0</v>
      </c>
      <c r="HW183" s="929">
        <f t="shared" si="182"/>
        <v>0</v>
      </c>
      <c r="HX183" s="929">
        <f t="shared" si="182"/>
        <v>0</v>
      </c>
      <c r="HY183" s="929">
        <f t="shared" si="182"/>
        <v>0</v>
      </c>
      <c r="HZ183" s="929">
        <f t="shared" si="182"/>
        <v>0</v>
      </c>
      <c r="IA183" s="929">
        <f t="shared" si="182"/>
        <v>0</v>
      </c>
      <c r="IB183" s="929">
        <f t="shared" si="182"/>
        <v>0</v>
      </c>
      <c r="IC183" s="929">
        <f t="shared" si="182"/>
        <v>0</v>
      </c>
      <c r="ID183" s="929">
        <f t="shared" si="182"/>
        <v>0</v>
      </c>
      <c r="IE183" s="929">
        <f t="shared" si="182"/>
        <v>0</v>
      </c>
      <c r="IF183" s="929">
        <f t="shared" si="182"/>
        <v>0</v>
      </c>
      <c r="IG183" s="929">
        <f t="shared" si="182"/>
        <v>0</v>
      </c>
      <c r="IH183" s="929">
        <f t="shared" si="182"/>
        <v>0</v>
      </c>
      <c r="II183" s="929">
        <f t="shared" si="182"/>
        <v>0</v>
      </c>
      <c r="IJ183" s="929">
        <f t="shared" si="182"/>
        <v>0</v>
      </c>
      <c r="IK183" s="929">
        <f t="shared" si="182"/>
        <v>0</v>
      </c>
      <c r="IL183" s="929">
        <f t="shared" si="182"/>
        <v>0</v>
      </c>
      <c r="IM183" s="929">
        <f t="shared" si="182"/>
        <v>0</v>
      </c>
      <c r="IN183" s="929">
        <f t="shared" si="182"/>
        <v>0</v>
      </c>
      <c r="IO183" s="929">
        <f t="shared" si="182"/>
        <v>0</v>
      </c>
      <c r="IP183" s="929">
        <f t="shared" si="182"/>
        <v>0</v>
      </c>
      <c r="IQ183" s="929">
        <f t="shared" si="182"/>
        <v>0</v>
      </c>
      <c r="IR183" s="929">
        <f t="shared" si="182"/>
        <v>0</v>
      </c>
      <c r="IS183" s="929">
        <f t="shared" si="182"/>
        <v>0</v>
      </c>
      <c r="IT183" s="929">
        <f t="shared" si="182"/>
        <v>0</v>
      </c>
      <c r="IU183" s="929">
        <f t="shared" si="182"/>
        <v>0</v>
      </c>
      <c r="IV183" s="929">
        <f t="shared" si="182"/>
        <v>0</v>
      </c>
      <c r="IW183" s="929">
        <f t="shared" si="182"/>
        <v>0</v>
      </c>
      <c r="IX183" s="929">
        <f t="shared" si="182"/>
        <v>0</v>
      </c>
      <c r="IY183" s="929">
        <f t="shared" si="182"/>
        <v>0</v>
      </c>
      <c r="IZ183" s="929">
        <f t="shared" si="182"/>
        <v>0</v>
      </c>
      <c r="JA183" s="929">
        <f t="shared" si="182"/>
        <v>0</v>
      </c>
      <c r="JB183" s="929">
        <f t="shared" si="182"/>
        <v>0</v>
      </c>
      <c r="JC183" s="929">
        <f t="shared" si="182"/>
        <v>0</v>
      </c>
      <c r="JD183" s="929">
        <f t="shared" si="182"/>
        <v>0</v>
      </c>
      <c r="JE183" s="929">
        <f t="shared" si="182"/>
        <v>0</v>
      </c>
      <c r="JF183" s="929">
        <f t="shared" si="182"/>
        <v>0</v>
      </c>
      <c r="JG183" s="929">
        <f t="shared" si="182"/>
        <v>0</v>
      </c>
      <c r="JH183" s="929">
        <f t="shared" ref="JH183:LS185" si="183">JH180</f>
        <v>0</v>
      </c>
      <c r="JI183" s="929">
        <f t="shared" si="183"/>
        <v>0</v>
      </c>
      <c r="JJ183" s="929">
        <f t="shared" si="183"/>
        <v>0</v>
      </c>
      <c r="JK183" s="929">
        <f t="shared" si="183"/>
        <v>0</v>
      </c>
      <c r="JL183" s="929">
        <f t="shared" si="183"/>
        <v>0</v>
      </c>
      <c r="JM183" s="929">
        <f t="shared" si="183"/>
        <v>0</v>
      </c>
      <c r="JN183" s="929">
        <f t="shared" si="183"/>
        <v>0</v>
      </c>
      <c r="JO183" s="929">
        <f t="shared" si="183"/>
        <v>0</v>
      </c>
      <c r="JP183" s="929">
        <f t="shared" si="183"/>
        <v>0</v>
      </c>
      <c r="JQ183" s="929">
        <f t="shared" si="183"/>
        <v>0</v>
      </c>
      <c r="JR183" s="929">
        <f t="shared" si="183"/>
        <v>0</v>
      </c>
      <c r="JS183" s="929">
        <f t="shared" si="183"/>
        <v>0</v>
      </c>
      <c r="JT183" s="929">
        <f t="shared" si="183"/>
        <v>0</v>
      </c>
      <c r="JU183" s="929">
        <f t="shared" si="183"/>
        <v>0</v>
      </c>
      <c r="JV183" s="929">
        <f t="shared" si="183"/>
        <v>0</v>
      </c>
      <c r="JW183" s="929">
        <f t="shared" si="183"/>
        <v>0</v>
      </c>
      <c r="JX183" s="929">
        <f t="shared" si="183"/>
        <v>0</v>
      </c>
      <c r="JY183" s="929">
        <f t="shared" si="183"/>
        <v>0</v>
      </c>
      <c r="JZ183" s="929">
        <f t="shared" si="183"/>
        <v>0</v>
      </c>
      <c r="KA183" s="929">
        <f t="shared" si="183"/>
        <v>0</v>
      </c>
      <c r="KB183" s="929">
        <f t="shared" si="183"/>
        <v>0</v>
      </c>
      <c r="KC183" s="929">
        <f t="shared" si="183"/>
        <v>0</v>
      </c>
      <c r="KD183" s="929">
        <f t="shared" si="183"/>
        <v>0</v>
      </c>
      <c r="KE183" s="929">
        <f t="shared" si="183"/>
        <v>0</v>
      </c>
      <c r="KF183" s="929">
        <f t="shared" si="183"/>
        <v>0</v>
      </c>
      <c r="KG183" s="929">
        <f t="shared" si="183"/>
        <v>0</v>
      </c>
      <c r="KH183" s="929">
        <f t="shared" si="183"/>
        <v>0</v>
      </c>
      <c r="KI183" s="929">
        <f t="shared" si="183"/>
        <v>0</v>
      </c>
      <c r="KJ183" s="929">
        <f t="shared" si="183"/>
        <v>0</v>
      </c>
      <c r="KK183" s="929">
        <f t="shared" si="183"/>
        <v>0</v>
      </c>
      <c r="KL183" s="929">
        <f t="shared" si="183"/>
        <v>0</v>
      </c>
      <c r="KM183" s="929">
        <f t="shared" si="183"/>
        <v>0</v>
      </c>
      <c r="KN183" s="929">
        <f t="shared" si="183"/>
        <v>0</v>
      </c>
      <c r="KO183" s="929">
        <f t="shared" si="183"/>
        <v>0</v>
      </c>
      <c r="KP183" s="929">
        <f t="shared" si="183"/>
        <v>0</v>
      </c>
      <c r="KQ183" s="929">
        <f t="shared" si="183"/>
        <v>0</v>
      </c>
      <c r="KR183" s="929">
        <f t="shared" si="183"/>
        <v>0</v>
      </c>
      <c r="KS183" s="929">
        <f t="shared" si="183"/>
        <v>0</v>
      </c>
      <c r="KT183" s="929">
        <f t="shared" si="183"/>
        <v>0</v>
      </c>
      <c r="KU183" s="929">
        <f t="shared" si="183"/>
        <v>0</v>
      </c>
      <c r="KV183" s="929">
        <f t="shared" si="183"/>
        <v>0</v>
      </c>
      <c r="KW183" s="929">
        <f t="shared" si="183"/>
        <v>0</v>
      </c>
      <c r="KX183" s="929">
        <f t="shared" si="183"/>
        <v>0</v>
      </c>
      <c r="KY183" s="929">
        <f t="shared" si="183"/>
        <v>0</v>
      </c>
      <c r="KZ183" s="929">
        <f t="shared" si="183"/>
        <v>0</v>
      </c>
      <c r="LA183" s="929">
        <f t="shared" si="183"/>
        <v>0</v>
      </c>
      <c r="LB183" s="929">
        <f t="shared" si="183"/>
        <v>0</v>
      </c>
      <c r="LC183" s="929">
        <f t="shared" si="183"/>
        <v>0</v>
      </c>
      <c r="LD183" s="929">
        <f t="shared" si="183"/>
        <v>0</v>
      </c>
      <c r="LE183" s="929">
        <f t="shared" si="183"/>
        <v>0</v>
      </c>
      <c r="LF183" s="929">
        <f t="shared" si="183"/>
        <v>0</v>
      </c>
      <c r="LG183" s="929">
        <f t="shared" si="183"/>
        <v>0</v>
      </c>
      <c r="LH183" s="929">
        <f t="shared" si="183"/>
        <v>0</v>
      </c>
      <c r="LI183" s="929">
        <f t="shared" si="183"/>
        <v>0</v>
      </c>
      <c r="LJ183" s="929">
        <f t="shared" si="183"/>
        <v>0</v>
      </c>
      <c r="LK183" s="929">
        <f t="shared" si="183"/>
        <v>0</v>
      </c>
      <c r="LL183" s="929">
        <f t="shared" si="183"/>
        <v>0</v>
      </c>
      <c r="LM183" s="929">
        <f t="shared" si="183"/>
        <v>0</v>
      </c>
      <c r="LN183" s="929">
        <f t="shared" si="183"/>
        <v>0</v>
      </c>
      <c r="LO183" s="929">
        <f t="shared" si="183"/>
        <v>0</v>
      </c>
      <c r="LP183" s="929">
        <f t="shared" si="183"/>
        <v>0</v>
      </c>
      <c r="LQ183" s="929">
        <f t="shared" si="183"/>
        <v>0</v>
      </c>
      <c r="LR183" s="929">
        <f t="shared" si="183"/>
        <v>0</v>
      </c>
      <c r="LS183" s="929">
        <f t="shared" si="183"/>
        <v>0</v>
      </c>
      <c r="LT183" s="929">
        <f t="shared" ref="LT183:OE185" si="184">LT180</f>
        <v>0</v>
      </c>
      <c r="LU183" s="929">
        <f t="shared" si="184"/>
        <v>0</v>
      </c>
      <c r="LV183" s="929">
        <f t="shared" si="184"/>
        <v>0</v>
      </c>
      <c r="LW183" s="929">
        <f t="shared" si="184"/>
        <v>0</v>
      </c>
      <c r="LX183" s="929">
        <f t="shared" si="184"/>
        <v>0</v>
      </c>
      <c r="LY183" s="929">
        <f t="shared" si="184"/>
        <v>0</v>
      </c>
      <c r="LZ183" s="929">
        <f t="shared" si="184"/>
        <v>0</v>
      </c>
      <c r="MA183" s="929">
        <f t="shared" si="184"/>
        <v>0</v>
      </c>
      <c r="MB183" s="929">
        <f t="shared" si="184"/>
        <v>0</v>
      </c>
      <c r="MC183" s="929">
        <f t="shared" si="184"/>
        <v>0</v>
      </c>
      <c r="MD183" s="929">
        <f t="shared" si="184"/>
        <v>0</v>
      </c>
      <c r="ME183" s="929">
        <f t="shared" si="184"/>
        <v>0</v>
      </c>
      <c r="MF183" s="929">
        <f t="shared" si="184"/>
        <v>0</v>
      </c>
      <c r="MG183" s="929">
        <f t="shared" si="184"/>
        <v>0</v>
      </c>
      <c r="MH183" s="929">
        <f t="shared" si="184"/>
        <v>0</v>
      </c>
      <c r="MI183" s="929">
        <f t="shared" si="184"/>
        <v>0</v>
      </c>
      <c r="MJ183" s="929">
        <f t="shared" si="184"/>
        <v>0</v>
      </c>
      <c r="MK183" s="929">
        <f t="shared" si="184"/>
        <v>0</v>
      </c>
      <c r="ML183" s="929">
        <f t="shared" si="184"/>
        <v>0</v>
      </c>
      <c r="MM183" s="929">
        <f t="shared" si="184"/>
        <v>0</v>
      </c>
      <c r="MN183" s="929">
        <f t="shared" si="184"/>
        <v>0</v>
      </c>
      <c r="MO183" s="929">
        <f t="shared" si="184"/>
        <v>0</v>
      </c>
      <c r="MP183" s="929">
        <f t="shared" si="184"/>
        <v>0</v>
      </c>
      <c r="MQ183" s="929">
        <f t="shared" si="184"/>
        <v>0</v>
      </c>
      <c r="MR183" s="929">
        <f t="shared" si="184"/>
        <v>0</v>
      </c>
      <c r="MS183" s="929">
        <f t="shared" si="184"/>
        <v>0</v>
      </c>
      <c r="MT183" s="929">
        <f t="shared" si="184"/>
        <v>0</v>
      </c>
      <c r="MU183" s="929">
        <f t="shared" si="184"/>
        <v>0</v>
      </c>
      <c r="MV183" s="929">
        <f t="shared" si="184"/>
        <v>0</v>
      </c>
      <c r="MW183" s="929">
        <f t="shared" si="184"/>
        <v>0</v>
      </c>
      <c r="MX183" s="929">
        <f t="shared" si="184"/>
        <v>0</v>
      </c>
      <c r="MY183" s="929">
        <f t="shared" si="184"/>
        <v>0</v>
      </c>
      <c r="MZ183" s="929">
        <f t="shared" si="184"/>
        <v>0</v>
      </c>
      <c r="NA183" s="929">
        <f t="shared" si="184"/>
        <v>0</v>
      </c>
      <c r="NB183" s="929">
        <f t="shared" si="184"/>
        <v>0</v>
      </c>
      <c r="NC183" s="929">
        <f t="shared" si="184"/>
        <v>0</v>
      </c>
      <c r="ND183" s="929">
        <f t="shared" si="184"/>
        <v>0</v>
      </c>
      <c r="NE183" s="929">
        <f t="shared" si="184"/>
        <v>0</v>
      </c>
      <c r="NF183" s="929">
        <f t="shared" si="184"/>
        <v>0</v>
      </c>
      <c r="NG183" s="929">
        <f t="shared" si="184"/>
        <v>0</v>
      </c>
      <c r="NH183" s="929">
        <f t="shared" si="184"/>
        <v>0</v>
      </c>
      <c r="NI183" s="929">
        <f t="shared" si="184"/>
        <v>0</v>
      </c>
      <c r="NJ183" s="929">
        <f t="shared" si="184"/>
        <v>0</v>
      </c>
      <c r="NK183" s="929">
        <f t="shared" si="184"/>
        <v>0</v>
      </c>
      <c r="NL183" s="929">
        <f t="shared" si="184"/>
        <v>0</v>
      </c>
      <c r="NM183" s="929">
        <f t="shared" si="184"/>
        <v>0</v>
      </c>
      <c r="NN183" s="929">
        <f t="shared" si="184"/>
        <v>0</v>
      </c>
      <c r="NO183" s="929">
        <f t="shared" si="184"/>
        <v>0</v>
      </c>
      <c r="NP183" s="929">
        <f t="shared" si="184"/>
        <v>0</v>
      </c>
      <c r="NQ183" s="929">
        <f t="shared" si="184"/>
        <v>0</v>
      </c>
      <c r="NR183" s="929">
        <f t="shared" si="184"/>
        <v>0</v>
      </c>
      <c r="NS183" s="929">
        <f t="shared" si="184"/>
        <v>0</v>
      </c>
      <c r="NT183" s="929">
        <f t="shared" si="184"/>
        <v>0</v>
      </c>
      <c r="NU183" s="929">
        <f t="shared" si="184"/>
        <v>0</v>
      </c>
      <c r="NV183" s="929">
        <f t="shared" si="184"/>
        <v>0</v>
      </c>
      <c r="NW183" s="929">
        <f t="shared" si="184"/>
        <v>0</v>
      </c>
      <c r="NX183" s="929">
        <f t="shared" si="184"/>
        <v>0</v>
      </c>
      <c r="NY183" s="929">
        <f t="shared" si="184"/>
        <v>0</v>
      </c>
      <c r="NZ183" s="929">
        <f t="shared" si="184"/>
        <v>0</v>
      </c>
      <c r="OA183" s="929">
        <f t="shared" si="184"/>
        <v>0</v>
      </c>
      <c r="OB183" s="929">
        <f t="shared" si="184"/>
        <v>0</v>
      </c>
      <c r="OC183" s="929">
        <f t="shared" si="184"/>
        <v>0</v>
      </c>
      <c r="OD183" s="929">
        <f t="shared" si="184"/>
        <v>0</v>
      </c>
      <c r="OE183" s="929">
        <f t="shared" si="184"/>
        <v>0</v>
      </c>
      <c r="OF183" s="929">
        <f t="shared" ref="OF183:QQ185" si="185">OF180</f>
        <v>0</v>
      </c>
      <c r="OG183" s="929">
        <f t="shared" si="185"/>
        <v>0</v>
      </c>
      <c r="OH183" s="929">
        <f t="shared" si="185"/>
        <v>0</v>
      </c>
      <c r="OI183" s="929">
        <f t="shared" si="185"/>
        <v>0</v>
      </c>
      <c r="OJ183" s="929">
        <f t="shared" si="185"/>
        <v>0</v>
      </c>
      <c r="OK183" s="929">
        <f t="shared" si="185"/>
        <v>0</v>
      </c>
      <c r="OL183" s="929">
        <f t="shared" si="185"/>
        <v>0</v>
      </c>
      <c r="OM183" s="929">
        <f t="shared" si="185"/>
        <v>0</v>
      </c>
      <c r="ON183" s="929">
        <f t="shared" si="185"/>
        <v>0</v>
      </c>
      <c r="OO183" s="929">
        <f t="shared" si="185"/>
        <v>0</v>
      </c>
      <c r="OP183" s="929">
        <f t="shared" si="185"/>
        <v>0</v>
      </c>
      <c r="OQ183" s="929">
        <f t="shared" si="185"/>
        <v>0</v>
      </c>
      <c r="OR183" s="929">
        <f t="shared" si="185"/>
        <v>0</v>
      </c>
      <c r="OS183" s="929">
        <f t="shared" si="185"/>
        <v>0</v>
      </c>
      <c r="OT183" s="929">
        <f t="shared" si="185"/>
        <v>0</v>
      </c>
      <c r="OU183" s="929">
        <f t="shared" si="185"/>
        <v>0</v>
      </c>
      <c r="OV183" s="929">
        <f t="shared" si="185"/>
        <v>0</v>
      </c>
      <c r="OW183" s="929">
        <f t="shared" si="185"/>
        <v>0</v>
      </c>
      <c r="OX183" s="929">
        <f t="shared" si="185"/>
        <v>0</v>
      </c>
      <c r="OY183" s="929">
        <f t="shared" si="185"/>
        <v>0</v>
      </c>
      <c r="OZ183" s="929">
        <f t="shared" si="185"/>
        <v>0</v>
      </c>
      <c r="PA183" s="929">
        <f t="shared" si="185"/>
        <v>0</v>
      </c>
      <c r="PB183" s="929">
        <f t="shared" si="185"/>
        <v>0</v>
      </c>
      <c r="PC183" s="929">
        <f t="shared" si="185"/>
        <v>0</v>
      </c>
      <c r="PD183" s="929">
        <f t="shared" si="185"/>
        <v>0</v>
      </c>
      <c r="PE183" s="929">
        <f t="shared" si="185"/>
        <v>0</v>
      </c>
      <c r="PF183" s="929">
        <f t="shared" si="185"/>
        <v>0</v>
      </c>
      <c r="PG183" s="929">
        <f t="shared" si="185"/>
        <v>0</v>
      </c>
      <c r="PH183" s="929">
        <f t="shared" si="185"/>
        <v>0</v>
      </c>
      <c r="PI183" s="929">
        <f t="shared" si="185"/>
        <v>0</v>
      </c>
      <c r="PJ183" s="929">
        <f t="shared" si="185"/>
        <v>0</v>
      </c>
      <c r="PK183" s="929">
        <f t="shared" si="185"/>
        <v>0</v>
      </c>
      <c r="PL183" s="929">
        <f t="shared" si="185"/>
        <v>0</v>
      </c>
      <c r="PM183" s="929">
        <f t="shared" si="185"/>
        <v>0</v>
      </c>
      <c r="PN183" s="929">
        <f t="shared" si="185"/>
        <v>0</v>
      </c>
      <c r="PO183" s="929">
        <f t="shared" si="185"/>
        <v>0</v>
      </c>
      <c r="PP183" s="929">
        <f t="shared" si="185"/>
        <v>0</v>
      </c>
      <c r="PQ183" s="929">
        <f t="shared" si="185"/>
        <v>0</v>
      </c>
      <c r="PR183" s="929">
        <f t="shared" si="185"/>
        <v>0</v>
      </c>
      <c r="PS183" s="929">
        <f t="shared" si="185"/>
        <v>0</v>
      </c>
      <c r="PT183" s="929">
        <f t="shared" si="185"/>
        <v>0</v>
      </c>
      <c r="PU183" s="929">
        <f t="shared" si="185"/>
        <v>0</v>
      </c>
      <c r="PV183" s="929">
        <f t="shared" si="185"/>
        <v>0</v>
      </c>
      <c r="PW183" s="929">
        <f t="shared" si="185"/>
        <v>0</v>
      </c>
      <c r="PX183" s="929">
        <f t="shared" si="185"/>
        <v>0</v>
      </c>
      <c r="PY183" s="929">
        <f t="shared" si="185"/>
        <v>0</v>
      </c>
      <c r="PZ183" s="929">
        <f t="shared" si="185"/>
        <v>0</v>
      </c>
      <c r="QA183" s="929">
        <f t="shared" si="185"/>
        <v>0</v>
      </c>
      <c r="QB183" s="929">
        <f t="shared" si="185"/>
        <v>0</v>
      </c>
      <c r="QC183" s="929">
        <f t="shared" si="185"/>
        <v>0</v>
      </c>
      <c r="QD183" s="929">
        <f t="shared" si="185"/>
        <v>0</v>
      </c>
      <c r="QE183" s="929">
        <f t="shared" si="185"/>
        <v>0</v>
      </c>
      <c r="QF183" s="929">
        <f t="shared" si="185"/>
        <v>0</v>
      </c>
      <c r="QG183" s="929">
        <f t="shared" si="185"/>
        <v>0</v>
      </c>
      <c r="QH183" s="929">
        <f t="shared" si="185"/>
        <v>0</v>
      </c>
      <c r="QI183" s="929">
        <f t="shared" si="185"/>
        <v>0</v>
      </c>
      <c r="QJ183" s="929">
        <f t="shared" si="185"/>
        <v>0</v>
      </c>
      <c r="QK183" s="929">
        <f t="shared" si="185"/>
        <v>0</v>
      </c>
      <c r="QL183" s="929">
        <f t="shared" si="185"/>
        <v>0</v>
      </c>
      <c r="QM183" s="929">
        <f t="shared" si="185"/>
        <v>0</v>
      </c>
      <c r="QN183" s="929">
        <f t="shared" si="185"/>
        <v>0</v>
      </c>
      <c r="QO183" s="929">
        <f t="shared" si="185"/>
        <v>0</v>
      </c>
      <c r="QP183" s="929">
        <f t="shared" si="185"/>
        <v>0</v>
      </c>
      <c r="QQ183" s="929">
        <f t="shared" si="185"/>
        <v>0</v>
      </c>
      <c r="QR183" s="929">
        <f t="shared" ref="QR183:SI185" si="186">QR180</f>
        <v>0</v>
      </c>
      <c r="QS183" s="929">
        <f t="shared" si="186"/>
        <v>0</v>
      </c>
      <c r="QT183" s="929">
        <f t="shared" si="186"/>
        <v>0</v>
      </c>
      <c r="QU183" s="929">
        <f t="shared" si="186"/>
        <v>0</v>
      </c>
      <c r="QV183" s="929">
        <f t="shared" si="186"/>
        <v>0</v>
      </c>
      <c r="QW183" s="929">
        <f t="shared" si="186"/>
        <v>0</v>
      </c>
      <c r="QX183" s="929">
        <f t="shared" si="186"/>
        <v>0</v>
      </c>
      <c r="QY183" s="929">
        <f t="shared" si="186"/>
        <v>0</v>
      </c>
      <c r="QZ183" s="929">
        <f t="shared" si="186"/>
        <v>0</v>
      </c>
      <c r="RA183" s="929">
        <f t="shared" si="186"/>
        <v>0</v>
      </c>
      <c r="RB183" s="929">
        <f t="shared" si="186"/>
        <v>0</v>
      </c>
      <c r="RC183" s="929">
        <f t="shared" si="186"/>
        <v>0</v>
      </c>
      <c r="RD183" s="929">
        <f t="shared" si="186"/>
        <v>0</v>
      </c>
      <c r="RE183" s="929">
        <f t="shared" si="186"/>
        <v>0</v>
      </c>
      <c r="RF183" s="929">
        <f t="shared" si="186"/>
        <v>0</v>
      </c>
      <c r="RG183" s="929">
        <f t="shared" si="186"/>
        <v>0</v>
      </c>
      <c r="RH183" s="929">
        <f t="shared" si="186"/>
        <v>0</v>
      </c>
      <c r="RI183" s="929">
        <f t="shared" si="186"/>
        <v>0</v>
      </c>
      <c r="RJ183" s="929">
        <f t="shared" si="186"/>
        <v>0</v>
      </c>
      <c r="RK183" s="929">
        <f t="shared" si="186"/>
        <v>0</v>
      </c>
      <c r="RL183" s="929">
        <f t="shared" si="186"/>
        <v>0</v>
      </c>
      <c r="RM183" s="929">
        <f t="shared" si="186"/>
        <v>0</v>
      </c>
      <c r="RN183" s="929">
        <f t="shared" si="186"/>
        <v>0</v>
      </c>
      <c r="RO183" s="929">
        <f t="shared" si="186"/>
        <v>0</v>
      </c>
      <c r="RP183" s="929">
        <f t="shared" si="186"/>
        <v>0</v>
      </c>
      <c r="RQ183" s="929">
        <f t="shared" si="186"/>
        <v>0</v>
      </c>
      <c r="RR183" s="929">
        <f t="shared" si="186"/>
        <v>0</v>
      </c>
      <c r="RS183" s="929">
        <f t="shared" si="186"/>
        <v>0</v>
      </c>
      <c r="RT183" s="929">
        <f t="shared" si="186"/>
        <v>0</v>
      </c>
      <c r="RU183" s="929">
        <f t="shared" si="186"/>
        <v>0</v>
      </c>
      <c r="RV183" s="929">
        <f t="shared" si="186"/>
        <v>0</v>
      </c>
      <c r="RW183" s="929">
        <f t="shared" si="186"/>
        <v>0</v>
      </c>
      <c r="RX183" s="929">
        <f t="shared" si="186"/>
        <v>0</v>
      </c>
      <c r="RY183" s="929">
        <f t="shared" si="186"/>
        <v>0</v>
      </c>
      <c r="RZ183" s="929">
        <f t="shared" si="186"/>
        <v>0</v>
      </c>
      <c r="SA183" s="929">
        <f t="shared" si="186"/>
        <v>0</v>
      </c>
      <c r="SB183" s="929">
        <f t="shared" si="186"/>
        <v>0</v>
      </c>
      <c r="SC183" s="929">
        <f t="shared" si="186"/>
        <v>0</v>
      </c>
      <c r="SD183" s="929">
        <f t="shared" si="186"/>
        <v>0</v>
      </c>
      <c r="SE183" s="929">
        <f t="shared" si="186"/>
        <v>0</v>
      </c>
      <c r="SF183" s="929">
        <f t="shared" si="186"/>
        <v>0</v>
      </c>
      <c r="SG183" s="929">
        <f t="shared" si="186"/>
        <v>0</v>
      </c>
      <c r="SH183" s="929">
        <f t="shared" si="186"/>
        <v>0</v>
      </c>
      <c r="SI183" s="929">
        <f t="shared" si="186"/>
        <v>0</v>
      </c>
      <c r="SJ183" s="274">
        <f t="shared" si="178"/>
        <v>0</v>
      </c>
      <c r="SK183" s="261"/>
      <c r="SL183" s="249"/>
      <c r="SM183" s="249"/>
      <c r="SN183" s="249"/>
    </row>
    <row r="184" spans="1:508" outlineLevel="3" x14ac:dyDescent="0.35">
      <c r="A184" s="249"/>
      <c r="B184" s="258"/>
      <c r="C184" s="447">
        <f>INT($C$40)+3</f>
        <v>4</v>
      </c>
      <c r="D184" s="274"/>
      <c r="E184" s="325">
        <f t="shared" si="154"/>
        <v>32</v>
      </c>
      <c r="F184" s="331"/>
      <c r="G184" s="274"/>
      <c r="H184" s="569"/>
      <c r="I184" s="584" t="s">
        <v>920</v>
      </c>
      <c r="J184" s="570"/>
      <c r="K184" s="929">
        <f t="shared" ref="K184:Z185" si="187">K181</f>
        <v>0</v>
      </c>
      <c r="L184" s="929">
        <f t="shared" si="187"/>
        <v>0</v>
      </c>
      <c r="M184" s="929">
        <f t="shared" si="187"/>
        <v>0</v>
      </c>
      <c r="N184" s="929">
        <f t="shared" si="187"/>
        <v>0</v>
      </c>
      <c r="O184" s="929">
        <f t="shared" si="187"/>
        <v>0</v>
      </c>
      <c r="P184" s="929">
        <f t="shared" si="187"/>
        <v>0</v>
      </c>
      <c r="Q184" s="929">
        <f t="shared" si="187"/>
        <v>0</v>
      </c>
      <c r="R184" s="929">
        <f t="shared" si="187"/>
        <v>0</v>
      </c>
      <c r="S184" s="929">
        <f t="shared" si="187"/>
        <v>0</v>
      </c>
      <c r="T184" s="929">
        <f t="shared" si="187"/>
        <v>0</v>
      </c>
      <c r="U184" s="929">
        <f t="shared" si="187"/>
        <v>0</v>
      </c>
      <c r="V184" s="929">
        <f t="shared" si="187"/>
        <v>0</v>
      </c>
      <c r="W184" s="929">
        <f t="shared" si="187"/>
        <v>0</v>
      </c>
      <c r="X184" s="929">
        <f t="shared" si="187"/>
        <v>0</v>
      </c>
      <c r="Y184" s="929">
        <f t="shared" si="187"/>
        <v>0</v>
      </c>
      <c r="Z184" s="929">
        <f t="shared" si="187"/>
        <v>0</v>
      </c>
      <c r="AA184" s="929">
        <f t="shared" si="179"/>
        <v>0</v>
      </c>
      <c r="AB184" s="929">
        <f t="shared" si="179"/>
        <v>0</v>
      </c>
      <c r="AC184" s="929">
        <f t="shared" si="179"/>
        <v>0</v>
      </c>
      <c r="AD184" s="929">
        <f t="shared" si="179"/>
        <v>0</v>
      </c>
      <c r="AE184" s="929">
        <f t="shared" si="179"/>
        <v>0</v>
      </c>
      <c r="AF184" s="929">
        <f t="shared" si="179"/>
        <v>0</v>
      </c>
      <c r="AG184" s="929">
        <f t="shared" si="179"/>
        <v>0</v>
      </c>
      <c r="AH184" s="929">
        <f t="shared" si="179"/>
        <v>0</v>
      </c>
      <c r="AI184" s="929">
        <f t="shared" si="179"/>
        <v>0</v>
      </c>
      <c r="AJ184" s="929">
        <f t="shared" si="179"/>
        <v>0</v>
      </c>
      <c r="AK184" s="929">
        <f t="shared" si="179"/>
        <v>0</v>
      </c>
      <c r="AL184" s="929">
        <f t="shared" si="179"/>
        <v>0</v>
      </c>
      <c r="AM184" s="929">
        <f t="shared" si="179"/>
        <v>0</v>
      </c>
      <c r="AN184" s="929">
        <f t="shared" si="179"/>
        <v>0</v>
      </c>
      <c r="AO184" s="929">
        <f t="shared" si="179"/>
        <v>0</v>
      </c>
      <c r="AP184" s="929">
        <f t="shared" si="179"/>
        <v>0</v>
      </c>
      <c r="AQ184" s="929">
        <f t="shared" si="179"/>
        <v>0</v>
      </c>
      <c r="AR184" s="929">
        <f t="shared" si="179"/>
        <v>0</v>
      </c>
      <c r="AS184" s="929">
        <f t="shared" si="179"/>
        <v>0</v>
      </c>
      <c r="AT184" s="929">
        <f t="shared" si="179"/>
        <v>0</v>
      </c>
      <c r="AU184" s="929">
        <f t="shared" si="179"/>
        <v>0</v>
      </c>
      <c r="AV184" s="929">
        <f t="shared" si="179"/>
        <v>0</v>
      </c>
      <c r="AW184" s="929">
        <f t="shared" si="179"/>
        <v>0</v>
      </c>
      <c r="AX184" s="929">
        <f t="shared" si="179"/>
        <v>0</v>
      </c>
      <c r="AY184" s="929">
        <f t="shared" si="179"/>
        <v>0</v>
      </c>
      <c r="AZ184" s="929">
        <f t="shared" si="179"/>
        <v>0</v>
      </c>
      <c r="BA184" s="929">
        <f t="shared" si="179"/>
        <v>0</v>
      </c>
      <c r="BB184" s="929">
        <f t="shared" si="179"/>
        <v>0</v>
      </c>
      <c r="BC184" s="929">
        <f t="shared" si="179"/>
        <v>0</v>
      </c>
      <c r="BD184" s="929">
        <f t="shared" si="179"/>
        <v>0</v>
      </c>
      <c r="BE184" s="929">
        <f t="shared" si="179"/>
        <v>0</v>
      </c>
      <c r="BF184" s="929">
        <f t="shared" si="179"/>
        <v>0</v>
      </c>
      <c r="BG184" s="929">
        <f t="shared" si="179"/>
        <v>0</v>
      </c>
      <c r="BH184" s="929">
        <f t="shared" si="179"/>
        <v>0</v>
      </c>
      <c r="BI184" s="929">
        <f t="shared" si="179"/>
        <v>0</v>
      </c>
      <c r="BJ184" s="929">
        <f t="shared" si="179"/>
        <v>0</v>
      </c>
      <c r="BK184" s="929">
        <f t="shared" si="179"/>
        <v>0</v>
      </c>
      <c r="BL184" s="929">
        <f t="shared" si="179"/>
        <v>0</v>
      </c>
      <c r="BM184" s="929">
        <f t="shared" si="179"/>
        <v>0</v>
      </c>
      <c r="BN184" s="929">
        <f t="shared" si="179"/>
        <v>0</v>
      </c>
      <c r="BO184" s="929">
        <f t="shared" si="179"/>
        <v>0</v>
      </c>
      <c r="BP184" s="929">
        <f t="shared" si="179"/>
        <v>0</v>
      </c>
      <c r="BQ184" s="929">
        <f t="shared" si="179"/>
        <v>0</v>
      </c>
      <c r="BR184" s="929">
        <f t="shared" si="179"/>
        <v>0</v>
      </c>
      <c r="BS184" s="929">
        <f t="shared" si="179"/>
        <v>0</v>
      </c>
      <c r="BT184" s="929">
        <f t="shared" si="179"/>
        <v>0</v>
      </c>
      <c r="BU184" s="929">
        <f t="shared" si="179"/>
        <v>0</v>
      </c>
      <c r="BV184" s="929">
        <f t="shared" si="179"/>
        <v>0</v>
      </c>
      <c r="BW184" s="929">
        <f t="shared" si="179"/>
        <v>0</v>
      </c>
      <c r="BX184" s="929">
        <f t="shared" si="180"/>
        <v>0</v>
      </c>
      <c r="BY184" s="929">
        <f t="shared" si="180"/>
        <v>0</v>
      </c>
      <c r="BZ184" s="929">
        <f t="shared" si="180"/>
        <v>0</v>
      </c>
      <c r="CA184" s="929">
        <f t="shared" si="180"/>
        <v>0</v>
      </c>
      <c r="CB184" s="929">
        <f t="shared" si="180"/>
        <v>0</v>
      </c>
      <c r="CC184" s="929">
        <f t="shared" si="180"/>
        <v>0</v>
      </c>
      <c r="CD184" s="929">
        <f t="shared" si="180"/>
        <v>0</v>
      </c>
      <c r="CE184" s="929">
        <f t="shared" si="180"/>
        <v>0</v>
      </c>
      <c r="CF184" s="929">
        <f t="shared" si="180"/>
        <v>0</v>
      </c>
      <c r="CG184" s="929">
        <f t="shared" si="180"/>
        <v>0</v>
      </c>
      <c r="CH184" s="929">
        <f t="shared" si="180"/>
        <v>0</v>
      </c>
      <c r="CI184" s="929">
        <f t="shared" si="180"/>
        <v>0</v>
      </c>
      <c r="CJ184" s="929">
        <f t="shared" si="180"/>
        <v>0</v>
      </c>
      <c r="CK184" s="929">
        <f t="shared" si="180"/>
        <v>0</v>
      </c>
      <c r="CL184" s="929">
        <f t="shared" si="180"/>
        <v>0</v>
      </c>
      <c r="CM184" s="929">
        <f t="shared" si="180"/>
        <v>0</v>
      </c>
      <c r="CN184" s="929">
        <f t="shared" si="180"/>
        <v>0</v>
      </c>
      <c r="CO184" s="929">
        <f t="shared" si="180"/>
        <v>0</v>
      </c>
      <c r="CP184" s="929">
        <f t="shared" si="180"/>
        <v>0</v>
      </c>
      <c r="CQ184" s="929">
        <f t="shared" si="180"/>
        <v>0</v>
      </c>
      <c r="CR184" s="929">
        <f t="shared" si="180"/>
        <v>0</v>
      </c>
      <c r="CS184" s="929">
        <f t="shared" si="180"/>
        <v>0</v>
      </c>
      <c r="CT184" s="929">
        <f t="shared" si="180"/>
        <v>0</v>
      </c>
      <c r="CU184" s="929">
        <f t="shared" si="180"/>
        <v>0</v>
      </c>
      <c r="CV184" s="929">
        <f t="shared" si="180"/>
        <v>0</v>
      </c>
      <c r="CW184" s="929">
        <f t="shared" si="180"/>
        <v>0</v>
      </c>
      <c r="CX184" s="929">
        <f t="shared" si="180"/>
        <v>0</v>
      </c>
      <c r="CY184" s="929">
        <f t="shared" si="180"/>
        <v>0</v>
      </c>
      <c r="CZ184" s="929">
        <f t="shared" si="180"/>
        <v>0</v>
      </c>
      <c r="DA184" s="929">
        <f t="shared" si="180"/>
        <v>0</v>
      </c>
      <c r="DB184" s="929">
        <f t="shared" si="180"/>
        <v>0</v>
      </c>
      <c r="DC184" s="929">
        <f t="shared" si="180"/>
        <v>0</v>
      </c>
      <c r="DD184" s="929">
        <f t="shared" si="180"/>
        <v>0</v>
      </c>
      <c r="DE184" s="929">
        <f t="shared" si="180"/>
        <v>0</v>
      </c>
      <c r="DF184" s="929">
        <f t="shared" si="180"/>
        <v>0</v>
      </c>
      <c r="DG184" s="929">
        <f t="shared" si="180"/>
        <v>0</v>
      </c>
      <c r="DH184" s="929">
        <f t="shared" si="180"/>
        <v>0</v>
      </c>
      <c r="DI184" s="929">
        <f t="shared" si="180"/>
        <v>0</v>
      </c>
      <c r="DJ184" s="929">
        <f t="shared" si="180"/>
        <v>0</v>
      </c>
      <c r="DK184" s="929">
        <f t="shared" si="180"/>
        <v>0</v>
      </c>
      <c r="DL184" s="929">
        <f t="shared" si="180"/>
        <v>0</v>
      </c>
      <c r="DM184" s="929">
        <f t="shared" si="180"/>
        <v>0</v>
      </c>
      <c r="DN184" s="929">
        <f t="shared" si="180"/>
        <v>0</v>
      </c>
      <c r="DO184" s="929">
        <f t="shared" si="180"/>
        <v>0</v>
      </c>
      <c r="DP184" s="929">
        <f t="shared" si="180"/>
        <v>0</v>
      </c>
      <c r="DQ184" s="929">
        <f t="shared" si="180"/>
        <v>0</v>
      </c>
      <c r="DR184" s="929">
        <f t="shared" si="180"/>
        <v>0</v>
      </c>
      <c r="DS184" s="929">
        <f t="shared" si="180"/>
        <v>0</v>
      </c>
      <c r="DT184" s="929">
        <f t="shared" si="180"/>
        <v>0</v>
      </c>
      <c r="DU184" s="929">
        <f t="shared" si="180"/>
        <v>0</v>
      </c>
      <c r="DV184" s="929">
        <f t="shared" si="180"/>
        <v>0</v>
      </c>
      <c r="DW184" s="929">
        <f t="shared" si="180"/>
        <v>0</v>
      </c>
      <c r="DX184" s="929">
        <f t="shared" si="180"/>
        <v>0</v>
      </c>
      <c r="DY184" s="929">
        <f t="shared" si="180"/>
        <v>0</v>
      </c>
      <c r="DZ184" s="929">
        <f t="shared" si="180"/>
        <v>0</v>
      </c>
      <c r="EA184" s="929">
        <f t="shared" si="180"/>
        <v>0</v>
      </c>
      <c r="EB184" s="929">
        <f t="shared" si="180"/>
        <v>0</v>
      </c>
      <c r="EC184" s="929">
        <f t="shared" si="180"/>
        <v>0</v>
      </c>
      <c r="ED184" s="929">
        <f t="shared" si="180"/>
        <v>0</v>
      </c>
      <c r="EE184" s="929">
        <f t="shared" si="180"/>
        <v>0</v>
      </c>
      <c r="EF184" s="929">
        <f t="shared" si="180"/>
        <v>0</v>
      </c>
      <c r="EG184" s="929">
        <f t="shared" si="180"/>
        <v>0</v>
      </c>
      <c r="EH184" s="929">
        <f t="shared" si="180"/>
        <v>0</v>
      </c>
      <c r="EI184" s="929">
        <f t="shared" si="180"/>
        <v>0</v>
      </c>
      <c r="EJ184" s="929">
        <f t="shared" si="181"/>
        <v>0</v>
      </c>
      <c r="EK184" s="929">
        <f t="shared" si="181"/>
        <v>0</v>
      </c>
      <c r="EL184" s="929">
        <f t="shared" si="181"/>
        <v>0</v>
      </c>
      <c r="EM184" s="929">
        <f t="shared" si="181"/>
        <v>0</v>
      </c>
      <c r="EN184" s="929">
        <f t="shared" si="181"/>
        <v>0</v>
      </c>
      <c r="EO184" s="929">
        <f t="shared" si="181"/>
        <v>0</v>
      </c>
      <c r="EP184" s="929">
        <f t="shared" si="181"/>
        <v>0</v>
      </c>
      <c r="EQ184" s="929">
        <f t="shared" si="181"/>
        <v>0</v>
      </c>
      <c r="ER184" s="929">
        <f t="shared" si="181"/>
        <v>0</v>
      </c>
      <c r="ES184" s="929">
        <f t="shared" si="181"/>
        <v>0</v>
      </c>
      <c r="ET184" s="929">
        <f t="shared" si="181"/>
        <v>0</v>
      </c>
      <c r="EU184" s="929">
        <f t="shared" si="181"/>
        <v>0</v>
      </c>
      <c r="EV184" s="929">
        <f t="shared" si="181"/>
        <v>0</v>
      </c>
      <c r="EW184" s="929">
        <f t="shared" si="181"/>
        <v>0</v>
      </c>
      <c r="EX184" s="929">
        <f t="shared" si="181"/>
        <v>0</v>
      </c>
      <c r="EY184" s="929">
        <f t="shared" si="181"/>
        <v>0</v>
      </c>
      <c r="EZ184" s="929">
        <f t="shared" si="181"/>
        <v>0</v>
      </c>
      <c r="FA184" s="929">
        <f t="shared" si="181"/>
        <v>0</v>
      </c>
      <c r="FB184" s="929">
        <f t="shared" si="181"/>
        <v>0</v>
      </c>
      <c r="FC184" s="929">
        <f t="shared" si="181"/>
        <v>0</v>
      </c>
      <c r="FD184" s="929">
        <f t="shared" si="181"/>
        <v>0</v>
      </c>
      <c r="FE184" s="929">
        <f t="shared" si="181"/>
        <v>0</v>
      </c>
      <c r="FF184" s="929">
        <f t="shared" si="181"/>
        <v>0</v>
      </c>
      <c r="FG184" s="929">
        <f t="shared" si="181"/>
        <v>0</v>
      </c>
      <c r="FH184" s="929">
        <f t="shared" si="181"/>
        <v>0</v>
      </c>
      <c r="FI184" s="929">
        <f t="shared" si="181"/>
        <v>0</v>
      </c>
      <c r="FJ184" s="929">
        <f t="shared" si="181"/>
        <v>0</v>
      </c>
      <c r="FK184" s="929">
        <f t="shared" si="181"/>
        <v>0</v>
      </c>
      <c r="FL184" s="929">
        <f t="shared" si="181"/>
        <v>0</v>
      </c>
      <c r="FM184" s="929">
        <f t="shared" si="181"/>
        <v>0</v>
      </c>
      <c r="FN184" s="929">
        <f t="shared" si="181"/>
        <v>0</v>
      </c>
      <c r="FO184" s="929">
        <f t="shared" si="181"/>
        <v>0</v>
      </c>
      <c r="FP184" s="929">
        <f t="shared" si="181"/>
        <v>0</v>
      </c>
      <c r="FQ184" s="929">
        <f t="shared" si="181"/>
        <v>0</v>
      </c>
      <c r="FR184" s="929">
        <f t="shared" si="181"/>
        <v>0</v>
      </c>
      <c r="FS184" s="929">
        <f t="shared" si="181"/>
        <v>0</v>
      </c>
      <c r="FT184" s="929">
        <f t="shared" si="181"/>
        <v>0</v>
      </c>
      <c r="FU184" s="929">
        <f t="shared" si="181"/>
        <v>0</v>
      </c>
      <c r="FV184" s="929">
        <f t="shared" si="181"/>
        <v>0</v>
      </c>
      <c r="FW184" s="929">
        <f t="shared" si="181"/>
        <v>0</v>
      </c>
      <c r="FX184" s="929">
        <f t="shared" si="181"/>
        <v>0</v>
      </c>
      <c r="FY184" s="929">
        <f t="shared" si="181"/>
        <v>0</v>
      </c>
      <c r="FZ184" s="929">
        <f t="shared" si="181"/>
        <v>0</v>
      </c>
      <c r="GA184" s="929">
        <f t="shared" si="181"/>
        <v>0</v>
      </c>
      <c r="GB184" s="929">
        <f t="shared" si="181"/>
        <v>0</v>
      </c>
      <c r="GC184" s="929">
        <f t="shared" si="181"/>
        <v>0</v>
      </c>
      <c r="GD184" s="929">
        <f t="shared" si="181"/>
        <v>0</v>
      </c>
      <c r="GE184" s="929">
        <f t="shared" si="181"/>
        <v>0</v>
      </c>
      <c r="GF184" s="929">
        <f t="shared" si="181"/>
        <v>0</v>
      </c>
      <c r="GG184" s="929">
        <f t="shared" si="181"/>
        <v>0</v>
      </c>
      <c r="GH184" s="929">
        <f t="shared" si="181"/>
        <v>0</v>
      </c>
      <c r="GI184" s="929">
        <f t="shared" si="181"/>
        <v>0</v>
      </c>
      <c r="GJ184" s="929">
        <f t="shared" si="181"/>
        <v>0</v>
      </c>
      <c r="GK184" s="929">
        <f t="shared" si="181"/>
        <v>0</v>
      </c>
      <c r="GL184" s="929">
        <f t="shared" si="181"/>
        <v>0</v>
      </c>
      <c r="GM184" s="929">
        <f t="shared" si="181"/>
        <v>0</v>
      </c>
      <c r="GN184" s="929">
        <f t="shared" si="181"/>
        <v>0</v>
      </c>
      <c r="GO184" s="929">
        <f t="shared" si="181"/>
        <v>0</v>
      </c>
      <c r="GP184" s="929">
        <f t="shared" si="181"/>
        <v>0</v>
      </c>
      <c r="GQ184" s="929">
        <f t="shared" si="181"/>
        <v>0</v>
      </c>
      <c r="GR184" s="929">
        <f t="shared" si="181"/>
        <v>0</v>
      </c>
      <c r="GS184" s="929">
        <f t="shared" si="181"/>
        <v>0</v>
      </c>
      <c r="GT184" s="929">
        <f t="shared" si="181"/>
        <v>0</v>
      </c>
      <c r="GU184" s="929">
        <f t="shared" si="181"/>
        <v>0</v>
      </c>
      <c r="GV184" s="929">
        <f t="shared" si="182"/>
        <v>0</v>
      </c>
      <c r="GW184" s="929">
        <f t="shared" si="182"/>
        <v>0</v>
      </c>
      <c r="GX184" s="929">
        <f t="shared" si="182"/>
        <v>0</v>
      </c>
      <c r="GY184" s="929">
        <f t="shared" si="182"/>
        <v>0</v>
      </c>
      <c r="GZ184" s="929">
        <f t="shared" si="182"/>
        <v>0</v>
      </c>
      <c r="HA184" s="929">
        <f t="shared" si="182"/>
        <v>0</v>
      </c>
      <c r="HB184" s="929">
        <f t="shared" si="182"/>
        <v>0</v>
      </c>
      <c r="HC184" s="929">
        <f t="shared" si="182"/>
        <v>0</v>
      </c>
      <c r="HD184" s="929">
        <f t="shared" si="182"/>
        <v>0</v>
      </c>
      <c r="HE184" s="929">
        <f t="shared" si="182"/>
        <v>0</v>
      </c>
      <c r="HF184" s="929">
        <f t="shared" si="182"/>
        <v>0</v>
      </c>
      <c r="HG184" s="929">
        <f t="shared" si="182"/>
        <v>0</v>
      </c>
      <c r="HH184" s="929">
        <f t="shared" si="182"/>
        <v>0</v>
      </c>
      <c r="HI184" s="929">
        <f t="shared" si="182"/>
        <v>0</v>
      </c>
      <c r="HJ184" s="929">
        <f t="shared" si="182"/>
        <v>0</v>
      </c>
      <c r="HK184" s="929">
        <f t="shared" si="182"/>
        <v>0</v>
      </c>
      <c r="HL184" s="929">
        <f t="shared" si="182"/>
        <v>0</v>
      </c>
      <c r="HM184" s="929">
        <f t="shared" si="182"/>
        <v>0</v>
      </c>
      <c r="HN184" s="929">
        <f t="shared" si="182"/>
        <v>0</v>
      </c>
      <c r="HO184" s="929">
        <f t="shared" si="182"/>
        <v>0</v>
      </c>
      <c r="HP184" s="929">
        <f t="shared" si="182"/>
        <v>0</v>
      </c>
      <c r="HQ184" s="929">
        <f t="shared" si="182"/>
        <v>0</v>
      </c>
      <c r="HR184" s="929">
        <f t="shared" si="182"/>
        <v>0</v>
      </c>
      <c r="HS184" s="929">
        <f t="shared" si="182"/>
        <v>0</v>
      </c>
      <c r="HT184" s="929">
        <f t="shared" si="182"/>
        <v>0</v>
      </c>
      <c r="HU184" s="929">
        <f t="shared" si="182"/>
        <v>0</v>
      </c>
      <c r="HV184" s="929">
        <f t="shared" si="182"/>
        <v>0</v>
      </c>
      <c r="HW184" s="929">
        <f t="shared" si="182"/>
        <v>0</v>
      </c>
      <c r="HX184" s="929">
        <f t="shared" si="182"/>
        <v>0</v>
      </c>
      <c r="HY184" s="929">
        <f t="shared" si="182"/>
        <v>0</v>
      </c>
      <c r="HZ184" s="929">
        <f t="shared" si="182"/>
        <v>0</v>
      </c>
      <c r="IA184" s="929">
        <f t="shared" si="182"/>
        <v>0</v>
      </c>
      <c r="IB184" s="929">
        <f t="shared" si="182"/>
        <v>0</v>
      </c>
      <c r="IC184" s="929">
        <f t="shared" si="182"/>
        <v>0</v>
      </c>
      <c r="ID184" s="929">
        <f t="shared" si="182"/>
        <v>0</v>
      </c>
      <c r="IE184" s="929">
        <f t="shared" si="182"/>
        <v>0</v>
      </c>
      <c r="IF184" s="929">
        <f t="shared" si="182"/>
        <v>0</v>
      </c>
      <c r="IG184" s="929">
        <f t="shared" si="182"/>
        <v>0</v>
      </c>
      <c r="IH184" s="929">
        <f t="shared" si="182"/>
        <v>0</v>
      </c>
      <c r="II184" s="929">
        <f t="shared" si="182"/>
        <v>0</v>
      </c>
      <c r="IJ184" s="929">
        <f t="shared" si="182"/>
        <v>0</v>
      </c>
      <c r="IK184" s="929">
        <f t="shared" si="182"/>
        <v>0</v>
      </c>
      <c r="IL184" s="929">
        <f t="shared" si="182"/>
        <v>0</v>
      </c>
      <c r="IM184" s="929">
        <f t="shared" si="182"/>
        <v>0</v>
      </c>
      <c r="IN184" s="929">
        <f t="shared" si="182"/>
        <v>0</v>
      </c>
      <c r="IO184" s="929">
        <f t="shared" si="182"/>
        <v>0</v>
      </c>
      <c r="IP184" s="929">
        <f t="shared" si="182"/>
        <v>0</v>
      </c>
      <c r="IQ184" s="929">
        <f t="shared" si="182"/>
        <v>0</v>
      </c>
      <c r="IR184" s="929">
        <f t="shared" si="182"/>
        <v>0</v>
      </c>
      <c r="IS184" s="929">
        <f t="shared" si="182"/>
        <v>0</v>
      </c>
      <c r="IT184" s="929">
        <f t="shared" si="182"/>
        <v>0</v>
      </c>
      <c r="IU184" s="929">
        <f t="shared" si="182"/>
        <v>0</v>
      </c>
      <c r="IV184" s="929">
        <f t="shared" si="182"/>
        <v>0</v>
      </c>
      <c r="IW184" s="929">
        <f t="shared" si="182"/>
        <v>0</v>
      </c>
      <c r="IX184" s="929">
        <f t="shared" si="182"/>
        <v>0</v>
      </c>
      <c r="IY184" s="929">
        <f t="shared" si="182"/>
        <v>0</v>
      </c>
      <c r="IZ184" s="929">
        <f t="shared" si="182"/>
        <v>0</v>
      </c>
      <c r="JA184" s="929">
        <f t="shared" si="182"/>
        <v>0</v>
      </c>
      <c r="JB184" s="929">
        <f t="shared" si="182"/>
        <v>0</v>
      </c>
      <c r="JC184" s="929">
        <f t="shared" si="182"/>
        <v>0</v>
      </c>
      <c r="JD184" s="929">
        <f t="shared" si="182"/>
        <v>0</v>
      </c>
      <c r="JE184" s="929">
        <f t="shared" si="182"/>
        <v>0</v>
      </c>
      <c r="JF184" s="929">
        <f t="shared" si="182"/>
        <v>0</v>
      </c>
      <c r="JG184" s="929">
        <f t="shared" si="182"/>
        <v>0</v>
      </c>
      <c r="JH184" s="929">
        <f t="shared" si="183"/>
        <v>0</v>
      </c>
      <c r="JI184" s="929">
        <f t="shared" si="183"/>
        <v>0</v>
      </c>
      <c r="JJ184" s="929">
        <f t="shared" si="183"/>
        <v>0</v>
      </c>
      <c r="JK184" s="929">
        <f t="shared" si="183"/>
        <v>0</v>
      </c>
      <c r="JL184" s="929">
        <f t="shared" si="183"/>
        <v>0</v>
      </c>
      <c r="JM184" s="929">
        <f t="shared" si="183"/>
        <v>0</v>
      </c>
      <c r="JN184" s="929">
        <f t="shared" si="183"/>
        <v>0</v>
      </c>
      <c r="JO184" s="929">
        <f t="shared" si="183"/>
        <v>0</v>
      </c>
      <c r="JP184" s="929">
        <f t="shared" si="183"/>
        <v>0</v>
      </c>
      <c r="JQ184" s="929">
        <f t="shared" si="183"/>
        <v>0</v>
      </c>
      <c r="JR184" s="929">
        <f t="shared" si="183"/>
        <v>0</v>
      </c>
      <c r="JS184" s="929">
        <f t="shared" si="183"/>
        <v>0</v>
      </c>
      <c r="JT184" s="929">
        <f t="shared" si="183"/>
        <v>0</v>
      </c>
      <c r="JU184" s="929">
        <f t="shared" si="183"/>
        <v>0</v>
      </c>
      <c r="JV184" s="929">
        <f t="shared" si="183"/>
        <v>0</v>
      </c>
      <c r="JW184" s="929">
        <f t="shared" si="183"/>
        <v>0</v>
      </c>
      <c r="JX184" s="929">
        <f t="shared" si="183"/>
        <v>0</v>
      </c>
      <c r="JY184" s="929">
        <f t="shared" si="183"/>
        <v>0</v>
      </c>
      <c r="JZ184" s="929">
        <f t="shared" si="183"/>
        <v>0</v>
      </c>
      <c r="KA184" s="929">
        <f t="shared" si="183"/>
        <v>0</v>
      </c>
      <c r="KB184" s="929">
        <f t="shared" si="183"/>
        <v>0</v>
      </c>
      <c r="KC184" s="929">
        <f t="shared" si="183"/>
        <v>0</v>
      </c>
      <c r="KD184" s="929">
        <f t="shared" si="183"/>
        <v>0</v>
      </c>
      <c r="KE184" s="929">
        <f t="shared" si="183"/>
        <v>0</v>
      </c>
      <c r="KF184" s="929">
        <f t="shared" si="183"/>
        <v>0</v>
      </c>
      <c r="KG184" s="929">
        <f t="shared" si="183"/>
        <v>0</v>
      </c>
      <c r="KH184" s="929">
        <f t="shared" si="183"/>
        <v>0</v>
      </c>
      <c r="KI184" s="929">
        <f t="shared" si="183"/>
        <v>0</v>
      </c>
      <c r="KJ184" s="929">
        <f t="shared" si="183"/>
        <v>0</v>
      </c>
      <c r="KK184" s="929">
        <f t="shared" si="183"/>
        <v>0</v>
      </c>
      <c r="KL184" s="929">
        <f t="shared" si="183"/>
        <v>0</v>
      </c>
      <c r="KM184" s="929">
        <f t="shared" si="183"/>
        <v>0</v>
      </c>
      <c r="KN184" s="929">
        <f t="shared" si="183"/>
        <v>0</v>
      </c>
      <c r="KO184" s="929">
        <f t="shared" si="183"/>
        <v>0</v>
      </c>
      <c r="KP184" s="929">
        <f t="shared" si="183"/>
        <v>0</v>
      </c>
      <c r="KQ184" s="929">
        <f t="shared" si="183"/>
        <v>0</v>
      </c>
      <c r="KR184" s="929">
        <f t="shared" si="183"/>
        <v>0</v>
      </c>
      <c r="KS184" s="929">
        <f t="shared" si="183"/>
        <v>0</v>
      </c>
      <c r="KT184" s="929">
        <f t="shared" si="183"/>
        <v>0</v>
      </c>
      <c r="KU184" s="929">
        <f t="shared" si="183"/>
        <v>0</v>
      </c>
      <c r="KV184" s="929">
        <f t="shared" si="183"/>
        <v>0</v>
      </c>
      <c r="KW184" s="929">
        <f t="shared" si="183"/>
        <v>0</v>
      </c>
      <c r="KX184" s="929">
        <f t="shared" si="183"/>
        <v>0</v>
      </c>
      <c r="KY184" s="929">
        <f t="shared" si="183"/>
        <v>0</v>
      </c>
      <c r="KZ184" s="929">
        <f t="shared" si="183"/>
        <v>0</v>
      </c>
      <c r="LA184" s="929">
        <f t="shared" si="183"/>
        <v>0</v>
      </c>
      <c r="LB184" s="929">
        <f t="shared" si="183"/>
        <v>0</v>
      </c>
      <c r="LC184" s="929">
        <f t="shared" si="183"/>
        <v>0</v>
      </c>
      <c r="LD184" s="929">
        <f t="shared" si="183"/>
        <v>0</v>
      </c>
      <c r="LE184" s="929">
        <f t="shared" si="183"/>
        <v>0</v>
      </c>
      <c r="LF184" s="929">
        <f t="shared" si="183"/>
        <v>0</v>
      </c>
      <c r="LG184" s="929">
        <f t="shared" si="183"/>
        <v>0</v>
      </c>
      <c r="LH184" s="929">
        <f t="shared" si="183"/>
        <v>0</v>
      </c>
      <c r="LI184" s="929">
        <f t="shared" si="183"/>
        <v>0</v>
      </c>
      <c r="LJ184" s="929">
        <f t="shared" si="183"/>
        <v>0</v>
      </c>
      <c r="LK184" s="929">
        <f t="shared" si="183"/>
        <v>0</v>
      </c>
      <c r="LL184" s="929">
        <f t="shared" si="183"/>
        <v>0</v>
      </c>
      <c r="LM184" s="929">
        <f t="shared" si="183"/>
        <v>0</v>
      </c>
      <c r="LN184" s="929">
        <f t="shared" si="183"/>
        <v>0</v>
      </c>
      <c r="LO184" s="929">
        <f t="shared" si="183"/>
        <v>0</v>
      </c>
      <c r="LP184" s="929">
        <f t="shared" si="183"/>
        <v>0</v>
      </c>
      <c r="LQ184" s="929">
        <f t="shared" si="183"/>
        <v>0</v>
      </c>
      <c r="LR184" s="929">
        <f t="shared" si="183"/>
        <v>0</v>
      </c>
      <c r="LS184" s="929">
        <f t="shared" si="183"/>
        <v>0</v>
      </c>
      <c r="LT184" s="929">
        <f t="shared" si="184"/>
        <v>0</v>
      </c>
      <c r="LU184" s="929">
        <f t="shared" si="184"/>
        <v>0</v>
      </c>
      <c r="LV184" s="929">
        <f t="shared" si="184"/>
        <v>0</v>
      </c>
      <c r="LW184" s="929">
        <f t="shared" si="184"/>
        <v>0</v>
      </c>
      <c r="LX184" s="929">
        <f t="shared" si="184"/>
        <v>0</v>
      </c>
      <c r="LY184" s="929">
        <f t="shared" si="184"/>
        <v>0</v>
      </c>
      <c r="LZ184" s="929">
        <f t="shared" si="184"/>
        <v>0</v>
      </c>
      <c r="MA184" s="929">
        <f t="shared" si="184"/>
        <v>0</v>
      </c>
      <c r="MB184" s="929">
        <f t="shared" si="184"/>
        <v>0</v>
      </c>
      <c r="MC184" s="929">
        <f t="shared" si="184"/>
        <v>0</v>
      </c>
      <c r="MD184" s="929">
        <f t="shared" si="184"/>
        <v>0</v>
      </c>
      <c r="ME184" s="929">
        <f t="shared" si="184"/>
        <v>0</v>
      </c>
      <c r="MF184" s="929">
        <f t="shared" si="184"/>
        <v>0</v>
      </c>
      <c r="MG184" s="929">
        <f t="shared" si="184"/>
        <v>0</v>
      </c>
      <c r="MH184" s="929">
        <f t="shared" si="184"/>
        <v>0</v>
      </c>
      <c r="MI184" s="929">
        <f t="shared" si="184"/>
        <v>0</v>
      </c>
      <c r="MJ184" s="929">
        <f t="shared" si="184"/>
        <v>0</v>
      </c>
      <c r="MK184" s="929">
        <f t="shared" si="184"/>
        <v>0</v>
      </c>
      <c r="ML184" s="929">
        <f t="shared" si="184"/>
        <v>0</v>
      </c>
      <c r="MM184" s="929">
        <f t="shared" si="184"/>
        <v>0</v>
      </c>
      <c r="MN184" s="929">
        <f t="shared" si="184"/>
        <v>0</v>
      </c>
      <c r="MO184" s="929">
        <f t="shared" si="184"/>
        <v>0</v>
      </c>
      <c r="MP184" s="929">
        <f t="shared" si="184"/>
        <v>0</v>
      </c>
      <c r="MQ184" s="929">
        <f t="shared" si="184"/>
        <v>0</v>
      </c>
      <c r="MR184" s="929">
        <f t="shared" si="184"/>
        <v>0</v>
      </c>
      <c r="MS184" s="929">
        <f t="shared" si="184"/>
        <v>0</v>
      </c>
      <c r="MT184" s="929">
        <f t="shared" si="184"/>
        <v>0</v>
      </c>
      <c r="MU184" s="929">
        <f t="shared" si="184"/>
        <v>0</v>
      </c>
      <c r="MV184" s="929">
        <f t="shared" si="184"/>
        <v>0</v>
      </c>
      <c r="MW184" s="929">
        <f t="shared" si="184"/>
        <v>0</v>
      </c>
      <c r="MX184" s="929">
        <f t="shared" si="184"/>
        <v>0</v>
      </c>
      <c r="MY184" s="929">
        <f t="shared" si="184"/>
        <v>0</v>
      </c>
      <c r="MZ184" s="929">
        <f t="shared" si="184"/>
        <v>0</v>
      </c>
      <c r="NA184" s="929">
        <f t="shared" si="184"/>
        <v>0</v>
      </c>
      <c r="NB184" s="929">
        <f t="shared" si="184"/>
        <v>0</v>
      </c>
      <c r="NC184" s="929">
        <f t="shared" si="184"/>
        <v>0</v>
      </c>
      <c r="ND184" s="929">
        <f t="shared" si="184"/>
        <v>0</v>
      </c>
      <c r="NE184" s="929">
        <f t="shared" si="184"/>
        <v>0</v>
      </c>
      <c r="NF184" s="929">
        <f t="shared" si="184"/>
        <v>0</v>
      </c>
      <c r="NG184" s="929">
        <f t="shared" si="184"/>
        <v>0</v>
      </c>
      <c r="NH184" s="929">
        <f t="shared" si="184"/>
        <v>0</v>
      </c>
      <c r="NI184" s="929">
        <f t="shared" si="184"/>
        <v>0</v>
      </c>
      <c r="NJ184" s="929">
        <f t="shared" si="184"/>
        <v>0</v>
      </c>
      <c r="NK184" s="929">
        <f t="shared" si="184"/>
        <v>0</v>
      </c>
      <c r="NL184" s="929">
        <f t="shared" si="184"/>
        <v>0</v>
      </c>
      <c r="NM184" s="929">
        <f t="shared" si="184"/>
        <v>0</v>
      </c>
      <c r="NN184" s="929">
        <f t="shared" si="184"/>
        <v>0</v>
      </c>
      <c r="NO184" s="929">
        <f t="shared" si="184"/>
        <v>0</v>
      </c>
      <c r="NP184" s="929">
        <f t="shared" si="184"/>
        <v>0</v>
      </c>
      <c r="NQ184" s="929">
        <f t="shared" si="184"/>
        <v>0</v>
      </c>
      <c r="NR184" s="929">
        <f t="shared" si="184"/>
        <v>0</v>
      </c>
      <c r="NS184" s="929">
        <f t="shared" si="184"/>
        <v>0</v>
      </c>
      <c r="NT184" s="929">
        <f t="shared" si="184"/>
        <v>0</v>
      </c>
      <c r="NU184" s="929">
        <f t="shared" si="184"/>
        <v>0</v>
      </c>
      <c r="NV184" s="929">
        <f t="shared" si="184"/>
        <v>0</v>
      </c>
      <c r="NW184" s="929">
        <f t="shared" si="184"/>
        <v>0</v>
      </c>
      <c r="NX184" s="929">
        <f t="shared" si="184"/>
        <v>0</v>
      </c>
      <c r="NY184" s="929">
        <f t="shared" si="184"/>
        <v>0</v>
      </c>
      <c r="NZ184" s="929">
        <f t="shared" si="184"/>
        <v>0</v>
      </c>
      <c r="OA184" s="929">
        <f t="shared" si="184"/>
        <v>0</v>
      </c>
      <c r="OB184" s="929">
        <f t="shared" si="184"/>
        <v>0</v>
      </c>
      <c r="OC184" s="929">
        <f t="shared" si="184"/>
        <v>0</v>
      </c>
      <c r="OD184" s="929">
        <f t="shared" si="184"/>
        <v>0</v>
      </c>
      <c r="OE184" s="929">
        <f t="shared" si="184"/>
        <v>0</v>
      </c>
      <c r="OF184" s="929">
        <f t="shared" si="185"/>
        <v>0</v>
      </c>
      <c r="OG184" s="929">
        <f t="shared" si="185"/>
        <v>0</v>
      </c>
      <c r="OH184" s="929">
        <f t="shared" si="185"/>
        <v>0</v>
      </c>
      <c r="OI184" s="929">
        <f t="shared" si="185"/>
        <v>0</v>
      </c>
      <c r="OJ184" s="929">
        <f t="shared" si="185"/>
        <v>0</v>
      </c>
      <c r="OK184" s="929">
        <f t="shared" si="185"/>
        <v>0</v>
      </c>
      <c r="OL184" s="929">
        <f t="shared" si="185"/>
        <v>0</v>
      </c>
      <c r="OM184" s="929">
        <f t="shared" si="185"/>
        <v>0</v>
      </c>
      <c r="ON184" s="929">
        <f t="shared" si="185"/>
        <v>0</v>
      </c>
      <c r="OO184" s="929">
        <f t="shared" si="185"/>
        <v>0</v>
      </c>
      <c r="OP184" s="929">
        <f t="shared" si="185"/>
        <v>0</v>
      </c>
      <c r="OQ184" s="929">
        <f t="shared" si="185"/>
        <v>0</v>
      </c>
      <c r="OR184" s="929">
        <f t="shared" si="185"/>
        <v>0</v>
      </c>
      <c r="OS184" s="929">
        <f t="shared" si="185"/>
        <v>0</v>
      </c>
      <c r="OT184" s="929">
        <f t="shared" si="185"/>
        <v>0</v>
      </c>
      <c r="OU184" s="929">
        <f t="shared" si="185"/>
        <v>0</v>
      </c>
      <c r="OV184" s="929">
        <f t="shared" si="185"/>
        <v>0</v>
      </c>
      <c r="OW184" s="929">
        <f t="shared" si="185"/>
        <v>0</v>
      </c>
      <c r="OX184" s="929">
        <f t="shared" si="185"/>
        <v>0</v>
      </c>
      <c r="OY184" s="929">
        <f t="shared" si="185"/>
        <v>0</v>
      </c>
      <c r="OZ184" s="929">
        <f t="shared" si="185"/>
        <v>0</v>
      </c>
      <c r="PA184" s="929">
        <f t="shared" si="185"/>
        <v>0</v>
      </c>
      <c r="PB184" s="929">
        <f t="shared" si="185"/>
        <v>0</v>
      </c>
      <c r="PC184" s="929">
        <f t="shared" si="185"/>
        <v>0</v>
      </c>
      <c r="PD184" s="929">
        <f t="shared" si="185"/>
        <v>0</v>
      </c>
      <c r="PE184" s="929">
        <f t="shared" si="185"/>
        <v>0</v>
      </c>
      <c r="PF184" s="929">
        <f t="shared" si="185"/>
        <v>0</v>
      </c>
      <c r="PG184" s="929">
        <f t="shared" si="185"/>
        <v>0</v>
      </c>
      <c r="PH184" s="929">
        <f t="shared" si="185"/>
        <v>0</v>
      </c>
      <c r="PI184" s="929">
        <f t="shared" si="185"/>
        <v>0</v>
      </c>
      <c r="PJ184" s="929">
        <f t="shared" si="185"/>
        <v>0</v>
      </c>
      <c r="PK184" s="929">
        <f t="shared" si="185"/>
        <v>0</v>
      </c>
      <c r="PL184" s="929">
        <f t="shared" si="185"/>
        <v>0</v>
      </c>
      <c r="PM184" s="929">
        <f t="shared" si="185"/>
        <v>0</v>
      </c>
      <c r="PN184" s="929">
        <f t="shared" si="185"/>
        <v>0</v>
      </c>
      <c r="PO184" s="929">
        <f t="shared" si="185"/>
        <v>0</v>
      </c>
      <c r="PP184" s="929">
        <f t="shared" si="185"/>
        <v>0</v>
      </c>
      <c r="PQ184" s="929">
        <f t="shared" si="185"/>
        <v>0</v>
      </c>
      <c r="PR184" s="929">
        <f t="shared" si="185"/>
        <v>0</v>
      </c>
      <c r="PS184" s="929">
        <f t="shared" si="185"/>
        <v>0</v>
      </c>
      <c r="PT184" s="929">
        <f t="shared" si="185"/>
        <v>0</v>
      </c>
      <c r="PU184" s="929">
        <f t="shared" si="185"/>
        <v>0</v>
      </c>
      <c r="PV184" s="929">
        <f t="shared" si="185"/>
        <v>0</v>
      </c>
      <c r="PW184" s="929">
        <f t="shared" si="185"/>
        <v>0</v>
      </c>
      <c r="PX184" s="929">
        <f t="shared" si="185"/>
        <v>0</v>
      </c>
      <c r="PY184" s="929">
        <f t="shared" si="185"/>
        <v>0</v>
      </c>
      <c r="PZ184" s="929">
        <f t="shared" si="185"/>
        <v>0</v>
      </c>
      <c r="QA184" s="929">
        <f t="shared" si="185"/>
        <v>0</v>
      </c>
      <c r="QB184" s="929">
        <f t="shared" si="185"/>
        <v>0</v>
      </c>
      <c r="QC184" s="929">
        <f t="shared" si="185"/>
        <v>0</v>
      </c>
      <c r="QD184" s="929">
        <f t="shared" si="185"/>
        <v>0</v>
      </c>
      <c r="QE184" s="929">
        <f t="shared" si="185"/>
        <v>0</v>
      </c>
      <c r="QF184" s="929">
        <f t="shared" si="185"/>
        <v>0</v>
      </c>
      <c r="QG184" s="929">
        <f t="shared" si="185"/>
        <v>0</v>
      </c>
      <c r="QH184" s="929">
        <f t="shared" si="185"/>
        <v>0</v>
      </c>
      <c r="QI184" s="929">
        <f t="shared" si="185"/>
        <v>0</v>
      </c>
      <c r="QJ184" s="929">
        <f t="shared" si="185"/>
        <v>0</v>
      </c>
      <c r="QK184" s="929">
        <f t="shared" si="185"/>
        <v>0</v>
      </c>
      <c r="QL184" s="929">
        <f t="shared" si="185"/>
        <v>0</v>
      </c>
      <c r="QM184" s="929">
        <f t="shared" si="185"/>
        <v>0</v>
      </c>
      <c r="QN184" s="929">
        <f t="shared" si="185"/>
        <v>0</v>
      </c>
      <c r="QO184" s="929">
        <f t="shared" si="185"/>
        <v>0</v>
      </c>
      <c r="QP184" s="929">
        <f t="shared" si="185"/>
        <v>0</v>
      </c>
      <c r="QQ184" s="929">
        <f t="shared" si="185"/>
        <v>0</v>
      </c>
      <c r="QR184" s="929">
        <f t="shared" si="186"/>
        <v>0</v>
      </c>
      <c r="QS184" s="929">
        <f t="shared" si="186"/>
        <v>0</v>
      </c>
      <c r="QT184" s="929">
        <f t="shared" si="186"/>
        <v>0</v>
      </c>
      <c r="QU184" s="929">
        <f t="shared" si="186"/>
        <v>0</v>
      </c>
      <c r="QV184" s="929">
        <f t="shared" si="186"/>
        <v>0</v>
      </c>
      <c r="QW184" s="929">
        <f t="shared" si="186"/>
        <v>0</v>
      </c>
      <c r="QX184" s="929">
        <f t="shared" si="186"/>
        <v>0</v>
      </c>
      <c r="QY184" s="929">
        <f t="shared" si="186"/>
        <v>0</v>
      </c>
      <c r="QZ184" s="929">
        <f t="shared" si="186"/>
        <v>0</v>
      </c>
      <c r="RA184" s="929">
        <f t="shared" si="186"/>
        <v>0</v>
      </c>
      <c r="RB184" s="929">
        <f t="shared" si="186"/>
        <v>0</v>
      </c>
      <c r="RC184" s="929">
        <f t="shared" si="186"/>
        <v>0</v>
      </c>
      <c r="RD184" s="929">
        <f t="shared" si="186"/>
        <v>0</v>
      </c>
      <c r="RE184" s="929">
        <f t="shared" si="186"/>
        <v>0</v>
      </c>
      <c r="RF184" s="929">
        <f t="shared" si="186"/>
        <v>0</v>
      </c>
      <c r="RG184" s="929">
        <f t="shared" si="186"/>
        <v>0</v>
      </c>
      <c r="RH184" s="929">
        <f t="shared" si="186"/>
        <v>0</v>
      </c>
      <c r="RI184" s="929">
        <f t="shared" si="186"/>
        <v>0</v>
      </c>
      <c r="RJ184" s="929">
        <f t="shared" si="186"/>
        <v>0</v>
      </c>
      <c r="RK184" s="929">
        <f t="shared" si="186"/>
        <v>0</v>
      </c>
      <c r="RL184" s="929">
        <f t="shared" si="186"/>
        <v>0</v>
      </c>
      <c r="RM184" s="929">
        <f t="shared" si="186"/>
        <v>0</v>
      </c>
      <c r="RN184" s="929">
        <f t="shared" si="186"/>
        <v>0</v>
      </c>
      <c r="RO184" s="929">
        <f t="shared" si="186"/>
        <v>0</v>
      </c>
      <c r="RP184" s="929">
        <f t="shared" si="186"/>
        <v>0</v>
      </c>
      <c r="RQ184" s="929">
        <f t="shared" si="186"/>
        <v>0</v>
      </c>
      <c r="RR184" s="929">
        <f t="shared" si="186"/>
        <v>0</v>
      </c>
      <c r="RS184" s="929">
        <f t="shared" si="186"/>
        <v>0</v>
      </c>
      <c r="RT184" s="929">
        <f t="shared" si="186"/>
        <v>0</v>
      </c>
      <c r="RU184" s="929">
        <f t="shared" si="186"/>
        <v>0</v>
      </c>
      <c r="RV184" s="929">
        <f t="shared" si="186"/>
        <v>0</v>
      </c>
      <c r="RW184" s="929">
        <f t="shared" si="186"/>
        <v>0</v>
      </c>
      <c r="RX184" s="929">
        <f t="shared" si="186"/>
        <v>0</v>
      </c>
      <c r="RY184" s="929">
        <f t="shared" si="186"/>
        <v>0</v>
      </c>
      <c r="RZ184" s="929">
        <f t="shared" si="186"/>
        <v>0</v>
      </c>
      <c r="SA184" s="929">
        <f t="shared" si="186"/>
        <v>0</v>
      </c>
      <c r="SB184" s="929">
        <f t="shared" si="186"/>
        <v>0</v>
      </c>
      <c r="SC184" s="929">
        <f t="shared" si="186"/>
        <v>0</v>
      </c>
      <c r="SD184" s="929">
        <f t="shared" si="186"/>
        <v>0</v>
      </c>
      <c r="SE184" s="929">
        <f t="shared" si="186"/>
        <v>0</v>
      </c>
      <c r="SF184" s="929">
        <f t="shared" si="186"/>
        <v>0</v>
      </c>
      <c r="SG184" s="929">
        <f t="shared" si="186"/>
        <v>0</v>
      </c>
      <c r="SH184" s="929">
        <f t="shared" si="186"/>
        <v>0</v>
      </c>
      <c r="SI184" s="929">
        <f t="shared" si="186"/>
        <v>0</v>
      </c>
      <c r="SJ184" s="274">
        <f t="shared" si="176"/>
        <v>0</v>
      </c>
      <c r="SK184" s="261"/>
      <c r="SL184" s="249"/>
      <c r="SM184" s="249"/>
      <c r="SN184" s="249"/>
    </row>
    <row r="185" spans="1:508" outlineLevel="3" x14ac:dyDescent="0.35">
      <c r="A185" s="249"/>
      <c r="B185" s="258"/>
      <c r="C185" s="447">
        <f>INT($C$40)+3</f>
        <v>4</v>
      </c>
      <c r="D185" s="274"/>
      <c r="E185" s="325">
        <f t="shared" si="154"/>
        <v>33</v>
      </c>
      <c r="F185" s="331"/>
      <c r="G185" s="274"/>
      <c r="H185" s="569"/>
      <c r="I185" s="584" t="s">
        <v>921</v>
      </c>
      <c r="J185" s="570"/>
      <c r="K185" s="929">
        <f t="shared" si="187"/>
        <v>0</v>
      </c>
      <c r="L185" s="929">
        <f t="shared" si="187"/>
        <v>0</v>
      </c>
      <c r="M185" s="929">
        <f t="shared" si="187"/>
        <v>0</v>
      </c>
      <c r="N185" s="929">
        <f t="shared" si="187"/>
        <v>0</v>
      </c>
      <c r="O185" s="929">
        <f t="shared" si="187"/>
        <v>0</v>
      </c>
      <c r="P185" s="929">
        <f t="shared" si="187"/>
        <v>0</v>
      </c>
      <c r="Q185" s="929">
        <f t="shared" si="187"/>
        <v>0</v>
      </c>
      <c r="R185" s="929">
        <f t="shared" si="187"/>
        <v>0</v>
      </c>
      <c r="S185" s="929">
        <f t="shared" si="187"/>
        <v>0</v>
      </c>
      <c r="T185" s="929">
        <f t="shared" si="187"/>
        <v>0</v>
      </c>
      <c r="U185" s="929">
        <f t="shared" si="187"/>
        <v>0</v>
      </c>
      <c r="V185" s="929">
        <f t="shared" si="187"/>
        <v>0</v>
      </c>
      <c r="W185" s="929">
        <f t="shared" si="187"/>
        <v>0</v>
      </c>
      <c r="X185" s="929">
        <f t="shared" si="187"/>
        <v>0</v>
      </c>
      <c r="Y185" s="929">
        <f t="shared" si="187"/>
        <v>0</v>
      </c>
      <c r="Z185" s="929">
        <f t="shared" si="187"/>
        <v>0</v>
      </c>
      <c r="AA185" s="929">
        <f t="shared" si="179"/>
        <v>0</v>
      </c>
      <c r="AB185" s="929">
        <f t="shared" si="179"/>
        <v>0</v>
      </c>
      <c r="AC185" s="929">
        <f t="shared" si="179"/>
        <v>0</v>
      </c>
      <c r="AD185" s="929">
        <f t="shared" si="179"/>
        <v>0</v>
      </c>
      <c r="AE185" s="929">
        <f t="shared" si="179"/>
        <v>0</v>
      </c>
      <c r="AF185" s="929">
        <f t="shared" si="179"/>
        <v>0</v>
      </c>
      <c r="AG185" s="929">
        <f t="shared" si="179"/>
        <v>0</v>
      </c>
      <c r="AH185" s="929">
        <f t="shared" si="179"/>
        <v>0</v>
      </c>
      <c r="AI185" s="929">
        <f t="shared" si="179"/>
        <v>0</v>
      </c>
      <c r="AJ185" s="929">
        <f t="shared" si="179"/>
        <v>0</v>
      </c>
      <c r="AK185" s="929">
        <f t="shared" si="179"/>
        <v>0</v>
      </c>
      <c r="AL185" s="929">
        <f t="shared" si="179"/>
        <v>0</v>
      </c>
      <c r="AM185" s="929">
        <f t="shared" si="179"/>
        <v>0</v>
      </c>
      <c r="AN185" s="929">
        <f t="shared" si="179"/>
        <v>0</v>
      </c>
      <c r="AO185" s="929">
        <f t="shared" si="179"/>
        <v>0</v>
      </c>
      <c r="AP185" s="929">
        <f t="shared" si="179"/>
        <v>0</v>
      </c>
      <c r="AQ185" s="929">
        <f t="shared" si="179"/>
        <v>0</v>
      </c>
      <c r="AR185" s="929">
        <f t="shared" si="179"/>
        <v>0</v>
      </c>
      <c r="AS185" s="929">
        <f t="shared" si="179"/>
        <v>0</v>
      </c>
      <c r="AT185" s="929">
        <f t="shared" si="179"/>
        <v>0</v>
      </c>
      <c r="AU185" s="929">
        <f t="shared" si="179"/>
        <v>0</v>
      </c>
      <c r="AV185" s="929">
        <f t="shared" si="179"/>
        <v>0</v>
      </c>
      <c r="AW185" s="929">
        <f t="shared" si="179"/>
        <v>0</v>
      </c>
      <c r="AX185" s="929">
        <f t="shared" si="179"/>
        <v>0</v>
      </c>
      <c r="AY185" s="929">
        <f t="shared" si="179"/>
        <v>0</v>
      </c>
      <c r="AZ185" s="929">
        <f t="shared" si="179"/>
        <v>0</v>
      </c>
      <c r="BA185" s="929">
        <f t="shared" si="179"/>
        <v>0</v>
      </c>
      <c r="BB185" s="929">
        <f t="shared" si="179"/>
        <v>0</v>
      </c>
      <c r="BC185" s="929">
        <f t="shared" si="179"/>
        <v>0</v>
      </c>
      <c r="BD185" s="929">
        <f t="shared" si="179"/>
        <v>0</v>
      </c>
      <c r="BE185" s="929">
        <f t="shared" si="179"/>
        <v>0</v>
      </c>
      <c r="BF185" s="929">
        <f t="shared" si="179"/>
        <v>0</v>
      </c>
      <c r="BG185" s="929">
        <f t="shared" si="179"/>
        <v>0</v>
      </c>
      <c r="BH185" s="929">
        <f t="shared" si="179"/>
        <v>0</v>
      </c>
      <c r="BI185" s="929">
        <f t="shared" si="179"/>
        <v>0</v>
      </c>
      <c r="BJ185" s="929">
        <f t="shared" si="179"/>
        <v>0</v>
      </c>
      <c r="BK185" s="929">
        <f t="shared" si="179"/>
        <v>0</v>
      </c>
      <c r="BL185" s="929">
        <f t="shared" si="179"/>
        <v>0</v>
      </c>
      <c r="BM185" s="929">
        <f t="shared" si="179"/>
        <v>0</v>
      </c>
      <c r="BN185" s="929">
        <f t="shared" si="179"/>
        <v>0</v>
      </c>
      <c r="BO185" s="929">
        <f t="shared" si="179"/>
        <v>0</v>
      </c>
      <c r="BP185" s="929">
        <f t="shared" si="179"/>
        <v>0</v>
      </c>
      <c r="BQ185" s="929">
        <f t="shared" si="179"/>
        <v>0</v>
      </c>
      <c r="BR185" s="929">
        <f t="shared" si="179"/>
        <v>0</v>
      </c>
      <c r="BS185" s="929">
        <f t="shared" si="179"/>
        <v>0</v>
      </c>
      <c r="BT185" s="929">
        <f t="shared" si="179"/>
        <v>0</v>
      </c>
      <c r="BU185" s="929">
        <f t="shared" si="179"/>
        <v>0</v>
      </c>
      <c r="BV185" s="929">
        <f t="shared" si="179"/>
        <v>0</v>
      </c>
      <c r="BW185" s="929">
        <f t="shared" si="179"/>
        <v>0</v>
      </c>
      <c r="BX185" s="929">
        <f t="shared" si="180"/>
        <v>0</v>
      </c>
      <c r="BY185" s="929">
        <f t="shared" si="180"/>
        <v>0</v>
      </c>
      <c r="BZ185" s="929">
        <f t="shared" si="180"/>
        <v>0</v>
      </c>
      <c r="CA185" s="929">
        <f t="shared" si="180"/>
        <v>0</v>
      </c>
      <c r="CB185" s="929">
        <f t="shared" si="180"/>
        <v>0</v>
      </c>
      <c r="CC185" s="929">
        <f t="shared" si="180"/>
        <v>0</v>
      </c>
      <c r="CD185" s="929">
        <f t="shared" si="180"/>
        <v>0</v>
      </c>
      <c r="CE185" s="929">
        <f t="shared" si="180"/>
        <v>0</v>
      </c>
      <c r="CF185" s="929">
        <f t="shared" si="180"/>
        <v>0</v>
      </c>
      <c r="CG185" s="929">
        <f t="shared" si="180"/>
        <v>0</v>
      </c>
      <c r="CH185" s="929">
        <f t="shared" si="180"/>
        <v>0</v>
      </c>
      <c r="CI185" s="929">
        <f t="shared" si="180"/>
        <v>0</v>
      </c>
      <c r="CJ185" s="929">
        <f t="shared" si="180"/>
        <v>0</v>
      </c>
      <c r="CK185" s="929">
        <f t="shared" si="180"/>
        <v>0</v>
      </c>
      <c r="CL185" s="929">
        <f t="shared" si="180"/>
        <v>0</v>
      </c>
      <c r="CM185" s="929">
        <f t="shared" si="180"/>
        <v>0</v>
      </c>
      <c r="CN185" s="929">
        <f t="shared" si="180"/>
        <v>0</v>
      </c>
      <c r="CO185" s="929">
        <f t="shared" si="180"/>
        <v>0</v>
      </c>
      <c r="CP185" s="929">
        <f t="shared" si="180"/>
        <v>0</v>
      </c>
      <c r="CQ185" s="929">
        <f t="shared" si="180"/>
        <v>0</v>
      </c>
      <c r="CR185" s="929">
        <f t="shared" si="180"/>
        <v>0</v>
      </c>
      <c r="CS185" s="929">
        <f t="shared" si="180"/>
        <v>0</v>
      </c>
      <c r="CT185" s="929">
        <f t="shared" si="180"/>
        <v>0</v>
      </c>
      <c r="CU185" s="929">
        <f t="shared" si="180"/>
        <v>0</v>
      </c>
      <c r="CV185" s="929">
        <f t="shared" si="180"/>
        <v>0</v>
      </c>
      <c r="CW185" s="929">
        <f t="shared" si="180"/>
        <v>0</v>
      </c>
      <c r="CX185" s="929">
        <f t="shared" si="180"/>
        <v>0</v>
      </c>
      <c r="CY185" s="929">
        <f t="shared" si="180"/>
        <v>0</v>
      </c>
      <c r="CZ185" s="929">
        <f t="shared" si="180"/>
        <v>0</v>
      </c>
      <c r="DA185" s="929">
        <f t="shared" si="180"/>
        <v>0</v>
      </c>
      <c r="DB185" s="929">
        <f t="shared" si="180"/>
        <v>0</v>
      </c>
      <c r="DC185" s="929">
        <f t="shared" si="180"/>
        <v>0</v>
      </c>
      <c r="DD185" s="929">
        <f t="shared" si="180"/>
        <v>0</v>
      </c>
      <c r="DE185" s="929">
        <f t="shared" si="180"/>
        <v>0</v>
      </c>
      <c r="DF185" s="929">
        <f t="shared" si="180"/>
        <v>0</v>
      </c>
      <c r="DG185" s="929">
        <f t="shared" si="180"/>
        <v>0</v>
      </c>
      <c r="DH185" s="929">
        <f t="shared" si="180"/>
        <v>0</v>
      </c>
      <c r="DI185" s="929">
        <f t="shared" si="180"/>
        <v>0</v>
      </c>
      <c r="DJ185" s="929">
        <f t="shared" si="180"/>
        <v>0</v>
      </c>
      <c r="DK185" s="929">
        <f t="shared" si="180"/>
        <v>0</v>
      </c>
      <c r="DL185" s="929">
        <f t="shared" si="180"/>
        <v>0</v>
      </c>
      <c r="DM185" s="929">
        <f t="shared" si="180"/>
        <v>0</v>
      </c>
      <c r="DN185" s="929">
        <f t="shared" si="180"/>
        <v>0</v>
      </c>
      <c r="DO185" s="929">
        <f t="shared" si="180"/>
        <v>0</v>
      </c>
      <c r="DP185" s="929">
        <f t="shared" si="180"/>
        <v>0</v>
      </c>
      <c r="DQ185" s="929">
        <f t="shared" si="180"/>
        <v>0</v>
      </c>
      <c r="DR185" s="929">
        <f t="shared" si="180"/>
        <v>0</v>
      </c>
      <c r="DS185" s="929">
        <f t="shared" si="180"/>
        <v>0</v>
      </c>
      <c r="DT185" s="929">
        <f t="shared" si="180"/>
        <v>0</v>
      </c>
      <c r="DU185" s="929">
        <f t="shared" si="180"/>
        <v>0</v>
      </c>
      <c r="DV185" s="929">
        <f t="shared" si="180"/>
        <v>0</v>
      </c>
      <c r="DW185" s="929">
        <f t="shared" si="180"/>
        <v>0</v>
      </c>
      <c r="DX185" s="929">
        <f t="shared" si="180"/>
        <v>0</v>
      </c>
      <c r="DY185" s="929">
        <f t="shared" si="180"/>
        <v>0</v>
      </c>
      <c r="DZ185" s="929">
        <f t="shared" si="180"/>
        <v>0</v>
      </c>
      <c r="EA185" s="929">
        <f t="shared" si="180"/>
        <v>0</v>
      </c>
      <c r="EB185" s="929">
        <f t="shared" si="180"/>
        <v>0</v>
      </c>
      <c r="EC185" s="929">
        <f t="shared" si="180"/>
        <v>0</v>
      </c>
      <c r="ED185" s="929">
        <f t="shared" si="180"/>
        <v>0</v>
      </c>
      <c r="EE185" s="929">
        <f t="shared" si="180"/>
        <v>0</v>
      </c>
      <c r="EF185" s="929">
        <f t="shared" si="180"/>
        <v>0</v>
      </c>
      <c r="EG185" s="929">
        <f t="shared" si="180"/>
        <v>0</v>
      </c>
      <c r="EH185" s="929">
        <f t="shared" si="180"/>
        <v>0</v>
      </c>
      <c r="EI185" s="929">
        <f t="shared" si="180"/>
        <v>0</v>
      </c>
      <c r="EJ185" s="929">
        <f t="shared" si="181"/>
        <v>0</v>
      </c>
      <c r="EK185" s="929">
        <f t="shared" si="181"/>
        <v>0</v>
      </c>
      <c r="EL185" s="929">
        <f t="shared" si="181"/>
        <v>0</v>
      </c>
      <c r="EM185" s="929">
        <f t="shared" si="181"/>
        <v>0</v>
      </c>
      <c r="EN185" s="929">
        <f t="shared" si="181"/>
        <v>0</v>
      </c>
      <c r="EO185" s="929">
        <f t="shared" si="181"/>
        <v>0</v>
      </c>
      <c r="EP185" s="929">
        <f t="shared" si="181"/>
        <v>0</v>
      </c>
      <c r="EQ185" s="929">
        <f t="shared" si="181"/>
        <v>0</v>
      </c>
      <c r="ER185" s="929">
        <f t="shared" si="181"/>
        <v>0</v>
      </c>
      <c r="ES185" s="929">
        <f t="shared" si="181"/>
        <v>0</v>
      </c>
      <c r="ET185" s="929">
        <f t="shared" si="181"/>
        <v>0</v>
      </c>
      <c r="EU185" s="929">
        <f t="shared" si="181"/>
        <v>0</v>
      </c>
      <c r="EV185" s="929">
        <f t="shared" si="181"/>
        <v>0</v>
      </c>
      <c r="EW185" s="929">
        <f t="shared" si="181"/>
        <v>0</v>
      </c>
      <c r="EX185" s="929">
        <f t="shared" si="181"/>
        <v>0</v>
      </c>
      <c r="EY185" s="929">
        <f t="shared" si="181"/>
        <v>0</v>
      </c>
      <c r="EZ185" s="929">
        <f t="shared" si="181"/>
        <v>0</v>
      </c>
      <c r="FA185" s="929">
        <f t="shared" si="181"/>
        <v>0</v>
      </c>
      <c r="FB185" s="929">
        <f t="shared" si="181"/>
        <v>0</v>
      </c>
      <c r="FC185" s="929">
        <f t="shared" si="181"/>
        <v>0</v>
      </c>
      <c r="FD185" s="929">
        <f t="shared" si="181"/>
        <v>0</v>
      </c>
      <c r="FE185" s="929">
        <f t="shared" si="181"/>
        <v>0</v>
      </c>
      <c r="FF185" s="929">
        <f t="shared" si="181"/>
        <v>0</v>
      </c>
      <c r="FG185" s="929">
        <f t="shared" si="181"/>
        <v>0</v>
      </c>
      <c r="FH185" s="929">
        <f t="shared" si="181"/>
        <v>0</v>
      </c>
      <c r="FI185" s="929">
        <f t="shared" si="181"/>
        <v>0</v>
      </c>
      <c r="FJ185" s="929">
        <f t="shared" si="181"/>
        <v>0</v>
      </c>
      <c r="FK185" s="929">
        <f t="shared" si="181"/>
        <v>0</v>
      </c>
      <c r="FL185" s="929">
        <f t="shared" si="181"/>
        <v>0</v>
      </c>
      <c r="FM185" s="929">
        <f t="shared" si="181"/>
        <v>0</v>
      </c>
      <c r="FN185" s="929">
        <f t="shared" si="181"/>
        <v>0</v>
      </c>
      <c r="FO185" s="929">
        <f t="shared" si="181"/>
        <v>0</v>
      </c>
      <c r="FP185" s="929">
        <f t="shared" si="181"/>
        <v>0</v>
      </c>
      <c r="FQ185" s="929">
        <f t="shared" si="181"/>
        <v>0</v>
      </c>
      <c r="FR185" s="929">
        <f t="shared" si="181"/>
        <v>0</v>
      </c>
      <c r="FS185" s="929">
        <f t="shared" si="181"/>
        <v>0</v>
      </c>
      <c r="FT185" s="929">
        <f t="shared" si="181"/>
        <v>0</v>
      </c>
      <c r="FU185" s="929">
        <f t="shared" si="181"/>
        <v>0</v>
      </c>
      <c r="FV185" s="929">
        <f t="shared" si="181"/>
        <v>0</v>
      </c>
      <c r="FW185" s="929">
        <f t="shared" si="181"/>
        <v>0</v>
      </c>
      <c r="FX185" s="929">
        <f t="shared" si="181"/>
        <v>0</v>
      </c>
      <c r="FY185" s="929">
        <f t="shared" si="181"/>
        <v>0</v>
      </c>
      <c r="FZ185" s="929">
        <f t="shared" si="181"/>
        <v>0</v>
      </c>
      <c r="GA185" s="929">
        <f t="shared" si="181"/>
        <v>0</v>
      </c>
      <c r="GB185" s="929">
        <f t="shared" si="181"/>
        <v>0</v>
      </c>
      <c r="GC185" s="929">
        <f t="shared" si="181"/>
        <v>0</v>
      </c>
      <c r="GD185" s="929">
        <f t="shared" si="181"/>
        <v>0</v>
      </c>
      <c r="GE185" s="929">
        <f t="shared" si="181"/>
        <v>0</v>
      </c>
      <c r="GF185" s="929">
        <f t="shared" si="181"/>
        <v>0</v>
      </c>
      <c r="GG185" s="929">
        <f t="shared" si="181"/>
        <v>0</v>
      </c>
      <c r="GH185" s="929">
        <f t="shared" si="181"/>
        <v>0</v>
      </c>
      <c r="GI185" s="929">
        <f t="shared" si="181"/>
        <v>0</v>
      </c>
      <c r="GJ185" s="929">
        <f t="shared" si="181"/>
        <v>0</v>
      </c>
      <c r="GK185" s="929">
        <f t="shared" si="181"/>
        <v>0</v>
      </c>
      <c r="GL185" s="929">
        <f t="shared" si="181"/>
        <v>0</v>
      </c>
      <c r="GM185" s="929">
        <f t="shared" si="181"/>
        <v>0</v>
      </c>
      <c r="GN185" s="929">
        <f t="shared" si="181"/>
        <v>0</v>
      </c>
      <c r="GO185" s="929">
        <f t="shared" si="181"/>
        <v>0</v>
      </c>
      <c r="GP185" s="929">
        <f t="shared" si="181"/>
        <v>0</v>
      </c>
      <c r="GQ185" s="929">
        <f t="shared" si="181"/>
        <v>0</v>
      </c>
      <c r="GR185" s="929">
        <f t="shared" si="181"/>
        <v>0</v>
      </c>
      <c r="GS185" s="929">
        <f t="shared" si="181"/>
        <v>0</v>
      </c>
      <c r="GT185" s="929">
        <f t="shared" si="181"/>
        <v>0</v>
      </c>
      <c r="GU185" s="929">
        <f t="shared" si="181"/>
        <v>0</v>
      </c>
      <c r="GV185" s="929">
        <f t="shared" si="182"/>
        <v>0</v>
      </c>
      <c r="GW185" s="929">
        <f t="shared" si="182"/>
        <v>0</v>
      </c>
      <c r="GX185" s="929">
        <f t="shared" si="182"/>
        <v>0</v>
      </c>
      <c r="GY185" s="929">
        <f t="shared" si="182"/>
        <v>0</v>
      </c>
      <c r="GZ185" s="929">
        <f t="shared" si="182"/>
        <v>0</v>
      </c>
      <c r="HA185" s="929">
        <f t="shared" si="182"/>
        <v>0</v>
      </c>
      <c r="HB185" s="929">
        <f t="shared" si="182"/>
        <v>0</v>
      </c>
      <c r="HC185" s="929">
        <f t="shared" si="182"/>
        <v>0</v>
      </c>
      <c r="HD185" s="929">
        <f t="shared" si="182"/>
        <v>0</v>
      </c>
      <c r="HE185" s="929">
        <f t="shared" si="182"/>
        <v>0</v>
      </c>
      <c r="HF185" s="929">
        <f t="shared" si="182"/>
        <v>0</v>
      </c>
      <c r="HG185" s="929">
        <f t="shared" si="182"/>
        <v>0</v>
      </c>
      <c r="HH185" s="929">
        <f t="shared" si="182"/>
        <v>0</v>
      </c>
      <c r="HI185" s="929">
        <f t="shared" si="182"/>
        <v>0</v>
      </c>
      <c r="HJ185" s="929">
        <f t="shared" si="182"/>
        <v>0</v>
      </c>
      <c r="HK185" s="929">
        <f t="shared" si="182"/>
        <v>0</v>
      </c>
      <c r="HL185" s="929">
        <f t="shared" si="182"/>
        <v>0</v>
      </c>
      <c r="HM185" s="929">
        <f t="shared" si="182"/>
        <v>0</v>
      </c>
      <c r="HN185" s="929">
        <f t="shared" si="182"/>
        <v>0</v>
      </c>
      <c r="HO185" s="929">
        <f t="shared" si="182"/>
        <v>0</v>
      </c>
      <c r="HP185" s="929">
        <f t="shared" si="182"/>
        <v>0</v>
      </c>
      <c r="HQ185" s="929">
        <f t="shared" si="182"/>
        <v>0</v>
      </c>
      <c r="HR185" s="929">
        <f t="shared" si="182"/>
        <v>0</v>
      </c>
      <c r="HS185" s="929">
        <f t="shared" si="182"/>
        <v>0</v>
      </c>
      <c r="HT185" s="929">
        <f t="shared" si="182"/>
        <v>0</v>
      </c>
      <c r="HU185" s="929">
        <f t="shared" si="182"/>
        <v>0</v>
      </c>
      <c r="HV185" s="929">
        <f t="shared" si="182"/>
        <v>0</v>
      </c>
      <c r="HW185" s="929">
        <f t="shared" si="182"/>
        <v>0</v>
      </c>
      <c r="HX185" s="929">
        <f t="shared" si="182"/>
        <v>0</v>
      </c>
      <c r="HY185" s="929">
        <f t="shared" si="182"/>
        <v>0</v>
      </c>
      <c r="HZ185" s="929">
        <f t="shared" si="182"/>
        <v>0</v>
      </c>
      <c r="IA185" s="929">
        <f t="shared" si="182"/>
        <v>0</v>
      </c>
      <c r="IB185" s="929">
        <f t="shared" si="182"/>
        <v>0</v>
      </c>
      <c r="IC185" s="929">
        <f t="shared" si="182"/>
        <v>0</v>
      </c>
      <c r="ID185" s="929">
        <f t="shared" si="182"/>
        <v>0</v>
      </c>
      <c r="IE185" s="929">
        <f t="shared" si="182"/>
        <v>0</v>
      </c>
      <c r="IF185" s="929">
        <f t="shared" si="182"/>
        <v>0</v>
      </c>
      <c r="IG185" s="929">
        <f t="shared" si="182"/>
        <v>0</v>
      </c>
      <c r="IH185" s="929">
        <f t="shared" si="182"/>
        <v>0</v>
      </c>
      <c r="II185" s="929">
        <f t="shared" si="182"/>
        <v>0</v>
      </c>
      <c r="IJ185" s="929">
        <f t="shared" si="182"/>
        <v>0</v>
      </c>
      <c r="IK185" s="929">
        <f t="shared" si="182"/>
        <v>0</v>
      </c>
      <c r="IL185" s="929">
        <f t="shared" si="182"/>
        <v>0</v>
      </c>
      <c r="IM185" s="929">
        <f t="shared" si="182"/>
        <v>0</v>
      </c>
      <c r="IN185" s="929">
        <f t="shared" si="182"/>
        <v>0</v>
      </c>
      <c r="IO185" s="929">
        <f t="shared" si="182"/>
        <v>0</v>
      </c>
      <c r="IP185" s="929">
        <f t="shared" si="182"/>
        <v>0</v>
      </c>
      <c r="IQ185" s="929">
        <f t="shared" si="182"/>
        <v>0</v>
      </c>
      <c r="IR185" s="929">
        <f t="shared" si="182"/>
        <v>0</v>
      </c>
      <c r="IS185" s="929">
        <f t="shared" si="182"/>
        <v>0</v>
      </c>
      <c r="IT185" s="929">
        <f t="shared" si="182"/>
        <v>0</v>
      </c>
      <c r="IU185" s="929">
        <f t="shared" si="182"/>
        <v>0</v>
      </c>
      <c r="IV185" s="929">
        <f t="shared" si="182"/>
        <v>0</v>
      </c>
      <c r="IW185" s="929">
        <f t="shared" si="182"/>
        <v>0</v>
      </c>
      <c r="IX185" s="929">
        <f t="shared" si="182"/>
        <v>0</v>
      </c>
      <c r="IY185" s="929">
        <f t="shared" si="182"/>
        <v>0</v>
      </c>
      <c r="IZ185" s="929">
        <f t="shared" si="182"/>
        <v>0</v>
      </c>
      <c r="JA185" s="929">
        <f t="shared" si="182"/>
        <v>0</v>
      </c>
      <c r="JB185" s="929">
        <f t="shared" si="182"/>
        <v>0</v>
      </c>
      <c r="JC185" s="929">
        <f t="shared" si="182"/>
        <v>0</v>
      </c>
      <c r="JD185" s="929">
        <f t="shared" si="182"/>
        <v>0</v>
      </c>
      <c r="JE185" s="929">
        <f t="shared" si="182"/>
        <v>0</v>
      </c>
      <c r="JF185" s="929">
        <f t="shared" si="182"/>
        <v>0</v>
      </c>
      <c r="JG185" s="929">
        <f t="shared" si="182"/>
        <v>0</v>
      </c>
      <c r="JH185" s="929">
        <f t="shared" si="183"/>
        <v>0</v>
      </c>
      <c r="JI185" s="929">
        <f t="shared" si="183"/>
        <v>0</v>
      </c>
      <c r="JJ185" s="929">
        <f t="shared" si="183"/>
        <v>0</v>
      </c>
      <c r="JK185" s="929">
        <f t="shared" si="183"/>
        <v>0</v>
      </c>
      <c r="JL185" s="929">
        <f t="shared" si="183"/>
        <v>0</v>
      </c>
      <c r="JM185" s="929">
        <f t="shared" si="183"/>
        <v>0</v>
      </c>
      <c r="JN185" s="929">
        <f t="shared" si="183"/>
        <v>0</v>
      </c>
      <c r="JO185" s="929">
        <f t="shared" si="183"/>
        <v>0</v>
      </c>
      <c r="JP185" s="929">
        <f t="shared" si="183"/>
        <v>0</v>
      </c>
      <c r="JQ185" s="929">
        <f t="shared" si="183"/>
        <v>0</v>
      </c>
      <c r="JR185" s="929">
        <f t="shared" si="183"/>
        <v>0</v>
      </c>
      <c r="JS185" s="929">
        <f t="shared" si="183"/>
        <v>0</v>
      </c>
      <c r="JT185" s="929">
        <f t="shared" si="183"/>
        <v>0</v>
      </c>
      <c r="JU185" s="929">
        <f t="shared" si="183"/>
        <v>0</v>
      </c>
      <c r="JV185" s="929">
        <f t="shared" si="183"/>
        <v>0</v>
      </c>
      <c r="JW185" s="929">
        <f t="shared" si="183"/>
        <v>0</v>
      </c>
      <c r="JX185" s="929">
        <f t="shared" si="183"/>
        <v>0</v>
      </c>
      <c r="JY185" s="929">
        <f t="shared" si="183"/>
        <v>0</v>
      </c>
      <c r="JZ185" s="929">
        <f t="shared" si="183"/>
        <v>0</v>
      </c>
      <c r="KA185" s="929">
        <f t="shared" si="183"/>
        <v>0</v>
      </c>
      <c r="KB185" s="929">
        <f t="shared" si="183"/>
        <v>0</v>
      </c>
      <c r="KC185" s="929">
        <f t="shared" si="183"/>
        <v>0</v>
      </c>
      <c r="KD185" s="929">
        <f t="shared" si="183"/>
        <v>0</v>
      </c>
      <c r="KE185" s="929">
        <f t="shared" si="183"/>
        <v>0</v>
      </c>
      <c r="KF185" s="929">
        <f t="shared" si="183"/>
        <v>0</v>
      </c>
      <c r="KG185" s="929">
        <f t="shared" si="183"/>
        <v>0</v>
      </c>
      <c r="KH185" s="929">
        <f t="shared" si="183"/>
        <v>0</v>
      </c>
      <c r="KI185" s="929">
        <f t="shared" si="183"/>
        <v>0</v>
      </c>
      <c r="KJ185" s="929">
        <f t="shared" si="183"/>
        <v>0</v>
      </c>
      <c r="KK185" s="929">
        <f t="shared" si="183"/>
        <v>0</v>
      </c>
      <c r="KL185" s="929">
        <f t="shared" si="183"/>
        <v>0</v>
      </c>
      <c r="KM185" s="929">
        <f t="shared" si="183"/>
        <v>0</v>
      </c>
      <c r="KN185" s="929">
        <f t="shared" si="183"/>
        <v>0</v>
      </c>
      <c r="KO185" s="929">
        <f t="shared" si="183"/>
        <v>0</v>
      </c>
      <c r="KP185" s="929">
        <f t="shared" si="183"/>
        <v>0</v>
      </c>
      <c r="KQ185" s="929">
        <f t="shared" si="183"/>
        <v>0</v>
      </c>
      <c r="KR185" s="929">
        <f t="shared" si="183"/>
        <v>0</v>
      </c>
      <c r="KS185" s="929">
        <f t="shared" si="183"/>
        <v>0</v>
      </c>
      <c r="KT185" s="929">
        <f t="shared" si="183"/>
        <v>0</v>
      </c>
      <c r="KU185" s="929">
        <f t="shared" si="183"/>
        <v>0</v>
      </c>
      <c r="KV185" s="929">
        <f t="shared" si="183"/>
        <v>0</v>
      </c>
      <c r="KW185" s="929">
        <f t="shared" si="183"/>
        <v>0</v>
      </c>
      <c r="KX185" s="929">
        <f t="shared" si="183"/>
        <v>0</v>
      </c>
      <c r="KY185" s="929">
        <f t="shared" si="183"/>
        <v>0</v>
      </c>
      <c r="KZ185" s="929">
        <f t="shared" si="183"/>
        <v>0</v>
      </c>
      <c r="LA185" s="929">
        <f t="shared" si="183"/>
        <v>0</v>
      </c>
      <c r="LB185" s="929">
        <f t="shared" si="183"/>
        <v>0</v>
      </c>
      <c r="LC185" s="929">
        <f t="shared" si="183"/>
        <v>0</v>
      </c>
      <c r="LD185" s="929">
        <f t="shared" si="183"/>
        <v>0</v>
      </c>
      <c r="LE185" s="929">
        <f t="shared" si="183"/>
        <v>0</v>
      </c>
      <c r="LF185" s="929">
        <f t="shared" si="183"/>
        <v>0</v>
      </c>
      <c r="LG185" s="929">
        <f t="shared" si="183"/>
        <v>0</v>
      </c>
      <c r="LH185" s="929">
        <f t="shared" si="183"/>
        <v>0</v>
      </c>
      <c r="LI185" s="929">
        <f t="shared" si="183"/>
        <v>0</v>
      </c>
      <c r="LJ185" s="929">
        <f t="shared" si="183"/>
        <v>0</v>
      </c>
      <c r="LK185" s="929">
        <f t="shared" si="183"/>
        <v>0</v>
      </c>
      <c r="LL185" s="929">
        <f t="shared" si="183"/>
        <v>0</v>
      </c>
      <c r="LM185" s="929">
        <f t="shared" si="183"/>
        <v>0</v>
      </c>
      <c r="LN185" s="929">
        <f t="shared" si="183"/>
        <v>0</v>
      </c>
      <c r="LO185" s="929">
        <f t="shared" si="183"/>
        <v>0</v>
      </c>
      <c r="LP185" s="929">
        <f t="shared" si="183"/>
        <v>0</v>
      </c>
      <c r="LQ185" s="929">
        <f t="shared" si="183"/>
        <v>0</v>
      </c>
      <c r="LR185" s="929">
        <f t="shared" si="183"/>
        <v>0</v>
      </c>
      <c r="LS185" s="929">
        <f t="shared" si="183"/>
        <v>0</v>
      </c>
      <c r="LT185" s="929">
        <f t="shared" si="184"/>
        <v>0</v>
      </c>
      <c r="LU185" s="929">
        <f t="shared" si="184"/>
        <v>0</v>
      </c>
      <c r="LV185" s="929">
        <f t="shared" si="184"/>
        <v>0</v>
      </c>
      <c r="LW185" s="929">
        <f t="shared" si="184"/>
        <v>0</v>
      </c>
      <c r="LX185" s="929">
        <f t="shared" si="184"/>
        <v>0</v>
      </c>
      <c r="LY185" s="929">
        <f t="shared" si="184"/>
        <v>0</v>
      </c>
      <c r="LZ185" s="929">
        <f t="shared" si="184"/>
        <v>0</v>
      </c>
      <c r="MA185" s="929">
        <f t="shared" si="184"/>
        <v>0</v>
      </c>
      <c r="MB185" s="929">
        <f t="shared" si="184"/>
        <v>0</v>
      </c>
      <c r="MC185" s="929">
        <f t="shared" si="184"/>
        <v>0</v>
      </c>
      <c r="MD185" s="929">
        <f t="shared" si="184"/>
        <v>0</v>
      </c>
      <c r="ME185" s="929">
        <f t="shared" si="184"/>
        <v>0</v>
      </c>
      <c r="MF185" s="929">
        <f t="shared" si="184"/>
        <v>0</v>
      </c>
      <c r="MG185" s="929">
        <f t="shared" si="184"/>
        <v>0</v>
      </c>
      <c r="MH185" s="929">
        <f t="shared" si="184"/>
        <v>0</v>
      </c>
      <c r="MI185" s="929">
        <f t="shared" si="184"/>
        <v>0</v>
      </c>
      <c r="MJ185" s="929">
        <f t="shared" si="184"/>
        <v>0</v>
      </c>
      <c r="MK185" s="929">
        <f t="shared" si="184"/>
        <v>0</v>
      </c>
      <c r="ML185" s="929">
        <f t="shared" si="184"/>
        <v>0</v>
      </c>
      <c r="MM185" s="929">
        <f t="shared" si="184"/>
        <v>0</v>
      </c>
      <c r="MN185" s="929">
        <f t="shared" si="184"/>
        <v>0</v>
      </c>
      <c r="MO185" s="929">
        <f t="shared" si="184"/>
        <v>0</v>
      </c>
      <c r="MP185" s="929">
        <f t="shared" si="184"/>
        <v>0</v>
      </c>
      <c r="MQ185" s="929">
        <f t="shared" si="184"/>
        <v>0</v>
      </c>
      <c r="MR185" s="929">
        <f t="shared" si="184"/>
        <v>0</v>
      </c>
      <c r="MS185" s="929">
        <f t="shared" si="184"/>
        <v>0</v>
      </c>
      <c r="MT185" s="929">
        <f t="shared" si="184"/>
        <v>0</v>
      </c>
      <c r="MU185" s="929">
        <f t="shared" si="184"/>
        <v>0</v>
      </c>
      <c r="MV185" s="929">
        <f t="shared" si="184"/>
        <v>0</v>
      </c>
      <c r="MW185" s="929">
        <f t="shared" si="184"/>
        <v>0</v>
      </c>
      <c r="MX185" s="929">
        <f t="shared" si="184"/>
        <v>0</v>
      </c>
      <c r="MY185" s="929">
        <f t="shared" si="184"/>
        <v>0</v>
      </c>
      <c r="MZ185" s="929">
        <f t="shared" si="184"/>
        <v>0</v>
      </c>
      <c r="NA185" s="929">
        <f t="shared" si="184"/>
        <v>0</v>
      </c>
      <c r="NB185" s="929">
        <f t="shared" si="184"/>
        <v>0</v>
      </c>
      <c r="NC185" s="929">
        <f t="shared" si="184"/>
        <v>0</v>
      </c>
      <c r="ND185" s="929">
        <f t="shared" si="184"/>
        <v>0</v>
      </c>
      <c r="NE185" s="929">
        <f t="shared" si="184"/>
        <v>0</v>
      </c>
      <c r="NF185" s="929">
        <f t="shared" si="184"/>
        <v>0</v>
      </c>
      <c r="NG185" s="929">
        <f t="shared" si="184"/>
        <v>0</v>
      </c>
      <c r="NH185" s="929">
        <f t="shared" si="184"/>
        <v>0</v>
      </c>
      <c r="NI185" s="929">
        <f t="shared" si="184"/>
        <v>0</v>
      </c>
      <c r="NJ185" s="929">
        <f t="shared" si="184"/>
        <v>0</v>
      </c>
      <c r="NK185" s="929">
        <f t="shared" si="184"/>
        <v>0</v>
      </c>
      <c r="NL185" s="929">
        <f t="shared" si="184"/>
        <v>0</v>
      </c>
      <c r="NM185" s="929">
        <f t="shared" si="184"/>
        <v>0</v>
      </c>
      <c r="NN185" s="929">
        <f t="shared" si="184"/>
        <v>0</v>
      </c>
      <c r="NO185" s="929">
        <f t="shared" si="184"/>
        <v>0</v>
      </c>
      <c r="NP185" s="929">
        <f t="shared" si="184"/>
        <v>0</v>
      </c>
      <c r="NQ185" s="929">
        <f t="shared" si="184"/>
        <v>0</v>
      </c>
      <c r="NR185" s="929">
        <f t="shared" si="184"/>
        <v>0</v>
      </c>
      <c r="NS185" s="929">
        <f t="shared" si="184"/>
        <v>0</v>
      </c>
      <c r="NT185" s="929">
        <f t="shared" si="184"/>
        <v>0</v>
      </c>
      <c r="NU185" s="929">
        <f t="shared" si="184"/>
        <v>0</v>
      </c>
      <c r="NV185" s="929">
        <f t="shared" si="184"/>
        <v>0</v>
      </c>
      <c r="NW185" s="929">
        <f t="shared" si="184"/>
        <v>0</v>
      </c>
      <c r="NX185" s="929">
        <f t="shared" si="184"/>
        <v>0</v>
      </c>
      <c r="NY185" s="929">
        <f t="shared" si="184"/>
        <v>0</v>
      </c>
      <c r="NZ185" s="929">
        <f t="shared" si="184"/>
        <v>0</v>
      </c>
      <c r="OA185" s="929">
        <f t="shared" si="184"/>
        <v>0</v>
      </c>
      <c r="OB185" s="929">
        <f t="shared" si="184"/>
        <v>0</v>
      </c>
      <c r="OC185" s="929">
        <f t="shared" si="184"/>
        <v>0</v>
      </c>
      <c r="OD185" s="929">
        <f t="shared" si="184"/>
        <v>0</v>
      </c>
      <c r="OE185" s="929">
        <f t="shared" si="184"/>
        <v>0</v>
      </c>
      <c r="OF185" s="929">
        <f t="shared" si="185"/>
        <v>0</v>
      </c>
      <c r="OG185" s="929">
        <f t="shared" si="185"/>
        <v>0</v>
      </c>
      <c r="OH185" s="929">
        <f t="shared" si="185"/>
        <v>0</v>
      </c>
      <c r="OI185" s="929">
        <f t="shared" si="185"/>
        <v>0</v>
      </c>
      <c r="OJ185" s="929">
        <f t="shared" si="185"/>
        <v>0</v>
      </c>
      <c r="OK185" s="929">
        <f t="shared" si="185"/>
        <v>0</v>
      </c>
      <c r="OL185" s="929">
        <f t="shared" si="185"/>
        <v>0</v>
      </c>
      <c r="OM185" s="929">
        <f t="shared" si="185"/>
        <v>0</v>
      </c>
      <c r="ON185" s="929">
        <f t="shared" si="185"/>
        <v>0</v>
      </c>
      <c r="OO185" s="929">
        <f t="shared" si="185"/>
        <v>0</v>
      </c>
      <c r="OP185" s="929">
        <f t="shared" si="185"/>
        <v>0</v>
      </c>
      <c r="OQ185" s="929">
        <f t="shared" si="185"/>
        <v>0</v>
      </c>
      <c r="OR185" s="929">
        <f t="shared" si="185"/>
        <v>0</v>
      </c>
      <c r="OS185" s="929">
        <f t="shared" si="185"/>
        <v>0</v>
      </c>
      <c r="OT185" s="929">
        <f t="shared" si="185"/>
        <v>0</v>
      </c>
      <c r="OU185" s="929">
        <f t="shared" si="185"/>
        <v>0</v>
      </c>
      <c r="OV185" s="929">
        <f t="shared" si="185"/>
        <v>0</v>
      </c>
      <c r="OW185" s="929">
        <f t="shared" si="185"/>
        <v>0</v>
      </c>
      <c r="OX185" s="929">
        <f t="shared" si="185"/>
        <v>0</v>
      </c>
      <c r="OY185" s="929">
        <f t="shared" si="185"/>
        <v>0</v>
      </c>
      <c r="OZ185" s="929">
        <f t="shared" si="185"/>
        <v>0</v>
      </c>
      <c r="PA185" s="929">
        <f t="shared" si="185"/>
        <v>0</v>
      </c>
      <c r="PB185" s="929">
        <f t="shared" si="185"/>
        <v>0</v>
      </c>
      <c r="PC185" s="929">
        <f t="shared" si="185"/>
        <v>0</v>
      </c>
      <c r="PD185" s="929">
        <f t="shared" si="185"/>
        <v>0</v>
      </c>
      <c r="PE185" s="929">
        <f t="shared" si="185"/>
        <v>0</v>
      </c>
      <c r="PF185" s="929">
        <f t="shared" si="185"/>
        <v>0</v>
      </c>
      <c r="PG185" s="929">
        <f t="shared" si="185"/>
        <v>0</v>
      </c>
      <c r="PH185" s="929">
        <f t="shared" si="185"/>
        <v>0</v>
      </c>
      <c r="PI185" s="929">
        <f t="shared" si="185"/>
        <v>0</v>
      </c>
      <c r="PJ185" s="929">
        <f t="shared" si="185"/>
        <v>0</v>
      </c>
      <c r="PK185" s="929">
        <f t="shared" si="185"/>
        <v>0</v>
      </c>
      <c r="PL185" s="929">
        <f t="shared" si="185"/>
        <v>0</v>
      </c>
      <c r="PM185" s="929">
        <f t="shared" si="185"/>
        <v>0</v>
      </c>
      <c r="PN185" s="929">
        <f t="shared" si="185"/>
        <v>0</v>
      </c>
      <c r="PO185" s="929">
        <f t="shared" si="185"/>
        <v>0</v>
      </c>
      <c r="PP185" s="929">
        <f t="shared" si="185"/>
        <v>0</v>
      </c>
      <c r="PQ185" s="929">
        <f t="shared" si="185"/>
        <v>0</v>
      </c>
      <c r="PR185" s="929">
        <f t="shared" si="185"/>
        <v>0</v>
      </c>
      <c r="PS185" s="929">
        <f t="shared" si="185"/>
        <v>0</v>
      </c>
      <c r="PT185" s="929">
        <f t="shared" si="185"/>
        <v>0</v>
      </c>
      <c r="PU185" s="929">
        <f t="shared" si="185"/>
        <v>0</v>
      </c>
      <c r="PV185" s="929">
        <f t="shared" si="185"/>
        <v>0</v>
      </c>
      <c r="PW185" s="929">
        <f t="shared" si="185"/>
        <v>0</v>
      </c>
      <c r="PX185" s="929">
        <f t="shared" si="185"/>
        <v>0</v>
      </c>
      <c r="PY185" s="929">
        <f t="shared" si="185"/>
        <v>0</v>
      </c>
      <c r="PZ185" s="929">
        <f t="shared" si="185"/>
        <v>0</v>
      </c>
      <c r="QA185" s="929">
        <f t="shared" si="185"/>
        <v>0</v>
      </c>
      <c r="QB185" s="929">
        <f t="shared" si="185"/>
        <v>0</v>
      </c>
      <c r="QC185" s="929">
        <f t="shared" si="185"/>
        <v>0</v>
      </c>
      <c r="QD185" s="929">
        <f t="shared" si="185"/>
        <v>0</v>
      </c>
      <c r="QE185" s="929">
        <f t="shared" si="185"/>
        <v>0</v>
      </c>
      <c r="QF185" s="929">
        <f t="shared" si="185"/>
        <v>0</v>
      </c>
      <c r="QG185" s="929">
        <f t="shared" si="185"/>
        <v>0</v>
      </c>
      <c r="QH185" s="929">
        <f t="shared" si="185"/>
        <v>0</v>
      </c>
      <c r="QI185" s="929">
        <f t="shared" si="185"/>
        <v>0</v>
      </c>
      <c r="QJ185" s="929">
        <f t="shared" si="185"/>
        <v>0</v>
      </c>
      <c r="QK185" s="929">
        <f t="shared" si="185"/>
        <v>0</v>
      </c>
      <c r="QL185" s="929">
        <f t="shared" si="185"/>
        <v>0</v>
      </c>
      <c r="QM185" s="929">
        <f t="shared" si="185"/>
        <v>0</v>
      </c>
      <c r="QN185" s="929">
        <f t="shared" si="185"/>
        <v>0</v>
      </c>
      <c r="QO185" s="929">
        <f t="shared" si="185"/>
        <v>0</v>
      </c>
      <c r="QP185" s="929">
        <f t="shared" si="185"/>
        <v>0</v>
      </c>
      <c r="QQ185" s="929">
        <f t="shared" si="185"/>
        <v>0</v>
      </c>
      <c r="QR185" s="929">
        <f t="shared" si="186"/>
        <v>0</v>
      </c>
      <c r="QS185" s="929">
        <f t="shared" si="186"/>
        <v>0</v>
      </c>
      <c r="QT185" s="929">
        <f t="shared" si="186"/>
        <v>0</v>
      </c>
      <c r="QU185" s="929">
        <f t="shared" si="186"/>
        <v>0</v>
      </c>
      <c r="QV185" s="929">
        <f t="shared" si="186"/>
        <v>0</v>
      </c>
      <c r="QW185" s="929">
        <f t="shared" si="186"/>
        <v>0</v>
      </c>
      <c r="QX185" s="929">
        <f t="shared" si="186"/>
        <v>0</v>
      </c>
      <c r="QY185" s="929">
        <f t="shared" si="186"/>
        <v>0</v>
      </c>
      <c r="QZ185" s="929">
        <f t="shared" si="186"/>
        <v>0</v>
      </c>
      <c r="RA185" s="929">
        <f t="shared" si="186"/>
        <v>0</v>
      </c>
      <c r="RB185" s="929">
        <f t="shared" si="186"/>
        <v>0</v>
      </c>
      <c r="RC185" s="929">
        <f t="shared" si="186"/>
        <v>0</v>
      </c>
      <c r="RD185" s="929">
        <f t="shared" si="186"/>
        <v>0</v>
      </c>
      <c r="RE185" s="929">
        <f t="shared" si="186"/>
        <v>0</v>
      </c>
      <c r="RF185" s="929">
        <f t="shared" si="186"/>
        <v>0</v>
      </c>
      <c r="RG185" s="929">
        <f t="shared" si="186"/>
        <v>0</v>
      </c>
      <c r="RH185" s="929">
        <f t="shared" si="186"/>
        <v>0</v>
      </c>
      <c r="RI185" s="929">
        <f t="shared" si="186"/>
        <v>0</v>
      </c>
      <c r="RJ185" s="929">
        <f t="shared" si="186"/>
        <v>0</v>
      </c>
      <c r="RK185" s="929">
        <f t="shared" si="186"/>
        <v>0</v>
      </c>
      <c r="RL185" s="929">
        <f t="shared" si="186"/>
        <v>0</v>
      </c>
      <c r="RM185" s="929">
        <f t="shared" si="186"/>
        <v>0</v>
      </c>
      <c r="RN185" s="929">
        <f t="shared" si="186"/>
        <v>0</v>
      </c>
      <c r="RO185" s="929">
        <f t="shared" si="186"/>
        <v>0</v>
      </c>
      <c r="RP185" s="929">
        <f t="shared" si="186"/>
        <v>0</v>
      </c>
      <c r="RQ185" s="929">
        <f t="shared" si="186"/>
        <v>0</v>
      </c>
      <c r="RR185" s="929">
        <f t="shared" si="186"/>
        <v>0</v>
      </c>
      <c r="RS185" s="929">
        <f t="shared" si="186"/>
        <v>0</v>
      </c>
      <c r="RT185" s="929">
        <f t="shared" si="186"/>
        <v>0</v>
      </c>
      <c r="RU185" s="929">
        <f t="shared" si="186"/>
        <v>0</v>
      </c>
      <c r="RV185" s="929">
        <f t="shared" si="186"/>
        <v>0</v>
      </c>
      <c r="RW185" s="929">
        <f t="shared" si="186"/>
        <v>0</v>
      </c>
      <c r="RX185" s="929">
        <f t="shared" si="186"/>
        <v>0</v>
      </c>
      <c r="RY185" s="929">
        <f t="shared" si="186"/>
        <v>0</v>
      </c>
      <c r="RZ185" s="929">
        <f t="shared" si="186"/>
        <v>0</v>
      </c>
      <c r="SA185" s="929">
        <f t="shared" si="186"/>
        <v>0</v>
      </c>
      <c r="SB185" s="929">
        <f t="shared" si="186"/>
        <v>0</v>
      </c>
      <c r="SC185" s="929">
        <f t="shared" si="186"/>
        <v>0</v>
      </c>
      <c r="SD185" s="929">
        <f t="shared" si="186"/>
        <v>0</v>
      </c>
      <c r="SE185" s="929">
        <f t="shared" si="186"/>
        <v>0</v>
      </c>
      <c r="SF185" s="929">
        <f t="shared" si="186"/>
        <v>0</v>
      </c>
      <c r="SG185" s="929">
        <f t="shared" si="186"/>
        <v>0</v>
      </c>
      <c r="SH185" s="929">
        <f t="shared" si="186"/>
        <v>0</v>
      </c>
      <c r="SI185" s="929">
        <f t="shared" si="186"/>
        <v>0</v>
      </c>
      <c r="SJ185" s="274">
        <f t="shared" si="176"/>
        <v>0</v>
      </c>
      <c r="SK185" s="261"/>
      <c r="SL185" s="249"/>
      <c r="SM185" s="249"/>
      <c r="SN185" s="249"/>
    </row>
    <row r="186" spans="1:508" outlineLevel="3" x14ac:dyDescent="0.35">
      <c r="A186" s="249"/>
      <c r="B186" s="258"/>
      <c r="C186" s="447">
        <f>INT($C$40)+3</f>
        <v>4</v>
      </c>
      <c r="D186" s="274"/>
      <c r="E186" s="325">
        <f t="shared" si="154"/>
        <v>34</v>
      </c>
      <c r="F186" s="331"/>
      <c r="G186" s="274"/>
      <c r="H186" s="569"/>
      <c r="I186" s="584" t="s">
        <v>922</v>
      </c>
      <c r="J186" s="570"/>
      <c r="K186" s="930">
        <f>K185</f>
        <v>0</v>
      </c>
      <c r="L186" s="930">
        <f t="shared" ref="L186:BW186" si="188">L185</f>
        <v>0</v>
      </c>
      <c r="M186" s="930">
        <f t="shared" si="188"/>
        <v>0</v>
      </c>
      <c r="N186" s="930">
        <f t="shared" si="188"/>
        <v>0</v>
      </c>
      <c r="O186" s="930">
        <f t="shared" si="188"/>
        <v>0</v>
      </c>
      <c r="P186" s="930">
        <f t="shared" si="188"/>
        <v>0</v>
      </c>
      <c r="Q186" s="930">
        <f t="shared" si="188"/>
        <v>0</v>
      </c>
      <c r="R186" s="930">
        <f t="shared" si="188"/>
        <v>0</v>
      </c>
      <c r="S186" s="930">
        <f t="shared" si="188"/>
        <v>0</v>
      </c>
      <c r="T186" s="930">
        <f t="shared" si="188"/>
        <v>0</v>
      </c>
      <c r="U186" s="930">
        <f t="shared" si="188"/>
        <v>0</v>
      </c>
      <c r="V186" s="930">
        <f t="shared" si="188"/>
        <v>0</v>
      </c>
      <c r="W186" s="930">
        <f t="shared" si="188"/>
        <v>0</v>
      </c>
      <c r="X186" s="930">
        <f t="shared" si="188"/>
        <v>0</v>
      </c>
      <c r="Y186" s="930">
        <f t="shared" si="188"/>
        <v>0</v>
      </c>
      <c r="Z186" s="930">
        <f t="shared" si="188"/>
        <v>0</v>
      </c>
      <c r="AA186" s="930">
        <f t="shared" si="188"/>
        <v>0</v>
      </c>
      <c r="AB186" s="930">
        <f t="shared" si="188"/>
        <v>0</v>
      </c>
      <c r="AC186" s="930">
        <f t="shared" si="188"/>
        <v>0</v>
      </c>
      <c r="AD186" s="930">
        <f t="shared" si="188"/>
        <v>0</v>
      </c>
      <c r="AE186" s="930">
        <f t="shared" si="188"/>
        <v>0</v>
      </c>
      <c r="AF186" s="930">
        <f t="shared" si="188"/>
        <v>0</v>
      </c>
      <c r="AG186" s="930">
        <f t="shared" si="188"/>
        <v>0</v>
      </c>
      <c r="AH186" s="930">
        <f t="shared" si="188"/>
        <v>0</v>
      </c>
      <c r="AI186" s="930">
        <f t="shared" si="188"/>
        <v>0</v>
      </c>
      <c r="AJ186" s="930">
        <f t="shared" si="188"/>
        <v>0</v>
      </c>
      <c r="AK186" s="930">
        <f t="shared" si="188"/>
        <v>0</v>
      </c>
      <c r="AL186" s="930">
        <f t="shared" si="188"/>
        <v>0</v>
      </c>
      <c r="AM186" s="930">
        <f t="shared" si="188"/>
        <v>0</v>
      </c>
      <c r="AN186" s="930">
        <f t="shared" si="188"/>
        <v>0</v>
      </c>
      <c r="AO186" s="930">
        <f t="shared" si="188"/>
        <v>0</v>
      </c>
      <c r="AP186" s="930">
        <f t="shared" si="188"/>
        <v>0</v>
      </c>
      <c r="AQ186" s="930">
        <f t="shared" si="188"/>
        <v>0</v>
      </c>
      <c r="AR186" s="930">
        <f t="shared" si="188"/>
        <v>0</v>
      </c>
      <c r="AS186" s="930">
        <f t="shared" si="188"/>
        <v>0</v>
      </c>
      <c r="AT186" s="930">
        <f t="shared" si="188"/>
        <v>0</v>
      </c>
      <c r="AU186" s="930">
        <f t="shared" si="188"/>
        <v>0</v>
      </c>
      <c r="AV186" s="930">
        <f t="shared" si="188"/>
        <v>0</v>
      </c>
      <c r="AW186" s="930">
        <f t="shared" si="188"/>
        <v>0</v>
      </c>
      <c r="AX186" s="930">
        <f t="shared" si="188"/>
        <v>0</v>
      </c>
      <c r="AY186" s="930">
        <f t="shared" si="188"/>
        <v>0</v>
      </c>
      <c r="AZ186" s="930">
        <f t="shared" si="188"/>
        <v>0</v>
      </c>
      <c r="BA186" s="930">
        <f t="shared" si="188"/>
        <v>0</v>
      </c>
      <c r="BB186" s="930">
        <f t="shared" si="188"/>
        <v>0</v>
      </c>
      <c r="BC186" s="930">
        <f t="shared" si="188"/>
        <v>0</v>
      </c>
      <c r="BD186" s="930">
        <f t="shared" si="188"/>
        <v>0</v>
      </c>
      <c r="BE186" s="930">
        <f t="shared" si="188"/>
        <v>0</v>
      </c>
      <c r="BF186" s="930">
        <f t="shared" si="188"/>
        <v>0</v>
      </c>
      <c r="BG186" s="930">
        <f t="shared" si="188"/>
        <v>0</v>
      </c>
      <c r="BH186" s="930">
        <f t="shared" si="188"/>
        <v>0</v>
      </c>
      <c r="BI186" s="930">
        <f t="shared" si="188"/>
        <v>0</v>
      </c>
      <c r="BJ186" s="930">
        <f t="shared" si="188"/>
        <v>0</v>
      </c>
      <c r="BK186" s="930">
        <f t="shared" si="188"/>
        <v>0</v>
      </c>
      <c r="BL186" s="930">
        <f t="shared" si="188"/>
        <v>0</v>
      </c>
      <c r="BM186" s="930">
        <f t="shared" si="188"/>
        <v>0</v>
      </c>
      <c r="BN186" s="930">
        <f t="shared" si="188"/>
        <v>0</v>
      </c>
      <c r="BO186" s="930">
        <f t="shared" si="188"/>
        <v>0</v>
      </c>
      <c r="BP186" s="930">
        <f t="shared" si="188"/>
        <v>0</v>
      </c>
      <c r="BQ186" s="930">
        <f t="shared" si="188"/>
        <v>0</v>
      </c>
      <c r="BR186" s="930">
        <f t="shared" si="188"/>
        <v>0</v>
      </c>
      <c r="BS186" s="930">
        <f t="shared" si="188"/>
        <v>0</v>
      </c>
      <c r="BT186" s="930">
        <f t="shared" si="188"/>
        <v>0</v>
      </c>
      <c r="BU186" s="930">
        <f t="shared" si="188"/>
        <v>0</v>
      </c>
      <c r="BV186" s="930">
        <f t="shared" si="188"/>
        <v>0</v>
      </c>
      <c r="BW186" s="930">
        <f t="shared" si="188"/>
        <v>0</v>
      </c>
      <c r="BX186" s="930">
        <f t="shared" ref="BX186:EI186" si="189">BX185</f>
        <v>0</v>
      </c>
      <c r="BY186" s="930">
        <f t="shared" si="189"/>
        <v>0</v>
      </c>
      <c r="BZ186" s="930">
        <f t="shared" si="189"/>
        <v>0</v>
      </c>
      <c r="CA186" s="930">
        <f t="shared" si="189"/>
        <v>0</v>
      </c>
      <c r="CB186" s="930">
        <f t="shared" si="189"/>
        <v>0</v>
      </c>
      <c r="CC186" s="930">
        <f t="shared" si="189"/>
        <v>0</v>
      </c>
      <c r="CD186" s="930">
        <f t="shared" si="189"/>
        <v>0</v>
      </c>
      <c r="CE186" s="930">
        <f t="shared" si="189"/>
        <v>0</v>
      </c>
      <c r="CF186" s="930">
        <f t="shared" si="189"/>
        <v>0</v>
      </c>
      <c r="CG186" s="930">
        <f t="shared" si="189"/>
        <v>0</v>
      </c>
      <c r="CH186" s="930">
        <f t="shared" si="189"/>
        <v>0</v>
      </c>
      <c r="CI186" s="930">
        <f t="shared" si="189"/>
        <v>0</v>
      </c>
      <c r="CJ186" s="930">
        <f t="shared" si="189"/>
        <v>0</v>
      </c>
      <c r="CK186" s="930">
        <f t="shared" si="189"/>
        <v>0</v>
      </c>
      <c r="CL186" s="930">
        <f t="shared" si="189"/>
        <v>0</v>
      </c>
      <c r="CM186" s="930">
        <f t="shared" si="189"/>
        <v>0</v>
      </c>
      <c r="CN186" s="930">
        <f t="shared" si="189"/>
        <v>0</v>
      </c>
      <c r="CO186" s="930">
        <f t="shared" si="189"/>
        <v>0</v>
      </c>
      <c r="CP186" s="930">
        <f t="shared" si="189"/>
        <v>0</v>
      </c>
      <c r="CQ186" s="930">
        <f t="shared" si="189"/>
        <v>0</v>
      </c>
      <c r="CR186" s="930">
        <f t="shared" si="189"/>
        <v>0</v>
      </c>
      <c r="CS186" s="930">
        <f t="shared" si="189"/>
        <v>0</v>
      </c>
      <c r="CT186" s="930">
        <f t="shared" si="189"/>
        <v>0</v>
      </c>
      <c r="CU186" s="930">
        <f t="shared" si="189"/>
        <v>0</v>
      </c>
      <c r="CV186" s="930">
        <f t="shared" si="189"/>
        <v>0</v>
      </c>
      <c r="CW186" s="930">
        <f t="shared" si="189"/>
        <v>0</v>
      </c>
      <c r="CX186" s="930">
        <f t="shared" si="189"/>
        <v>0</v>
      </c>
      <c r="CY186" s="930">
        <f t="shared" si="189"/>
        <v>0</v>
      </c>
      <c r="CZ186" s="930">
        <f t="shared" si="189"/>
        <v>0</v>
      </c>
      <c r="DA186" s="930">
        <f t="shared" si="189"/>
        <v>0</v>
      </c>
      <c r="DB186" s="930">
        <f t="shared" si="189"/>
        <v>0</v>
      </c>
      <c r="DC186" s="930">
        <f t="shared" si="189"/>
        <v>0</v>
      </c>
      <c r="DD186" s="930">
        <f t="shared" si="189"/>
        <v>0</v>
      </c>
      <c r="DE186" s="930">
        <f t="shared" si="189"/>
        <v>0</v>
      </c>
      <c r="DF186" s="930">
        <f t="shared" si="189"/>
        <v>0</v>
      </c>
      <c r="DG186" s="930">
        <f t="shared" si="189"/>
        <v>0</v>
      </c>
      <c r="DH186" s="930">
        <f t="shared" si="189"/>
        <v>0</v>
      </c>
      <c r="DI186" s="930">
        <f t="shared" si="189"/>
        <v>0</v>
      </c>
      <c r="DJ186" s="930">
        <f t="shared" si="189"/>
        <v>0</v>
      </c>
      <c r="DK186" s="930">
        <f t="shared" si="189"/>
        <v>0</v>
      </c>
      <c r="DL186" s="930">
        <f t="shared" si="189"/>
        <v>0</v>
      </c>
      <c r="DM186" s="930">
        <f t="shared" si="189"/>
        <v>0</v>
      </c>
      <c r="DN186" s="930">
        <f t="shared" si="189"/>
        <v>0</v>
      </c>
      <c r="DO186" s="930">
        <f t="shared" si="189"/>
        <v>0</v>
      </c>
      <c r="DP186" s="930">
        <f t="shared" si="189"/>
        <v>0</v>
      </c>
      <c r="DQ186" s="930">
        <f t="shared" si="189"/>
        <v>0</v>
      </c>
      <c r="DR186" s="930">
        <f t="shared" si="189"/>
        <v>0</v>
      </c>
      <c r="DS186" s="930">
        <f t="shared" si="189"/>
        <v>0</v>
      </c>
      <c r="DT186" s="930">
        <f t="shared" si="189"/>
        <v>0</v>
      </c>
      <c r="DU186" s="930">
        <f t="shared" si="189"/>
        <v>0</v>
      </c>
      <c r="DV186" s="930">
        <f t="shared" si="189"/>
        <v>0</v>
      </c>
      <c r="DW186" s="930">
        <f t="shared" si="189"/>
        <v>0</v>
      </c>
      <c r="DX186" s="930">
        <f t="shared" si="189"/>
        <v>0</v>
      </c>
      <c r="DY186" s="930">
        <f t="shared" si="189"/>
        <v>0</v>
      </c>
      <c r="DZ186" s="930">
        <f t="shared" si="189"/>
        <v>0</v>
      </c>
      <c r="EA186" s="930">
        <f t="shared" si="189"/>
        <v>0</v>
      </c>
      <c r="EB186" s="930">
        <f t="shared" si="189"/>
        <v>0</v>
      </c>
      <c r="EC186" s="930">
        <f t="shared" si="189"/>
        <v>0</v>
      </c>
      <c r="ED186" s="930">
        <f t="shared" si="189"/>
        <v>0</v>
      </c>
      <c r="EE186" s="930">
        <f t="shared" si="189"/>
        <v>0</v>
      </c>
      <c r="EF186" s="930">
        <f t="shared" si="189"/>
        <v>0</v>
      </c>
      <c r="EG186" s="930">
        <f t="shared" si="189"/>
        <v>0</v>
      </c>
      <c r="EH186" s="930">
        <f t="shared" si="189"/>
        <v>0</v>
      </c>
      <c r="EI186" s="930">
        <f t="shared" si="189"/>
        <v>0</v>
      </c>
      <c r="EJ186" s="930">
        <f t="shared" ref="EJ186:GU186" si="190">EJ185</f>
        <v>0</v>
      </c>
      <c r="EK186" s="930">
        <f t="shared" si="190"/>
        <v>0</v>
      </c>
      <c r="EL186" s="930">
        <f t="shared" si="190"/>
        <v>0</v>
      </c>
      <c r="EM186" s="930">
        <f t="shared" si="190"/>
        <v>0</v>
      </c>
      <c r="EN186" s="930">
        <f t="shared" si="190"/>
        <v>0</v>
      </c>
      <c r="EO186" s="930">
        <f t="shared" si="190"/>
        <v>0</v>
      </c>
      <c r="EP186" s="930">
        <f t="shared" si="190"/>
        <v>0</v>
      </c>
      <c r="EQ186" s="930">
        <f t="shared" si="190"/>
        <v>0</v>
      </c>
      <c r="ER186" s="930">
        <f t="shared" si="190"/>
        <v>0</v>
      </c>
      <c r="ES186" s="930">
        <f t="shared" si="190"/>
        <v>0</v>
      </c>
      <c r="ET186" s="930">
        <f t="shared" si="190"/>
        <v>0</v>
      </c>
      <c r="EU186" s="930">
        <f t="shared" si="190"/>
        <v>0</v>
      </c>
      <c r="EV186" s="930">
        <f t="shared" si="190"/>
        <v>0</v>
      </c>
      <c r="EW186" s="930">
        <f t="shared" si="190"/>
        <v>0</v>
      </c>
      <c r="EX186" s="930">
        <f t="shared" si="190"/>
        <v>0</v>
      </c>
      <c r="EY186" s="930">
        <f t="shared" si="190"/>
        <v>0</v>
      </c>
      <c r="EZ186" s="930">
        <f t="shared" si="190"/>
        <v>0</v>
      </c>
      <c r="FA186" s="930">
        <f t="shared" si="190"/>
        <v>0</v>
      </c>
      <c r="FB186" s="930">
        <f t="shared" si="190"/>
        <v>0</v>
      </c>
      <c r="FC186" s="930">
        <f t="shared" si="190"/>
        <v>0</v>
      </c>
      <c r="FD186" s="930">
        <f t="shared" si="190"/>
        <v>0</v>
      </c>
      <c r="FE186" s="930">
        <f t="shared" si="190"/>
        <v>0</v>
      </c>
      <c r="FF186" s="930">
        <f t="shared" si="190"/>
        <v>0</v>
      </c>
      <c r="FG186" s="930">
        <f t="shared" si="190"/>
        <v>0</v>
      </c>
      <c r="FH186" s="930">
        <f t="shared" si="190"/>
        <v>0</v>
      </c>
      <c r="FI186" s="930">
        <f t="shared" si="190"/>
        <v>0</v>
      </c>
      <c r="FJ186" s="930">
        <f t="shared" si="190"/>
        <v>0</v>
      </c>
      <c r="FK186" s="930">
        <f t="shared" si="190"/>
        <v>0</v>
      </c>
      <c r="FL186" s="930">
        <f t="shared" si="190"/>
        <v>0</v>
      </c>
      <c r="FM186" s="930">
        <f t="shared" si="190"/>
        <v>0</v>
      </c>
      <c r="FN186" s="930">
        <f t="shared" si="190"/>
        <v>0</v>
      </c>
      <c r="FO186" s="930">
        <f t="shared" si="190"/>
        <v>0</v>
      </c>
      <c r="FP186" s="930">
        <f t="shared" si="190"/>
        <v>0</v>
      </c>
      <c r="FQ186" s="930">
        <f t="shared" si="190"/>
        <v>0</v>
      </c>
      <c r="FR186" s="930">
        <f t="shared" si="190"/>
        <v>0</v>
      </c>
      <c r="FS186" s="930">
        <f t="shared" si="190"/>
        <v>0</v>
      </c>
      <c r="FT186" s="930">
        <f t="shared" si="190"/>
        <v>0</v>
      </c>
      <c r="FU186" s="930">
        <f t="shared" si="190"/>
        <v>0</v>
      </c>
      <c r="FV186" s="930">
        <f t="shared" si="190"/>
        <v>0</v>
      </c>
      <c r="FW186" s="930">
        <f t="shared" si="190"/>
        <v>0</v>
      </c>
      <c r="FX186" s="930">
        <f t="shared" si="190"/>
        <v>0</v>
      </c>
      <c r="FY186" s="930">
        <f t="shared" si="190"/>
        <v>0</v>
      </c>
      <c r="FZ186" s="930">
        <f t="shared" si="190"/>
        <v>0</v>
      </c>
      <c r="GA186" s="930">
        <f t="shared" si="190"/>
        <v>0</v>
      </c>
      <c r="GB186" s="930">
        <f t="shared" si="190"/>
        <v>0</v>
      </c>
      <c r="GC186" s="930">
        <f t="shared" si="190"/>
        <v>0</v>
      </c>
      <c r="GD186" s="930">
        <f t="shared" si="190"/>
        <v>0</v>
      </c>
      <c r="GE186" s="930">
        <f t="shared" si="190"/>
        <v>0</v>
      </c>
      <c r="GF186" s="930">
        <f t="shared" si="190"/>
        <v>0</v>
      </c>
      <c r="GG186" s="930">
        <f t="shared" si="190"/>
        <v>0</v>
      </c>
      <c r="GH186" s="930">
        <f t="shared" si="190"/>
        <v>0</v>
      </c>
      <c r="GI186" s="930">
        <f t="shared" si="190"/>
        <v>0</v>
      </c>
      <c r="GJ186" s="930">
        <f t="shared" si="190"/>
        <v>0</v>
      </c>
      <c r="GK186" s="930">
        <f t="shared" si="190"/>
        <v>0</v>
      </c>
      <c r="GL186" s="930">
        <f t="shared" si="190"/>
        <v>0</v>
      </c>
      <c r="GM186" s="930">
        <f t="shared" si="190"/>
        <v>0</v>
      </c>
      <c r="GN186" s="930">
        <f t="shared" si="190"/>
        <v>0</v>
      </c>
      <c r="GO186" s="930">
        <f t="shared" si="190"/>
        <v>0</v>
      </c>
      <c r="GP186" s="930">
        <f t="shared" si="190"/>
        <v>0</v>
      </c>
      <c r="GQ186" s="930">
        <f t="shared" si="190"/>
        <v>0</v>
      </c>
      <c r="GR186" s="930">
        <f t="shared" si="190"/>
        <v>0</v>
      </c>
      <c r="GS186" s="930">
        <f t="shared" si="190"/>
        <v>0</v>
      </c>
      <c r="GT186" s="930">
        <f t="shared" si="190"/>
        <v>0</v>
      </c>
      <c r="GU186" s="930">
        <f t="shared" si="190"/>
        <v>0</v>
      </c>
      <c r="GV186" s="930">
        <f t="shared" ref="GV186:JG186" si="191">GV185</f>
        <v>0</v>
      </c>
      <c r="GW186" s="930">
        <f t="shared" si="191"/>
        <v>0</v>
      </c>
      <c r="GX186" s="930">
        <f t="shared" si="191"/>
        <v>0</v>
      </c>
      <c r="GY186" s="930">
        <f t="shared" si="191"/>
        <v>0</v>
      </c>
      <c r="GZ186" s="930">
        <f t="shared" si="191"/>
        <v>0</v>
      </c>
      <c r="HA186" s="930">
        <f t="shared" si="191"/>
        <v>0</v>
      </c>
      <c r="HB186" s="930">
        <f t="shared" si="191"/>
        <v>0</v>
      </c>
      <c r="HC186" s="930">
        <f t="shared" si="191"/>
        <v>0</v>
      </c>
      <c r="HD186" s="930">
        <f t="shared" si="191"/>
        <v>0</v>
      </c>
      <c r="HE186" s="930">
        <f t="shared" si="191"/>
        <v>0</v>
      </c>
      <c r="HF186" s="930">
        <f t="shared" si="191"/>
        <v>0</v>
      </c>
      <c r="HG186" s="930">
        <f t="shared" si="191"/>
        <v>0</v>
      </c>
      <c r="HH186" s="930">
        <f t="shared" si="191"/>
        <v>0</v>
      </c>
      <c r="HI186" s="930">
        <f t="shared" si="191"/>
        <v>0</v>
      </c>
      <c r="HJ186" s="930">
        <f t="shared" si="191"/>
        <v>0</v>
      </c>
      <c r="HK186" s="930">
        <f t="shared" si="191"/>
        <v>0</v>
      </c>
      <c r="HL186" s="930">
        <f t="shared" si="191"/>
        <v>0</v>
      </c>
      <c r="HM186" s="930">
        <f t="shared" si="191"/>
        <v>0</v>
      </c>
      <c r="HN186" s="930">
        <f t="shared" si="191"/>
        <v>0</v>
      </c>
      <c r="HO186" s="930">
        <f t="shared" si="191"/>
        <v>0</v>
      </c>
      <c r="HP186" s="930">
        <f t="shared" si="191"/>
        <v>0</v>
      </c>
      <c r="HQ186" s="930">
        <f t="shared" si="191"/>
        <v>0</v>
      </c>
      <c r="HR186" s="930">
        <f t="shared" si="191"/>
        <v>0</v>
      </c>
      <c r="HS186" s="930">
        <f t="shared" si="191"/>
        <v>0</v>
      </c>
      <c r="HT186" s="930">
        <f t="shared" si="191"/>
        <v>0</v>
      </c>
      <c r="HU186" s="930">
        <f t="shared" si="191"/>
        <v>0</v>
      </c>
      <c r="HV186" s="930">
        <f t="shared" si="191"/>
        <v>0</v>
      </c>
      <c r="HW186" s="930">
        <f t="shared" si="191"/>
        <v>0</v>
      </c>
      <c r="HX186" s="930">
        <f t="shared" si="191"/>
        <v>0</v>
      </c>
      <c r="HY186" s="930">
        <f t="shared" si="191"/>
        <v>0</v>
      </c>
      <c r="HZ186" s="930">
        <f t="shared" si="191"/>
        <v>0</v>
      </c>
      <c r="IA186" s="930">
        <f t="shared" si="191"/>
        <v>0</v>
      </c>
      <c r="IB186" s="930">
        <f t="shared" si="191"/>
        <v>0</v>
      </c>
      <c r="IC186" s="930">
        <f t="shared" si="191"/>
        <v>0</v>
      </c>
      <c r="ID186" s="930">
        <f t="shared" si="191"/>
        <v>0</v>
      </c>
      <c r="IE186" s="930">
        <f t="shared" si="191"/>
        <v>0</v>
      </c>
      <c r="IF186" s="930">
        <f t="shared" si="191"/>
        <v>0</v>
      </c>
      <c r="IG186" s="930">
        <f t="shared" si="191"/>
        <v>0</v>
      </c>
      <c r="IH186" s="930">
        <f t="shared" si="191"/>
        <v>0</v>
      </c>
      <c r="II186" s="930">
        <f t="shared" si="191"/>
        <v>0</v>
      </c>
      <c r="IJ186" s="930">
        <f t="shared" si="191"/>
        <v>0</v>
      </c>
      <c r="IK186" s="930">
        <f t="shared" si="191"/>
        <v>0</v>
      </c>
      <c r="IL186" s="930">
        <f t="shared" si="191"/>
        <v>0</v>
      </c>
      <c r="IM186" s="930">
        <f t="shared" si="191"/>
        <v>0</v>
      </c>
      <c r="IN186" s="930">
        <f t="shared" si="191"/>
        <v>0</v>
      </c>
      <c r="IO186" s="930">
        <f t="shared" si="191"/>
        <v>0</v>
      </c>
      <c r="IP186" s="930">
        <f t="shared" si="191"/>
        <v>0</v>
      </c>
      <c r="IQ186" s="930">
        <f t="shared" si="191"/>
        <v>0</v>
      </c>
      <c r="IR186" s="930">
        <f t="shared" si="191"/>
        <v>0</v>
      </c>
      <c r="IS186" s="930">
        <f t="shared" si="191"/>
        <v>0</v>
      </c>
      <c r="IT186" s="930">
        <f t="shared" si="191"/>
        <v>0</v>
      </c>
      <c r="IU186" s="930">
        <f t="shared" si="191"/>
        <v>0</v>
      </c>
      <c r="IV186" s="930">
        <f t="shared" si="191"/>
        <v>0</v>
      </c>
      <c r="IW186" s="930">
        <f t="shared" si="191"/>
        <v>0</v>
      </c>
      <c r="IX186" s="930">
        <f t="shared" si="191"/>
        <v>0</v>
      </c>
      <c r="IY186" s="930">
        <f t="shared" si="191"/>
        <v>0</v>
      </c>
      <c r="IZ186" s="930">
        <f t="shared" si="191"/>
        <v>0</v>
      </c>
      <c r="JA186" s="930">
        <f t="shared" si="191"/>
        <v>0</v>
      </c>
      <c r="JB186" s="930">
        <f t="shared" si="191"/>
        <v>0</v>
      </c>
      <c r="JC186" s="930">
        <f t="shared" si="191"/>
        <v>0</v>
      </c>
      <c r="JD186" s="930">
        <f t="shared" si="191"/>
        <v>0</v>
      </c>
      <c r="JE186" s="930">
        <f t="shared" si="191"/>
        <v>0</v>
      </c>
      <c r="JF186" s="930">
        <f t="shared" si="191"/>
        <v>0</v>
      </c>
      <c r="JG186" s="930">
        <f t="shared" si="191"/>
        <v>0</v>
      </c>
      <c r="JH186" s="930">
        <f t="shared" ref="JH186:LS186" si="192">JH185</f>
        <v>0</v>
      </c>
      <c r="JI186" s="930">
        <f t="shared" si="192"/>
        <v>0</v>
      </c>
      <c r="JJ186" s="930">
        <f t="shared" si="192"/>
        <v>0</v>
      </c>
      <c r="JK186" s="930">
        <f t="shared" si="192"/>
        <v>0</v>
      </c>
      <c r="JL186" s="930">
        <f t="shared" si="192"/>
        <v>0</v>
      </c>
      <c r="JM186" s="930">
        <f t="shared" si="192"/>
        <v>0</v>
      </c>
      <c r="JN186" s="930">
        <f t="shared" si="192"/>
        <v>0</v>
      </c>
      <c r="JO186" s="930">
        <f t="shared" si="192"/>
        <v>0</v>
      </c>
      <c r="JP186" s="930">
        <f t="shared" si="192"/>
        <v>0</v>
      </c>
      <c r="JQ186" s="930">
        <f t="shared" si="192"/>
        <v>0</v>
      </c>
      <c r="JR186" s="930">
        <f t="shared" si="192"/>
        <v>0</v>
      </c>
      <c r="JS186" s="930">
        <f t="shared" si="192"/>
        <v>0</v>
      </c>
      <c r="JT186" s="930">
        <f t="shared" si="192"/>
        <v>0</v>
      </c>
      <c r="JU186" s="930">
        <f t="shared" si="192"/>
        <v>0</v>
      </c>
      <c r="JV186" s="930">
        <f t="shared" si="192"/>
        <v>0</v>
      </c>
      <c r="JW186" s="930">
        <f t="shared" si="192"/>
        <v>0</v>
      </c>
      <c r="JX186" s="930">
        <f t="shared" si="192"/>
        <v>0</v>
      </c>
      <c r="JY186" s="930">
        <f t="shared" si="192"/>
        <v>0</v>
      </c>
      <c r="JZ186" s="930">
        <f t="shared" si="192"/>
        <v>0</v>
      </c>
      <c r="KA186" s="930">
        <f t="shared" si="192"/>
        <v>0</v>
      </c>
      <c r="KB186" s="930">
        <f t="shared" si="192"/>
        <v>0</v>
      </c>
      <c r="KC186" s="930">
        <f t="shared" si="192"/>
        <v>0</v>
      </c>
      <c r="KD186" s="930">
        <f t="shared" si="192"/>
        <v>0</v>
      </c>
      <c r="KE186" s="930">
        <f t="shared" si="192"/>
        <v>0</v>
      </c>
      <c r="KF186" s="930">
        <f t="shared" si="192"/>
        <v>0</v>
      </c>
      <c r="KG186" s="930">
        <f t="shared" si="192"/>
        <v>0</v>
      </c>
      <c r="KH186" s="930">
        <f t="shared" si="192"/>
        <v>0</v>
      </c>
      <c r="KI186" s="930">
        <f t="shared" si="192"/>
        <v>0</v>
      </c>
      <c r="KJ186" s="930">
        <f t="shared" si="192"/>
        <v>0</v>
      </c>
      <c r="KK186" s="930">
        <f t="shared" si="192"/>
        <v>0</v>
      </c>
      <c r="KL186" s="930">
        <f t="shared" si="192"/>
        <v>0</v>
      </c>
      <c r="KM186" s="930">
        <f t="shared" si="192"/>
        <v>0</v>
      </c>
      <c r="KN186" s="930">
        <f t="shared" si="192"/>
        <v>0</v>
      </c>
      <c r="KO186" s="930">
        <f t="shared" si="192"/>
        <v>0</v>
      </c>
      <c r="KP186" s="930">
        <f t="shared" si="192"/>
        <v>0</v>
      </c>
      <c r="KQ186" s="930">
        <f t="shared" si="192"/>
        <v>0</v>
      </c>
      <c r="KR186" s="930">
        <f t="shared" si="192"/>
        <v>0</v>
      </c>
      <c r="KS186" s="930">
        <f t="shared" si="192"/>
        <v>0</v>
      </c>
      <c r="KT186" s="930">
        <f t="shared" si="192"/>
        <v>0</v>
      </c>
      <c r="KU186" s="930">
        <f t="shared" si="192"/>
        <v>0</v>
      </c>
      <c r="KV186" s="930">
        <f t="shared" si="192"/>
        <v>0</v>
      </c>
      <c r="KW186" s="930">
        <f t="shared" si="192"/>
        <v>0</v>
      </c>
      <c r="KX186" s="930">
        <f t="shared" si="192"/>
        <v>0</v>
      </c>
      <c r="KY186" s="930">
        <f t="shared" si="192"/>
        <v>0</v>
      </c>
      <c r="KZ186" s="930">
        <f t="shared" si="192"/>
        <v>0</v>
      </c>
      <c r="LA186" s="930">
        <f t="shared" si="192"/>
        <v>0</v>
      </c>
      <c r="LB186" s="930">
        <f t="shared" si="192"/>
        <v>0</v>
      </c>
      <c r="LC186" s="930">
        <f t="shared" si="192"/>
        <v>0</v>
      </c>
      <c r="LD186" s="930">
        <f t="shared" si="192"/>
        <v>0</v>
      </c>
      <c r="LE186" s="930">
        <f t="shared" si="192"/>
        <v>0</v>
      </c>
      <c r="LF186" s="930">
        <f t="shared" si="192"/>
        <v>0</v>
      </c>
      <c r="LG186" s="930">
        <f t="shared" si="192"/>
        <v>0</v>
      </c>
      <c r="LH186" s="930">
        <f t="shared" si="192"/>
        <v>0</v>
      </c>
      <c r="LI186" s="930">
        <f t="shared" si="192"/>
        <v>0</v>
      </c>
      <c r="LJ186" s="930">
        <f t="shared" si="192"/>
        <v>0</v>
      </c>
      <c r="LK186" s="930">
        <f t="shared" si="192"/>
        <v>0</v>
      </c>
      <c r="LL186" s="930">
        <f t="shared" si="192"/>
        <v>0</v>
      </c>
      <c r="LM186" s="930">
        <f t="shared" si="192"/>
        <v>0</v>
      </c>
      <c r="LN186" s="930">
        <f t="shared" si="192"/>
        <v>0</v>
      </c>
      <c r="LO186" s="930">
        <f t="shared" si="192"/>
        <v>0</v>
      </c>
      <c r="LP186" s="930">
        <f t="shared" si="192"/>
        <v>0</v>
      </c>
      <c r="LQ186" s="930">
        <f t="shared" si="192"/>
        <v>0</v>
      </c>
      <c r="LR186" s="930">
        <f t="shared" si="192"/>
        <v>0</v>
      </c>
      <c r="LS186" s="930">
        <f t="shared" si="192"/>
        <v>0</v>
      </c>
      <c r="LT186" s="930">
        <f t="shared" ref="LT186:OE186" si="193">LT185</f>
        <v>0</v>
      </c>
      <c r="LU186" s="930">
        <f t="shared" si="193"/>
        <v>0</v>
      </c>
      <c r="LV186" s="930">
        <f t="shared" si="193"/>
        <v>0</v>
      </c>
      <c r="LW186" s="930">
        <f t="shared" si="193"/>
        <v>0</v>
      </c>
      <c r="LX186" s="930">
        <f t="shared" si="193"/>
        <v>0</v>
      </c>
      <c r="LY186" s="930">
        <f t="shared" si="193"/>
        <v>0</v>
      </c>
      <c r="LZ186" s="930">
        <f t="shared" si="193"/>
        <v>0</v>
      </c>
      <c r="MA186" s="930">
        <f t="shared" si="193"/>
        <v>0</v>
      </c>
      <c r="MB186" s="930">
        <f t="shared" si="193"/>
        <v>0</v>
      </c>
      <c r="MC186" s="930">
        <f t="shared" si="193"/>
        <v>0</v>
      </c>
      <c r="MD186" s="930">
        <f t="shared" si="193"/>
        <v>0</v>
      </c>
      <c r="ME186" s="930">
        <f t="shared" si="193"/>
        <v>0</v>
      </c>
      <c r="MF186" s="930">
        <f t="shared" si="193"/>
        <v>0</v>
      </c>
      <c r="MG186" s="930">
        <f t="shared" si="193"/>
        <v>0</v>
      </c>
      <c r="MH186" s="930">
        <f t="shared" si="193"/>
        <v>0</v>
      </c>
      <c r="MI186" s="930">
        <f t="shared" si="193"/>
        <v>0</v>
      </c>
      <c r="MJ186" s="930">
        <f t="shared" si="193"/>
        <v>0</v>
      </c>
      <c r="MK186" s="930">
        <f t="shared" si="193"/>
        <v>0</v>
      </c>
      <c r="ML186" s="930">
        <f t="shared" si="193"/>
        <v>0</v>
      </c>
      <c r="MM186" s="930">
        <f t="shared" si="193"/>
        <v>0</v>
      </c>
      <c r="MN186" s="930">
        <f t="shared" si="193"/>
        <v>0</v>
      </c>
      <c r="MO186" s="930">
        <f t="shared" si="193"/>
        <v>0</v>
      </c>
      <c r="MP186" s="930">
        <f t="shared" si="193"/>
        <v>0</v>
      </c>
      <c r="MQ186" s="930">
        <f t="shared" si="193"/>
        <v>0</v>
      </c>
      <c r="MR186" s="930">
        <f t="shared" si="193"/>
        <v>0</v>
      </c>
      <c r="MS186" s="930">
        <f t="shared" si="193"/>
        <v>0</v>
      </c>
      <c r="MT186" s="930">
        <f t="shared" si="193"/>
        <v>0</v>
      </c>
      <c r="MU186" s="930">
        <f t="shared" si="193"/>
        <v>0</v>
      </c>
      <c r="MV186" s="930">
        <f t="shared" si="193"/>
        <v>0</v>
      </c>
      <c r="MW186" s="930">
        <f t="shared" si="193"/>
        <v>0</v>
      </c>
      <c r="MX186" s="930">
        <f t="shared" si="193"/>
        <v>0</v>
      </c>
      <c r="MY186" s="930">
        <f t="shared" si="193"/>
        <v>0</v>
      </c>
      <c r="MZ186" s="930">
        <f t="shared" si="193"/>
        <v>0</v>
      </c>
      <c r="NA186" s="930">
        <f t="shared" si="193"/>
        <v>0</v>
      </c>
      <c r="NB186" s="930">
        <f t="shared" si="193"/>
        <v>0</v>
      </c>
      <c r="NC186" s="930">
        <f t="shared" si="193"/>
        <v>0</v>
      </c>
      <c r="ND186" s="930">
        <f t="shared" si="193"/>
        <v>0</v>
      </c>
      <c r="NE186" s="930">
        <f t="shared" si="193"/>
        <v>0</v>
      </c>
      <c r="NF186" s="930">
        <f t="shared" si="193"/>
        <v>0</v>
      </c>
      <c r="NG186" s="930">
        <f t="shared" si="193"/>
        <v>0</v>
      </c>
      <c r="NH186" s="930">
        <f t="shared" si="193"/>
        <v>0</v>
      </c>
      <c r="NI186" s="930">
        <f t="shared" si="193"/>
        <v>0</v>
      </c>
      <c r="NJ186" s="930">
        <f t="shared" si="193"/>
        <v>0</v>
      </c>
      <c r="NK186" s="930">
        <f t="shared" si="193"/>
        <v>0</v>
      </c>
      <c r="NL186" s="930">
        <f t="shared" si="193"/>
        <v>0</v>
      </c>
      <c r="NM186" s="930">
        <f t="shared" si="193"/>
        <v>0</v>
      </c>
      <c r="NN186" s="930">
        <f t="shared" si="193"/>
        <v>0</v>
      </c>
      <c r="NO186" s="930">
        <f t="shared" si="193"/>
        <v>0</v>
      </c>
      <c r="NP186" s="930">
        <f t="shared" si="193"/>
        <v>0</v>
      </c>
      <c r="NQ186" s="930">
        <f t="shared" si="193"/>
        <v>0</v>
      </c>
      <c r="NR186" s="930">
        <f t="shared" si="193"/>
        <v>0</v>
      </c>
      <c r="NS186" s="930">
        <f t="shared" si="193"/>
        <v>0</v>
      </c>
      <c r="NT186" s="930">
        <f t="shared" si="193"/>
        <v>0</v>
      </c>
      <c r="NU186" s="930">
        <f t="shared" si="193"/>
        <v>0</v>
      </c>
      <c r="NV186" s="930">
        <f t="shared" si="193"/>
        <v>0</v>
      </c>
      <c r="NW186" s="930">
        <f t="shared" si="193"/>
        <v>0</v>
      </c>
      <c r="NX186" s="930">
        <f t="shared" si="193"/>
        <v>0</v>
      </c>
      <c r="NY186" s="930">
        <f t="shared" si="193"/>
        <v>0</v>
      </c>
      <c r="NZ186" s="930">
        <f t="shared" si="193"/>
        <v>0</v>
      </c>
      <c r="OA186" s="930">
        <f t="shared" si="193"/>
        <v>0</v>
      </c>
      <c r="OB186" s="930">
        <f t="shared" si="193"/>
        <v>0</v>
      </c>
      <c r="OC186" s="930">
        <f t="shared" si="193"/>
        <v>0</v>
      </c>
      <c r="OD186" s="930">
        <f t="shared" si="193"/>
        <v>0</v>
      </c>
      <c r="OE186" s="930">
        <f t="shared" si="193"/>
        <v>0</v>
      </c>
      <c r="OF186" s="930">
        <f t="shared" ref="OF186:QQ186" si="194">OF185</f>
        <v>0</v>
      </c>
      <c r="OG186" s="930">
        <f t="shared" si="194"/>
        <v>0</v>
      </c>
      <c r="OH186" s="930">
        <f t="shared" si="194"/>
        <v>0</v>
      </c>
      <c r="OI186" s="930">
        <f t="shared" si="194"/>
        <v>0</v>
      </c>
      <c r="OJ186" s="930">
        <f t="shared" si="194"/>
        <v>0</v>
      </c>
      <c r="OK186" s="930">
        <f t="shared" si="194"/>
        <v>0</v>
      </c>
      <c r="OL186" s="930">
        <f t="shared" si="194"/>
        <v>0</v>
      </c>
      <c r="OM186" s="930">
        <f t="shared" si="194"/>
        <v>0</v>
      </c>
      <c r="ON186" s="930">
        <f t="shared" si="194"/>
        <v>0</v>
      </c>
      <c r="OO186" s="930">
        <f t="shared" si="194"/>
        <v>0</v>
      </c>
      <c r="OP186" s="930">
        <f t="shared" si="194"/>
        <v>0</v>
      </c>
      <c r="OQ186" s="930">
        <f t="shared" si="194"/>
        <v>0</v>
      </c>
      <c r="OR186" s="930">
        <f t="shared" si="194"/>
        <v>0</v>
      </c>
      <c r="OS186" s="930">
        <f t="shared" si="194"/>
        <v>0</v>
      </c>
      <c r="OT186" s="930">
        <f t="shared" si="194"/>
        <v>0</v>
      </c>
      <c r="OU186" s="930">
        <f t="shared" si="194"/>
        <v>0</v>
      </c>
      <c r="OV186" s="930">
        <f t="shared" si="194"/>
        <v>0</v>
      </c>
      <c r="OW186" s="930">
        <f t="shared" si="194"/>
        <v>0</v>
      </c>
      <c r="OX186" s="930">
        <f t="shared" si="194"/>
        <v>0</v>
      </c>
      <c r="OY186" s="930">
        <f t="shared" si="194"/>
        <v>0</v>
      </c>
      <c r="OZ186" s="930">
        <f t="shared" si="194"/>
        <v>0</v>
      </c>
      <c r="PA186" s="930">
        <f t="shared" si="194"/>
        <v>0</v>
      </c>
      <c r="PB186" s="930">
        <f t="shared" si="194"/>
        <v>0</v>
      </c>
      <c r="PC186" s="930">
        <f t="shared" si="194"/>
        <v>0</v>
      </c>
      <c r="PD186" s="930">
        <f t="shared" si="194"/>
        <v>0</v>
      </c>
      <c r="PE186" s="930">
        <f t="shared" si="194"/>
        <v>0</v>
      </c>
      <c r="PF186" s="930">
        <f t="shared" si="194"/>
        <v>0</v>
      </c>
      <c r="PG186" s="930">
        <f t="shared" si="194"/>
        <v>0</v>
      </c>
      <c r="PH186" s="930">
        <f t="shared" si="194"/>
        <v>0</v>
      </c>
      <c r="PI186" s="930">
        <f t="shared" si="194"/>
        <v>0</v>
      </c>
      <c r="PJ186" s="930">
        <f t="shared" si="194"/>
        <v>0</v>
      </c>
      <c r="PK186" s="930">
        <f t="shared" si="194"/>
        <v>0</v>
      </c>
      <c r="PL186" s="930">
        <f t="shared" si="194"/>
        <v>0</v>
      </c>
      <c r="PM186" s="930">
        <f t="shared" si="194"/>
        <v>0</v>
      </c>
      <c r="PN186" s="930">
        <f t="shared" si="194"/>
        <v>0</v>
      </c>
      <c r="PO186" s="930">
        <f t="shared" si="194"/>
        <v>0</v>
      </c>
      <c r="PP186" s="930">
        <f t="shared" si="194"/>
        <v>0</v>
      </c>
      <c r="PQ186" s="930">
        <f t="shared" si="194"/>
        <v>0</v>
      </c>
      <c r="PR186" s="930">
        <f t="shared" si="194"/>
        <v>0</v>
      </c>
      <c r="PS186" s="930">
        <f t="shared" si="194"/>
        <v>0</v>
      </c>
      <c r="PT186" s="930">
        <f t="shared" si="194"/>
        <v>0</v>
      </c>
      <c r="PU186" s="930">
        <f t="shared" si="194"/>
        <v>0</v>
      </c>
      <c r="PV186" s="930">
        <f t="shared" si="194"/>
        <v>0</v>
      </c>
      <c r="PW186" s="930">
        <f t="shared" si="194"/>
        <v>0</v>
      </c>
      <c r="PX186" s="930">
        <f t="shared" si="194"/>
        <v>0</v>
      </c>
      <c r="PY186" s="930">
        <f t="shared" si="194"/>
        <v>0</v>
      </c>
      <c r="PZ186" s="930">
        <f t="shared" si="194"/>
        <v>0</v>
      </c>
      <c r="QA186" s="930">
        <f t="shared" si="194"/>
        <v>0</v>
      </c>
      <c r="QB186" s="930">
        <f t="shared" si="194"/>
        <v>0</v>
      </c>
      <c r="QC186" s="930">
        <f t="shared" si="194"/>
        <v>0</v>
      </c>
      <c r="QD186" s="930">
        <f t="shared" si="194"/>
        <v>0</v>
      </c>
      <c r="QE186" s="930">
        <f t="shared" si="194"/>
        <v>0</v>
      </c>
      <c r="QF186" s="930">
        <f t="shared" si="194"/>
        <v>0</v>
      </c>
      <c r="QG186" s="930">
        <f t="shared" si="194"/>
        <v>0</v>
      </c>
      <c r="QH186" s="930">
        <f t="shared" si="194"/>
        <v>0</v>
      </c>
      <c r="QI186" s="930">
        <f t="shared" si="194"/>
        <v>0</v>
      </c>
      <c r="QJ186" s="930">
        <f t="shared" si="194"/>
        <v>0</v>
      </c>
      <c r="QK186" s="930">
        <f t="shared" si="194"/>
        <v>0</v>
      </c>
      <c r="QL186" s="930">
        <f t="shared" si="194"/>
        <v>0</v>
      </c>
      <c r="QM186" s="930">
        <f t="shared" si="194"/>
        <v>0</v>
      </c>
      <c r="QN186" s="930">
        <f t="shared" si="194"/>
        <v>0</v>
      </c>
      <c r="QO186" s="930">
        <f t="shared" si="194"/>
        <v>0</v>
      </c>
      <c r="QP186" s="930">
        <f t="shared" si="194"/>
        <v>0</v>
      </c>
      <c r="QQ186" s="930">
        <f t="shared" si="194"/>
        <v>0</v>
      </c>
      <c r="QR186" s="930">
        <f t="shared" ref="QR186:SI186" si="195">QR185</f>
        <v>0</v>
      </c>
      <c r="QS186" s="930">
        <f t="shared" si="195"/>
        <v>0</v>
      </c>
      <c r="QT186" s="930">
        <f t="shared" si="195"/>
        <v>0</v>
      </c>
      <c r="QU186" s="930">
        <f t="shared" si="195"/>
        <v>0</v>
      </c>
      <c r="QV186" s="930">
        <f t="shared" si="195"/>
        <v>0</v>
      </c>
      <c r="QW186" s="930">
        <f t="shared" si="195"/>
        <v>0</v>
      </c>
      <c r="QX186" s="930">
        <f t="shared" si="195"/>
        <v>0</v>
      </c>
      <c r="QY186" s="930">
        <f t="shared" si="195"/>
        <v>0</v>
      </c>
      <c r="QZ186" s="930">
        <f t="shared" si="195"/>
        <v>0</v>
      </c>
      <c r="RA186" s="930">
        <f t="shared" si="195"/>
        <v>0</v>
      </c>
      <c r="RB186" s="930">
        <f t="shared" si="195"/>
        <v>0</v>
      </c>
      <c r="RC186" s="930">
        <f t="shared" si="195"/>
        <v>0</v>
      </c>
      <c r="RD186" s="930">
        <f t="shared" si="195"/>
        <v>0</v>
      </c>
      <c r="RE186" s="930">
        <f t="shared" si="195"/>
        <v>0</v>
      </c>
      <c r="RF186" s="930">
        <f t="shared" si="195"/>
        <v>0</v>
      </c>
      <c r="RG186" s="930">
        <f t="shared" si="195"/>
        <v>0</v>
      </c>
      <c r="RH186" s="930">
        <f t="shared" si="195"/>
        <v>0</v>
      </c>
      <c r="RI186" s="930">
        <f t="shared" si="195"/>
        <v>0</v>
      </c>
      <c r="RJ186" s="930">
        <f t="shared" si="195"/>
        <v>0</v>
      </c>
      <c r="RK186" s="930">
        <f t="shared" si="195"/>
        <v>0</v>
      </c>
      <c r="RL186" s="930">
        <f t="shared" si="195"/>
        <v>0</v>
      </c>
      <c r="RM186" s="930">
        <f t="shared" si="195"/>
        <v>0</v>
      </c>
      <c r="RN186" s="930">
        <f t="shared" si="195"/>
        <v>0</v>
      </c>
      <c r="RO186" s="930">
        <f t="shared" si="195"/>
        <v>0</v>
      </c>
      <c r="RP186" s="930">
        <f t="shared" si="195"/>
        <v>0</v>
      </c>
      <c r="RQ186" s="930">
        <f t="shared" si="195"/>
        <v>0</v>
      </c>
      <c r="RR186" s="930">
        <f t="shared" si="195"/>
        <v>0</v>
      </c>
      <c r="RS186" s="930">
        <f t="shared" si="195"/>
        <v>0</v>
      </c>
      <c r="RT186" s="930">
        <f t="shared" si="195"/>
        <v>0</v>
      </c>
      <c r="RU186" s="930">
        <f t="shared" si="195"/>
        <v>0</v>
      </c>
      <c r="RV186" s="930">
        <f t="shared" si="195"/>
        <v>0</v>
      </c>
      <c r="RW186" s="930">
        <f t="shared" si="195"/>
        <v>0</v>
      </c>
      <c r="RX186" s="930">
        <f t="shared" si="195"/>
        <v>0</v>
      </c>
      <c r="RY186" s="930">
        <f t="shared" si="195"/>
        <v>0</v>
      </c>
      <c r="RZ186" s="930">
        <f t="shared" si="195"/>
        <v>0</v>
      </c>
      <c r="SA186" s="930">
        <f t="shared" si="195"/>
        <v>0</v>
      </c>
      <c r="SB186" s="930">
        <f t="shared" si="195"/>
        <v>0</v>
      </c>
      <c r="SC186" s="930">
        <f t="shared" si="195"/>
        <v>0</v>
      </c>
      <c r="SD186" s="930">
        <f t="shared" si="195"/>
        <v>0</v>
      </c>
      <c r="SE186" s="930">
        <f t="shared" si="195"/>
        <v>0</v>
      </c>
      <c r="SF186" s="930">
        <f t="shared" si="195"/>
        <v>0</v>
      </c>
      <c r="SG186" s="930">
        <f t="shared" si="195"/>
        <v>0</v>
      </c>
      <c r="SH186" s="930">
        <f t="shared" si="195"/>
        <v>0</v>
      </c>
      <c r="SI186" s="930">
        <f t="shared" si="195"/>
        <v>0</v>
      </c>
      <c r="SJ186" s="274">
        <f t="shared" si="176"/>
        <v>0</v>
      </c>
      <c r="SK186" s="261"/>
      <c r="SL186" s="249"/>
      <c r="SM186" s="249"/>
      <c r="SN186" s="249"/>
    </row>
    <row r="187" spans="1:508" outlineLevel="3" x14ac:dyDescent="0.35">
      <c r="A187" s="249"/>
      <c r="B187" s="258"/>
      <c r="C187" s="447">
        <f t="shared" ref="C187" si="196">INT($C$40)+3</f>
        <v>4</v>
      </c>
      <c r="D187" s="274"/>
      <c r="E187" s="325">
        <f t="shared" si="154"/>
        <v>35</v>
      </c>
      <c r="F187" s="331"/>
      <c r="G187" s="274"/>
      <c r="H187" s="569"/>
      <c r="I187" s="587" t="s">
        <v>928</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35">
      <c r="A188" s="249"/>
      <c r="B188" s="258"/>
      <c r="C188" s="447">
        <f>INT($C$40)+3</f>
        <v>4</v>
      </c>
      <c r="D188" s="274"/>
      <c r="E188" s="325">
        <f t="shared" si="154"/>
        <v>36</v>
      </c>
      <c r="F188" s="331"/>
      <c r="G188" s="274"/>
      <c r="H188" s="569"/>
      <c r="I188" s="584" t="s">
        <v>920</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35">
      <c r="A189" s="249"/>
      <c r="B189" s="258"/>
      <c r="C189" s="447">
        <f>INT($C$40)+3</f>
        <v>4</v>
      </c>
      <c r="D189" s="274"/>
      <c r="E189" s="325">
        <f t="shared" si="154"/>
        <v>37</v>
      </c>
      <c r="F189" s="331"/>
      <c r="G189" s="274"/>
      <c r="H189" s="569"/>
      <c r="I189" s="584" t="s">
        <v>921</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35">
      <c r="A190" s="249"/>
      <c r="B190" s="258"/>
      <c r="C190" s="447">
        <f>INT($C$40)+3</f>
        <v>4</v>
      </c>
      <c r="D190" s="274"/>
      <c r="E190" s="325">
        <f t="shared" si="154"/>
        <v>38</v>
      </c>
      <c r="F190" s="331"/>
      <c r="G190" s="274"/>
      <c r="H190" s="571"/>
      <c r="I190" s="585" t="s">
        <v>922</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35">
      <c r="A191" s="249"/>
      <c r="B191" s="258"/>
      <c r="C191" s="447">
        <f>INT($C$40)+2</f>
        <v>3</v>
      </c>
      <c r="D191" s="274"/>
      <c r="E191" s="325">
        <f t="shared" si="154"/>
        <v>39</v>
      </c>
      <c r="F191" s="331"/>
      <c r="G191" s="274"/>
      <c r="H191" s="567"/>
      <c r="I191" s="567" t="s">
        <v>615</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35">
      <c r="A192" s="249"/>
      <c r="B192" s="258"/>
      <c r="C192" s="447">
        <f t="shared" si="175"/>
        <v>4</v>
      </c>
      <c r="D192" s="274"/>
      <c r="E192" s="325">
        <f t="shared" si="154"/>
        <v>40</v>
      </c>
      <c r="F192" s="331"/>
      <c r="G192" s="274"/>
      <c r="H192" s="569"/>
      <c r="I192" s="569" t="s">
        <v>616</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35">
      <c r="A193" s="249"/>
      <c r="B193" s="258"/>
      <c r="C193" s="447">
        <f t="shared" si="175"/>
        <v>4</v>
      </c>
      <c r="D193" s="274"/>
      <c r="E193" s="325">
        <f t="shared" si="154"/>
        <v>41</v>
      </c>
      <c r="F193" s="331"/>
      <c r="G193" s="274"/>
      <c r="H193" s="569"/>
      <c r="I193" s="569" t="s">
        <v>617</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35">
      <c r="A194" s="249"/>
      <c r="B194" s="258"/>
      <c r="C194" s="447">
        <f t="shared" si="175"/>
        <v>4</v>
      </c>
      <c r="D194" s="274"/>
      <c r="E194" s="325">
        <f t="shared" si="154"/>
        <v>42</v>
      </c>
      <c r="F194" s="331"/>
      <c r="G194" s="274"/>
      <c r="H194" s="573"/>
      <c r="I194" s="573" t="s">
        <v>748</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35">
      <c r="A195" s="249"/>
      <c r="B195" s="258"/>
      <c r="C195" s="447">
        <f>INT($C$40)+3</f>
        <v>4</v>
      </c>
      <c r="D195" s="274"/>
      <c r="E195" s="325">
        <f t="shared" si="154"/>
        <v>43</v>
      </c>
      <c r="F195" s="331"/>
      <c r="G195" s="274"/>
      <c r="H195" s="575"/>
      <c r="I195" s="575" t="s">
        <v>749</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35">
      <c r="A196" s="249"/>
      <c r="B196" s="258"/>
      <c r="C196" s="447">
        <f>INT($C$40)+2</f>
        <v>3</v>
      </c>
      <c r="D196" s="274"/>
      <c r="E196" s="325">
        <f t="shared" si="154"/>
        <v>44</v>
      </c>
      <c r="F196" s="331"/>
      <c r="G196" s="274"/>
      <c r="H196" s="465"/>
      <c r="I196" s="465" t="s">
        <v>750</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35">
      <c r="A197" s="249"/>
      <c r="B197" s="258"/>
      <c r="C197" s="447">
        <f t="shared" si="175"/>
        <v>4</v>
      </c>
      <c r="D197" s="274"/>
      <c r="E197" s="325">
        <f t="shared" si="154"/>
        <v>45</v>
      </c>
      <c r="F197" s="331"/>
      <c r="G197" s="274"/>
      <c r="H197" s="514"/>
      <c r="I197" s="514" t="s">
        <v>751</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35">
      <c r="A198" s="249"/>
      <c r="B198" s="258"/>
      <c r="C198" s="447">
        <f>INT($C$40)+2</f>
        <v>3</v>
      </c>
      <c r="D198" s="274"/>
      <c r="E198" s="325">
        <f t="shared" si="154"/>
        <v>46</v>
      </c>
      <c r="F198" s="331"/>
      <c r="G198" s="274"/>
      <c r="H198" s="515"/>
      <c r="I198" s="515" t="s">
        <v>752</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35">
      <c r="A199" s="249"/>
      <c r="B199" s="258"/>
      <c r="C199" s="447">
        <f>INT($C$40)+3</f>
        <v>4</v>
      </c>
      <c r="D199" s="274"/>
      <c r="E199" s="325">
        <f t="shared" si="154"/>
        <v>47</v>
      </c>
      <c r="F199" s="331"/>
      <c r="G199" s="274"/>
      <c r="H199" s="347"/>
      <c r="I199" s="347" t="s">
        <v>753</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35">
      <c r="A200" s="249"/>
      <c r="B200" s="258"/>
      <c r="C200" s="447">
        <f>INT($C$40)+3</f>
        <v>4</v>
      </c>
      <c r="D200" s="274"/>
      <c r="E200" s="325">
        <f t="shared" si="154"/>
        <v>48</v>
      </c>
      <c r="F200" s="331"/>
      <c r="G200" s="274"/>
      <c r="H200" s="575"/>
      <c r="I200" s="575" t="s">
        <v>754</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35">
      <c r="A201" s="249"/>
      <c r="B201" s="258"/>
      <c r="C201" s="447">
        <f>INT($C$40)+2</f>
        <v>3</v>
      </c>
      <c r="D201" s="274"/>
      <c r="E201" s="325">
        <f t="shared" si="154"/>
        <v>49</v>
      </c>
      <c r="F201" s="331"/>
      <c r="G201" s="274"/>
      <c r="H201" s="567" t="str">
        <f>Sheep!$H$253&amp;" Merino BBB"</f>
        <v>Spr Merino BBB</v>
      </c>
      <c r="I201" s="567" t="s">
        <v>916</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35">
      <c r="A202" s="249"/>
      <c r="B202" s="258"/>
      <c r="C202" s="447">
        <f>INT($C$40)+3</f>
        <v>4</v>
      </c>
      <c r="D202" s="274"/>
      <c r="E202" s="325">
        <f t="shared" si="154"/>
        <v>50</v>
      </c>
      <c r="F202" s="331"/>
      <c r="G202" s="274"/>
      <c r="H202" s="569"/>
      <c r="I202" s="587" t="s">
        <v>917</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35">
      <c r="A203" s="249"/>
      <c r="B203" s="258"/>
      <c r="C203" s="447">
        <f>INT($C$40)+3</f>
        <v>4</v>
      </c>
      <c r="D203" s="274"/>
      <c r="E203" s="325">
        <f t="shared" si="154"/>
        <v>51</v>
      </c>
      <c r="F203" s="331"/>
      <c r="G203" s="274"/>
      <c r="H203" s="569"/>
      <c r="I203" s="584" t="s">
        <v>919</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35">
      <c r="A204" s="249"/>
      <c r="B204" s="258"/>
      <c r="C204" s="447">
        <f t="shared" ref="C204:C207" si="197">INT($C$40)+3</f>
        <v>4</v>
      </c>
      <c r="D204" s="274"/>
      <c r="E204" s="325">
        <f t="shared" si="154"/>
        <v>52</v>
      </c>
      <c r="F204" s="331"/>
      <c r="G204" s="274"/>
      <c r="H204" s="569"/>
      <c r="I204" s="587" t="s">
        <v>918</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35">
      <c r="A205" s="249"/>
      <c r="B205" s="258"/>
      <c r="C205" s="447">
        <f t="shared" si="197"/>
        <v>4</v>
      </c>
      <c r="D205" s="274"/>
      <c r="E205" s="325">
        <f t="shared" si="154"/>
        <v>53</v>
      </c>
      <c r="F205" s="331"/>
      <c r="G205" s="274"/>
      <c r="H205" s="569"/>
      <c r="I205" s="584" t="s">
        <v>920</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35">
      <c r="A206" s="249"/>
      <c r="B206" s="258"/>
      <c r="C206" s="447">
        <f t="shared" si="197"/>
        <v>4</v>
      </c>
      <c r="D206" s="274"/>
      <c r="E206" s="325">
        <f t="shared" si="154"/>
        <v>54</v>
      </c>
      <c r="F206" s="331"/>
      <c r="G206" s="274"/>
      <c r="H206" s="569"/>
      <c r="I206" s="584" t="s">
        <v>923</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35">
      <c r="A207" s="249"/>
      <c r="B207" s="258"/>
      <c r="C207" s="447">
        <f t="shared" si="197"/>
        <v>4</v>
      </c>
      <c r="D207" s="274"/>
      <c r="E207" s="325">
        <f t="shared" si="154"/>
        <v>55</v>
      </c>
      <c r="F207" s="331"/>
      <c r="G207" s="274"/>
      <c r="H207" s="569"/>
      <c r="I207" s="587" t="s">
        <v>924</v>
      </c>
      <c r="J207" s="570"/>
      <c r="K207" s="929">
        <f>K204</f>
        <v>0</v>
      </c>
      <c r="L207" s="929">
        <f t="shared" ref="L207:BW209" si="198">L204</f>
        <v>0</v>
      </c>
      <c r="M207" s="929">
        <f t="shared" si="198"/>
        <v>0</v>
      </c>
      <c r="N207" s="929">
        <f t="shared" si="198"/>
        <v>0</v>
      </c>
      <c r="O207" s="929">
        <f t="shared" si="198"/>
        <v>0</v>
      </c>
      <c r="P207" s="929">
        <f t="shared" si="198"/>
        <v>0</v>
      </c>
      <c r="Q207" s="929">
        <f t="shared" si="198"/>
        <v>0</v>
      </c>
      <c r="R207" s="929">
        <f t="shared" si="198"/>
        <v>0</v>
      </c>
      <c r="S207" s="929">
        <f t="shared" si="198"/>
        <v>0</v>
      </c>
      <c r="T207" s="929">
        <f t="shared" si="198"/>
        <v>0</v>
      </c>
      <c r="U207" s="929">
        <f t="shared" si="198"/>
        <v>0</v>
      </c>
      <c r="V207" s="929">
        <f t="shared" si="198"/>
        <v>0</v>
      </c>
      <c r="W207" s="929">
        <f t="shared" si="198"/>
        <v>0</v>
      </c>
      <c r="X207" s="929">
        <f t="shared" si="198"/>
        <v>0</v>
      </c>
      <c r="Y207" s="929">
        <f t="shared" si="198"/>
        <v>0</v>
      </c>
      <c r="Z207" s="929">
        <f t="shared" si="198"/>
        <v>0</v>
      </c>
      <c r="AA207" s="929">
        <f t="shared" si="198"/>
        <v>0</v>
      </c>
      <c r="AB207" s="929">
        <f t="shared" si="198"/>
        <v>0</v>
      </c>
      <c r="AC207" s="929">
        <f t="shared" si="198"/>
        <v>0</v>
      </c>
      <c r="AD207" s="929">
        <f t="shared" si="198"/>
        <v>0</v>
      </c>
      <c r="AE207" s="929">
        <f t="shared" si="198"/>
        <v>0</v>
      </c>
      <c r="AF207" s="929">
        <f t="shared" si="198"/>
        <v>0</v>
      </c>
      <c r="AG207" s="929">
        <f t="shared" si="198"/>
        <v>0</v>
      </c>
      <c r="AH207" s="929">
        <f t="shared" si="198"/>
        <v>0</v>
      </c>
      <c r="AI207" s="929">
        <f t="shared" si="198"/>
        <v>0</v>
      </c>
      <c r="AJ207" s="929">
        <f t="shared" si="198"/>
        <v>0</v>
      </c>
      <c r="AK207" s="929">
        <f t="shared" si="198"/>
        <v>0</v>
      </c>
      <c r="AL207" s="929">
        <f t="shared" si="198"/>
        <v>0</v>
      </c>
      <c r="AM207" s="929">
        <f t="shared" si="198"/>
        <v>0</v>
      </c>
      <c r="AN207" s="929">
        <f t="shared" si="198"/>
        <v>0</v>
      </c>
      <c r="AO207" s="929">
        <f t="shared" si="198"/>
        <v>0</v>
      </c>
      <c r="AP207" s="929">
        <f t="shared" si="198"/>
        <v>0</v>
      </c>
      <c r="AQ207" s="929">
        <f t="shared" si="198"/>
        <v>0</v>
      </c>
      <c r="AR207" s="929">
        <f t="shared" si="198"/>
        <v>0</v>
      </c>
      <c r="AS207" s="929">
        <f t="shared" si="198"/>
        <v>0</v>
      </c>
      <c r="AT207" s="929">
        <f t="shared" si="198"/>
        <v>0</v>
      </c>
      <c r="AU207" s="929">
        <f t="shared" si="198"/>
        <v>0</v>
      </c>
      <c r="AV207" s="929">
        <f t="shared" si="198"/>
        <v>0</v>
      </c>
      <c r="AW207" s="929">
        <f t="shared" si="198"/>
        <v>0</v>
      </c>
      <c r="AX207" s="929">
        <f t="shared" si="198"/>
        <v>0</v>
      </c>
      <c r="AY207" s="929">
        <f t="shared" si="198"/>
        <v>0</v>
      </c>
      <c r="AZ207" s="929">
        <f t="shared" si="198"/>
        <v>0</v>
      </c>
      <c r="BA207" s="929">
        <f t="shared" si="198"/>
        <v>0</v>
      </c>
      <c r="BB207" s="929">
        <f t="shared" si="198"/>
        <v>0</v>
      </c>
      <c r="BC207" s="929">
        <f t="shared" si="198"/>
        <v>0</v>
      </c>
      <c r="BD207" s="929">
        <f t="shared" si="198"/>
        <v>0</v>
      </c>
      <c r="BE207" s="929">
        <f t="shared" si="198"/>
        <v>0</v>
      </c>
      <c r="BF207" s="929">
        <f t="shared" si="198"/>
        <v>0</v>
      </c>
      <c r="BG207" s="929">
        <f t="shared" si="198"/>
        <v>0</v>
      </c>
      <c r="BH207" s="929">
        <f t="shared" si="198"/>
        <v>0</v>
      </c>
      <c r="BI207" s="929">
        <f t="shared" si="198"/>
        <v>0</v>
      </c>
      <c r="BJ207" s="929">
        <f t="shared" si="198"/>
        <v>0</v>
      </c>
      <c r="BK207" s="929">
        <f t="shared" si="198"/>
        <v>0</v>
      </c>
      <c r="BL207" s="929">
        <f t="shared" si="198"/>
        <v>0</v>
      </c>
      <c r="BM207" s="929">
        <f t="shared" si="198"/>
        <v>0</v>
      </c>
      <c r="BN207" s="929">
        <f t="shared" si="198"/>
        <v>0</v>
      </c>
      <c r="BO207" s="929">
        <f t="shared" si="198"/>
        <v>0</v>
      </c>
      <c r="BP207" s="929">
        <f t="shared" si="198"/>
        <v>0</v>
      </c>
      <c r="BQ207" s="929">
        <f t="shared" si="198"/>
        <v>0</v>
      </c>
      <c r="BR207" s="929">
        <f t="shared" si="198"/>
        <v>0</v>
      </c>
      <c r="BS207" s="929">
        <f t="shared" si="198"/>
        <v>0</v>
      </c>
      <c r="BT207" s="929">
        <f t="shared" si="198"/>
        <v>0</v>
      </c>
      <c r="BU207" s="929">
        <f t="shared" si="198"/>
        <v>0</v>
      </c>
      <c r="BV207" s="929">
        <f t="shared" si="198"/>
        <v>0</v>
      </c>
      <c r="BW207" s="929">
        <f t="shared" si="198"/>
        <v>0</v>
      </c>
      <c r="BX207" s="929">
        <f t="shared" ref="BX207:EI209" si="199">BX204</f>
        <v>0</v>
      </c>
      <c r="BY207" s="929">
        <f t="shared" si="199"/>
        <v>0</v>
      </c>
      <c r="BZ207" s="929">
        <f t="shared" si="199"/>
        <v>0</v>
      </c>
      <c r="CA207" s="929">
        <f t="shared" si="199"/>
        <v>0</v>
      </c>
      <c r="CB207" s="929">
        <f t="shared" si="199"/>
        <v>0</v>
      </c>
      <c r="CC207" s="929">
        <f t="shared" si="199"/>
        <v>0</v>
      </c>
      <c r="CD207" s="929">
        <f t="shared" si="199"/>
        <v>0</v>
      </c>
      <c r="CE207" s="929">
        <f t="shared" si="199"/>
        <v>0</v>
      </c>
      <c r="CF207" s="929">
        <f t="shared" si="199"/>
        <v>0</v>
      </c>
      <c r="CG207" s="929">
        <f t="shared" si="199"/>
        <v>0</v>
      </c>
      <c r="CH207" s="929">
        <f t="shared" si="199"/>
        <v>0</v>
      </c>
      <c r="CI207" s="929">
        <f t="shared" si="199"/>
        <v>0</v>
      </c>
      <c r="CJ207" s="929">
        <f t="shared" si="199"/>
        <v>0</v>
      </c>
      <c r="CK207" s="929">
        <f t="shared" si="199"/>
        <v>0</v>
      </c>
      <c r="CL207" s="929">
        <f t="shared" si="199"/>
        <v>0</v>
      </c>
      <c r="CM207" s="929">
        <f t="shared" si="199"/>
        <v>0</v>
      </c>
      <c r="CN207" s="929">
        <f t="shared" si="199"/>
        <v>0</v>
      </c>
      <c r="CO207" s="929">
        <f t="shared" si="199"/>
        <v>0</v>
      </c>
      <c r="CP207" s="929">
        <f t="shared" si="199"/>
        <v>0</v>
      </c>
      <c r="CQ207" s="929">
        <f t="shared" si="199"/>
        <v>0</v>
      </c>
      <c r="CR207" s="929">
        <f t="shared" si="199"/>
        <v>0</v>
      </c>
      <c r="CS207" s="929">
        <f t="shared" si="199"/>
        <v>0</v>
      </c>
      <c r="CT207" s="929">
        <f t="shared" si="199"/>
        <v>0</v>
      </c>
      <c r="CU207" s="929">
        <f t="shared" si="199"/>
        <v>0</v>
      </c>
      <c r="CV207" s="929">
        <f t="shared" si="199"/>
        <v>0</v>
      </c>
      <c r="CW207" s="929">
        <f t="shared" si="199"/>
        <v>0</v>
      </c>
      <c r="CX207" s="929">
        <f t="shared" si="199"/>
        <v>0</v>
      </c>
      <c r="CY207" s="929">
        <f t="shared" si="199"/>
        <v>0</v>
      </c>
      <c r="CZ207" s="929">
        <f t="shared" si="199"/>
        <v>0</v>
      </c>
      <c r="DA207" s="929">
        <f t="shared" si="199"/>
        <v>0</v>
      </c>
      <c r="DB207" s="929">
        <f t="shared" si="199"/>
        <v>0</v>
      </c>
      <c r="DC207" s="929">
        <f t="shared" si="199"/>
        <v>0</v>
      </c>
      <c r="DD207" s="929">
        <f t="shared" si="199"/>
        <v>0</v>
      </c>
      <c r="DE207" s="929">
        <f t="shared" si="199"/>
        <v>0</v>
      </c>
      <c r="DF207" s="929">
        <f t="shared" si="199"/>
        <v>0</v>
      </c>
      <c r="DG207" s="929">
        <f t="shared" si="199"/>
        <v>0</v>
      </c>
      <c r="DH207" s="929">
        <f t="shared" si="199"/>
        <v>0</v>
      </c>
      <c r="DI207" s="929">
        <f t="shared" si="199"/>
        <v>0</v>
      </c>
      <c r="DJ207" s="929">
        <f t="shared" si="199"/>
        <v>0</v>
      </c>
      <c r="DK207" s="929">
        <f t="shared" si="199"/>
        <v>0</v>
      </c>
      <c r="DL207" s="929">
        <f t="shared" si="199"/>
        <v>0</v>
      </c>
      <c r="DM207" s="929">
        <f t="shared" si="199"/>
        <v>0</v>
      </c>
      <c r="DN207" s="929">
        <f t="shared" si="199"/>
        <v>0</v>
      </c>
      <c r="DO207" s="929">
        <f t="shared" si="199"/>
        <v>0</v>
      </c>
      <c r="DP207" s="929">
        <f t="shared" si="199"/>
        <v>0</v>
      </c>
      <c r="DQ207" s="929">
        <f t="shared" si="199"/>
        <v>0</v>
      </c>
      <c r="DR207" s="929">
        <f t="shared" si="199"/>
        <v>0</v>
      </c>
      <c r="DS207" s="929">
        <f t="shared" si="199"/>
        <v>0</v>
      </c>
      <c r="DT207" s="929">
        <f t="shared" si="199"/>
        <v>0</v>
      </c>
      <c r="DU207" s="929">
        <f t="shared" si="199"/>
        <v>0</v>
      </c>
      <c r="DV207" s="929">
        <f t="shared" si="199"/>
        <v>0</v>
      </c>
      <c r="DW207" s="929">
        <f t="shared" si="199"/>
        <v>0</v>
      </c>
      <c r="DX207" s="929">
        <f t="shared" si="199"/>
        <v>0</v>
      </c>
      <c r="DY207" s="929">
        <f t="shared" si="199"/>
        <v>0</v>
      </c>
      <c r="DZ207" s="929">
        <f t="shared" si="199"/>
        <v>0</v>
      </c>
      <c r="EA207" s="929">
        <f t="shared" si="199"/>
        <v>0</v>
      </c>
      <c r="EB207" s="929">
        <f t="shared" si="199"/>
        <v>0</v>
      </c>
      <c r="EC207" s="929">
        <f t="shared" si="199"/>
        <v>0</v>
      </c>
      <c r="ED207" s="929">
        <f t="shared" si="199"/>
        <v>0</v>
      </c>
      <c r="EE207" s="929">
        <f t="shared" si="199"/>
        <v>0</v>
      </c>
      <c r="EF207" s="929">
        <f t="shared" si="199"/>
        <v>0</v>
      </c>
      <c r="EG207" s="929">
        <f t="shared" si="199"/>
        <v>0</v>
      </c>
      <c r="EH207" s="929">
        <f t="shared" si="199"/>
        <v>0</v>
      </c>
      <c r="EI207" s="929">
        <f t="shared" si="199"/>
        <v>0</v>
      </c>
      <c r="EJ207" s="929">
        <f t="shared" ref="EJ207:GU209" si="200">EJ204</f>
        <v>0</v>
      </c>
      <c r="EK207" s="929">
        <f t="shared" si="200"/>
        <v>0</v>
      </c>
      <c r="EL207" s="929">
        <f t="shared" si="200"/>
        <v>0</v>
      </c>
      <c r="EM207" s="929">
        <f t="shared" si="200"/>
        <v>0</v>
      </c>
      <c r="EN207" s="929">
        <f t="shared" si="200"/>
        <v>0</v>
      </c>
      <c r="EO207" s="929">
        <f t="shared" si="200"/>
        <v>0</v>
      </c>
      <c r="EP207" s="929">
        <f t="shared" si="200"/>
        <v>0</v>
      </c>
      <c r="EQ207" s="929">
        <f t="shared" si="200"/>
        <v>0</v>
      </c>
      <c r="ER207" s="929">
        <f t="shared" si="200"/>
        <v>0</v>
      </c>
      <c r="ES207" s="929">
        <f t="shared" si="200"/>
        <v>0</v>
      </c>
      <c r="ET207" s="929">
        <f t="shared" si="200"/>
        <v>0</v>
      </c>
      <c r="EU207" s="929">
        <f t="shared" si="200"/>
        <v>0</v>
      </c>
      <c r="EV207" s="929">
        <f t="shared" si="200"/>
        <v>0</v>
      </c>
      <c r="EW207" s="929">
        <f t="shared" si="200"/>
        <v>0</v>
      </c>
      <c r="EX207" s="929">
        <f t="shared" si="200"/>
        <v>0</v>
      </c>
      <c r="EY207" s="929">
        <f t="shared" si="200"/>
        <v>0</v>
      </c>
      <c r="EZ207" s="929">
        <f t="shared" si="200"/>
        <v>0</v>
      </c>
      <c r="FA207" s="929">
        <f t="shared" si="200"/>
        <v>0</v>
      </c>
      <c r="FB207" s="929">
        <f t="shared" si="200"/>
        <v>0</v>
      </c>
      <c r="FC207" s="929">
        <f t="shared" si="200"/>
        <v>0</v>
      </c>
      <c r="FD207" s="929">
        <f t="shared" si="200"/>
        <v>0</v>
      </c>
      <c r="FE207" s="929">
        <f t="shared" si="200"/>
        <v>0</v>
      </c>
      <c r="FF207" s="929">
        <f t="shared" si="200"/>
        <v>0</v>
      </c>
      <c r="FG207" s="929">
        <f t="shared" si="200"/>
        <v>0</v>
      </c>
      <c r="FH207" s="929">
        <f t="shared" si="200"/>
        <v>0</v>
      </c>
      <c r="FI207" s="929">
        <f t="shared" si="200"/>
        <v>0</v>
      </c>
      <c r="FJ207" s="929">
        <f t="shared" si="200"/>
        <v>0</v>
      </c>
      <c r="FK207" s="929">
        <f t="shared" si="200"/>
        <v>0</v>
      </c>
      <c r="FL207" s="929">
        <f t="shared" si="200"/>
        <v>0</v>
      </c>
      <c r="FM207" s="929">
        <f t="shared" si="200"/>
        <v>0</v>
      </c>
      <c r="FN207" s="929">
        <f t="shared" si="200"/>
        <v>0</v>
      </c>
      <c r="FO207" s="929">
        <f t="shared" si="200"/>
        <v>0</v>
      </c>
      <c r="FP207" s="929">
        <f t="shared" si="200"/>
        <v>0</v>
      </c>
      <c r="FQ207" s="929">
        <f t="shared" si="200"/>
        <v>0</v>
      </c>
      <c r="FR207" s="929">
        <f t="shared" si="200"/>
        <v>0</v>
      </c>
      <c r="FS207" s="929">
        <f t="shared" si="200"/>
        <v>0</v>
      </c>
      <c r="FT207" s="929">
        <f t="shared" si="200"/>
        <v>0</v>
      </c>
      <c r="FU207" s="929">
        <f t="shared" si="200"/>
        <v>0</v>
      </c>
      <c r="FV207" s="929">
        <f t="shared" si="200"/>
        <v>0</v>
      </c>
      <c r="FW207" s="929">
        <f t="shared" si="200"/>
        <v>0</v>
      </c>
      <c r="FX207" s="929">
        <f t="shared" si="200"/>
        <v>0</v>
      </c>
      <c r="FY207" s="929">
        <f t="shared" si="200"/>
        <v>0</v>
      </c>
      <c r="FZ207" s="929">
        <f t="shared" si="200"/>
        <v>0</v>
      </c>
      <c r="GA207" s="929">
        <f t="shared" si="200"/>
        <v>0</v>
      </c>
      <c r="GB207" s="929">
        <f t="shared" si="200"/>
        <v>0</v>
      </c>
      <c r="GC207" s="929">
        <f t="shared" si="200"/>
        <v>0</v>
      </c>
      <c r="GD207" s="929">
        <f t="shared" si="200"/>
        <v>0</v>
      </c>
      <c r="GE207" s="929">
        <f t="shared" si="200"/>
        <v>0</v>
      </c>
      <c r="GF207" s="929">
        <f t="shared" si="200"/>
        <v>0</v>
      </c>
      <c r="GG207" s="929">
        <f t="shared" si="200"/>
        <v>0</v>
      </c>
      <c r="GH207" s="929">
        <f t="shared" si="200"/>
        <v>0</v>
      </c>
      <c r="GI207" s="929">
        <f t="shared" si="200"/>
        <v>0</v>
      </c>
      <c r="GJ207" s="929">
        <f t="shared" si="200"/>
        <v>0</v>
      </c>
      <c r="GK207" s="929">
        <f t="shared" si="200"/>
        <v>0</v>
      </c>
      <c r="GL207" s="929">
        <f t="shared" si="200"/>
        <v>0</v>
      </c>
      <c r="GM207" s="929">
        <f t="shared" si="200"/>
        <v>0</v>
      </c>
      <c r="GN207" s="929">
        <f t="shared" si="200"/>
        <v>0</v>
      </c>
      <c r="GO207" s="929">
        <f t="shared" si="200"/>
        <v>0</v>
      </c>
      <c r="GP207" s="929">
        <f t="shared" si="200"/>
        <v>0</v>
      </c>
      <c r="GQ207" s="929">
        <f t="shared" si="200"/>
        <v>0</v>
      </c>
      <c r="GR207" s="929">
        <f t="shared" si="200"/>
        <v>0</v>
      </c>
      <c r="GS207" s="929">
        <f t="shared" si="200"/>
        <v>0</v>
      </c>
      <c r="GT207" s="929">
        <f t="shared" si="200"/>
        <v>0</v>
      </c>
      <c r="GU207" s="929">
        <f t="shared" si="200"/>
        <v>0</v>
      </c>
      <c r="GV207" s="929">
        <f t="shared" ref="GV207:JG209" si="201">GV204</f>
        <v>0</v>
      </c>
      <c r="GW207" s="929">
        <f t="shared" si="201"/>
        <v>0</v>
      </c>
      <c r="GX207" s="929">
        <f t="shared" si="201"/>
        <v>0</v>
      </c>
      <c r="GY207" s="929">
        <f t="shared" si="201"/>
        <v>0</v>
      </c>
      <c r="GZ207" s="929">
        <f t="shared" si="201"/>
        <v>0</v>
      </c>
      <c r="HA207" s="929">
        <f t="shared" si="201"/>
        <v>0</v>
      </c>
      <c r="HB207" s="929">
        <f t="shared" si="201"/>
        <v>0</v>
      </c>
      <c r="HC207" s="929">
        <f t="shared" si="201"/>
        <v>0</v>
      </c>
      <c r="HD207" s="929">
        <f t="shared" si="201"/>
        <v>0</v>
      </c>
      <c r="HE207" s="929">
        <f t="shared" si="201"/>
        <v>0</v>
      </c>
      <c r="HF207" s="929">
        <f t="shared" si="201"/>
        <v>0</v>
      </c>
      <c r="HG207" s="929">
        <f t="shared" si="201"/>
        <v>0</v>
      </c>
      <c r="HH207" s="929">
        <f t="shared" si="201"/>
        <v>0</v>
      </c>
      <c r="HI207" s="929">
        <f t="shared" si="201"/>
        <v>0</v>
      </c>
      <c r="HJ207" s="929">
        <f t="shared" si="201"/>
        <v>0</v>
      </c>
      <c r="HK207" s="929">
        <f t="shared" si="201"/>
        <v>0</v>
      </c>
      <c r="HL207" s="929">
        <f t="shared" si="201"/>
        <v>0</v>
      </c>
      <c r="HM207" s="929">
        <f t="shared" si="201"/>
        <v>0</v>
      </c>
      <c r="HN207" s="929">
        <f t="shared" si="201"/>
        <v>0</v>
      </c>
      <c r="HO207" s="929">
        <f t="shared" si="201"/>
        <v>0</v>
      </c>
      <c r="HP207" s="929">
        <f t="shared" si="201"/>
        <v>0</v>
      </c>
      <c r="HQ207" s="929">
        <f t="shared" si="201"/>
        <v>0</v>
      </c>
      <c r="HR207" s="929">
        <f t="shared" si="201"/>
        <v>0</v>
      </c>
      <c r="HS207" s="929">
        <f t="shared" si="201"/>
        <v>0</v>
      </c>
      <c r="HT207" s="929">
        <f t="shared" si="201"/>
        <v>0</v>
      </c>
      <c r="HU207" s="929">
        <f t="shared" si="201"/>
        <v>0</v>
      </c>
      <c r="HV207" s="929">
        <f t="shared" si="201"/>
        <v>0</v>
      </c>
      <c r="HW207" s="929">
        <f t="shared" si="201"/>
        <v>0</v>
      </c>
      <c r="HX207" s="929">
        <f t="shared" si="201"/>
        <v>0</v>
      </c>
      <c r="HY207" s="929">
        <f t="shared" si="201"/>
        <v>0</v>
      </c>
      <c r="HZ207" s="929">
        <f t="shared" si="201"/>
        <v>0</v>
      </c>
      <c r="IA207" s="929">
        <f t="shared" si="201"/>
        <v>0</v>
      </c>
      <c r="IB207" s="929">
        <f t="shared" si="201"/>
        <v>0</v>
      </c>
      <c r="IC207" s="929">
        <f t="shared" si="201"/>
        <v>0</v>
      </c>
      <c r="ID207" s="929">
        <f t="shared" si="201"/>
        <v>0</v>
      </c>
      <c r="IE207" s="929">
        <f t="shared" si="201"/>
        <v>0</v>
      </c>
      <c r="IF207" s="929">
        <f t="shared" si="201"/>
        <v>0</v>
      </c>
      <c r="IG207" s="929">
        <f t="shared" si="201"/>
        <v>0</v>
      </c>
      <c r="IH207" s="929">
        <f t="shared" si="201"/>
        <v>0</v>
      </c>
      <c r="II207" s="929">
        <f t="shared" si="201"/>
        <v>0</v>
      </c>
      <c r="IJ207" s="929">
        <f t="shared" si="201"/>
        <v>0</v>
      </c>
      <c r="IK207" s="929">
        <f t="shared" si="201"/>
        <v>0</v>
      </c>
      <c r="IL207" s="929">
        <f t="shared" si="201"/>
        <v>0</v>
      </c>
      <c r="IM207" s="929">
        <f t="shared" si="201"/>
        <v>0</v>
      </c>
      <c r="IN207" s="929">
        <f t="shared" si="201"/>
        <v>0</v>
      </c>
      <c r="IO207" s="929">
        <f t="shared" si="201"/>
        <v>0</v>
      </c>
      <c r="IP207" s="929">
        <f t="shared" si="201"/>
        <v>0</v>
      </c>
      <c r="IQ207" s="929">
        <f t="shared" si="201"/>
        <v>0</v>
      </c>
      <c r="IR207" s="929">
        <f t="shared" si="201"/>
        <v>0</v>
      </c>
      <c r="IS207" s="929">
        <f t="shared" si="201"/>
        <v>0</v>
      </c>
      <c r="IT207" s="929">
        <f t="shared" si="201"/>
        <v>0</v>
      </c>
      <c r="IU207" s="929">
        <f t="shared" si="201"/>
        <v>0</v>
      </c>
      <c r="IV207" s="929">
        <f t="shared" si="201"/>
        <v>0</v>
      </c>
      <c r="IW207" s="929">
        <f t="shared" si="201"/>
        <v>0</v>
      </c>
      <c r="IX207" s="929">
        <f t="shared" si="201"/>
        <v>0</v>
      </c>
      <c r="IY207" s="929">
        <f t="shared" si="201"/>
        <v>0</v>
      </c>
      <c r="IZ207" s="929">
        <f t="shared" si="201"/>
        <v>0</v>
      </c>
      <c r="JA207" s="929">
        <f t="shared" si="201"/>
        <v>0</v>
      </c>
      <c r="JB207" s="929">
        <f t="shared" si="201"/>
        <v>0</v>
      </c>
      <c r="JC207" s="929">
        <f t="shared" si="201"/>
        <v>0</v>
      </c>
      <c r="JD207" s="929">
        <f t="shared" si="201"/>
        <v>0</v>
      </c>
      <c r="JE207" s="929">
        <f t="shared" si="201"/>
        <v>0</v>
      </c>
      <c r="JF207" s="929">
        <f t="shared" si="201"/>
        <v>0</v>
      </c>
      <c r="JG207" s="929">
        <f t="shared" si="201"/>
        <v>0</v>
      </c>
      <c r="JH207" s="929">
        <f t="shared" ref="JH207:LS209" si="202">JH204</f>
        <v>0</v>
      </c>
      <c r="JI207" s="929">
        <f t="shared" si="202"/>
        <v>0</v>
      </c>
      <c r="JJ207" s="929">
        <f t="shared" si="202"/>
        <v>0</v>
      </c>
      <c r="JK207" s="929">
        <f t="shared" si="202"/>
        <v>0</v>
      </c>
      <c r="JL207" s="929">
        <f t="shared" si="202"/>
        <v>0</v>
      </c>
      <c r="JM207" s="929">
        <f t="shared" si="202"/>
        <v>0</v>
      </c>
      <c r="JN207" s="929">
        <f t="shared" si="202"/>
        <v>0</v>
      </c>
      <c r="JO207" s="929">
        <f t="shared" si="202"/>
        <v>0</v>
      </c>
      <c r="JP207" s="929">
        <f t="shared" si="202"/>
        <v>0</v>
      </c>
      <c r="JQ207" s="929">
        <f t="shared" si="202"/>
        <v>0</v>
      </c>
      <c r="JR207" s="929">
        <f t="shared" si="202"/>
        <v>0</v>
      </c>
      <c r="JS207" s="929">
        <f t="shared" si="202"/>
        <v>0</v>
      </c>
      <c r="JT207" s="929">
        <f t="shared" si="202"/>
        <v>0</v>
      </c>
      <c r="JU207" s="929">
        <f t="shared" si="202"/>
        <v>0</v>
      </c>
      <c r="JV207" s="929">
        <f t="shared" si="202"/>
        <v>0</v>
      </c>
      <c r="JW207" s="929">
        <f t="shared" si="202"/>
        <v>0</v>
      </c>
      <c r="JX207" s="929">
        <f t="shared" si="202"/>
        <v>0</v>
      </c>
      <c r="JY207" s="929">
        <f t="shared" si="202"/>
        <v>0</v>
      </c>
      <c r="JZ207" s="929">
        <f t="shared" si="202"/>
        <v>0</v>
      </c>
      <c r="KA207" s="929">
        <f t="shared" si="202"/>
        <v>0</v>
      </c>
      <c r="KB207" s="929">
        <f t="shared" si="202"/>
        <v>0</v>
      </c>
      <c r="KC207" s="929">
        <f t="shared" si="202"/>
        <v>0</v>
      </c>
      <c r="KD207" s="929">
        <f t="shared" si="202"/>
        <v>0</v>
      </c>
      <c r="KE207" s="929">
        <f t="shared" si="202"/>
        <v>0</v>
      </c>
      <c r="KF207" s="929">
        <f t="shared" si="202"/>
        <v>0</v>
      </c>
      <c r="KG207" s="929">
        <f t="shared" si="202"/>
        <v>0</v>
      </c>
      <c r="KH207" s="929">
        <f t="shared" si="202"/>
        <v>0</v>
      </c>
      <c r="KI207" s="929">
        <f t="shared" si="202"/>
        <v>0</v>
      </c>
      <c r="KJ207" s="929">
        <f t="shared" si="202"/>
        <v>0</v>
      </c>
      <c r="KK207" s="929">
        <f t="shared" si="202"/>
        <v>0</v>
      </c>
      <c r="KL207" s="929">
        <f t="shared" si="202"/>
        <v>0</v>
      </c>
      <c r="KM207" s="929">
        <f t="shared" si="202"/>
        <v>0</v>
      </c>
      <c r="KN207" s="929">
        <f t="shared" si="202"/>
        <v>0</v>
      </c>
      <c r="KO207" s="929">
        <f t="shared" si="202"/>
        <v>0</v>
      </c>
      <c r="KP207" s="929">
        <f t="shared" si="202"/>
        <v>0</v>
      </c>
      <c r="KQ207" s="929">
        <f t="shared" si="202"/>
        <v>0</v>
      </c>
      <c r="KR207" s="929">
        <f t="shared" si="202"/>
        <v>0</v>
      </c>
      <c r="KS207" s="929">
        <f t="shared" si="202"/>
        <v>0</v>
      </c>
      <c r="KT207" s="929">
        <f t="shared" si="202"/>
        <v>0</v>
      </c>
      <c r="KU207" s="929">
        <f t="shared" si="202"/>
        <v>0</v>
      </c>
      <c r="KV207" s="929">
        <f t="shared" si="202"/>
        <v>0</v>
      </c>
      <c r="KW207" s="929">
        <f t="shared" si="202"/>
        <v>0</v>
      </c>
      <c r="KX207" s="929">
        <f t="shared" si="202"/>
        <v>0</v>
      </c>
      <c r="KY207" s="929">
        <f t="shared" si="202"/>
        <v>0</v>
      </c>
      <c r="KZ207" s="929">
        <f t="shared" si="202"/>
        <v>0</v>
      </c>
      <c r="LA207" s="929">
        <f t="shared" si="202"/>
        <v>0</v>
      </c>
      <c r="LB207" s="929">
        <f t="shared" si="202"/>
        <v>0</v>
      </c>
      <c r="LC207" s="929">
        <f t="shared" si="202"/>
        <v>0</v>
      </c>
      <c r="LD207" s="929">
        <f t="shared" si="202"/>
        <v>0</v>
      </c>
      <c r="LE207" s="929">
        <f t="shared" si="202"/>
        <v>0</v>
      </c>
      <c r="LF207" s="929">
        <f t="shared" si="202"/>
        <v>0</v>
      </c>
      <c r="LG207" s="929">
        <f t="shared" si="202"/>
        <v>0</v>
      </c>
      <c r="LH207" s="929">
        <f t="shared" si="202"/>
        <v>0</v>
      </c>
      <c r="LI207" s="929">
        <f t="shared" si="202"/>
        <v>0</v>
      </c>
      <c r="LJ207" s="929">
        <f t="shared" si="202"/>
        <v>0</v>
      </c>
      <c r="LK207" s="929">
        <f t="shared" si="202"/>
        <v>0</v>
      </c>
      <c r="LL207" s="929">
        <f t="shared" si="202"/>
        <v>0</v>
      </c>
      <c r="LM207" s="929">
        <f t="shared" si="202"/>
        <v>0</v>
      </c>
      <c r="LN207" s="929">
        <f t="shared" si="202"/>
        <v>0</v>
      </c>
      <c r="LO207" s="929">
        <f t="shared" si="202"/>
        <v>0</v>
      </c>
      <c r="LP207" s="929">
        <f t="shared" si="202"/>
        <v>0</v>
      </c>
      <c r="LQ207" s="929">
        <f t="shared" si="202"/>
        <v>0</v>
      </c>
      <c r="LR207" s="929">
        <f t="shared" si="202"/>
        <v>0</v>
      </c>
      <c r="LS207" s="929">
        <f t="shared" si="202"/>
        <v>0</v>
      </c>
      <c r="LT207" s="929">
        <f t="shared" ref="LT207:OE209" si="203">LT204</f>
        <v>0</v>
      </c>
      <c r="LU207" s="929">
        <f t="shared" si="203"/>
        <v>0</v>
      </c>
      <c r="LV207" s="929">
        <f t="shared" si="203"/>
        <v>0</v>
      </c>
      <c r="LW207" s="929">
        <f t="shared" si="203"/>
        <v>0</v>
      </c>
      <c r="LX207" s="929">
        <f t="shared" si="203"/>
        <v>0</v>
      </c>
      <c r="LY207" s="929">
        <f t="shared" si="203"/>
        <v>0</v>
      </c>
      <c r="LZ207" s="929">
        <f t="shared" si="203"/>
        <v>0</v>
      </c>
      <c r="MA207" s="929">
        <f t="shared" si="203"/>
        <v>0</v>
      </c>
      <c r="MB207" s="929">
        <f t="shared" si="203"/>
        <v>0</v>
      </c>
      <c r="MC207" s="929">
        <f t="shared" si="203"/>
        <v>0</v>
      </c>
      <c r="MD207" s="929">
        <f t="shared" si="203"/>
        <v>0</v>
      </c>
      <c r="ME207" s="929">
        <f t="shared" si="203"/>
        <v>0</v>
      </c>
      <c r="MF207" s="929">
        <f t="shared" si="203"/>
        <v>0</v>
      </c>
      <c r="MG207" s="929">
        <f t="shared" si="203"/>
        <v>0</v>
      </c>
      <c r="MH207" s="929">
        <f t="shared" si="203"/>
        <v>0</v>
      </c>
      <c r="MI207" s="929">
        <f t="shared" si="203"/>
        <v>0</v>
      </c>
      <c r="MJ207" s="929">
        <f t="shared" si="203"/>
        <v>0</v>
      </c>
      <c r="MK207" s="929">
        <f t="shared" si="203"/>
        <v>0</v>
      </c>
      <c r="ML207" s="929">
        <f t="shared" si="203"/>
        <v>0</v>
      </c>
      <c r="MM207" s="929">
        <f t="shared" si="203"/>
        <v>0</v>
      </c>
      <c r="MN207" s="929">
        <f t="shared" si="203"/>
        <v>0</v>
      </c>
      <c r="MO207" s="929">
        <f t="shared" si="203"/>
        <v>0</v>
      </c>
      <c r="MP207" s="929">
        <f t="shared" si="203"/>
        <v>0</v>
      </c>
      <c r="MQ207" s="929">
        <f t="shared" si="203"/>
        <v>0</v>
      </c>
      <c r="MR207" s="929">
        <f t="shared" si="203"/>
        <v>0</v>
      </c>
      <c r="MS207" s="929">
        <f t="shared" si="203"/>
        <v>0</v>
      </c>
      <c r="MT207" s="929">
        <f t="shared" si="203"/>
        <v>0</v>
      </c>
      <c r="MU207" s="929">
        <f t="shared" si="203"/>
        <v>0</v>
      </c>
      <c r="MV207" s="929">
        <f t="shared" si="203"/>
        <v>0</v>
      </c>
      <c r="MW207" s="929">
        <f t="shared" si="203"/>
        <v>0</v>
      </c>
      <c r="MX207" s="929">
        <f t="shared" si="203"/>
        <v>0</v>
      </c>
      <c r="MY207" s="929">
        <f t="shared" si="203"/>
        <v>0</v>
      </c>
      <c r="MZ207" s="929">
        <f t="shared" si="203"/>
        <v>0</v>
      </c>
      <c r="NA207" s="929">
        <f t="shared" si="203"/>
        <v>0</v>
      </c>
      <c r="NB207" s="929">
        <f t="shared" si="203"/>
        <v>0</v>
      </c>
      <c r="NC207" s="929">
        <f t="shared" si="203"/>
        <v>0</v>
      </c>
      <c r="ND207" s="929">
        <f t="shared" si="203"/>
        <v>0</v>
      </c>
      <c r="NE207" s="929">
        <f t="shared" si="203"/>
        <v>0</v>
      </c>
      <c r="NF207" s="929">
        <f t="shared" si="203"/>
        <v>0</v>
      </c>
      <c r="NG207" s="929">
        <f t="shared" si="203"/>
        <v>0</v>
      </c>
      <c r="NH207" s="929">
        <f t="shared" si="203"/>
        <v>0</v>
      </c>
      <c r="NI207" s="929">
        <f t="shared" si="203"/>
        <v>0</v>
      </c>
      <c r="NJ207" s="929">
        <f t="shared" si="203"/>
        <v>0</v>
      </c>
      <c r="NK207" s="929">
        <f t="shared" si="203"/>
        <v>0</v>
      </c>
      <c r="NL207" s="929">
        <f t="shared" si="203"/>
        <v>0</v>
      </c>
      <c r="NM207" s="929">
        <f t="shared" si="203"/>
        <v>0</v>
      </c>
      <c r="NN207" s="929">
        <f t="shared" si="203"/>
        <v>0</v>
      </c>
      <c r="NO207" s="929">
        <f t="shared" si="203"/>
        <v>0</v>
      </c>
      <c r="NP207" s="929">
        <f t="shared" si="203"/>
        <v>0</v>
      </c>
      <c r="NQ207" s="929">
        <f t="shared" si="203"/>
        <v>0</v>
      </c>
      <c r="NR207" s="929">
        <f t="shared" si="203"/>
        <v>0</v>
      </c>
      <c r="NS207" s="929">
        <f t="shared" si="203"/>
        <v>0</v>
      </c>
      <c r="NT207" s="929">
        <f t="shared" si="203"/>
        <v>0</v>
      </c>
      <c r="NU207" s="929">
        <f t="shared" si="203"/>
        <v>0</v>
      </c>
      <c r="NV207" s="929">
        <f t="shared" si="203"/>
        <v>0</v>
      </c>
      <c r="NW207" s="929">
        <f t="shared" si="203"/>
        <v>0</v>
      </c>
      <c r="NX207" s="929">
        <f t="shared" si="203"/>
        <v>0</v>
      </c>
      <c r="NY207" s="929">
        <f t="shared" si="203"/>
        <v>0</v>
      </c>
      <c r="NZ207" s="929">
        <f t="shared" si="203"/>
        <v>0</v>
      </c>
      <c r="OA207" s="929">
        <f t="shared" si="203"/>
        <v>0</v>
      </c>
      <c r="OB207" s="929">
        <f t="shared" si="203"/>
        <v>0</v>
      </c>
      <c r="OC207" s="929">
        <f t="shared" si="203"/>
        <v>0</v>
      </c>
      <c r="OD207" s="929">
        <f t="shared" si="203"/>
        <v>0</v>
      </c>
      <c r="OE207" s="929">
        <f t="shared" si="203"/>
        <v>0</v>
      </c>
      <c r="OF207" s="929">
        <f t="shared" ref="OF207:QQ209" si="204">OF204</f>
        <v>0</v>
      </c>
      <c r="OG207" s="929">
        <f t="shared" si="204"/>
        <v>0</v>
      </c>
      <c r="OH207" s="929">
        <f t="shared" si="204"/>
        <v>0</v>
      </c>
      <c r="OI207" s="929">
        <f t="shared" si="204"/>
        <v>0</v>
      </c>
      <c r="OJ207" s="929">
        <f t="shared" si="204"/>
        <v>0</v>
      </c>
      <c r="OK207" s="929">
        <f t="shared" si="204"/>
        <v>0</v>
      </c>
      <c r="OL207" s="929">
        <f t="shared" si="204"/>
        <v>0</v>
      </c>
      <c r="OM207" s="929">
        <f t="shared" si="204"/>
        <v>0</v>
      </c>
      <c r="ON207" s="929">
        <f t="shared" si="204"/>
        <v>0</v>
      </c>
      <c r="OO207" s="929">
        <f t="shared" si="204"/>
        <v>0</v>
      </c>
      <c r="OP207" s="929">
        <f t="shared" si="204"/>
        <v>0</v>
      </c>
      <c r="OQ207" s="929">
        <f t="shared" si="204"/>
        <v>0</v>
      </c>
      <c r="OR207" s="929">
        <f t="shared" si="204"/>
        <v>0</v>
      </c>
      <c r="OS207" s="929">
        <f t="shared" si="204"/>
        <v>0</v>
      </c>
      <c r="OT207" s="929">
        <f t="shared" si="204"/>
        <v>0</v>
      </c>
      <c r="OU207" s="929">
        <f t="shared" si="204"/>
        <v>0</v>
      </c>
      <c r="OV207" s="929">
        <f t="shared" si="204"/>
        <v>0</v>
      </c>
      <c r="OW207" s="929">
        <f t="shared" si="204"/>
        <v>0</v>
      </c>
      <c r="OX207" s="929">
        <f t="shared" si="204"/>
        <v>0</v>
      </c>
      <c r="OY207" s="929">
        <f t="shared" si="204"/>
        <v>0</v>
      </c>
      <c r="OZ207" s="929">
        <f t="shared" si="204"/>
        <v>0</v>
      </c>
      <c r="PA207" s="929">
        <f t="shared" si="204"/>
        <v>0</v>
      </c>
      <c r="PB207" s="929">
        <f t="shared" si="204"/>
        <v>0</v>
      </c>
      <c r="PC207" s="929">
        <f t="shared" si="204"/>
        <v>0</v>
      </c>
      <c r="PD207" s="929">
        <f t="shared" si="204"/>
        <v>0</v>
      </c>
      <c r="PE207" s="929">
        <f t="shared" si="204"/>
        <v>0</v>
      </c>
      <c r="PF207" s="929">
        <f t="shared" si="204"/>
        <v>0</v>
      </c>
      <c r="PG207" s="929">
        <f t="shared" si="204"/>
        <v>0</v>
      </c>
      <c r="PH207" s="929">
        <f t="shared" si="204"/>
        <v>0</v>
      </c>
      <c r="PI207" s="929">
        <f t="shared" si="204"/>
        <v>0</v>
      </c>
      <c r="PJ207" s="929">
        <f t="shared" si="204"/>
        <v>0</v>
      </c>
      <c r="PK207" s="929">
        <f t="shared" si="204"/>
        <v>0</v>
      </c>
      <c r="PL207" s="929">
        <f t="shared" si="204"/>
        <v>0</v>
      </c>
      <c r="PM207" s="929">
        <f t="shared" si="204"/>
        <v>0</v>
      </c>
      <c r="PN207" s="929">
        <f t="shared" si="204"/>
        <v>0</v>
      </c>
      <c r="PO207" s="929">
        <f t="shared" si="204"/>
        <v>0</v>
      </c>
      <c r="PP207" s="929">
        <f t="shared" si="204"/>
        <v>0</v>
      </c>
      <c r="PQ207" s="929">
        <f t="shared" si="204"/>
        <v>0</v>
      </c>
      <c r="PR207" s="929">
        <f t="shared" si="204"/>
        <v>0</v>
      </c>
      <c r="PS207" s="929">
        <f t="shared" si="204"/>
        <v>0</v>
      </c>
      <c r="PT207" s="929">
        <f t="shared" si="204"/>
        <v>0</v>
      </c>
      <c r="PU207" s="929">
        <f t="shared" si="204"/>
        <v>0</v>
      </c>
      <c r="PV207" s="929">
        <f t="shared" si="204"/>
        <v>0</v>
      </c>
      <c r="PW207" s="929">
        <f t="shared" si="204"/>
        <v>0</v>
      </c>
      <c r="PX207" s="929">
        <f t="shared" si="204"/>
        <v>0</v>
      </c>
      <c r="PY207" s="929">
        <f t="shared" si="204"/>
        <v>0</v>
      </c>
      <c r="PZ207" s="929">
        <f t="shared" si="204"/>
        <v>0</v>
      </c>
      <c r="QA207" s="929">
        <f t="shared" si="204"/>
        <v>0</v>
      </c>
      <c r="QB207" s="929">
        <f t="shared" si="204"/>
        <v>0</v>
      </c>
      <c r="QC207" s="929">
        <f t="shared" si="204"/>
        <v>0</v>
      </c>
      <c r="QD207" s="929">
        <f t="shared" si="204"/>
        <v>0</v>
      </c>
      <c r="QE207" s="929">
        <f t="shared" si="204"/>
        <v>0</v>
      </c>
      <c r="QF207" s="929">
        <f t="shared" si="204"/>
        <v>0</v>
      </c>
      <c r="QG207" s="929">
        <f t="shared" si="204"/>
        <v>0</v>
      </c>
      <c r="QH207" s="929">
        <f t="shared" si="204"/>
        <v>0</v>
      </c>
      <c r="QI207" s="929">
        <f t="shared" si="204"/>
        <v>0</v>
      </c>
      <c r="QJ207" s="929">
        <f t="shared" si="204"/>
        <v>0</v>
      </c>
      <c r="QK207" s="929">
        <f t="shared" si="204"/>
        <v>0</v>
      </c>
      <c r="QL207" s="929">
        <f t="shared" si="204"/>
        <v>0</v>
      </c>
      <c r="QM207" s="929">
        <f t="shared" si="204"/>
        <v>0</v>
      </c>
      <c r="QN207" s="929">
        <f t="shared" si="204"/>
        <v>0</v>
      </c>
      <c r="QO207" s="929">
        <f t="shared" si="204"/>
        <v>0</v>
      </c>
      <c r="QP207" s="929">
        <f t="shared" si="204"/>
        <v>0</v>
      </c>
      <c r="QQ207" s="929">
        <f t="shared" si="204"/>
        <v>0</v>
      </c>
      <c r="QR207" s="929">
        <f t="shared" ref="QR207:SI209" si="205">QR204</f>
        <v>0</v>
      </c>
      <c r="QS207" s="929">
        <f t="shared" si="205"/>
        <v>0</v>
      </c>
      <c r="QT207" s="929">
        <f t="shared" si="205"/>
        <v>0</v>
      </c>
      <c r="QU207" s="929">
        <f t="shared" si="205"/>
        <v>0</v>
      </c>
      <c r="QV207" s="929">
        <f t="shared" si="205"/>
        <v>0</v>
      </c>
      <c r="QW207" s="929">
        <f t="shared" si="205"/>
        <v>0</v>
      </c>
      <c r="QX207" s="929">
        <f t="shared" si="205"/>
        <v>0</v>
      </c>
      <c r="QY207" s="929">
        <f t="shared" si="205"/>
        <v>0</v>
      </c>
      <c r="QZ207" s="929">
        <f t="shared" si="205"/>
        <v>0</v>
      </c>
      <c r="RA207" s="929">
        <f t="shared" si="205"/>
        <v>0</v>
      </c>
      <c r="RB207" s="929">
        <f t="shared" si="205"/>
        <v>0</v>
      </c>
      <c r="RC207" s="929">
        <f t="shared" si="205"/>
        <v>0</v>
      </c>
      <c r="RD207" s="929">
        <f t="shared" si="205"/>
        <v>0</v>
      </c>
      <c r="RE207" s="929">
        <f t="shared" si="205"/>
        <v>0</v>
      </c>
      <c r="RF207" s="929">
        <f t="shared" si="205"/>
        <v>0</v>
      </c>
      <c r="RG207" s="929">
        <f t="shared" si="205"/>
        <v>0</v>
      </c>
      <c r="RH207" s="929">
        <f t="shared" si="205"/>
        <v>0</v>
      </c>
      <c r="RI207" s="929">
        <f t="shared" si="205"/>
        <v>0</v>
      </c>
      <c r="RJ207" s="929">
        <f t="shared" si="205"/>
        <v>0</v>
      </c>
      <c r="RK207" s="929">
        <f t="shared" si="205"/>
        <v>0</v>
      </c>
      <c r="RL207" s="929">
        <f t="shared" si="205"/>
        <v>0</v>
      </c>
      <c r="RM207" s="929">
        <f t="shared" si="205"/>
        <v>0</v>
      </c>
      <c r="RN207" s="929">
        <f t="shared" si="205"/>
        <v>0</v>
      </c>
      <c r="RO207" s="929">
        <f t="shared" si="205"/>
        <v>0</v>
      </c>
      <c r="RP207" s="929">
        <f t="shared" si="205"/>
        <v>0</v>
      </c>
      <c r="RQ207" s="929">
        <f t="shared" si="205"/>
        <v>0</v>
      </c>
      <c r="RR207" s="929">
        <f t="shared" si="205"/>
        <v>0</v>
      </c>
      <c r="RS207" s="929">
        <f t="shared" si="205"/>
        <v>0</v>
      </c>
      <c r="RT207" s="929">
        <f t="shared" si="205"/>
        <v>0</v>
      </c>
      <c r="RU207" s="929">
        <f t="shared" si="205"/>
        <v>0</v>
      </c>
      <c r="RV207" s="929">
        <f t="shared" si="205"/>
        <v>0</v>
      </c>
      <c r="RW207" s="929">
        <f t="shared" si="205"/>
        <v>0</v>
      </c>
      <c r="RX207" s="929">
        <f t="shared" si="205"/>
        <v>0</v>
      </c>
      <c r="RY207" s="929">
        <f t="shared" si="205"/>
        <v>0</v>
      </c>
      <c r="RZ207" s="929">
        <f t="shared" si="205"/>
        <v>0</v>
      </c>
      <c r="SA207" s="929">
        <f t="shared" si="205"/>
        <v>0</v>
      </c>
      <c r="SB207" s="929">
        <f t="shared" si="205"/>
        <v>0</v>
      </c>
      <c r="SC207" s="929">
        <f t="shared" si="205"/>
        <v>0</v>
      </c>
      <c r="SD207" s="929">
        <f t="shared" si="205"/>
        <v>0</v>
      </c>
      <c r="SE207" s="929">
        <f t="shared" si="205"/>
        <v>0</v>
      </c>
      <c r="SF207" s="929">
        <f t="shared" si="205"/>
        <v>0</v>
      </c>
      <c r="SG207" s="929">
        <f t="shared" si="205"/>
        <v>0</v>
      </c>
      <c r="SH207" s="929">
        <f t="shared" si="205"/>
        <v>0</v>
      </c>
      <c r="SI207" s="929">
        <f t="shared" si="205"/>
        <v>0</v>
      </c>
      <c r="SJ207" s="274">
        <f t="shared" si="153"/>
        <v>0</v>
      </c>
      <c r="SK207" s="261"/>
      <c r="SL207" s="249"/>
      <c r="SM207" s="249"/>
      <c r="SN207" s="249"/>
    </row>
    <row r="208" spans="1:508" outlineLevel="3" x14ac:dyDescent="0.35">
      <c r="A208" s="249"/>
      <c r="B208" s="258"/>
      <c r="C208" s="447">
        <f>INT($C$40)+3</f>
        <v>4</v>
      </c>
      <c r="D208" s="274"/>
      <c r="E208" s="325">
        <f t="shared" si="154"/>
        <v>56</v>
      </c>
      <c r="F208" s="331"/>
      <c r="G208" s="274"/>
      <c r="H208" s="569"/>
      <c r="I208" s="584" t="s">
        <v>920</v>
      </c>
      <c r="J208" s="570"/>
      <c r="K208" s="929">
        <f t="shared" ref="K208:Z209" si="206">K205</f>
        <v>0</v>
      </c>
      <c r="L208" s="929">
        <f t="shared" si="206"/>
        <v>0</v>
      </c>
      <c r="M208" s="929">
        <f t="shared" si="206"/>
        <v>0</v>
      </c>
      <c r="N208" s="929">
        <f t="shared" si="206"/>
        <v>0</v>
      </c>
      <c r="O208" s="929">
        <f t="shared" si="206"/>
        <v>0</v>
      </c>
      <c r="P208" s="929">
        <f t="shared" si="206"/>
        <v>0</v>
      </c>
      <c r="Q208" s="929">
        <f t="shared" si="206"/>
        <v>0</v>
      </c>
      <c r="R208" s="929">
        <f t="shared" si="206"/>
        <v>0</v>
      </c>
      <c r="S208" s="929">
        <f t="shared" si="206"/>
        <v>0</v>
      </c>
      <c r="T208" s="929">
        <f t="shared" si="206"/>
        <v>0</v>
      </c>
      <c r="U208" s="929">
        <f t="shared" si="206"/>
        <v>0</v>
      </c>
      <c r="V208" s="929">
        <f t="shared" si="206"/>
        <v>0</v>
      </c>
      <c r="W208" s="929">
        <f t="shared" si="206"/>
        <v>0</v>
      </c>
      <c r="X208" s="929">
        <f t="shared" si="206"/>
        <v>0</v>
      </c>
      <c r="Y208" s="929">
        <f t="shared" si="206"/>
        <v>0</v>
      </c>
      <c r="Z208" s="929">
        <f t="shared" si="206"/>
        <v>0</v>
      </c>
      <c r="AA208" s="929">
        <f t="shared" si="198"/>
        <v>0</v>
      </c>
      <c r="AB208" s="929">
        <f t="shared" si="198"/>
        <v>0</v>
      </c>
      <c r="AC208" s="929">
        <f t="shared" si="198"/>
        <v>0</v>
      </c>
      <c r="AD208" s="929">
        <f t="shared" si="198"/>
        <v>0</v>
      </c>
      <c r="AE208" s="929">
        <f t="shared" si="198"/>
        <v>0</v>
      </c>
      <c r="AF208" s="929">
        <f t="shared" si="198"/>
        <v>0</v>
      </c>
      <c r="AG208" s="929">
        <f t="shared" si="198"/>
        <v>0</v>
      </c>
      <c r="AH208" s="929">
        <f t="shared" si="198"/>
        <v>0</v>
      </c>
      <c r="AI208" s="929">
        <f t="shared" si="198"/>
        <v>0</v>
      </c>
      <c r="AJ208" s="929">
        <f t="shared" si="198"/>
        <v>0</v>
      </c>
      <c r="AK208" s="929">
        <f t="shared" si="198"/>
        <v>0</v>
      </c>
      <c r="AL208" s="929">
        <f t="shared" si="198"/>
        <v>0</v>
      </c>
      <c r="AM208" s="929">
        <f t="shared" si="198"/>
        <v>0</v>
      </c>
      <c r="AN208" s="929">
        <f t="shared" si="198"/>
        <v>0</v>
      </c>
      <c r="AO208" s="929">
        <f t="shared" si="198"/>
        <v>0</v>
      </c>
      <c r="AP208" s="929">
        <f t="shared" si="198"/>
        <v>0</v>
      </c>
      <c r="AQ208" s="929">
        <f t="shared" si="198"/>
        <v>0</v>
      </c>
      <c r="AR208" s="929">
        <f t="shared" si="198"/>
        <v>0</v>
      </c>
      <c r="AS208" s="929">
        <f t="shared" si="198"/>
        <v>0</v>
      </c>
      <c r="AT208" s="929">
        <f t="shared" si="198"/>
        <v>0</v>
      </c>
      <c r="AU208" s="929">
        <f t="shared" si="198"/>
        <v>0</v>
      </c>
      <c r="AV208" s="929">
        <f t="shared" si="198"/>
        <v>0</v>
      </c>
      <c r="AW208" s="929">
        <f t="shared" si="198"/>
        <v>0</v>
      </c>
      <c r="AX208" s="929">
        <f t="shared" si="198"/>
        <v>0</v>
      </c>
      <c r="AY208" s="929">
        <f t="shared" si="198"/>
        <v>0</v>
      </c>
      <c r="AZ208" s="929">
        <f t="shared" si="198"/>
        <v>0</v>
      </c>
      <c r="BA208" s="929">
        <f t="shared" si="198"/>
        <v>0</v>
      </c>
      <c r="BB208" s="929">
        <f t="shared" si="198"/>
        <v>0</v>
      </c>
      <c r="BC208" s="929">
        <f t="shared" si="198"/>
        <v>0</v>
      </c>
      <c r="BD208" s="929">
        <f t="shared" si="198"/>
        <v>0</v>
      </c>
      <c r="BE208" s="929">
        <f t="shared" si="198"/>
        <v>0</v>
      </c>
      <c r="BF208" s="929">
        <f t="shared" si="198"/>
        <v>0</v>
      </c>
      <c r="BG208" s="929">
        <f t="shared" si="198"/>
        <v>0</v>
      </c>
      <c r="BH208" s="929">
        <f t="shared" si="198"/>
        <v>0</v>
      </c>
      <c r="BI208" s="929">
        <f t="shared" si="198"/>
        <v>0</v>
      </c>
      <c r="BJ208" s="929">
        <f t="shared" si="198"/>
        <v>0</v>
      </c>
      <c r="BK208" s="929">
        <f t="shared" si="198"/>
        <v>0</v>
      </c>
      <c r="BL208" s="929">
        <f t="shared" si="198"/>
        <v>0</v>
      </c>
      <c r="BM208" s="929">
        <f t="shared" si="198"/>
        <v>0</v>
      </c>
      <c r="BN208" s="929">
        <f t="shared" si="198"/>
        <v>0</v>
      </c>
      <c r="BO208" s="929">
        <f t="shared" si="198"/>
        <v>0</v>
      </c>
      <c r="BP208" s="929">
        <f t="shared" si="198"/>
        <v>0</v>
      </c>
      <c r="BQ208" s="929">
        <f t="shared" si="198"/>
        <v>0</v>
      </c>
      <c r="BR208" s="929">
        <f t="shared" si="198"/>
        <v>0</v>
      </c>
      <c r="BS208" s="929">
        <f t="shared" si="198"/>
        <v>0</v>
      </c>
      <c r="BT208" s="929">
        <f t="shared" si="198"/>
        <v>0</v>
      </c>
      <c r="BU208" s="929">
        <f t="shared" si="198"/>
        <v>0</v>
      </c>
      <c r="BV208" s="929">
        <f t="shared" si="198"/>
        <v>0</v>
      </c>
      <c r="BW208" s="929">
        <f t="shared" si="198"/>
        <v>0</v>
      </c>
      <c r="BX208" s="929">
        <f t="shared" si="199"/>
        <v>0</v>
      </c>
      <c r="BY208" s="929">
        <f t="shared" si="199"/>
        <v>0</v>
      </c>
      <c r="BZ208" s="929">
        <f t="shared" si="199"/>
        <v>0</v>
      </c>
      <c r="CA208" s="929">
        <f t="shared" si="199"/>
        <v>0</v>
      </c>
      <c r="CB208" s="929">
        <f t="shared" si="199"/>
        <v>0</v>
      </c>
      <c r="CC208" s="929">
        <f t="shared" si="199"/>
        <v>0</v>
      </c>
      <c r="CD208" s="929">
        <f t="shared" si="199"/>
        <v>0</v>
      </c>
      <c r="CE208" s="929">
        <f t="shared" si="199"/>
        <v>0</v>
      </c>
      <c r="CF208" s="929">
        <f t="shared" si="199"/>
        <v>0</v>
      </c>
      <c r="CG208" s="929">
        <f t="shared" si="199"/>
        <v>0</v>
      </c>
      <c r="CH208" s="929">
        <f t="shared" si="199"/>
        <v>0</v>
      </c>
      <c r="CI208" s="929">
        <f t="shared" si="199"/>
        <v>0</v>
      </c>
      <c r="CJ208" s="929">
        <f t="shared" si="199"/>
        <v>0</v>
      </c>
      <c r="CK208" s="929">
        <f t="shared" si="199"/>
        <v>0</v>
      </c>
      <c r="CL208" s="929">
        <f t="shared" si="199"/>
        <v>0</v>
      </c>
      <c r="CM208" s="929">
        <f t="shared" si="199"/>
        <v>0</v>
      </c>
      <c r="CN208" s="929">
        <f t="shared" si="199"/>
        <v>0</v>
      </c>
      <c r="CO208" s="929">
        <f t="shared" si="199"/>
        <v>0</v>
      </c>
      <c r="CP208" s="929">
        <f t="shared" si="199"/>
        <v>0</v>
      </c>
      <c r="CQ208" s="929">
        <f t="shared" si="199"/>
        <v>0</v>
      </c>
      <c r="CR208" s="929">
        <f t="shared" si="199"/>
        <v>0</v>
      </c>
      <c r="CS208" s="929">
        <f t="shared" si="199"/>
        <v>0</v>
      </c>
      <c r="CT208" s="929">
        <f t="shared" si="199"/>
        <v>0</v>
      </c>
      <c r="CU208" s="929">
        <f t="shared" si="199"/>
        <v>0</v>
      </c>
      <c r="CV208" s="929">
        <f t="shared" si="199"/>
        <v>0</v>
      </c>
      <c r="CW208" s="929">
        <f t="shared" si="199"/>
        <v>0</v>
      </c>
      <c r="CX208" s="929">
        <f t="shared" si="199"/>
        <v>0</v>
      </c>
      <c r="CY208" s="929">
        <f t="shared" si="199"/>
        <v>0</v>
      </c>
      <c r="CZ208" s="929">
        <f t="shared" si="199"/>
        <v>0</v>
      </c>
      <c r="DA208" s="929">
        <f t="shared" si="199"/>
        <v>0</v>
      </c>
      <c r="DB208" s="929">
        <f t="shared" si="199"/>
        <v>0</v>
      </c>
      <c r="DC208" s="929">
        <f t="shared" si="199"/>
        <v>0</v>
      </c>
      <c r="DD208" s="929">
        <f t="shared" si="199"/>
        <v>0</v>
      </c>
      <c r="DE208" s="929">
        <f t="shared" si="199"/>
        <v>0</v>
      </c>
      <c r="DF208" s="929">
        <f t="shared" si="199"/>
        <v>0</v>
      </c>
      <c r="DG208" s="929">
        <f t="shared" si="199"/>
        <v>0</v>
      </c>
      <c r="DH208" s="929">
        <f t="shared" si="199"/>
        <v>0</v>
      </c>
      <c r="DI208" s="929">
        <f t="shared" si="199"/>
        <v>0</v>
      </c>
      <c r="DJ208" s="929">
        <f t="shared" si="199"/>
        <v>0</v>
      </c>
      <c r="DK208" s="929">
        <f t="shared" si="199"/>
        <v>0</v>
      </c>
      <c r="DL208" s="929">
        <f t="shared" si="199"/>
        <v>0</v>
      </c>
      <c r="DM208" s="929">
        <f t="shared" si="199"/>
        <v>0</v>
      </c>
      <c r="DN208" s="929">
        <f t="shared" si="199"/>
        <v>0</v>
      </c>
      <c r="DO208" s="929">
        <f t="shared" si="199"/>
        <v>0</v>
      </c>
      <c r="DP208" s="929">
        <f t="shared" si="199"/>
        <v>0</v>
      </c>
      <c r="DQ208" s="929">
        <f t="shared" si="199"/>
        <v>0</v>
      </c>
      <c r="DR208" s="929">
        <f t="shared" si="199"/>
        <v>0</v>
      </c>
      <c r="DS208" s="929">
        <f t="shared" si="199"/>
        <v>0</v>
      </c>
      <c r="DT208" s="929">
        <f t="shared" si="199"/>
        <v>0</v>
      </c>
      <c r="DU208" s="929">
        <f t="shared" si="199"/>
        <v>0</v>
      </c>
      <c r="DV208" s="929">
        <f t="shared" si="199"/>
        <v>0</v>
      </c>
      <c r="DW208" s="929">
        <f t="shared" si="199"/>
        <v>0</v>
      </c>
      <c r="DX208" s="929">
        <f t="shared" si="199"/>
        <v>0</v>
      </c>
      <c r="DY208" s="929">
        <f t="shared" si="199"/>
        <v>0</v>
      </c>
      <c r="DZ208" s="929">
        <f t="shared" si="199"/>
        <v>0</v>
      </c>
      <c r="EA208" s="929">
        <f t="shared" si="199"/>
        <v>0</v>
      </c>
      <c r="EB208" s="929">
        <f t="shared" si="199"/>
        <v>0</v>
      </c>
      <c r="EC208" s="929">
        <f t="shared" si="199"/>
        <v>0</v>
      </c>
      <c r="ED208" s="929">
        <f t="shared" si="199"/>
        <v>0</v>
      </c>
      <c r="EE208" s="929">
        <f t="shared" si="199"/>
        <v>0</v>
      </c>
      <c r="EF208" s="929">
        <f t="shared" si="199"/>
        <v>0</v>
      </c>
      <c r="EG208" s="929">
        <f t="shared" si="199"/>
        <v>0</v>
      </c>
      <c r="EH208" s="929">
        <f t="shared" si="199"/>
        <v>0</v>
      </c>
      <c r="EI208" s="929">
        <f t="shared" si="199"/>
        <v>0</v>
      </c>
      <c r="EJ208" s="929">
        <f t="shared" si="200"/>
        <v>0</v>
      </c>
      <c r="EK208" s="929">
        <f t="shared" si="200"/>
        <v>0</v>
      </c>
      <c r="EL208" s="929">
        <f t="shared" si="200"/>
        <v>0</v>
      </c>
      <c r="EM208" s="929">
        <f t="shared" si="200"/>
        <v>0</v>
      </c>
      <c r="EN208" s="929">
        <f t="shared" si="200"/>
        <v>0</v>
      </c>
      <c r="EO208" s="929">
        <f t="shared" si="200"/>
        <v>0</v>
      </c>
      <c r="EP208" s="929">
        <f t="shared" si="200"/>
        <v>0</v>
      </c>
      <c r="EQ208" s="929">
        <f t="shared" si="200"/>
        <v>0</v>
      </c>
      <c r="ER208" s="929">
        <f t="shared" si="200"/>
        <v>0</v>
      </c>
      <c r="ES208" s="929">
        <f t="shared" si="200"/>
        <v>0</v>
      </c>
      <c r="ET208" s="929">
        <f t="shared" si="200"/>
        <v>0</v>
      </c>
      <c r="EU208" s="929">
        <f t="shared" si="200"/>
        <v>0</v>
      </c>
      <c r="EV208" s="929">
        <f t="shared" si="200"/>
        <v>0</v>
      </c>
      <c r="EW208" s="929">
        <f t="shared" si="200"/>
        <v>0</v>
      </c>
      <c r="EX208" s="929">
        <f t="shared" si="200"/>
        <v>0</v>
      </c>
      <c r="EY208" s="929">
        <f t="shared" si="200"/>
        <v>0</v>
      </c>
      <c r="EZ208" s="929">
        <f t="shared" si="200"/>
        <v>0</v>
      </c>
      <c r="FA208" s="929">
        <f t="shared" si="200"/>
        <v>0</v>
      </c>
      <c r="FB208" s="929">
        <f t="shared" si="200"/>
        <v>0</v>
      </c>
      <c r="FC208" s="929">
        <f t="shared" si="200"/>
        <v>0</v>
      </c>
      <c r="FD208" s="929">
        <f t="shared" si="200"/>
        <v>0</v>
      </c>
      <c r="FE208" s="929">
        <f t="shared" si="200"/>
        <v>0</v>
      </c>
      <c r="FF208" s="929">
        <f t="shared" si="200"/>
        <v>0</v>
      </c>
      <c r="FG208" s="929">
        <f t="shared" si="200"/>
        <v>0</v>
      </c>
      <c r="FH208" s="929">
        <f t="shared" si="200"/>
        <v>0</v>
      </c>
      <c r="FI208" s="929">
        <f t="shared" si="200"/>
        <v>0</v>
      </c>
      <c r="FJ208" s="929">
        <f t="shared" si="200"/>
        <v>0</v>
      </c>
      <c r="FK208" s="929">
        <f t="shared" si="200"/>
        <v>0</v>
      </c>
      <c r="FL208" s="929">
        <f t="shared" si="200"/>
        <v>0</v>
      </c>
      <c r="FM208" s="929">
        <f t="shared" si="200"/>
        <v>0</v>
      </c>
      <c r="FN208" s="929">
        <f t="shared" si="200"/>
        <v>0</v>
      </c>
      <c r="FO208" s="929">
        <f t="shared" si="200"/>
        <v>0</v>
      </c>
      <c r="FP208" s="929">
        <f t="shared" si="200"/>
        <v>0</v>
      </c>
      <c r="FQ208" s="929">
        <f t="shared" si="200"/>
        <v>0</v>
      </c>
      <c r="FR208" s="929">
        <f t="shared" si="200"/>
        <v>0</v>
      </c>
      <c r="FS208" s="929">
        <f t="shared" si="200"/>
        <v>0</v>
      </c>
      <c r="FT208" s="929">
        <f t="shared" si="200"/>
        <v>0</v>
      </c>
      <c r="FU208" s="929">
        <f t="shared" si="200"/>
        <v>0</v>
      </c>
      <c r="FV208" s="929">
        <f t="shared" si="200"/>
        <v>0</v>
      </c>
      <c r="FW208" s="929">
        <f t="shared" si="200"/>
        <v>0</v>
      </c>
      <c r="FX208" s="929">
        <f t="shared" si="200"/>
        <v>0</v>
      </c>
      <c r="FY208" s="929">
        <f t="shared" si="200"/>
        <v>0</v>
      </c>
      <c r="FZ208" s="929">
        <f t="shared" si="200"/>
        <v>0</v>
      </c>
      <c r="GA208" s="929">
        <f t="shared" si="200"/>
        <v>0</v>
      </c>
      <c r="GB208" s="929">
        <f t="shared" si="200"/>
        <v>0</v>
      </c>
      <c r="GC208" s="929">
        <f t="shared" si="200"/>
        <v>0</v>
      </c>
      <c r="GD208" s="929">
        <f t="shared" si="200"/>
        <v>0</v>
      </c>
      <c r="GE208" s="929">
        <f t="shared" si="200"/>
        <v>0</v>
      </c>
      <c r="GF208" s="929">
        <f t="shared" si="200"/>
        <v>0</v>
      </c>
      <c r="GG208" s="929">
        <f t="shared" si="200"/>
        <v>0</v>
      </c>
      <c r="GH208" s="929">
        <f t="shared" si="200"/>
        <v>0</v>
      </c>
      <c r="GI208" s="929">
        <f t="shared" si="200"/>
        <v>0</v>
      </c>
      <c r="GJ208" s="929">
        <f t="shared" si="200"/>
        <v>0</v>
      </c>
      <c r="GK208" s="929">
        <f t="shared" si="200"/>
        <v>0</v>
      </c>
      <c r="GL208" s="929">
        <f t="shared" si="200"/>
        <v>0</v>
      </c>
      <c r="GM208" s="929">
        <f t="shared" si="200"/>
        <v>0</v>
      </c>
      <c r="GN208" s="929">
        <f t="shared" si="200"/>
        <v>0</v>
      </c>
      <c r="GO208" s="929">
        <f t="shared" si="200"/>
        <v>0</v>
      </c>
      <c r="GP208" s="929">
        <f t="shared" si="200"/>
        <v>0</v>
      </c>
      <c r="GQ208" s="929">
        <f t="shared" si="200"/>
        <v>0</v>
      </c>
      <c r="GR208" s="929">
        <f t="shared" si="200"/>
        <v>0</v>
      </c>
      <c r="GS208" s="929">
        <f t="shared" si="200"/>
        <v>0</v>
      </c>
      <c r="GT208" s="929">
        <f t="shared" si="200"/>
        <v>0</v>
      </c>
      <c r="GU208" s="929">
        <f t="shared" si="200"/>
        <v>0</v>
      </c>
      <c r="GV208" s="929">
        <f t="shared" si="201"/>
        <v>0</v>
      </c>
      <c r="GW208" s="929">
        <f t="shared" si="201"/>
        <v>0</v>
      </c>
      <c r="GX208" s="929">
        <f t="shared" si="201"/>
        <v>0</v>
      </c>
      <c r="GY208" s="929">
        <f t="shared" si="201"/>
        <v>0</v>
      </c>
      <c r="GZ208" s="929">
        <f t="shared" si="201"/>
        <v>0</v>
      </c>
      <c r="HA208" s="929">
        <f t="shared" si="201"/>
        <v>0</v>
      </c>
      <c r="HB208" s="929">
        <f t="shared" si="201"/>
        <v>0</v>
      </c>
      <c r="HC208" s="929">
        <f t="shared" si="201"/>
        <v>0</v>
      </c>
      <c r="HD208" s="929">
        <f t="shared" si="201"/>
        <v>0</v>
      </c>
      <c r="HE208" s="929">
        <f t="shared" si="201"/>
        <v>0</v>
      </c>
      <c r="HF208" s="929">
        <f t="shared" si="201"/>
        <v>0</v>
      </c>
      <c r="HG208" s="929">
        <f t="shared" si="201"/>
        <v>0</v>
      </c>
      <c r="HH208" s="929">
        <f t="shared" si="201"/>
        <v>0</v>
      </c>
      <c r="HI208" s="929">
        <f t="shared" si="201"/>
        <v>0</v>
      </c>
      <c r="HJ208" s="929">
        <f t="shared" si="201"/>
        <v>0</v>
      </c>
      <c r="HK208" s="929">
        <f t="shared" si="201"/>
        <v>0</v>
      </c>
      <c r="HL208" s="929">
        <f t="shared" si="201"/>
        <v>0</v>
      </c>
      <c r="HM208" s="929">
        <f t="shared" si="201"/>
        <v>0</v>
      </c>
      <c r="HN208" s="929">
        <f t="shared" si="201"/>
        <v>0</v>
      </c>
      <c r="HO208" s="929">
        <f t="shared" si="201"/>
        <v>0</v>
      </c>
      <c r="HP208" s="929">
        <f t="shared" si="201"/>
        <v>0</v>
      </c>
      <c r="HQ208" s="929">
        <f t="shared" si="201"/>
        <v>0</v>
      </c>
      <c r="HR208" s="929">
        <f t="shared" si="201"/>
        <v>0</v>
      </c>
      <c r="HS208" s="929">
        <f t="shared" si="201"/>
        <v>0</v>
      </c>
      <c r="HT208" s="929">
        <f t="shared" si="201"/>
        <v>0</v>
      </c>
      <c r="HU208" s="929">
        <f t="shared" si="201"/>
        <v>0</v>
      </c>
      <c r="HV208" s="929">
        <f t="shared" si="201"/>
        <v>0</v>
      </c>
      <c r="HW208" s="929">
        <f t="shared" si="201"/>
        <v>0</v>
      </c>
      <c r="HX208" s="929">
        <f t="shared" si="201"/>
        <v>0</v>
      </c>
      <c r="HY208" s="929">
        <f t="shared" si="201"/>
        <v>0</v>
      </c>
      <c r="HZ208" s="929">
        <f t="shared" si="201"/>
        <v>0</v>
      </c>
      <c r="IA208" s="929">
        <f t="shared" si="201"/>
        <v>0</v>
      </c>
      <c r="IB208" s="929">
        <f t="shared" si="201"/>
        <v>0</v>
      </c>
      <c r="IC208" s="929">
        <f t="shared" si="201"/>
        <v>0</v>
      </c>
      <c r="ID208" s="929">
        <f t="shared" si="201"/>
        <v>0</v>
      </c>
      <c r="IE208" s="929">
        <f t="shared" si="201"/>
        <v>0</v>
      </c>
      <c r="IF208" s="929">
        <f t="shared" si="201"/>
        <v>0</v>
      </c>
      <c r="IG208" s="929">
        <f t="shared" si="201"/>
        <v>0</v>
      </c>
      <c r="IH208" s="929">
        <f t="shared" si="201"/>
        <v>0</v>
      </c>
      <c r="II208" s="929">
        <f t="shared" si="201"/>
        <v>0</v>
      </c>
      <c r="IJ208" s="929">
        <f t="shared" si="201"/>
        <v>0</v>
      </c>
      <c r="IK208" s="929">
        <f t="shared" si="201"/>
        <v>0</v>
      </c>
      <c r="IL208" s="929">
        <f t="shared" si="201"/>
        <v>0</v>
      </c>
      <c r="IM208" s="929">
        <f t="shared" si="201"/>
        <v>0</v>
      </c>
      <c r="IN208" s="929">
        <f t="shared" si="201"/>
        <v>0</v>
      </c>
      <c r="IO208" s="929">
        <f t="shared" si="201"/>
        <v>0</v>
      </c>
      <c r="IP208" s="929">
        <f t="shared" si="201"/>
        <v>0</v>
      </c>
      <c r="IQ208" s="929">
        <f t="shared" si="201"/>
        <v>0</v>
      </c>
      <c r="IR208" s="929">
        <f t="shared" si="201"/>
        <v>0</v>
      </c>
      <c r="IS208" s="929">
        <f t="shared" si="201"/>
        <v>0</v>
      </c>
      <c r="IT208" s="929">
        <f t="shared" si="201"/>
        <v>0</v>
      </c>
      <c r="IU208" s="929">
        <f t="shared" si="201"/>
        <v>0</v>
      </c>
      <c r="IV208" s="929">
        <f t="shared" si="201"/>
        <v>0</v>
      </c>
      <c r="IW208" s="929">
        <f t="shared" si="201"/>
        <v>0</v>
      </c>
      <c r="IX208" s="929">
        <f t="shared" si="201"/>
        <v>0</v>
      </c>
      <c r="IY208" s="929">
        <f t="shared" si="201"/>
        <v>0</v>
      </c>
      <c r="IZ208" s="929">
        <f t="shared" si="201"/>
        <v>0</v>
      </c>
      <c r="JA208" s="929">
        <f t="shared" si="201"/>
        <v>0</v>
      </c>
      <c r="JB208" s="929">
        <f t="shared" si="201"/>
        <v>0</v>
      </c>
      <c r="JC208" s="929">
        <f t="shared" si="201"/>
        <v>0</v>
      </c>
      <c r="JD208" s="929">
        <f t="shared" si="201"/>
        <v>0</v>
      </c>
      <c r="JE208" s="929">
        <f t="shared" si="201"/>
        <v>0</v>
      </c>
      <c r="JF208" s="929">
        <f t="shared" si="201"/>
        <v>0</v>
      </c>
      <c r="JG208" s="929">
        <f t="shared" si="201"/>
        <v>0</v>
      </c>
      <c r="JH208" s="929">
        <f t="shared" si="202"/>
        <v>0</v>
      </c>
      <c r="JI208" s="929">
        <f t="shared" si="202"/>
        <v>0</v>
      </c>
      <c r="JJ208" s="929">
        <f t="shared" si="202"/>
        <v>0</v>
      </c>
      <c r="JK208" s="929">
        <f t="shared" si="202"/>
        <v>0</v>
      </c>
      <c r="JL208" s="929">
        <f t="shared" si="202"/>
        <v>0</v>
      </c>
      <c r="JM208" s="929">
        <f t="shared" si="202"/>
        <v>0</v>
      </c>
      <c r="JN208" s="929">
        <f t="shared" si="202"/>
        <v>0</v>
      </c>
      <c r="JO208" s="929">
        <f t="shared" si="202"/>
        <v>0</v>
      </c>
      <c r="JP208" s="929">
        <f t="shared" si="202"/>
        <v>0</v>
      </c>
      <c r="JQ208" s="929">
        <f t="shared" si="202"/>
        <v>0</v>
      </c>
      <c r="JR208" s="929">
        <f t="shared" si="202"/>
        <v>0</v>
      </c>
      <c r="JS208" s="929">
        <f t="shared" si="202"/>
        <v>0</v>
      </c>
      <c r="JT208" s="929">
        <f t="shared" si="202"/>
        <v>0</v>
      </c>
      <c r="JU208" s="929">
        <f t="shared" si="202"/>
        <v>0</v>
      </c>
      <c r="JV208" s="929">
        <f t="shared" si="202"/>
        <v>0</v>
      </c>
      <c r="JW208" s="929">
        <f t="shared" si="202"/>
        <v>0</v>
      </c>
      <c r="JX208" s="929">
        <f t="shared" si="202"/>
        <v>0</v>
      </c>
      <c r="JY208" s="929">
        <f t="shared" si="202"/>
        <v>0</v>
      </c>
      <c r="JZ208" s="929">
        <f t="shared" si="202"/>
        <v>0</v>
      </c>
      <c r="KA208" s="929">
        <f t="shared" si="202"/>
        <v>0</v>
      </c>
      <c r="KB208" s="929">
        <f t="shared" si="202"/>
        <v>0</v>
      </c>
      <c r="KC208" s="929">
        <f t="shared" si="202"/>
        <v>0</v>
      </c>
      <c r="KD208" s="929">
        <f t="shared" si="202"/>
        <v>0</v>
      </c>
      <c r="KE208" s="929">
        <f t="shared" si="202"/>
        <v>0</v>
      </c>
      <c r="KF208" s="929">
        <f t="shared" si="202"/>
        <v>0</v>
      </c>
      <c r="KG208" s="929">
        <f t="shared" si="202"/>
        <v>0</v>
      </c>
      <c r="KH208" s="929">
        <f t="shared" si="202"/>
        <v>0</v>
      </c>
      <c r="KI208" s="929">
        <f t="shared" si="202"/>
        <v>0</v>
      </c>
      <c r="KJ208" s="929">
        <f t="shared" si="202"/>
        <v>0</v>
      </c>
      <c r="KK208" s="929">
        <f t="shared" si="202"/>
        <v>0</v>
      </c>
      <c r="KL208" s="929">
        <f t="shared" si="202"/>
        <v>0</v>
      </c>
      <c r="KM208" s="929">
        <f t="shared" si="202"/>
        <v>0</v>
      </c>
      <c r="KN208" s="929">
        <f t="shared" si="202"/>
        <v>0</v>
      </c>
      <c r="KO208" s="929">
        <f t="shared" si="202"/>
        <v>0</v>
      </c>
      <c r="KP208" s="929">
        <f t="shared" si="202"/>
        <v>0</v>
      </c>
      <c r="KQ208" s="929">
        <f t="shared" si="202"/>
        <v>0</v>
      </c>
      <c r="KR208" s="929">
        <f t="shared" si="202"/>
        <v>0</v>
      </c>
      <c r="KS208" s="929">
        <f t="shared" si="202"/>
        <v>0</v>
      </c>
      <c r="KT208" s="929">
        <f t="shared" si="202"/>
        <v>0</v>
      </c>
      <c r="KU208" s="929">
        <f t="shared" si="202"/>
        <v>0</v>
      </c>
      <c r="KV208" s="929">
        <f t="shared" si="202"/>
        <v>0</v>
      </c>
      <c r="KW208" s="929">
        <f t="shared" si="202"/>
        <v>0</v>
      </c>
      <c r="KX208" s="929">
        <f t="shared" si="202"/>
        <v>0</v>
      </c>
      <c r="KY208" s="929">
        <f t="shared" si="202"/>
        <v>0</v>
      </c>
      <c r="KZ208" s="929">
        <f t="shared" si="202"/>
        <v>0</v>
      </c>
      <c r="LA208" s="929">
        <f t="shared" si="202"/>
        <v>0</v>
      </c>
      <c r="LB208" s="929">
        <f t="shared" si="202"/>
        <v>0</v>
      </c>
      <c r="LC208" s="929">
        <f t="shared" si="202"/>
        <v>0</v>
      </c>
      <c r="LD208" s="929">
        <f t="shared" si="202"/>
        <v>0</v>
      </c>
      <c r="LE208" s="929">
        <f t="shared" si="202"/>
        <v>0</v>
      </c>
      <c r="LF208" s="929">
        <f t="shared" si="202"/>
        <v>0</v>
      </c>
      <c r="LG208" s="929">
        <f t="shared" si="202"/>
        <v>0</v>
      </c>
      <c r="LH208" s="929">
        <f t="shared" si="202"/>
        <v>0</v>
      </c>
      <c r="LI208" s="929">
        <f t="shared" si="202"/>
        <v>0</v>
      </c>
      <c r="LJ208" s="929">
        <f t="shared" si="202"/>
        <v>0</v>
      </c>
      <c r="LK208" s="929">
        <f t="shared" si="202"/>
        <v>0</v>
      </c>
      <c r="LL208" s="929">
        <f t="shared" si="202"/>
        <v>0</v>
      </c>
      <c r="LM208" s="929">
        <f t="shared" si="202"/>
        <v>0</v>
      </c>
      <c r="LN208" s="929">
        <f t="shared" si="202"/>
        <v>0</v>
      </c>
      <c r="LO208" s="929">
        <f t="shared" si="202"/>
        <v>0</v>
      </c>
      <c r="LP208" s="929">
        <f t="shared" si="202"/>
        <v>0</v>
      </c>
      <c r="LQ208" s="929">
        <f t="shared" si="202"/>
        <v>0</v>
      </c>
      <c r="LR208" s="929">
        <f t="shared" si="202"/>
        <v>0</v>
      </c>
      <c r="LS208" s="929">
        <f t="shared" si="202"/>
        <v>0</v>
      </c>
      <c r="LT208" s="929">
        <f t="shared" si="203"/>
        <v>0</v>
      </c>
      <c r="LU208" s="929">
        <f t="shared" si="203"/>
        <v>0</v>
      </c>
      <c r="LV208" s="929">
        <f t="shared" si="203"/>
        <v>0</v>
      </c>
      <c r="LW208" s="929">
        <f t="shared" si="203"/>
        <v>0</v>
      </c>
      <c r="LX208" s="929">
        <f t="shared" si="203"/>
        <v>0</v>
      </c>
      <c r="LY208" s="929">
        <f t="shared" si="203"/>
        <v>0</v>
      </c>
      <c r="LZ208" s="929">
        <f t="shared" si="203"/>
        <v>0</v>
      </c>
      <c r="MA208" s="929">
        <f t="shared" si="203"/>
        <v>0</v>
      </c>
      <c r="MB208" s="929">
        <f t="shared" si="203"/>
        <v>0</v>
      </c>
      <c r="MC208" s="929">
        <f t="shared" si="203"/>
        <v>0</v>
      </c>
      <c r="MD208" s="929">
        <f t="shared" si="203"/>
        <v>0</v>
      </c>
      <c r="ME208" s="929">
        <f t="shared" si="203"/>
        <v>0</v>
      </c>
      <c r="MF208" s="929">
        <f t="shared" si="203"/>
        <v>0</v>
      </c>
      <c r="MG208" s="929">
        <f t="shared" si="203"/>
        <v>0</v>
      </c>
      <c r="MH208" s="929">
        <f t="shared" si="203"/>
        <v>0</v>
      </c>
      <c r="MI208" s="929">
        <f t="shared" si="203"/>
        <v>0</v>
      </c>
      <c r="MJ208" s="929">
        <f t="shared" si="203"/>
        <v>0</v>
      </c>
      <c r="MK208" s="929">
        <f t="shared" si="203"/>
        <v>0</v>
      </c>
      <c r="ML208" s="929">
        <f t="shared" si="203"/>
        <v>0</v>
      </c>
      <c r="MM208" s="929">
        <f t="shared" si="203"/>
        <v>0</v>
      </c>
      <c r="MN208" s="929">
        <f t="shared" si="203"/>
        <v>0</v>
      </c>
      <c r="MO208" s="929">
        <f t="shared" si="203"/>
        <v>0</v>
      </c>
      <c r="MP208" s="929">
        <f t="shared" si="203"/>
        <v>0</v>
      </c>
      <c r="MQ208" s="929">
        <f t="shared" si="203"/>
        <v>0</v>
      </c>
      <c r="MR208" s="929">
        <f t="shared" si="203"/>
        <v>0</v>
      </c>
      <c r="MS208" s="929">
        <f t="shared" si="203"/>
        <v>0</v>
      </c>
      <c r="MT208" s="929">
        <f t="shared" si="203"/>
        <v>0</v>
      </c>
      <c r="MU208" s="929">
        <f t="shared" si="203"/>
        <v>0</v>
      </c>
      <c r="MV208" s="929">
        <f t="shared" si="203"/>
        <v>0</v>
      </c>
      <c r="MW208" s="929">
        <f t="shared" si="203"/>
        <v>0</v>
      </c>
      <c r="MX208" s="929">
        <f t="shared" si="203"/>
        <v>0</v>
      </c>
      <c r="MY208" s="929">
        <f t="shared" si="203"/>
        <v>0</v>
      </c>
      <c r="MZ208" s="929">
        <f t="shared" si="203"/>
        <v>0</v>
      </c>
      <c r="NA208" s="929">
        <f t="shared" si="203"/>
        <v>0</v>
      </c>
      <c r="NB208" s="929">
        <f t="shared" si="203"/>
        <v>0</v>
      </c>
      <c r="NC208" s="929">
        <f t="shared" si="203"/>
        <v>0</v>
      </c>
      <c r="ND208" s="929">
        <f t="shared" si="203"/>
        <v>0</v>
      </c>
      <c r="NE208" s="929">
        <f t="shared" si="203"/>
        <v>0</v>
      </c>
      <c r="NF208" s="929">
        <f t="shared" si="203"/>
        <v>0</v>
      </c>
      <c r="NG208" s="929">
        <f t="shared" si="203"/>
        <v>0</v>
      </c>
      <c r="NH208" s="929">
        <f t="shared" si="203"/>
        <v>0</v>
      </c>
      <c r="NI208" s="929">
        <f t="shared" si="203"/>
        <v>0</v>
      </c>
      <c r="NJ208" s="929">
        <f t="shared" si="203"/>
        <v>0</v>
      </c>
      <c r="NK208" s="929">
        <f t="shared" si="203"/>
        <v>0</v>
      </c>
      <c r="NL208" s="929">
        <f t="shared" si="203"/>
        <v>0</v>
      </c>
      <c r="NM208" s="929">
        <f t="shared" si="203"/>
        <v>0</v>
      </c>
      <c r="NN208" s="929">
        <f t="shared" si="203"/>
        <v>0</v>
      </c>
      <c r="NO208" s="929">
        <f t="shared" si="203"/>
        <v>0</v>
      </c>
      <c r="NP208" s="929">
        <f t="shared" si="203"/>
        <v>0</v>
      </c>
      <c r="NQ208" s="929">
        <f t="shared" si="203"/>
        <v>0</v>
      </c>
      <c r="NR208" s="929">
        <f t="shared" si="203"/>
        <v>0</v>
      </c>
      <c r="NS208" s="929">
        <f t="shared" si="203"/>
        <v>0</v>
      </c>
      <c r="NT208" s="929">
        <f t="shared" si="203"/>
        <v>0</v>
      </c>
      <c r="NU208" s="929">
        <f t="shared" si="203"/>
        <v>0</v>
      </c>
      <c r="NV208" s="929">
        <f t="shared" si="203"/>
        <v>0</v>
      </c>
      <c r="NW208" s="929">
        <f t="shared" si="203"/>
        <v>0</v>
      </c>
      <c r="NX208" s="929">
        <f t="shared" si="203"/>
        <v>0</v>
      </c>
      <c r="NY208" s="929">
        <f t="shared" si="203"/>
        <v>0</v>
      </c>
      <c r="NZ208" s="929">
        <f t="shared" si="203"/>
        <v>0</v>
      </c>
      <c r="OA208" s="929">
        <f t="shared" si="203"/>
        <v>0</v>
      </c>
      <c r="OB208" s="929">
        <f t="shared" si="203"/>
        <v>0</v>
      </c>
      <c r="OC208" s="929">
        <f t="shared" si="203"/>
        <v>0</v>
      </c>
      <c r="OD208" s="929">
        <f t="shared" si="203"/>
        <v>0</v>
      </c>
      <c r="OE208" s="929">
        <f t="shared" si="203"/>
        <v>0</v>
      </c>
      <c r="OF208" s="929">
        <f t="shared" si="204"/>
        <v>0</v>
      </c>
      <c r="OG208" s="929">
        <f t="shared" si="204"/>
        <v>0</v>
      </c>
      <c r="OH208" s="929">
        <f t="shared" si="204"/>
        <v>0</v>
      </c>
      <c r="OI208" s="929">
        <f t="shared" si="204"/>
        <v>0</v>
      </c>
      <c r="OJ208" s="929">
        <f t="shared" si="204"/>
        <v>0</v>
      </c>
      <c r="OK208" s="929">
        <f t="shared" si="204"/>
        <v>0</v>
      </c>
      <c r="OL208" s="929">
        <f t="shared" si="204"/>
        <v>0</v>
      </c>
      <c r="OM208" s="929">
        <f t="shared" si="204"/>
        <v>0</v>
      </c>
      <c r="ON208" s="929">
        <f t="shared" si="204"/>
        <v>0</v>
      </c>
      <c r="OO208" s="929">
        <f t="shared" si="204"/>
        <v>0</v>
      </c>
      <c r="OP208" s="929">
        <f t="shared" si="204"/>
        <v>0</v>
      </c>
      <c r="OQ208" s="929">
        <f t="shared" si="204"/>
        <v>0</v>
      </c>
      <c r="OR208" s="929">
        <f t="shared" si="204"/>
        <v>0</v>
      </c>
      <c r="OS208" s="929">
        <f t="shared" si="204"/>
        <v>0</v>
      </c>
      <c r="OT208" s="929">
        <f t="shared" si="204"/>
        <v>0</v>
      </c>
      <c r="OU208" s="929">
        <f t="shared" si="204"/>
        <v>0</v>
      </c>
      <c r="OV208" s="929">
        <f t="shared" si="204"/>
        <v>0</v>
      </c>
      <c r="OW208" s="929">
        <f t="shared" si="204"/>
        <v>0</v>
      </c>
      <c r="OX208" s="929">
        <f t="shared" si="204"/>
        <v>0</v>
      </c>
      <c r="OY208" s="929">
        <f t="shared" si="204"/>
        <v>0</v>
      </c>
      <c r="OZ208" s="929">
        <f t="shared" si="204"/>
        <v>0</v>
      </c>
      <c r="PA208" s="929">
        <f t="shared" si="204"/>
        <v>0</v>
      </c>
      <c r="PB208" s="929">
        <f t="shared" si="204"/>
        <v>0</v>
      </c>
      <c r="PC208" s="929">
        <f t="shared" si="204"/>
        <v>0</v>
      </c>
      <c r="PD208" s="929">
        <f t="shared" si="204"/>
        <v>0</v>
      </c>
      <c r="PE208" s="929">
        <f t="shared" si="204"/>
        <v>0</v>
      </c>
      <c r="PF208" s="929">
        <f t="shared" si="204"/>
        <v>0</v>
      </c>
      <c r="PG208" s="929">
        <f t="shared" si="204"/>
        <v>0</v>
      </c>
      <c r="PH208" s="929">
        <f t="shared" si="204"/>
        <v>0</v>
      </c>
      <c r="PI208" s="929">
        <f t="shared" si="204"/>
        <v>0</v>
      </c>
      <c r="PJ208" s="929">
        <f t="shared" si="204"/>
        <v>0</v>
      </c>
      <c r="PK208" s="929">
        <f t="shared" si="204"/>
        <v>0</v>
      </c>
      <c r="PL208" s="929">
        <f t="shared" si="204"/>
        <v>0</v>
      </c>
      <c r="PM208" s="929">
        <f t="shared" si="204"/>
        <v>0</v>
      </c>
      <c r="PN208" s="929">
        <f t="shared" si="204"/>
        <v>0</v>
      </c>
      <c r="PO208" s="929">
        <f t="shared" si="204"/>
        <v>0</v>
      </c>
      <c r="PP208" s="929">
        <f t="shared" si="204"/>
        <v>0</v>
      </c>
      <c r="PQ208" s="929">
        <f t="shared" si="204"/>
        <v>0</v>
      </c>
      <c r="PR208" s="929">
        <f t="shared" si="204"/>
        <v>0</v>
      </c>
      <c r="PS208" s="929">
        <f t="shared" si="204"/>
        <v>0</v>
      </c>
      <c r="PT208" s="929">
        <f t="shared" si="204"/>
        <v>0</v>
      </c>
      <c r="PU208" s="929">
        <f t="shared" si="204"/>
        <v>0</v>
      </c>
      <c r="PV208" s="929">
        <f t="shared" si="204"/>
        <v>0</v>
      </c>
      <c r="PW208" s="929">
        <f t="shared" si="204"/>
        <v>0</v>
      </c>
      <c r="PX208" s="929">
        <f t="shared" si="204"/>
        <v>0</v>
      </c>
      <c r="PY208" s="929">
        <f t="shared" si="204"/>
        <v>0</v>
      </c>
      <c r="PZ208" s="929">
        <f t="shared" si="204"/>
        <v>0</v>
      </c>
      <c r="QA208" s="929">
        <f t="shared" si="204"/>
        <v>0</v>
      </c>
      <c r="QB208" s="929">
        <f t="shared" si="204"/>
        <v>0</v>
      </c>
      <c r="QC208" s="929">
        <f t="shared" si="204"/>
        <v>0</v>
      </c>
      <c r="QD208" s="929">
        <f t="shared" si="204"/>
        <v>0</v>
      </c>
      <c r="QE208" s="929">
        <f t="shared" si="204"/>
        <v>0</v>
      </c>
      <c r="QF208" s="929">
        <f t="shared" si="204"/>
        <v>0</v>
      </c>
      <c r="QG208" s="929">
        <f t="shared" si="204"/>
        <v>0</v>
      </c>
      <c r="QH208" s="929">
        <f t="shared" si="204"/>
        <v>0</v>
      </c>
      <c r="QI208" s="929">
        <f t="shared" si="204"/>
        <v>0</v>
      </c>
      <c r="QJ208" s="929">
        <f t="shared" si="204"/>
        <v>0</v>
      </c>
      <c r="QK208" s="929">
        <f t="shared" si="204"/>
        <v>0</v>
      </c>
      <c r="QL208" s="929">
        <f t="shared" si="204"/>
        <v>0</v>
      </c>
      <c r="QM208" s="929">
        <f t="shared" si="204"/>
        <v>0</v>
      </c>
      <c r="QN208" s="929">
        <f t="shared" si="204"/>
        <v>0</v>
      </c>
      <c r="QO208" s="929">
        <f t="shared" si="204"/>
        <v>0</v>
      </c>
      <c r="QP208" s="929">
        <f t="shared" si="204"/>
        <v>0</v>
      </c>
      <c r="QQ208" s="929">
        <f t="shared" si="204"/>
        <v>0</v>
      </c>
      <c r="QR208" s="929">
        <f t="shared" si="205"/>
        <v>0</v>
      </c>
      <c r="QS208" s="929">
        <f t="shared" si="205"/>
        <v>0</v>
      </c>
      <c r="QT208" s="929">
        <f t="shared" si="205"/>
        <v>0</v>
      </c>
      <c r="QU208" s="929">
        <f t="shared" si="205"/>
        <v>0</v>
      </c>
      <c r="QV208" s="929">
        <f t="shared" si="205"/>
        <v>0</v>
      </c>
      <c r="QW208" s="929">
        <f t="shared" si="205"/>
        <v>0</v>
      </c>
      <c r="QX208" s="929">
        <f t="shared" si="205"/>
        <v>0</v>
      </c>
      <c r="QY208" s="929">
        <f t="shared" si="205"/>
        <v>0</v>
      </c>
      <c r="QZ208" s="929">
        <f t="shared" si="205"/>
        <v>0</v>
      </c>
      <c r="RA208" s="929">
        <f t="shared" si="205"/>
        <v>0</v>
      </c>
      <c r="RB208" s="929">
        <f t="shared" si="205"/>
        <v>0</v>
      </c>
      <c r="RC208" s="929">
        <f t="shared" si="205"/>
        <v>0</v>
      </c>
      <c r="RD208" s="929">
        <f t="shared" si="205"/>
        <v>0</v>
      </c>
      <c r="RE208" s="929">
        <f t="shared" si="205"/>
        <v>0</v>
      </c>
      <c r="RF208" s="929">
        <f t="shared" si="205"/>
        <v>0</v>
      </c>
      <c r="RG208" s="929">
        <f t="shared" si="205"/>
        <v>0</v>
      </c>
      <c r="RH208" s="929">
        <f t="shared" si="205"/>
        <v>0</v>
      </c>
      <c r="RI208" s="929">
        <f t="shared" si="205"/>
        <v>0</v>
      </c>
      <c r="RJ208" s="929">
        <f t="shared" si="205"/>
        <v>0</v>
      </c>
      <c r="RK208" s="929">
        <f t="shared" si="205"/>
        <v>0</v>
      </c>
      <c r="RL208" s="929">
        <f t="shared" si="205"/>
        <v>0</v>
      </c>
      <c r="RM208" s="929">
        <f t="shared" si="205"/>
        <v>0</v>
      </c>
      <c r="RN208" s="929">
        <f t="shared" si="205"/>
        <v>0</v>
      </c>
      <c r="RO208" s="929">
        <f t="shared" si="205"/>
        <v>0</v>
      </c>
      <c r="RP208" s="929">
        <f t="shared" si="205"/>
        <v>0</v>
      </c>
      <c r="RQ208" s="929">
        <f t="shared" si="205"/>
        <v>0</v>
      </c>
      <c r="RR208" s="929">
        <f t="shared" si="205"/>
        <v>0</v>
      </c>
      <c r="RS208" s="929">
        <f t="shared" si="205"/>
        <v>0</v>
      </c>
      <c r="RT208" s="929">
        <f t="shared" si="205"/>
        <v>0</v>
      </c>
      <c r="RU208" s="929">
        <f t="shared" si="205"/>
        <v>0</v>
      </c>
      <c r="RV208" s="929">
        <f t="shared" si="205"/>
        <v>0</v>
      </c>
      <c r="RW208" s="929">
        <f t="shared" si="205"/>
        <v>0</v>
      </c>
      <c r="RX208" s="929">
        <f t="shared" si="205"/>
        <v>0</v>
      </c>
      <c r="RY208" s="929">
        <f t="shared" si="205"/>
        <v>0</v>
      </c>
      <c r="RZ208" s="929">
        <f t="shared" si="205"/>
        <v>0</v>
      </c>
      <c r="SA208" s="929">
        <f t="shared" si="205"/>
        <v>0</v>
      </c>
      <c r="SB208" s="929">
        <f t="shared" si="205"/>
        <v>0</v>
      </c>
      <c r="SC208" s="929">
        <f t="shared" si="205"/>
        <v>0</v>
      </c>
      <c r="SD208" s="929">
        <f t="shared" si="205"/>
        <v>0</v>
      </c>
      <c r="SE208" s="929">
        <f t="shared" si="205"/>
        <v>0</v>
      </c>
      <c r="SF208" s="929">
        <f t="shared" si="205"/>
        <v>0</v>
      </c>
      <c r="SG208" s="929">
        <f t="shared" si="205"/>
        <v>0</v>
      </c>
      <c r="SH208" s="929">
        <f t="shared" si="205"/>
        <v>0</v>
      </c>
      <c r="SI208" s="929">
        <f t="shared" si="205"/>
        <v>0</v>
      </c>
      <c r="SJ208" s="274">
        <f t="shared" si="153"/>
        <v>0</v>
      </c>
      <c r="SK208" s="261"/>
      <c r="SL208" s="249"/>
      <c r="SM208" s="249"/>
      <c r="SN208" s="249"/>
    </row>
    <row r="209" spans="1:508" outlineLevel="3" x14ac:dyDescent="0.35">
      <c r="A209" s="249"/>
      <c r="B209" s="258"/>
      <c r="C209" s="447">
        <f>INT($C$40)+3</f>
        <v>4</v>
      </c>
      <c r="D209" s="274"/>
      <c r="E209" s="325">
        <f t="shared" si="154"/>
        <v>57</v>
      </c>
      <c r="F209" s="331"/>
      <c r="G209" s="274"/>
      <c r="H209" s="569"/>
      <c r="I209" s="584" t="s">
        <v>921</v>
      </c>
      <c r="J209" s="570"/>
      <c r="K209" s="929">
        <f t="shared" si="206"/>
        <v>0</v>
      </c>
      <c r="L209" s="929">
        <f t="shared" si="206"/>
        <v>0</v>
      </c>
      <c r="M209" s="929">
        <f t="shared" si="206"/>
        <v>0</v>
      </c>
      <c r="N209" s="929">
        <f t="shared" si="206"/>
        <v>0</v>
      </c>
      <c r="O209" s="929">
        <f t="shared" si="206"/>
        <v>0</v>
      </c>
      <c r="P209" s="929">
        <f t="shared" si="206"/>
        <v>0</v>
      </c>
      <c r="Q209" s="929">
        <f t="shared" si="206"/>
        <v>0</v>
      </c>
      <c r="R209" s="929">
        <f t="shared" si="206"/>
        <v>0</v>
      </c>
      <c r="S209" s="929">
        <f t="shared" si="206"/>
        <v>0</v>
      </c>
      <c r="T209" s="929">
        <f t="shared" si="206"/>
        <v>0</v>
      </c>
      <c r="U209" s="929">
        <f t="shared" si="206"/>
        <v>0</v>
      </c>
      <c r="V209" s="929">
        <f t="shared" si="206"/>
        <v>0</v>
      </c>
      <c r="W209" s="929">
        <f t="shared" si="206"/>
        <v>0</v>
      </c>
      <c r="X209" s="929">
        <f t="shared" si="206"/>
        <v>0</v>
      </c>
      <c r="Y209" s="929">
        <f t="shared" si="206"/>
        <v>0</v>
      </c>
      <c r="Z209" s="929">
        <f t="shared" si="206"/>
        <v>0</v>
      </c>
      <c r="AA209" s="929">
        <f t="shared" si="198"/>
        <v>0</v>
      </c>
      <c r="AB209" s="929">
        <f t="shared" si="198"/>
        <v>0</v>
      </c>
      <c r="AC209" s="929">
        <f t="shared" si="198"/>
        <v>0</v>
      </c>
      <c r="AD209" s="929">
        <f t="shared" si="198"/>
        <v>0</v>
      </c>
      <c r="AE209" s="929">
        <f t="shared" si="198"/>
        <v>0</v>
      </c>
      <c r="AF209" s="929">
        <f t="shared" si="198"/>
        <v>0</v>
      </c>
      <c r="AG209" s="929">
        <f t="shared" si="198"/>
        <v>0</v>
      </c>
      <c r="AH209" s="929">
        <f t="shared" si="198"/>
        <v>0</v>
      </c>
      <c r="AI209" s="929">
        <f t="shared" si="198"/>
        <v>0</v>
      </c>
      <c r="AJ209" s="929">
        <f t="shared" si="198"/>
        <v>0</v>
      </c>
      <c r="AK209" s="929">
        <f t="shared" si="198"/>
        <v>0</v>
      </c>
      <c r="AL209" s="929">
        <f t="shared" si="198"/>
        <v>0</v>
      </c>
      <c r="AM209" s="929">
        <f t="shared" si="198"/>
        <v>0</v>
      </c>
      <c r="AN209" s="929">
        <f t="shared" si="198"/>
        <v>0</v>
      </c>
      <c r="AO209" s="929">
        <f t="shared" si="198"/>
        <v>0</v>
      </c>
      <c r="AP209" s="929">
        <f t="shared" si="198"/>
        <v>0</v>
      </c>
      <c r="AQ209" s="929">
        <f t="shared" si="198"/>
        <v>0</v>
      </c>
      <c r="AR209" s="929">
        <f t="shared" si="198"/>
        <v>0</v>
      </c>
      <c r="AS209" s="929">
        <f t="shared" si="198"/>
        <v>0</v>
      </c>
      <c r="AT209" s="929">
        <f t="shared" si="198"/>
        <v>0</v>
      </c>
      <c r="AU209" s="929">
        <f t="shared" si="198"/>
        <v>0</v>
      </c>
      <c r="AV209" s="929">
        <f t="shared" si="198"/>
        <v>0</v>
      </c>
      <c r="AW209" s="929">
        <f t="shared" si="198"/>
        <v>0</v>
      </c>
      <c r="AX209" s="929">
        <f t="shared" si="198"/>
        <v>0</v>
      </c>
      <c r="AY209" s="929">
        <f t="shared" si="198"/>
        <v>0</v>
      </c>
      <c r="AZ209" s="929">
        <f t="shared" si="198"/>
        <v>0</v>
      </c>
      <c r="BA209" s="929">
        <f t="shared" si="198"/>
        <v>0</v>
      </c>
      <c r="BB209" s="929">
        <f t="shared" si="198"/>
        <v>0</v>
      </c>
      <c r="BC209" s="929">
        <f t="shared" si="198"/>
        <v>0</v>
      </c>
      <c r="BD209" s="929">
        <f t="shared" si="198"/>
        <v>0</v>
      </c>
      <c r="BE209" s="929">
        <f t="shared" si="198"/>
        <v>0</v>
      </c>
      <c r="BF209" s="929">
        <f t="shared" si="198"/>
        <v>0</v>
      </c>
      <c r="BG209" s="929">
        <f t="shared" si="198"/>
        <v>0</v>
      </c>
      <c r="BH209" s="929">
        <f t="shared" si="198"/>
        <v>0</v>
      </c>
      <c r="BI209" s="929">
        <f t="shared" si="198"/>
        <v>0</v>
      </c>
      <c r="BJ209" s="929">
        <f t="shared" si="198"/>
        <v>0</v>
      </c>
      <c r="BK209" s="929">
        <f t="shared" si="198"/>
        <v>0</v>
      </c>
      <c r="BL209" s="929">
        <f t="shared" si="198"/>
        <v>0</v>
      </c>
      <c r="BM209" s="929">
        <f t="shared" si="198"/>
        <v>0</v>
      </c>
      <c r="BN209" s="929">
        <f t="shared" si="198"/>
        <v>0</v>
      </c>
      <c r="BO209" s="929">
        <f t="shared" si="198"/>
        <v>0</v>
      </c>
      <c r="BP209" s="929">
        <f t="shared" si="198"/>
        <v>0</v>
      </c>
      <c r="BQ209" s="929">
        <f t="shared" si="198"/>
        <v>0</v>
      </c>
      <c r="BR209" s="929">
        <f t="shared" si="198"/>
        <v>0</v>
      </c>
      <c r="BS209" s="929">
        <f t="shared" si="198"/>
        <v>0</v>
      </c>
      <c r="BT209" s="929">
        <f t="shared" si="198"/>
        <v>0</v>
      </c>
      <c r="BU209" s="929">
        <f t="shared" si="198"/>
        <v>0</v>
      </c>
      <c r="BV209" s="929">
        <f t="shared" si="198"/>
        <v>0</v>
      </c>
      <c r="BW209" s="929">
        <f t="shared" si="198"/>
        <v>0</v>
      </c>
      <c r="BX209" s="929">
        <f t="shared" si="199"/>
        <v>0</v>
      </c>
      <c r="BY209" s="929">
        <f t="shared" si="199"/>
        <v>0</v>
      </c>
      <c r="BZ209" s="929">
        <f t="shared" si="199"/>
        <v>0</v>
      </c>
      <c r="CA209" s="929">
        <f t="shared" si="199"/>
        <v>0</v>
      </c>
      <c r="CB209" s="929">
        <f t="shared" si="199"/>
        <v>0</v>
      </c>
      <c r="CC209" s="929">
        <f t="shared" si="199"/>
        <v>0</v>
      </c>
      <c r="CD209" s="929">
        <f t="shared" si="199"/>
        <v>0</v>
      </c>
      <c r="CE209" s="929">
        <f t="shared" si="199"/>
        <v>0</v>
      </c>
      <c r="CF209" s="929">
        <f t="shared" si="199"/>
        <v>0</v>
      </c>
      <c r="CG209" s="929">
        <f t="shared" si="199"/>
        <v>0</v>
      </c>
      <c r="CH209" s="929">
        <f t="shared" si="199"/>
        <v>0</v>
      </c>
      <c r="CI209" s="929">
        <f t="shared" si="199"/>
        <v>0</v>
      </c>
      <c r="CJ209" s="929">
        <f t="shared" si="199"/>
        <v>0</v>
      </c>
      <c r="CK209" s="929">
        <f t="shared" si="199"/>
        <v>0</v>
      </c>
      <c r="CL209" s="929">
        <f t="shared" si="199"/>
        <v>0</v>
      </c>
      <c r="CM209" s="929">
        <f t="shared" si="199"/>
        <v>0</v>
      </c>
      <c r="CN209" s="929">
        <f t="shared" si="199"/>
        <v>0</v>
      </c>
      <c r="CO209" s="929">
        <f t="shared" si="199"/>
        <v>0</v>
      </c>
      <c r="CP209" s="929">
        <f t="shared" si="199"/>
        <v>0</v>
      </c>
      <c r="CQ209" s="929">
        <f t="shared" si="199"/>
        <v>0</v>
      </c>
      <c r="CR209" s="929">
        <f t="shared" si="199"/>
        <v>0</v>
      </c>
      <c r="CS209" s="929">
        <f t="shared" si="199"/>
        <v>0</v>
      </c>
      <c r="CT209" s="929">
        <f t="shared" si="199"/>
        <v>0</v>
      </c>
      <c r="CU209" s="929">
        <f t="shared" si="199"/>
        <v>0</v>
      </c>
      <c r="CV209" s="929">
        <f t="shared" si="199"/>
        <v>0</v>
      </c>
      <c r="CW209" s="929">
        <f t="shared" si="199"/>
        <v>0</v>
      </c>
      <c r="CX209" s="929">
        <f t="shared" si="199"/>
        <v>0</v>
      </c>
      <c r="CY209" s="929">
        <f t="shared" si="199"/>
        <v>0</v>
      </c>
      <c r="CZ209" s="929">
        <f t="shared" si="199"/>
        <v>0</v>
      </c>
      <c r="DA209" s="929">
        <f t="shared" si="199"/>
        <v>0</v>
      </c>
      <c r="DB209" s="929">
        <f t="shared" si="199"/>
        <v>0</v>
      </c>
      <c r="DC209" s="929">
        <f t="shared" si="199"/>
        <v>0</v>
      </c>
      <c r="DD209" s="929">
        <f t="shared" si="199"/>
        <v>0</v>
      </c>
      <c r="DE209" s="929">
        <f t="shared" si="199"/>
        <v>0</v>
      </c>
      <c r="DF209" s="929">
        <f t="shared" si="199"/>
        <v>0</v>
      </c>
      <c r="DG209" s="929">
        <f t="shared" si="199"/>
        <v>0</v>
      </c>
      <c r="DH209" s="929">
        <f t="shared" si="199"/>
        <v>0</v>
      </c>
      <c r="DI209" s="929">
        <f t="shared" si="199"/>
        <v>0</v>
      </c>
      <c r="DJ209" s="929">
        <f t="shared" si="199"/>
        <v>0</v>
      </c>
      <c r="DK209" s="929">
        <f t="shared" si="199"/>
        <v>0</v>
      </c>
      <c r="DL209" s="929">
        <f t="shared" si="199"/>
        <v>0</v>
      </c>
      <c r="DM209" s="929">
        <f t="shared" si="199"/>
        <v>0</v>
      </c>
      <c r="DN209" s="929">
        <f t="shared" si="199"/>
        <v>0</v>
      </c>
      <c r="DO209" s="929">
        <f t="shared" si="199"/>
        <v>0</v>
      </c>
      <c r="DP209" s="929">
        <f t="shared" si="199"/>
        <v>0</v>
      </c>
      <c r="DQ209" s="929">
        <f t="shared" si="199"/>
        <v>0</v>
      </c>
      <c r="DR209" s="929">
        <f t="shared" si="199"/>
        <v>0</v>
      </c>
      <c r="DS209" s="929">
        <f t="shared" si="199"/>
        <v>0</v>
      </c>
      <c r="DT209" s="929">
        <f t="shared" si="199"/>
        <v>0</v>
      </c>
      <c r="DU209" s="929">
        <f t="shared" si="199"/>
        <v>0</v>
      </c>
      <c r="DV209" s="929">
        <f t="shared" si="199"/>
        <v>0</v>
      </c>
      <c r="DW209" s="929">
        <f t="shared" si="199"/>
        <v>0</v>
      </c>
      <c r="DX209" s="929">
        <f t="shared" si="199"/>
        <v>0</v>
      </c>
      <c r="DY209" s="929">
        <f t="shared" si="199"/>
        <v>0</v>
      </c>
      <c r="DZ209" s="929">
        <f t="shared" si="199"/>
        <v>0</v>
      </c>
      <c r="EA209" s="929">
        <f t="shared" si="199"/>
        <v>0</v>
      </c>
      <c r="EB209" s="929">
        <f t="shared" si="199"/>
        <v>0</v>
      </c>
      <c r="EC209" s="929">
        <f t="shared" si="199"/>
        <v>0</v>
      </c>
      <c r="ED209" s="929">
        <f t="shared" si="199"/>
        <v>0</v>
      </c>
      <c r="EE209" s="929">
        <f t="shared" si="199"/>
        <v>0</v>
      </c>
      <c r="EF209" s="929">
        <f t="shared" si="199"/>
        <v>0</v>
      </c>
      <c r="EG209" s="929">
        <f t="shared" si="199"/>
        <v>0</v>
      </c>
      <c r="EH209" s="929">
        <f t="shared" si="199"/>
        <v>0</v>
      </c>
      <c r="EI209" s="929">
        <f t="shared" si="199"/>
        <v>0</v>
      </c>
      <c r="EJ209" s="929">
        <f t="shared" si="200"/>
        <v>0</v>
      </c>
      <c r="EK209" s="929">
        <f t="shared" si="200"/>
        <v>0</v>
      </c>
      <c r="EL209" s="929">
        <f t="shared" si="200"/>
        <v>0</v>
      </c>
      <c r="EM209" s="929">
        <f t="shared" si="200"/>
        <v>0</v>
      </c>
      <c r="EN209" s="929">
        <f t="shared" si="200"/>
        <v>0</v>
      </c>
      <c r="EO209" s="929">
        <f t="shared" si="200"/>
        <v>0</v>
      </c>
      <c r="EP209" s="929">
        <f t="shared" si="200"/>
        <v>0</v>
      </c>
      <c r="EQ209" s="929">
        <f t="shared" si="200"/>
        <v>0</v>
      </c>
      <c r="ER209" s="929">
        <f t="shared" si="200"/>
        <v>0</v>
      </c>
      <c r="ES209" s="929">
        <f t="shared" si="200"/>
        <v>0</v>
      </c>
      <c r="ET209" s="929">
        <f t="shared" si="200"/>
        <v>0</v>
      </c>
      <c r="EU209" s="929">
        <f t="shared" si="200"/>
        <v>0</v>
      </c>
      <c r="EV209" s="929">
        <f t="shared" si="200"/>
        <v>0</v>
      </c>
      <c r="EW209" s="929">
        <f t="shared" si="200"/>
        <v>0</v>
      </c>
      <c r="EX209" s="929">
        <f t="shared" si="200"/>
        <v>0</v>
      </c>
      <c r="EY209" s="929">
        <f t="shared" si="200"/>
        <v>0</v>
      </c>
      <c r="EZ209" s="929">
        <f t="shared" si="200"/>
        <v>0</v>
      </c>
      <c r="FA209" s="929">
        <f t="shared" si="200"/>
        <v>0</v>
      </c>
      <c r="FB209" s="929">
        <f t="shared" si="200"/>
        <v>0</v>
      </c>
      <c r="FC209" s="929">
        <f t="shared" si="200"/>
        <v>0</v>
      </c>
      <c r="FD209" s="929">
        <f t="shared" si="200"/>
        <v>0</v>
      </c>
      <c r="FE209" s="929">
        <f t="shared" si="200"/>
        <v>0</v>
      </c>
      <c r="FF209" s="929">
        <f t="shared" si="200"/>
        <v>0</v>
      </c>
      <c r="FG209" s="929">
        <f t="shared" si="200"/>
        <v>0</v>
      </c>
      <c r="FH209" s="929">
        <f t="shared" si="200"/>
        <v>0</v>
      </c>
      <c r="FI209" s="929">
        <f t="shared" si="200"/>
        <v>0</v>
      </c>
      <c r="FJ209" s="929">
        <f t="shared" si="200"/>
        <v>0</v>
      </c>
      <c r="FK209" s="929">
        <f t="shared" si="200"/>
        <v>0</v>
      </c>
      <c r="FL209" s="929">
        <f t="shared" si="200"/>
        <v>0</v>
      </c>
      <c r="FM209" s="929">
        <f t="shared" si="200"/>
        <v>0</v>
      </c>
      <c r="FN209" s="929">
        <f t="shared" si="200"/>
        <v>0</v>
      </c>
      <c r="FO209" s="929">
        <f t="shared" si="200"/>
        <v>0</v>
      </c>
      <c r="FP209" s="929">
        <f t="shared" si="200"/>
        <v>0</v>
      </c>
      <c r="FQ209" s="929">
        <f t="shared" si="200"/>
        <v>0</v>
      </c>
      <c r="FR209" s="929">
        <f t="shared" si="200"/>
        <v>0</v>
      </c>
      <c r="FS209" s="929">
        <f t="shared" si="200"/>
        <v>0</v>
      </c>
      <c r="FT209" s="929">
        <f t="shared" si="200"/>
        <v>0</v>
      </c>
      <c r="FU209" s="929">
        <f t="shared" si="200"/>
        <v>0</v>
      </c>
      <c r="FV209" s="929">
        <f t="shared" si="200"/>
        <v>0</v>
      </c>
      <c r="FW209" s="929">
        <f t="shared" si="200"/>
        <v>0</v>
      </c>
      <c r="FX209" s="929">
        <f t="shared" si="200"/>
        <v>0</v>
      </c>
      <c r="FY209" s="929">
        <f t="shared" si="200"/>
        <v>0</v>
      </c>
      <c r="FZ209" s="929">
        <f t="shared" si="200"/>
        <v>0</v>
      </c>
      <c r="GA209" s="929">
        <f t="shared" si="200"/>
        <v>0</v>
      </c>
      <c r="GB209" s="929">
        <f t="shared" si="200"/>
        <v>0</v>
      </c>
      <c r="GC209" s="929">
        <f t="shared" si="200"/>
        <v>0</v>
      </c>
      <c r="GD209" s="929">
        <f t="shared" si="200"/>
        <v>0</v>
      </c>
      <c r="GE209" s="929">
        <f t="shared" si="200"/>
        <v>0</v>
      </c>
      <c r="GF209" s="929">
        <f t="shared" si="200"/>
        <v>0</v>
      </c>
      <c r="GG209" s="929">
        <f t="shared" si="200"/>
        <v>0</v>
      </c>
      <c r="GH209" s="929">
        <f t="shared" si="200"/>
        <v>0</v>
      </c>
      <c r="GI209" s="929">
        <f t="shared" si="200"/>
        <v>0</v>
      </c>
      <c r="GJ209" s="929">
        <f t="shared" si="200"/>
        <v>0</v>
      </c>
      <c r="GK209" s="929">
        <f t="shared" si="200"/>
        <v>0</v>
      </c>
      <c r="GL209" s="929">
        <f t="shared" si="200"/>
        <v>0</v>
      </c>
      <c r="GM209" s="929">
        <f t="shared" si="200"/>
        <v>0</v>
      </c>
      <c r="GN209" s="929">
        <f t="shared" si="200"/>
        <v>0</v>
      </c>
      <c r="GO209" s="929">
        <f t="shared" si="200"/>
        <v>0</v>
      </c>
      <c r="GP209" s="929">
        <f t="shared" si="200"/>
        <v>0</v>
      </c>
      <c r="GQ209" s="929">
        <f t="shared" si="200"/>
        <v>0</v>
      </c>
      <c r="GR209" s="929">
        <f t="shared" si="200"/>
        <v>0</v>
      </c>
      <c r="GS209" s="929">
        <f t="shared" si="200"/>
        <v>0</v>
      </c>
      <c r="GT209" s="929">
        <f t="shared" si="200"/>
        <v>0</v>
      </c>
      <c r="GU209" s="929">
        <f t="shared" si="200"/>
        <v>0</v>
      </c>
      <c r="GV209" s="929">
        <f t="shared" si="201"/>
        <v>0</v>
      </c>
      <c r="GW209" s="929">
        <f t="shared" si="201"/>
        <v>0</v>
      </c>
      <c r="GX209" s="929">
        <f t="shared" si="201"/>
        <v>0</v>
      </c>
      <c r="GY209" s="929">
        <f t="shared" si="201"/>
        <v>0</v>
      </c>
      <c r="GZ209" s="929">
        <f t="shared" si="201"/>
        <v>0</v>
      </c>
      <c r="HA209" s="929">
        <f t="shared" si="201"/>
        <v>0</v>
      </c>
      <c r="HB209" s="929">
        <f t="shared" si="201"/>
        <v>0</v>
      </c>
      <c r="HC209" s="929">
        <f t="shared" si="201"/>
        <v>0</v>
      </c>
      <c r="HD209" s="929">
        <f t="shared" si="201"/>
        <v>0</v>
      </c>
      <c r="HE209" s="929">
        <f t="shared" si="201"/>
        <v>0</v>
      </c>
      <c r="HF209" s="929">
        <f t="shared" si="201"/>
        <v>0</v>
      </c>
      <c r="HG209" s="929">
        <f t="shared" si="201"/>
        <v>0</v>
      </c>
      <c r="HH209" s="929">
        <f t="shared" si="201"/>
        <v>0</v>
      </c>
      <c r="HI209" s="929">
        <f t="shared" si="201"/>
        <v>0</v>
      </c>
      <c r="HJ209" s="929">
        <f t="shared" si="201"/>
        <v>0</v>
      </c>
      <c r="HK209" s="929">
        <f t="shared" si="201"/>
        <v>0</v>
      </c>
      <c r="HL209" s="929">
        <f t="shared" si="201"/>
        <v>0</v>
      </c>
      <c r="HM209" s="929">
        <f t="shared" si="201"/>
        <v>0</v>
      </c>
      <c r="HN209" s="929">
        <f t="shared" si="201"/>
        <v>0</v>
      </c>
      <c r="HO209" s="929">
        <f t="shared" si="201"/>
        <v>0</v>
      </c>
      <c r="HP209" s="929">
        <f t="shared" si="201"/>
        <v>0</v>
      </c>
      <c r="HQ209" s="929">
        <f t="shared" si="201"/>
        <v>0</v>
      </c>
      <c r="HR209" s="929">
        <f t="shared" si="201"/>
        <v>0</v>
      </c>
      <c r="HS209" s="929">
        <f t="shared" si="201"/>
        <v>0</v>
      </c>
      <c r="HT209" s="929">
        <f t="shared" si="201"/>
        <v>0</v>
      </c>
      <c r="HU209" s="929">
        <f t="shared" si="201"/>
        <v>0</v>
      </c>
      <c r="HV209" s="929">
        <f t="shared" si="201"/>
        <v>0</v>
      </c>
      <c r="HW209" s="929">
        <f t="shared" si="201"/>
        <v>0</v>
      </c>
      <c r="HX209" s="929">
        <f t="shared" si="201"/>
        <v>0</v>
      </c>
      <c r="HY209" s="929">
        <f t="shared" si="201"/>
        <v>0</v>
      </c>
      <c r="HZ209" s="929">
        <f t="shared" si="201"/>
        <v>0</v>
      </c>
      <c r="IA209" s="929">
        <f t="shared" si="201"/>
        <v>0</v>
      </c>
      <c r="IB209" s="929">
        <f t="shared" si="201"/>
        <v>0</v>
      </c>
      <c r="IC209" s="929">
        <f t="shared" si="201"/>
        <v>0</v>
      </c>
      <c r="ID209" s="929">
        <f t="shared" si="201"/>
        <v>0</v>
      </c>
      <c r="IE209" s="929">
        <f t="shared" si="201"/>
        <v>0</v>
      </c>
      <c r="IF209" s="929">
        <f t="shared" si="201"/>
        <v>0</v>
      </c>
      <c r="IG209" s="929">
        <f t="shared" si="201"/>
        <v>0</v>
      </c>
      <c r="IH209" s="929">
        <f t="shared" si="201"/>
        <v>0</v>
      </c>
      <c r="II209" s="929">
        <f t="shared" si="201"/>
        <v>0</v>
      </c>
      <c r="IJ209" s="929">
        <f t="shared" si="201"/>
        <v>0</v>
      </c>
      <c r="IK209" s="929">
        <f t="shared" si="201"/>
        <v>0</v>
      </c>
      <c r="IL209" s="929">
        <f t="shared" si="201"/>
        <v>0</v>
      </c>
      <c r="IM209" s="929">
        <f t="shared" si="201"/>
        <v>0</v>
      </c>
      <c r="IN209" s="929">
        <f t="shared" si="201"/>
        <v>0</v>
      </c>
      <c r="IO209" s="929">
        <f t="shared" si="201"/>
        <v>0</v>
      </c>
      <c r="IP209" s="929">
        <f t="shared" si="201"/>
        <v>0</v>
      </c>
      <c r="IQ209" s="929">
        <f t="shared" si="201"/>
        <v>0</v>
      </c>
      <c r="IR209" s="929">
        <f t="shared" si="201"/>
        <v>0</v>
      </c>
      <c r="IS209" s="929">
        <f t="shared" si="201"/>
        <v>0</v>
      </c>
      <c r="IT209" s="929">
        <f t="shared" si="201"/>
        <v>0</v>
      </c>
      <c r="IU209" s="929">
        <f t="shared" si="201"/>
        <v>0</v>
      </c>
      <c r="IV209" s="929">
        <f t="shared" si="201"/>
        <v>0</v>
      </c>
      <c r="IW209" s="929">
        <f t="shared" si="201"/>
        <v>0</v>
      </c>
      <c r="IX209" s="929">
        <f t="shared" si="201"/>
        <v>0</v>
      </c>
      <c r="IY209" s="929">
        <f t="shared" si="201"/>
        <v>0</v>
      </c>
      <c r="IZ209" s="929">
        <f t="shared" si="201"/>
        <v>0</v>
      </c>
      <c r="JA209" s="929">
        <f t="shared" si="201"/>
        <v>0</v>
      </c>
      <c r="JB209" s="929">
        <f t="shared" si="201"/>
        <v>0</v>
      </c>
      <c r="JC209" s="929">
        <f t="shared" si="201"/>
        <v>0</v>
      </c>
      <c r="JD209" s="929">
        <f t="shared" si="201"/>
        <v>0</v>
      </c>
      <c r="JE209" s="929">
        <f t="shared" si="201"/>
        <v>0</v>
      </c>
      <c r="JF209" s="929">
        <f t="shared" si="201"/>
        <v>0</v>
      </c>
      <c r="JG209" s="929">
        <f t="shared" si="201"/>
        <v>0</v>
      </c>
      <c r="JH209" s="929">
        <f t="shared" si="202"/>
        <v>0</v>
      </c>
      <c r="JI209" s="929">
        <f t="shared" si="202"/>
        <v>0</v>
      </c>
      <c r="JJ209" s="929">
        <f t="shared" si="202"/>
        <v>0</v>
      </c>
      <c r="JK209" s="929">
        <f t="shared" si="202"/>
        <v>0</v>
      </c>
      <c r="JL209" s="929">
        <f t="shared" si="202"/>
        <v>0</v>
      </c>
      <c r="JM209" s="929">
        <f t="shared" si="202"/>
        <v>0</v>
      </c>
      <c r="JN209" s="929">
        <f t="shared" si="202"/>
        <v>0</v>
      </c>
      <c r="JO209" s="929">
        <f t="shared" si="202"/>
        <v>0</v>
      </c>
      <c r="JP209" s="929">
        <f t="shared" si="202"/>
        <v>0</v>
      </c>
      <c r="JQ209" s="929">
        <f t="shared" si="202"/>
        <v>0</v>
      </c>
      <c r="JR209" s="929">
        <f t="shared" si="202"/>
        <v>0</v>
      </c>
      <c r="JS209" s="929">
        <f t="shared" si="202"/>
        <v>0</v>
      </c>
      <c r="JT209" s="929">
        <f t="shared" si="202"/>
        <v>0</v>
      </c>
      <c r="JU209" s="929">
        <f t="shared" si="202"/>
        <v>0</v>
      </c>
      <c r="JV209" s="929">
        <f t="shared" si="202"/>
        <v>0</v>
      </c>
      <c r="JW209" s="929">
        <f t="shared" si="202"/>
        <v>0</v>
      </c>
      <c r="JX209" s="929">
        <f t="shared" si="202"/>
        <v>0</v>
      </c>
      <c r="JY209" s="929">
        <f t="shared" si="202"/>
        <v>0</v>
      </c>
      <c r="JZ209" s="929">
        <f t="shared" si="202"/>
        <v>0</v>
      </c>
      <c r="KA209" s="929">
        <f t="shared" si="202"/>
        <v>0</v>
      </c>
      <c r="KB209" s="929">
        <f t="shared" si="202"/>
        <v>0</v>
      </c>
      <c r="KC209" s="929">
        <f t="shared" si="202"/>
        <v>0</v>
      </c>
      <c r="KD209" s="929">
        <f t="shared" si="202"/>
        <v>0</v>
      </c>
      <c r="KE209" s="929">
        <f t="shared" si="202"/>
        <v>0</v>
      </c>
      <c r="KF209" s="929">
        <f t="shared" si="202"/>
        <v>0</v>
      </c>
      <c r="KG209" s="929">
        <f t="shared" si="202"/>
        <v>0</v>
      </c>
      <c r="KH209" s="929">
        <f t="shared" si="202"/>
        <v>0</v>
      </c>
      <c r="KI209" s="929">
        <f t="shared" si="202"/>
        <v>0</v>
      </c>
      <c r="KJ209" s="929">
        <f t="shared" si="202"/>
        <v>0</v>
      </c>
      <c r="KK209" s="929">
        <f t="shared" si="202"/>
        <v>0</v>
      </c>
      <c r="KL209" s="929">
        <f t="shared" si="202"/>
        <v>0</v>
      </c>
      <c r="KM209" s="929">
        <f t="shared" si="202"/>
        <v>0</v>
      </c>
      <c r="KN209" s="929">
        <f t="shared" si="202"/>
        <v>0</v>
      </c>
      <c r="KO209" s="929">
        <f t="shared" si="202"/>
        <v>0</v>
      </c>
      <c r="KP209" s="929">
        <f t="shared" si="202"/>
        <v>0</v>
      </c>
      <c r="KQ209" s="929">
        <f t="shared" si="202"/>
        <v>0</v>
      </c>
      <c r="KR209" s="929">
        <f t="shared" si="202"/>
        <v>0</v>
      </c>
      <c r="KS209" s="929">
        <f t="shared" si="202"/>
        <v>0</v>
      </c>
      <c r="KT209" s="929">
        <f t="shared" si="202"/>
        <v>0</v>
      </c>
      <c r="KU209" s="929">
        <f t="shared" si="202"/>
        <v>0</v>
      </c>
      <c r="KV209" s="929">
        <f t="shared" si="202"/>
        <v>0</v>
      </c>
      <c r="KW209" s="929">
        <f t="shared" si="202"/>
        <v>0</v>
      </c>
      <c r="KX209" s="929">
        <f t="shared" si="202"/>
        <v>0</v>
      </c>
      <c r="KY209" s="929">
        <f t="shared" si="202"/>
        <v>0</v>
      </c>
      <c r="KZ209" s="929">
        <f t="shared" si="202"/>
        <v>0</v>
      </c>
      <c r="LA209" s="929">
        <f t="shared" si="202"/>
        <v>0</v>
      </c>
      <c r="LB209" s="929">
        <f t="shared" si="202"/>
        <v>0</v>
      </c>
      <c r="LC209" s="929">
        <f t="shared" si="202"/>
        <v>0</v>
      </c>
      <c r="LD209" s="929">
        <f t="shared" si="202"/>
        <v>0</v>
      </c>
      <c r="LE209" s="929">
        <f t="shared" si="202"/>
        <v>0</v>
      </c>
      <c r="LF209" s="929">
        <f t="shared" si="202"/>
        <v>0</v>
      </c>
      <c r="LG209" s="929">
        <f t="shared" si="202"/>
        <v>0</v>
      </c>
      <c r="LH209" s="929">
        <f t="shared" si="202"/>
        <v>0</v>
      </c>
      <c r="LI209" s="929">
        <f t="shared" si="202"/>
        <v>0</v>
      </c>
      <c r="LJ209" s="929">
        <f t="shared" si="202"/>
        <v>0</v>
      </c>
      <c r="LK209" s="929">
        <f t="shared" si="202"/>
        <v>0</v>
      </c>
      <c r="LL209" s="929">
        <f t="shared" si="202"/>
        <v>0</v>
      </c>
      <c r="LM209" s="929">
        <f t="shared" si="202"/>
        <v>0</v>
      </c>
      <c r="LN209" s="929">
        <f t="shared" si="202"/>
        <v>0</v>
      </c>
      <c r="LO209" s="929">
        <f t="shared" si="202"/>
        <v>0</v>
      </c>
      <c r="LP209" s="929">
        <f t="shared" si="202"/>
        <v>0</v>
      </c>
      <c r="LQ209" s="929">
        <f t="shared" si="202"/>
        <v>0</v>
      </c>
      <c r="LR209" s="929">
        <f t="shared" si="202"/>
        <v>0</v>
      </c>
      <c r="LS209" s="929">
        <f t="shared" si="202"/>
        <v>0</v>
      </c>
      <c r="LT209" s="929">
        <f t="shared" si="203"/>
        <v>0</v>
      </c>
      <c r="LU209" s="929">
        <f t="shared" si="203"/>
        <v>0</v>
      </c>
      <c r="LV209" s="929">
        <f t="shared" si="203"/>
        <v>0</v>
      </c>
      <c r="LW209" s="929">
        <f t="shared" si="203"/>
        <v>0</v>
      </c>
      <c r="LX209" s="929">
        <f t="shared" si="203"/>
        <v>0</v>
      </c>
      <c r="LY209" s="929">
        <f t="shared" si="203"/>
        <v>0</v>
      </c>
      <c r="LZ209" s="929">
        <f t="shared" si="203"/>
        <v>0</v>
      </c>
      <c r="MA209" s="929">
        <f t="shared" si="203"/>
        <v>0</v>
      </c>
      <c r="MB209" s="929">
        <f t="shared" si="203"/>
        <v>0</v>
      </c>
      <c r="MC209" s="929">
        <f t="shared" si="203"/>
        <v>0</v>
      </c>
      <c r="MD209" s="929">
        <f t="shared" si="203"/>
        <v>0</v>
      </c>
      <c r="ME209" s="929">
        <f t="shared" si="203"/>
        <v>0</v>
      </c>
      <c r="MF209" s="929">
        <f t="shared" si="203"/>
        <v>0</v>
      </c>
      <c r="MG209" s="929">
        <f t="shared" si="203"/>
        <v>0</v>
      </c>
      <c r="MH209" s="929">
        <f t="shared" si="203"/>
        <v>0</v>
      </c>
      <c r="MI209" s="929">
        <f t="shared" si="203"/>
        <v>0</v>
      </c>
      <c r="MJ209" s="929">
        <f t="shared" si="203"/>
        <v>0</v>
      </c>
      <c r="MK209" s="929">
        <f t="shared" si="203"/>
        <v>0</v>
      </c>
      <c r="ML209" s="929">
        <f t="shared" si="203"/>
        <v>0</v>
      </c>
      <c r="MM209" s="929">
        <f t="shared" si="203"/>
        <v>0</v>
      </c>
      <c r="MN209" s="929">
        <f t="shared" si="203"/>
        <v>0</v>
      </c>
      <c r="MO209" s="929">
        <f t="shared" si="203"/>
        <v>0</v>
      </c>
      <c r="MP209" s="929">
        <f t="shared" si="203"/>
        <v>0</v>
      </c>
      <c r="MQ209" s="929">
        <f t="shared" si="203"/>
        <v>0</v>
      </c>
      <c r="MR209" s="929">
        <f t="shared" si="203"/>
        <v>0</v>
      </c>
      <c r="MS209" s="929">
        <f t="shared" si="203"/>
        <v>0</v>
      </c>
      <c r="MT209" s="929">
        <f t="shared" si="203"/>
        <v>0</v>
      </c>
      <c r="MU209" s="929">
        <f t="shared" si="203"/>
        <v>0</v>
      </c>
      <c r="MV209" s="929">
        <f t="shared" si="203"/>
        <v>0</v>
      </c>
      <c r="MW209" s="929">
        <f t="shared" si="203"/>
        <v>0</v>
      </c>
      <c r="MX209" s="929">
        <f t="shared" si="203"/>
        <v>0</v>
      </c>
      <c r="MY209" s="929">
        <f t="shared" si="203"/>
        <v>0</v>
      </c>
      <c r="MZ209" s="929">
        <f t="shared" si="203"/>
        <v>0</v>
      </c>
      <c r="NA209" s="929">
        <f t="shared" si="203"/>
        <v>0</v>
      </c>
      <c r="NB209" s="929">
        <f t="shared" si="203"/>
        <v>0</v>
      </c>
      <c r="NC209" s="929">
        <f t="shared" si="203"/>
        <v>0</v>
      </c>
      <c r="ND209" s="929">
        <f t="shared" si="203"/>
        <v>0</v>
      </c>
      <c r="NE209" s="929">
        <f t="shared" si="203"/>
        <v>0</v>
      </c>
      <c r="NF209" s="929">
        <f t="shared" si="203"/>
        <v>0</v>
      </c>
      <c r="NG209" s="929">
        <f t="shared" si="203"/>
        <v>0</v>
      </c>
      <c r="NH209" s="929">
        <f t="shared" si="203"/>
        <v>0</v>
      </c>
      <c r="NI209" s="929">
        <f t="shared" si="203"/>
        <v>0</v>
      </c>
      <c r="NJ209" s="929">
        <f t="shared" si="203"/>
        <v>0</v>
      </c>
      <c r="NK209" s="929">
        <f t="shared" si="203"/>
        <v>0</v>
      </c>
      <c r="NL209" s="929">
        <f t="shared" si="203"/>
        <v>0</v>
      </c>
      <c r="NM209" s="929">
        <f t="shared" si="203"/>
        <v>0</v>
      </c>
      <c r="NN209" s="929">
        <f t="shared" si="203"/>
        <v>0</v>
      </c>
      <c r="NO209" s="929">
        <f t="shared" si="203"/>
        <v>0</v>
      </c>
      <c r="NP209" s="929">
        <f t="shared" si="203"/>
        <v>0</v>
      </c>
      <c r="NQ209" s="929">
        <f t="shared" si="203"/>
        <v>0</v>
      </c>
      <c r="NR209" s="929">
        <f t="shared" si="203"/>
        <v>0</v>
      </c>
      <c r="NS209" s="929">
        <f t="shared" si="203"/>
        <v>0</v>
      </c>
      <c r="NT209" s="929">
        <f t="shared" si="203"/>
        <v>0</v>
      </c>
      <c r="NU209" s="929">
        <f t="shared" si="203"/>
        <v>0</v>
      </c>
      <c r="NV209" s="929">
        <f t="shared" si="203"/>
        <v>0</v>
      </c>
      <c r="NW209" s="929">
        <f t="shared" si="203"/>
        <v>0</v>
      </c>
      <c r="NX209" s="929">
        <f t="shared" si="203"/>
        <v>0</v>
      </c>
      <c r="NY209" s="929">
        <f t="shared" si="203"/>
        <v>0</v>
      </c>
      <c r="NZ209" s="929">
        <f t="shared" si="203"/>
        <v>0</v>
      </c>
      <c r="OA209" s="929">
        <f t="shared" si="203"/>
        <v>0</v>
      </c>
      <c r="OB209" s="929">
        <f t="shared" si="203"/>
        <v>0</v>
      </c>
      <c r="OC209" s="929">
        <f t="shared" si="203"/>
        <v>0</v>
      </c>
      <c r="OD209" s="929">
        <f t="shared" si="203"/>
        <v>0</v>
      </c>
      <c r="OE209" s="929">
        <f t="shared" si="203"/>
        <v>0</v>
      </c>
      <c r="OF209" s="929">
        <f t="shared" si="204"/>
        <v>0</v>
      </c>
      <c r="OG209" s="929">
        <f t="shared" si="204"/>
        <v>0</v>
      </c>
      <c r="OH209" s="929">
        <f t="shared" si="204"/>
        <v>0</v>
      </c>
      <c r="OI209" s="929">
        <f t="shared" si="204"/>
        <v>0</v>
      </c>
      <c r="OJ209" s="929">
        <f t="shared" si="204"/>
        <v>0</v>
      </c>
      <c r="OK209" s="929">
        <f t="shared" si="204"/>
        <v>0</v>
      </c>
      <c r="OL209" s="929">
        <f t="shared" si="204"/>
        <v>0</v>
      </c>
      <c r="OM209" s="929">
        <f t="shared" si="204"/>
        <v>0</v>
      </c>
      <c r="ON209" s="929">
        <f t="shared" si="204"/>
        <v>0</v>
      </c>
      <c r="OO209" s="929">
        <f t="shared" si="204"/>
        <v>0</v>
      </c>
      <c r="OP209" s="929">
        <f t="shared" si="204"/>
        <v>0</v>
      </c>
      <c r="OQ209" s="929">
        <f t="shared" si="204"/>
        <v>0</v>
      </c>
      <c r="OR209" s="929">
        <f t="shared" si="204"/>
        <v>0</v>
      </c>
      <c r="OS209" s="929">
        <f t="shared" si="204"/>
        <v>0</v>
      </c>
      <c r="OT209" s="929">
        <f t="shared" si="204"/>
        <v>0</v>
      </c>
      <c r="OU209" s="929">
        <f t="shared" si="204"/>
        <v>0</v>
      </c>
      <c r="OV209" s="929">
        <f t="shared" si="204"/>
        <v>0</v>
      </c>
      <c r="OW209" s="929">
        <f t="shared" si="204"/>
        <v>0</v>
      </c>
      <c r="OX209" s="929">
        <f t="shared" si="204"/>
        <v>0</v>
      </c>
      <c r="OY209" s="929">
        <f t="shared" si="204"/>
        <v>0</v>
      </c>
      <c r="OZ209" s="929">
        <f t="shared" si="204"/>
        <v>0</v>
      </c>
      <c r="PA209" s="929">
        <f t="shared" si="204"/>
        <v>0</v>
      </c>
      <c r="PB209" s="929">
        <f t="shared" si="204"/>
        <v>0</v>
      </c>
      <c r="PC209" s="929">
        <f t="shared" si="204"/>
        <v>0</v>
      </c>
      <c r="PD209" s="929">
        <f t="shared" si="204"/>
        <v>0</v>
      </c>
      <c r="PE209" s="929">
        <f t="shared" si="204"/>
        <v>0</v>
      </c>
      <c r="PF209" s="929">
        <f t="shared" si="204"/>
        <v>0</v>
      </c>
      <c r="PG209" s="929">
        <f t="shared" si="204"/>
        <v>0</v>
      </c>
      <c r="PH209" s="929">
        <f t="shared" si="204"/>
        <v>0</v>
      </c>
      <c r="PI209" s="929">
        <f t="shared" si="204"/>
        <v>0</v>
      </c>
      <c r="PJ209" s="929">
        <f t="shared" si="204"/>
        <v>0</v>
      </c>
      <c r="PK209" s="929">
        <f t="shared" si="204"/>
        <v>0</v>
      </c>
      <c r="PL209" s="929">
        <f t="shared" si="204"/>
        <v>0</v>
      </c>
      <c r="PM209" s="929">
        <f t="shared" si="204"/>
        <v>0</v>
      </c>
      <c r="PN209" s="929">
        <f t="shared" si="204"/>
        <v>0</v>
      </c>
      <c r="PO209" s="929">
        <f t="shared" si="204"/>
        <v>0</v>
      </c>
      <c r="PP209" s="929">
        <f t="shared" si="204"/>
        <v>0</v>
      </c>
      <c r="PQ209" s="929">
        <f t="shared" si="204"/>
        <v>0</v>
      </c>
      <c r="PR209" s="929">
        <f t="shared" si="204"/>
        <v>0</v>
      </c>
      <c r="PS209" s="929">
        <f t="shared" si="204"/>
        <v>0</v>
      </c>
      <c r="PT209" s="929">
        <f t="shared" si="204"/>
        <v>0</v>
      </c>
      <c r="PU209" s="929">
        <f t="shared" si="204"/>
        <v>0</v>
      </c>
      <c r="PV209" s="929">
        <f t="shared" si="204"/>
        <v>0</v>
      </c>
      <c r="PW209" s="929">
        <f t="shared" si="204"/>
        <v>0</v>
      </c>
      <c r="PX209" s="929">
        <f t="shared" si="204"/>
        <v>0</v>
      </c>
      <c r="PY209" s="929">
        <f t="shared" si="204"/>
        <v>0</v>
      </c>
      <c r="PZ209" s="929">
        <f t="shared" si="204"/>
        <v>0</v>
      </c>
      <c r="QA209" s="929">
        <f t="shared" si="204"/>
        <v>0</v>
      </c>
      <c r="QB209" s="929">
        <f t="shared" si="204"/>
        <v>0</v>
      </c>
      <c r="QC209" s="929">
        <f t="shared" si="204"/>
        <v>0</v>
      </c>
      <c r="QD209" s="929">
        <f t="shared" si="204"/>
        <v>0</v>
      </c>
      <c r="QE209" s="929">
        <f t="shared" si="204"/>
        <v>0</v>
      </c>
      <c r="QF209" s="929">
        <f t="shared" si="204"/>
        <v>0</v>
      </c>
      <c r="QG209" s="929">
        <f t="shared" si="204"/>
        <v>0</v>
      </c>
      <c r="QH209" s="929">
        <f t="shared" si="204"/>
        <v>0</v>
      </c>
      <c r="QI209" s="929">
        <f t="shared" si="204"/>
        <v>0</v>
      </c>
      <c r="QJ209" s="929">
        <f t="shared" si="204"/>
        <v>0</v>
      </c>
      <c r="QK209" s="929">
        <f t="shared" si="204"/>
        <v>0</v>
      </c>
      <c r="QL209" s="929">
        <f t="shared" si="204"/>
        <v>0</v>
      </c>
      <c r="QM209" s="929">
        <f t="shared" si="204"/>
        <v>0</v>
      </c>
      <c r="QN209" s="929">
        <f t="shared" si="204"/>
        <v>0</v>
      </c>
      <c r="QO209" s="929">
        <f t="shared" si="204"/>
        <v>0</v>
      </c>
      <c r="QP209" s="929">
        <f t="shared" si="204"/>
        <v>0</v>
      </c>
      <c r="QQ209" s="929">
        <f t="shared" si="204"/>
        <v>0</v>
      </c>
      <c r="QR209" s="929">
        <f t="shared" si="205"/>
        <v>0</v>
      </c>
      <c r="QS209" s="929">
        <f t="shared" si="205"/>
        <v>0</v>
      </c>
      <c r="QT209" s="929">
        <f t="shared" si="205"/>
        <v>0</v>
      </c>
      <c r="QU209" s="929">
        <f t="shared" si="205"/>
        <v>0</v>
      </c>
      <c r="QV209" s="929">
        <f t="shared" si="205"/>
        <v>0</v>
      </c>
      <c r="QW209" s="929">
        <f t="shared" si="205"/>
        <v>0</v>
      </c>
      <c r="QX209" s="929">
        <f t="shared" si="205"/>
        <v>0</v>
      </c>
      <c r="QY209" s="929">
        <f t="shared" si="205"/>
        <v>0</v>
      </c>
      <c r="QZ209" s="929">
        <f t="shared" si="205"/>
        <v>0</v>
      </c>
      <c r="RA209" s="929">
        <f t="shared" si="205"/>
        <v>0</v>
      </c>
      <c r="RB209" s="929">
        <f t="shared" si="205"/>
        <v>0</v>
      </c>
      <c r="RC209" s="929">
        <f t="shared" si="205"/>
        <v>0</v>
      </c>
      <c r="RD209" s="929">
        <f t="shared" si="205"/>
        <v>0</v>
      </c>
      <c r="RE209" s="929">
        <f t="shared" si="205"/>
        <v>0</v>
      </c>
      <c r="RF209" s="929">
        <f t="shared" si="205"/>
        <v>0</v>
      </c>
      <c r="RG209" s="929">
        <f t="shared" si="205"/>
        <v>0</v>
      </c>
      <c r="RH209" s="929">
        <f t="shared" si="205"/>
        <v>0</v>
      </c>
      <c r="RI209" s="929">
        <f t="shared" si="205"/>
        <v>0</v>
      </c>
      <c r="RJ209" s="929">
        <f t="shared" si="205"/>
        <v>0</v>
      </c>
      <c r="RK209" s="929">
        <f t="shared" si="205"/>
        <v>0</v>
      </c>
      <c r="RL209" s="929">
        <f t="shared" si="205"/>
        <v>0</v>
      </c>
      <c r="RM209" s="929">
        <f t="shared" si="205"/>
        <v>0</v>
      </c>
      <c r="RN209" s="929">
        <f t="shared" si="205"/>
        <v>0</v>
      </c>
      <c r="RO209" s="929">
        <f t="shared" si="205"/>
        <v>0</v>
      </c>
      <c r="RP209" s="929">
        <f t="shared" si="205"/>
        <v>0</v>
      </c>
      <c r="RQ209" s="929">
        <f t="shared" si="205"/>
        <v>0</v>
      </c>
      <c r="RR209" s="929">
        <f t="shared" si="205"/>
        <v>0</v>
      </c>
      <c r="RS209" s="929">
        <f t="shared" si="205"/>
        <v>0</v>
      </c>
      <c r="RT209" s="929">
        <f t="shared" si="205"/>
        <v>0</v>
      </c>
      <c r="RU209" s="929">
        <f t="shared" si="205"/>
        <v>0</v>
      </c>
      <c r="RV209" s="929">
        <f t="shared" si="205"/>
        <v>0</v>
      </c>
      <c r="RW209" s="929">
        <f t="shared" si="205"/>
        <v>0</v>
      </c>
      <c r="RX209" s="929">
        <f t="shared" si="205"/>
        <v>0</v>
      </c>
      <c r="RY209" s="929">
        <f t="shared" si="205"/>
        <v>0</v>
      </c>
      <c r="RZ209" s="929">
        <f t="shared" si="205"/>
        <v>0</v>
      </c>
      <c r="SA209" s="929">
        <f t="shared" si="205"/>
        <v>0</v>
      </c>
      <c r="SB209" s="929">
        <f t="shared" si="205"/>
        <v>0</v>
      </c>
      <c r="SC209" s="929">
        <f t="shared" si="205"/>
        <v>0</v>
      </c>
      <c r="SD209" s="929">
        <f t="shared" si="205"/>
        <v>0</v>
      </c>
      <c r="SE209" s="929">
        <f t="shared" si="205"/>
        <v>0</v>
      </c>
      <c r="SF209" s="929">
        <f t="shared" si="205"/>
        <v>0</v>
      </c>
      <c r="SG209" s="929">
        <f t="shared" si="205"/>
        <v>0</v>
      </c>
      <c r="SH209" s="929">
        <f t="shared" si="205"/>
        <v>0</v>
      </c>
      <c r="SI209" s="929">
        <f t="shared" si="205"/>
        <v>0</v>
      </c>
      <c r="SJ209" s="274">
        <f t="shared" si="153"/>
        <v>0</v>
      </c>
      <c r="SK209" s="261"/>
      <c r="SL209" s="249"/>
      <c r="SM209" s="249"/>
      <c r="SN209" s="249"/>
    </row>
    <row r="210" spans="1:508" outlineLevel="3" x14ac:dyDescent="0.35">
      <c r="A210" s="249"/>
      <c r="B210" s="258"/>
      <c r="C210" s="447">
        <f>INT($C$40)+3</f>
        <v>4</v>
      </c>
      <c r="D210" s="274"/>
      <c r="E210" s="325">
        <f t="shared" si="154"/>
        <v>58</v>
      </c>
      <c r="F210" s="331"/>
      <c r="G210" s="274"/>
      <c r="H210" s="569"/>
      <c r="I210" s="584" t="s">
        <v>922</v>
      </c>
      <c r="J210" s="570"/>
      <c r="K210" s="930">
        <f>K209</f>
        <v>0</v>
      </c>
      <c r="L210" s="930">
        <f t="shared" ref="L210:BW210" si="207">L209</f>
        <v>0</v>
      </c>
      <c r="M210" s="930">
        <f t="shared" si="207"/>
        <v>0</v>
      </c>
      <c r="N210" s="930">
        <f t="shared" si="207"/>
        <v>0</v>
      </c>
      <c r="O210" s="930">
        <f t="shared" si="207"/>
        <v>0</v>
      </c>
      <c r="P210" s="930">
        <f t="shared" si="207"/>
        <v>0</v>
      </c>
      <c r="Q210" s="930">
        <f t="shared" si="207"/>
        <v>0</v>
      </c>
      <c r="R210" s="930">
        <f t="shared" si="207"/>
        <v>0</v>
      </c>
      <c r="S210" s="930">
        <f t="shared" si="207"/>
        <v>0</v>
      </c>
      <c r="T210" s="930">
        <f t="shared" si="207"/>
        <v>0</v>
      </c>
      <c r="U210" s="930">
        <f t="shared" si="207"/>
        <v>0</v>
      </c>
      <c r="V210" s="930">
        <f t="shared" si="207"/>
        <v>0</v>
      </c>
      <c r="W210" s="930">
        <f t="shared" si="207"/>
        <v>0</v>
      </c>
      <c r="X210" s="930">
        <f t="shared" si="207"/>
        <v>0</v>
      </c>
      <c r="Y210" s="930">
        <f t="shared" si="207"/>
        <v>0</v>
      </c>
      <c r="Z210" s="930">
        <f t="shared" si="207"/>
        <v>0</v>
      </c>
      <c r="AA210" s="930">
        <f t="shared" si="207"/>
        <v>0</v>
      </c>
      <c r="AB210" s="930">
        <f t="shared" si="207"/>
        <v>0</v>
      </c>
      <c r="AC210" s="930">
        <f t="shared" si="207"/>
        <v>0</v>
      </c>
      <c r="AD210" s="930">
        <f t="shared" si="207"/>
        <v>0</v>
      </c>
      <c r="AE210" s="930">
        <f t="shared" si="207"/>
        <v>0</v>
      </c>
      <c r="AF210" s="930">
        <f t="shared" si="207"/>
        <v>0</v>
      </c>
      <c r="AG210" s="930">
        <f t="shared" si="207"/>
        <v>0</v>
      </c>
      <c r="AH210" s="930">
        <f t="shared" si="207"/>
        <v>0</v>
      </c>
      <c r="AI210" s="930">
        <f t="shared" si="207"/>
        <v>0</v>
      </c>
      <c r="AJ210" s="930">
        <f t="shared" si="207"/>
        <v>0</v>
      </c>
      <c r="AK210" s="930">
        <f t="shared" si="207"/>
        <v>0</v>
      </c>
      <c r="AL210" s="930">
        <f t="shared" si="207"/>
        <v>0</v>
      </c>
      <c r="AM210" s="930">
        <f t="shared" si="207"/>
        <v>0</v>
      </c>
      <c r="AN210" s="930">
        <f t="shared" si="207"/>
        <v>0</v>
      </c>
      <c r="AO210" s="930">
        <f t="shared" si="207"/>
        <v>0</v>
      </c>
      <c r="AP210" s="930">
        <f t="shared" si="207"/>
        <v>0</v>
      </c>
      <c r="AQ210" s="930">
        <f t="shared" si="207"/>
        <v>0</v>
      </c>
      <c r="AR210" s="930">
        <f t="shared" si="207"/>
        <v>0</v>
      </c>
      <c r="AS210" s="930">
        <f t="shared" si="207"/>
        <v>0</v>
      </c>
      <c r="AT210" s="930">
        <f t="shared" si="207"/>
        <v>0</v>
      </c>
      <c r="AU210" s="930">
        <f t="shared" si="207"/>
        <v>0</v>
      </c>
      <c r="AV210" s="930">
        <f t="shared" si="207"/>
        <v>0</v>
      </c>
      <c r="AW210" s="930">
        <f t="shared" si="207"/>
        <v>0</v>
      </c>
      <c r="AX210" s="930">
        <f t="shared" si="207"/>
        <v>0</v>
      </c>
      <c r="AY210" s="930">
        <f t="shared" si="207"/>
        <v>0</v>
      </c>
      <c r="AZ210" s="930">
        <f t="shared" si="207"/>
        <v>0</v>
      </c>
      <c r="BA210" s="930">
        <f t="shared" si="207"/>
        <v>0</v>
      </c>
      <c r="BB210" s="930">
        <f t="shared" si="207"/>
        <v>0</v>
      </c>
      <c r="BC210" s="930">
        <f t="shared" si="207"/>
        <v>0</v>
      </c>
      <c r="BD210" s="930">
        <f t="shared" si="207"/>
        <v>0</v>
      </c>
      <c r="BE210" s="930">
        <f t="shared" si="207"/>
        <v>0</v>
      </c>
      <c r="BF210" s="930">
        <f t="shared" si="207"/>
        <v>0</v>
      </c>
      <c r="BG210" s="930">
        <f t="shared" si="207"/>
        <v>0</v>
      </c>
      <c r="BH210" s="930">
        <f t="shared" si="207"/>
        <v>0</v>
      </c>
      <c r="BI210" s="930">
        <f t="shared" si="207"/>
        <v>0</v>
      </c>
      <c r="BJ210" s="930">
        <f t="shared" si="207"/>
        <v>0</v>
      </c>
      <c r="BK210" s="930">
        <f t="shared" si="207"/>
        <v>0</v>
      </c>
      <c r="BL210" s="930">
        <f t="shared" si="207"/>
        <v>0</v>
      </c>
      <c r="BM210" s="930">
        <f t="shared" si="207"/>
        <v>0</v>
      </c>
      <c r="BN210" s="930">
        <f t="shared" si="207"/>
        <v>0</v>
      </c>
      <c r="BO210" s="930">
        <f t="shared" si="207"/>
        <v>0</v>
      </c>
      <c r="BP210" s="930">
        <f t="shared" si="207"/>
        <v>0</v>
      </c>
      <c r="BQ210" s="930">
        <f t="shared" si="207"/>
        <v>0</v>
      </c>
      <c r="BR210" s="930">
        <f t="shared" si="207"/>
        <v>0</v>
      </c>
      <c r="BS210" s="930">
        <f t="shared" si="207"/>
        <v>0</v>
      </c>
      <c r="BT210" s="930">
        <f t="shared" si="207"/>
        <v>0</v>
      </c>
      <c r="BU210" s="930">
        <f t="shared" si="207"/>
        <v>0</v>
      </c>
      <c r="BV210" s="930">
        <f t="shared" si="207"/>
        <v>0</v>
      </c>
      <c r="BW210" s="930">
        <f t="shared" si="207"/>
        <v>0</v>
      </c>
      <c r="BX210" s="930">
        <f t="shared" ref="BX210:EI210" si="208">BX209</f>
        <v>0</v>
      </c>
      <c r="BY210" s="930">
        <f t="shared" si="208"/>
        <v>0</v>
      </c>
      <c r="BZ210" s="930">
        <f t="shared" si="208"/>
        <v>0</v>
      </c>
      <c r="CA210" s="930">
        <f t="shared" si="208"/>
        <v>0</v>
      </c>
      <c r="CB210" s="930">
        <f t="shared" si="208"/>
        <v>0</v>
      </c>
      <c r="CC210" s="930">
        <f t="shared" si="208"/>
        <v>0</v>
      </c>
      <c r="CD210" s="930">
        <f t="shared" si="208"/>
        <v>0</v>
      </c>
      <c r="CE210" s="930">
        <f t="shared" si="208"/>
        <v>0</v>
      </c>
      <c r="CF210" s="930">
        <f t="shared" si="208"/>
        <v>0</v>
      </c>
      <c r="CG210" s="930">
        <f t="shared" si="208"/>
        <v>0</v>
      </c>
      <c r="CH210" s="930">
        <f t="shared" si="208"/>
        <v>0</v>
      </c>
      <c r="CI210" s="930">
        <f t="shared" si="208"/>
        <v>0</v>
      </c>
      <c r="CJ210" s="930">
        <f t="shared" si="208"/>
        <v>0</v>
      </c>
      <c r="CK210" s="930">
        <f t="shared" si="208"/>
        <v>0</v>
      </c>
      <c r="CL210" s="930">
        <f t="shared" si="208"/>
        <v>0</v>
      </c>
      <c r="CM210" s="930">
        <f t="shared" si="208"/>
        <v>0</v>
      </c>
      <c r="CN210" s="930">
        <f t="shared" si="208"/>
        <v>0</v>
      </c>
      <c r="CO210" s="930">
        <f t="shared" si="208"/>
        <v>0</v>
      </c>
      <c r="CP210" s="930">
        <f t="shared" si="208"/>
        <v>0</v>
      </c>
      <c r="CQ210" s="930">
        <f t="shared" si="208"/>
        <v>0</v>
      </c>
      <c r="CR210" s="930">
        <f t="shared" si="208"/>
        <v>0</v>
      </c>
      <c r="CS210" s="930">
        <f t="shared" si="208"/>
        <v>0</v>
      </c>
      <c r="CT210" s="930">
        <f t="shared" si="208"/>
        <v>0</v>
      </c>
      <c r="CU210" s="930">
        <f t="shared" si="208"/>
        <v>0</v>
      </c>
      <c r="CV210" s="930">
        <f t="shared" si="208"/>
        <v>0</v>
      </c>
      <c r="CW210" s="930">
        <f t="shared" si="208"/>
        <v>0</v>
      </c>
      <c r="CX210" s="930">
        <f t="shared" si="208"/>
        <v>0</v>
      </c>
      <c r="CY210" s="930">
        <f t="shared" si="208"/>
        <v>0</v>
      </c>
      <c r="CZ210" s="930">
        <f t="shared" si="208"/>
        <v>0</v>
      </c>
      <c r="DA210" s="930">
        <f t="shared" si="208"/>
        <v>0</v>
      </c>
      <c r="DB210" s="930">
        <f t="shared" si="208"/>
        <v>0</v>
      </c>
      <c r="DC210" s="930">
        <f t="shared" si="208"/>
        <v>0</v>
      </c>
      <c r="DD210" s="930">
        <f t="shared" si="208"/>
        <v>0</v>
      </c>
      <c r="DE210" s="930">
        <f t="shared" si="208"/>
        <v>0</v>
      </c>
      <c r="DF210" s="930">
        <f t="shared" si="208"/>
        <v>0</v>
      </c>
      <c r="DG210" s="930">
        <f t="shared" si="208"/>
        <v>0</v>
      </c>
      <c r="DH210" s="930">
        <f t="shared" si="208"/>
        <v>0</v>
      </c>
      <c r="DI210" s="930">
        <f t="shared" si="208"/>
        <v>0</v>
      </c>
      <c r="DJ210" s="930">
        <f t="shared" si="208"/>
        <v>0</v>
      </c>
      <c r="DK210" s="930">
        <f t="shared" si="208"/>
        <v>0</v>
      </c>
      <c r="DL210" s="930">
        <f t="shared" si="208"/>
        <v>0</v>
      </c>
      <c r="DM210" s="930">
        <f t="shared" si="208"/>
        <v>0</v>
      </c>
      <c r="DN210" s="930">
        <f t="shared" si="208"/>
        <v>0</v>
      </c>
      <c r="DO210" s="930">
        <f t="shared" si="208"/>
        <v>0</v>
      </c>
      <c r="DP210" s="930">
        <f t="shared" si="208"/>
        <v>0</v>
      </c>
      <c r="DQ210" s="930">
        <f t="shared" si="208"/>
        <v>0</v>
      </c>
      <c r="DR210" s="930">
        <f t="shared" si="208"/>
        <v>0</v>
      </c>
      <c r="DS210" s="930">
        <f t="shared" si="208"/>
        <v>0</v>
      </c>
      <c r="DT210" s="930">
        <f t="shared" si="208"/>
        <v>0</v>
      </c>
      <c r="DU210" s="930">
        <f t="shared" si="208"/>
        <v>0</v>
      </c>
      <c r="DV210" s="930">
        <f t="shared" si="208"/>
        <v>0</v>
      </c>
      <c r="DW210" s="930">
        <f t="shared" si="208"/>
        <v>0</v>
      </c>
      <c r="DX210" s="930">
        <f t="shared" si="208"/>
        <v>0</v>
      </c>
      <c r="DY210" s="930">
        <f t="shared" si="208"/>
        <v>0</v>
      </c>
      <c r="DZ210" s="930">
        <f t="shared" si="208"/>
        <v>0</v>
      </c>
      <c r="EA210" s="930">
        <f t="shared" si="208"/>
        <v>0</v>
      </c>
      <c r="EB210" s="930">
        <f t="shared" si="208"/>
        <v>0</v>
      </c>
      <c r="EC210" s="930">
        <f t="shared" si="208"/>
        <v>0</v>
      </c>
      <c r="ED210" s="930">
        <f t="shared" si="208"/>
        <v>0</v>
      </c>
      <c r="EE210" s="930">
        <f t="shared" si="208"/>
        <v>0</v>
      </c>
      <c r="EF210" s="930">
        <f t="shared" si="208"/>
        <v>0</v>
      </c>
      <c r="EG210" s="930">
        <f t="shared" si="208"/>
        <v>0</v>
      </c>
      <c r="EH210" s="930">
        <f t="shared" si="208"/>
        <v>0</v>
      </c>
      <c r="EI210" s="930">
        <f t="shared" si="208"/>
        <v>0</v>
      </c>
      <c r="EJ210" s="930">
        <f t="shared" ref="EJ210:GU210" si="209">EJ209</f>
        <v>0</v>
      </c>
      <c r="EK210" s="930">
        <f t="shared" si="209"/>
        <v>0</v>
      </c>
      <c r="EL210" s="930">
        <f t="shared" si="209"/>
        <v>0</v>
      </c>
      <c r="EM210" s="930">
        <f t="shared" si="209"/>
        <v>0</v>
      </c>
      <c r="EN210" s="930">
        <f t="shared" si="209"/>
        <v>0</v>
      </c>
      <c r="EO210" s="930">
        <f t="shared" si="209"/>
        <v>0</v>
      </c>
      <c r="EP210" s="930">
        <f t="shared" si="209"/>
        <v>0</v>
      </c>
      <c r="EQ210" s="930">
        <f t="shared" si="209"/>
        <v>0</v>
      </c>
      <c r="ER210" s="930">
        <f t="shared" si="209"/>
        <v>0</v>
      </c>
      <c r="ES210" s="930">
        <f t="shared" si="209"/>
        <v>0</v>
      </c>
      <c r="ET210" s="930">
        <f t="shared" si="209"/>
        <v>0</v>
      </c>
      <c r="EU210" s="930">
        <f t="shared" si="209"/>
        <v>0</v>
      </c>
      <c r="EV210" s="930">
        <f t="shared" si="209"/>
        <v>0</v>
      </c>
      <c r="EW210" s="930">
        <f t="shared" si="209"/>
        <v>0</v>
      </c>
      <c r="EX210" s="930">
        <f t="shared" si="209"/>
        <v>0</v>
      </c>
      <c r="EY210" s="930">
        <f t="shared" si="209"/>
        <v>0</v>
      </c>
      <c r="EZ210" s="930">
        <f t="shared" si="209"/>
        <v>0</v>
      </c>
      <c r="FA210" s="930">
        <f t="shared" si="209"/>
        <v>0</v>
      </c>
      <c r="FB210" s="930">
        <f t="shared" si="209"/>
        <v>0</v>
      </c>
      <c r="FC210" s="930">
        <f t="shared" si="209"/>
        <v>0</v>
      </c>
      <c r="FD210" s="930">
        <f t="shared" si="209"/>
        <v>0</v>
      </c>
      <c r="FE210" s="930">
        <f t="shared" si="209"/>
        <v>0</v>
      </c>
      <c r="FF210" s="930">
        <f t="shared" si="209"/>
        <v>0</v>
      </c>
      <c r="FG210" s="930">
        <f t="shared" si="209"/>
        <v>0</v>
      </c>
      <c r="FH210" s="930">
        <f t="shared" si="209"/>
        <v>0</v>
      </c>
      <c r="FI210" s="930">
        <f t="shared" si="209"/>
        <v>0</v>
      </c>
      <c r="FJ210" s="930">
        <f t="shared" si="209"/>
        <v>0</v>
      </c>
      <c r="FK210" s="930">
        <f t="shared" si="209"/>
        <v>0</v>
      </c>
      <c r="FL210" s="930">
        <f t="shared" si="209"/>
        <v>0</v>
      </c>
      <c r="FM210" s="930">
        <f t="shared" si="209"/>
        <v>0</v>
      </c>
      <c r="FN210" s="930">
        <f t="shared" si="209"/>
        <v>0</v>
      </c>
      <c r="FO210" s="930">
        <f t="shared" si="209"/>
        <v>0</v>
      </c>
      <c r="FP210" s="930">
        <f t="shared" si="209"/>
        <v>0</v>
      </c>
      <c r="FQ210" s="930">
        <f t="shared" si="209"/>
        <v>0</v>
      </c>
      <c r="FR210" s="930">
        <f t="shared" si="209"/>
        <v>0</v>
      </c>
      <c r="FS210" s="930">
        <f t="shared" si="209"/>
        <v>0</v>
      </c>
      <c r="FT210" s="930">
        <f t="shared" si="209"/>
        <v>0</v>
      </c>
      <c r="FU210" s="930">
        <f t="shared" si="209"/>
        <v>0</v>
      </c>
      <c r="FV210" s="930">
        <f t="shared" si="209"/>
        <v>0</v>
      </c>
      <c r="FW210" s="930">
        <f t="shared" si="209"/>
        <v>0</v>
      </c>
      <c r="FX210" s="930">
        <f t="shared" si="209"/>
        <v>0</v>
      </c>
      <c r="FY210" s="930">
        <f t="shared" si="209"/>
        <v>0</v>
      </c>
      <c r="FZ210" s="930">
        <f t="shared" si="209"/>
        <v>0</v>
      </c>
      <c r="GA210" s="930">
        <f t="shared" si="209"/>
        <v>0</v>
      </c>
      <c r="GB210" s="930">
        <f t="shared" si="209"/>
        <v>0</v>
      </c>
      <c r="GC210" s="930">
        <f t="shared" si="209"/>
        <v>0</v>
      </c>
      <c r="GD210" s="930">
        <f t="shared" si="209"/>
        <v>0</v>
      </c>
      <c r="GE210" s="930">
        <f t="shared" si="209"/>
        <v>0</v>
      </c>
      <c r="GF210" s="930">
        <f t="shared" si="209"/>
        <v>0</v>
      </c>
      <c r="GG210" s="930">
        <f t="shared" si="209"/>
        <v>0</v>
      </c>
      <c r="GH210" s="930">
        <f t="shared" si="209"/>
        <v>0</v>
      </c>
      <c r="GI210" s="930">
        <f t="shared" si="209"/>
        <v>0</v>
      </c>
      <c r="GJ210" s="930">
        <f t="shared" si="209"/>
        <v>0</v>
      </c>
      <c r="GK210" s="930">
        <f t="shared" si="209"/>
        <v>0</v>
      </c>
      <c r="GL210" s="930">
        <f t="shared" si="209"/>
        <v>0</v>
      </c>
      <c r="GM210" s="930">
        <f t="shared" si="209"/>
        <v>0</v>
      </c>
      <c r="GN210" s="930">
        <f t="shared" si="209"/>
        <v>0</v>
      </c>
      <c r="GO210" s="930">
        <f t="shared" si="209"/>
        <v>0</v>
      </c>
      <c r="GP210" s="930">
        <f t="shared" si="209"/>
        <v>0</v>
      </c>
      <c r="GQ210" s="930">
        <f t="shared" si="209"/>
        <v>0</v>
      </c>
      <c r="GR210" s="930">
        <f t="shared" si="209"/>
        <v>0</v>
      </c>
      <c r="GS210" s="930">
        <f t="shared" si="209"/>
        <v>0</v>
      </c>
      <c r="GT210" s="930">
        <f t="shared" si="209"/>
        <v>0</v>
      </c>
      <c r="GU210" s="930">
        <f t="shared" si="209"/>
        <v>0</v>
      </c>
      <c r="GV210" s="930">
        <f t="shared" ref="GV210:JG210" si="210">GV209</f>
        <v>0</v>
      </c>
      <c r="GW210" s="930">
        <f t="shared" si="210"/>
        <v>0</v>
      </c>
      <c r="GX210" s="930">
        <f t="shared" si="210"/>
        <v>0</v>
      </c>
      <c r="GY210" s="930">
        <f t="shared" si="210"/>
        <v>0</v>
      </c>
      <c r="GZ210" s="930">
        <f t="shared" si="210"/>
        <v>0</v>
      </c>
      <c r="HA210" s="930">
        <f t="shared" si="210"/>
        <v>0</v>
      </c>
      <c r="HB210" s="930">
        <f t="shared" si="210"/>
        <v>0</v>
      </c>
      <c r="HC210" s="930">
        <f t="shared" si="210"/>
        <v>0</v>
      </c>
      <c r="HD210" s="930">
        <f t="shared" si="210"/>
        <v>0</v>
      </c>
      <c r="HE210" s="930">
        <f t="shared" si="210"/>
        <v>0</v>
      </c>
      <c r="HF210" s="930">
        <f t="shared" si="210"/>
        <v>0</v>
      </c>
      <c r="HG210" s="930">
        <f t="shared" si="210"/>
        <v>0</v>
      </c>
      <c r="HH210" s="930">
        <f t="shared" si="210"/>
        <v>0</v>
      </c>
      <c r="HI210" s="930">
        <f t="shared" si="210"/>
        <v>0</v>
      </c>
      <c r="HJ210" s="930">
        <f t="shared" si="210"/>
        <v>0</v>
      </c>
      <c r="HK210" s="930">
        <f t="shared" si="210"/>
        <v>0</v>
      </c>
      <c r="HL210" s="930">
        <f t="shared" si="210"/>
        <v>0</v>
      </c>
      <c r="HM210" s="930">
        <f t="shared" si="210"/>
        <v>0</v>
      </c>
      <c r="HN210" s="930">
        <f t="shared" si="210"/>
        <v>0</v>
      </c>
      <c r="HO210" s="930">
        <f t="shared" si="210"/>
        <v>0</v>
      </c>
      <c r="HP210" s="930">
        <f t="shared" si="210"/>
        <v>0</v>
      </c>
      <c r="HQ210" s="930">
        <f t="shared" si="210"/>
        <v>0</v>
      </c>
      <c r="HR210" s="930">
        <f t="shared" si="210"/>
        <v>0</v>
      </c>
      <c r="HS210" s="930">
        <f t="shared" si="210"/>
        <v>0</v>
      </c>
      <c r="HT210" s="930">
        <f t="shared" si="210"/>
        <v>0</v>
      </c>
      <c r="HU210" s="930">
        <f t="shared" si="210"/>
        <v>0</v>
      </c>
      <c r="HV210" s="930">
        <f t="shared" si="210"/>
        <v>0</v>
      </c>
      <c r="HW210" s="930">
        <f t="shared" si="210"/>
        <v>0</v>
      </c>
      <c r="HX210" s="930">
        <f t="shared" si="210"/>
        <v>0</v>
      </c>
      <c r="HY210" s="930">
        <f t="shared" si="210"/>
        <v>0</v>
      </c>
      <c r="HZ210" s="930">
        <f t="shared" si="210"/>
        <v>0</v>
      </c>
      <c r="IA210" s="930">
        <f t="shared" si="210"/>
        <v>0</v>
      </c>
      <c r="IB210" s="930">
        <f t="shared" si="210"/>
        <v>0</v>
      </c>
      <c r="IC210" s="930">
        <f t="shared" si="210"/>
        <v>0</v>
      </c>
      <c r="ID210" s="930">
        <f t="shared" si="210"/>
        <v>0</v>
      </c>
      <c r="IE210" s="930">
        <f t="shared" si="210"/>
        <v>0</v>
      </c>
      <c r="IF210" s="930">
        <f t="shared" si="210"/>
        <v>0</v>
      </c>
      <c r="IG210" s="930">
        <f t="shared" si="210"/>
        <v>0</v>
      </c>
      <c r="IH210" s="930">
        <f t="shared" si="210"/>
        <v>0</v>
      </c>
      <c r="II210" s="930">
        <f t="shared" si="210"/>
        <v>0</v>
      </c>
      <c r="IJ210" s="930">
        <f t="shared" si="210"/>
        <v>0</v>
      </c>
      <c r="IK210" s="930">
        <f t="shared" si="210"/>
        <v>0</v>
      </c>
      <c r="IL210" s="930">
        <f t="shared" si="210"/>
        <v>0</v>
      </c>
      <c r="IM210" s="930">
        <f t="shared" si="210"/>
        <v>0</v>
      </c>
      <c r="IN210" s="930">
        <f t="shared" si="210"/>
        <v>0</v>
      </c>
      <c r="IO210" s="930">
        <f t="shared" si="210"/>
        <v>0</v>
      </c>
      <c r="IP210" s="930">
        <f t="shared" si="210"/>
        <v>0</v>
      </c>
      <c r="IQ210" s="930">
        <f t="shared" si="210"/>
        <v>0</v>
      </c>
      <c r="IR210" s="930">
        <f t="shared" si="210"/>
        <v>0</v>
      </c>
      <c r="IS210" s="930">
        <f t="shared" si="210"/>
        <v>0</v>
      </c>
      <c r="IT210" s="930">
        <f t="shared" si="210"/>
        <v>0</v>
      </c>
      <c r="IU210" s="930">
        <f t="shared" si="210"/>
        <v>0</v>
      </c>
      <c r="IV210" s="930">
        <f t="shared" si="210"/>
        <v>0</v>
      </c>
      <c r="IW210" s="930">
        <f t="shared" si="210"/>
        <v>0</v>
      </c>
      <c r="IX210" s="930">
        <f t="shared" si="210"/>
        <v>0</v>
      </c>
      <c r="IY210" s="930">
        <f t="shared" si="210"/>
        <v>0</v>
      </c>
      <c r="IZ210" s="930">
        <f t="shared" si="210"/>
        <v>0</v>
      </c>
      <c r="JA210" s="930">
        <f t="shared" si="210"/>
        <v>0</v>
      </c>
      <c r="JB210" s="930">
        <f t="shared" si="210"/>
        <v>0</v>
      </c>
      <c r="JC210" s="930">
        <f t="shared" si="210"/>
        <v>0</v>
      </c>
      <c r="JD210" s="930">
        <f t="shared" si="210"/>
        <v>0</v>
      </c>
      <c r="JE210" s="930">
        <f t="shared" si="210"/>
        <v>0</v>
      </c>
      <c r="JF210" s="930">
        <f t="shared" si="210"/>
        <v>0</v>
      </c>
      <c r="JG210" s="930">
        <f t="shared" si="210"/>
        <v>0</v>
      </c>
      <c r="JH210" s="930">
        <f t="shared" ref="JH210:LS210" si="211">JH209</f>
        <v>0</v>
      </c>
      <c r="JI210" s="930">
        <f t="shared" si="211"/>
        <v>0</v>
      </c>
      <c r="JJ210" s="930">
        <f t="shared" si="211"/>
        <v>0</v>
      </c>
      <c r="JK210" s="930">
        <f t="shared" si="211"/>
        <v>0</v>
      </c>
      <c r="JL210" s="930">
        <f t="shared" si="211"/>
        <v>0</v>
      </c>
      <c r="JM210" s="930">
        <f t="shared" si="211"/>
        <v>0</v>
      </c>
      <c r="JN210" s="930">
        <f t="shared" si="211"/>
        <v>0</v>
      </c>
      <c r="JO210" s="930">
        <f t="shared" si="211"/>
        <v>0</v>
      </c>
      <c r="JP210" s="930">
        <f t="shared" si="211"/>
        <v>0</v>
      </c>
      <c r="JQ210" s="930">
        <f t="shared" si="211"/>
        <v>0</v>
      </c>
      <c r="JR210" s="930">
        <f t="shared" si="211"/>
        <v>0</v>
      </c>
      <c r="JS210" s="930">
        <f t="shared" si="211"/>
        <v>0</v>
      </c>
      <c r="JT210" s="930">
        <f t="shared" si="211"/>
        <v>0</v>
      </c>
      <c r="JU210" s="930">
        <f t="shared" si="211"/>
        <v>0</v>
      </c>
      <c r="JV210" s="930">
        <f t="shared" si="211"/>
        <v>0</v>
      </c>
      <c r="JW210" s="930">
        <f t="shared" si="211"/>
        <v>0</v>
      </c>
      <c r="JX210" s="930">
        <f t="shared" si="211"/>
        <v>0</v>
      </c>
      <c r="JY210" s="930">
        <f t="shared" si="211"/>
        <v>0</v>
      </c>
      <c r="JZ210" s="930">
        <f t="shared" si="211"/>
        <v>0</v>
      </c>
      <c r="KA210" s="930">
        <f t="shared" si="211"/>
        <v>0</v>
      </c>
      <c r="KB210" s="930">
        <f t="shared" si="211"/>
        <v>0</v>
      </c>
      <c r="KC210" s="930">
        <f t="shared" si="211"/>
        <v>0</v>
      </c>
      <c r="KD210" s="930">
        <f t="shared" si="211"/>
        <v>0</v>
      </c>
      <c r="KE210" s="930">
        <f t="shared" si="211"/>
        <v>0</v>
      </c>
      <c r="KF210" s="930">
        <f t="shared" si="211"/>
        <v>0</v>
      </c>
      <c r="KG210" s="930">
        <f t="shared" si="211"/>
        <v>0</v>
      </c>
      <c r="KH210" s="930">
        <f t="shared" si="211"/>
        <v>0</v>
      </c>
      <c r="KI210" s="930">
        <f t="shared" si="211"/>
        <v>0</v>
      </c>
      <c r="KJ210" s="930">
        <f t="shared" si="211"/>
        <v>0</v>
      </c>
      <c r="KK210" s="930">
        <f t="shared" si="211"/>
        <v>0</v>
      </c>
      <c r="KL210" s="930">
        <f t="shared" si="211"/>
        <v>0</v>
      </c>
      <c r="KM210" s="930">
        <f t="shared" si="211"/>
        <v>0</v>
      </c>
      <c r="KN210" s="930">
        <f t="shared" si="211"/>
        <v>0</v>
      </c>
      <c r="KO210" s="930">
        <f t="shared" si="211"/>
        <v>0</v>
      </c>
      <c r="KP210" s="930">
        <f t="shared" si="211"/>
        <v>0</v>
      </c>
      <c r="KQ210" s="930">
        <f t="shared" si="211"/>
        <v>0</v>
      </c>
      <c r="KR210" s="930">
        <f t="shared" si="211"/>
        <v>0</v>
      </c>
      <c r="KS210" s="930">
        <f t="shared" si="211"/>
        <v>0</v>
      </c>
      <c r="KT210" s="930">
        <f t="shared" si="211"/>
        <v>0</v>
      </c>
      <c r="KU210" s="930">
        <f t="shared" si="211"/>
        <v>0</v>
      </c>
      <c r="KV210" s="930">
        <f t="shared" si="211"/>
        <v>0</v>
      </c>
      <c r="KW210" s="930">
        <f t="shared" si="211"/>
        <v>0</v>
      </c>
      <c r="KX210" s="930">
        <f t="shared" si="211"/>
        <v>0</v>
      </c>
      <c r="KY210" s="930">
        <f t="shared" si="211"/>
        <v>0</v>
      </c>
      <c r="KZ210" s="930">
        <f t="shared" si="211"/>
        <v>0</v>
      </c>
      <c r="LA210" s="930">
        <f t="shared" si="211"/>
        <v>0</v>
      </c>
      <c r="LB210" s="930">
        <f t="shared" si="211"/>
        <v>0</v>
      </c>
      <c r="LC210" s="930">
        <f t="shared" si="211"/>
        <v>0</v>
      </c>
      <c r="LD210" s="930">
        <f t="shared" si="211"/>
        <v>0</v>
      </c>
      <c r="LE210" s="930">
        <f t="shared" si="211"/>
        <v>0</v>
      </c>
      <c r="LF210" s="930">
        <f t="shared" si="211"/>
        <v>0</v>
      </c>
      <c r="LG210" s="930">
        <f t="shared" si="211"/>
        <v>0</v>
      </c>
      <c r="LH210" s="930">
        <f t="shared" si="211"/>
        <v>0</v>
      </c>
      <c r="LI210" s="930">
        <f t="shared" si="211"/>
        <v>0</v>
      </c>
      <c r="LJ210" s="930">
        <f t="shared" si="211"/>
        <v>0</v>
      </c>
      <c r="LK210" s="930">
        <f t="shared" si="211"/>
        <v>0</v>
      </c>
      <c r="LL210" s="930">
        <f t="shared" si="211"/>
        <v>0</v>
      </c>
      <c r="LM210" s="930">
        <f t="shared" si="211"/>
        <v>0</v>
      </c>
      <c r="LN210" s="930">
        <f t="shared" si="211"/>
        <v>0</v>
      </c>
      <c r="LO210" s="930">
        <f t="shared" si="211"/>
        <v>0</v>
      </c>
      <c r="LP210" s="930">
        <f t="shared" si="211"/>
        <v>0</v>
      </c>
      <c r="LQ210" s="930">
        <f t="shared" si="211"/>
        <v>0</v>
      </c>
      <c r="LR210" s="930">
        <f t="shared" si="211"/>
        <v>0</v>
      </c>
      <c r="LS210" s="930">
        <f t="shared" si="211"/>
        <v>0</v>
      </c>
      <c r="LT210" s="930">
        <f t="shared" ref="LT210:OE210" si="212">LT209</f>
        <v>0</v>
      </c>
      <c r="LU210" s="930">
        <f t="shared" si="212"/>
        <v>0</v>
      </c>
      <c r="LV210" s="930">
        <f t="shared" si="212"/>
        <v>0</v>
      </c>
      <c r="LW210" s="930">
        <f t="shared" si="212"/>
        <v>0</v>
      </c>
      <c r="LX210" s="930">
        <f t="shared" si="212"/>
        <v>0</v>
      </c>
      <c r="LY210" s="930">
        <f t="shared" si="212"/>
        <v>0</v>
      </c>
      <c r="LZ210" s="930">
        <f t="shared" si="212"/>
        <v>0</v>
      </c>
      <c r="MA210" s="930">
        <f t="shared" si="212"/>
        <v>0</v>
      </c>
      <c r="MB210" s="930">
        <f t="shared" si="212"/>
        <v>0</v>
      </c>
      <c r="MC210" s="930">
        <f t="shared" si="212"/>
        <v>0</v>
      </c>
      <c r="MD210" s="930">
        <f t="shared" si="212"/>
        <v>0</v>
      </c>
      <c r="ME210" s="930">
        <f t="shared" si="212"/>
        <v>0</v>
      </c>
      <c r="MF210" s="930">
        <f t="shared" si="212"/>
        <v>0</v>
      </c>
      <c r="MG210" s="930">
        <f t="shared" si="212"/>
        <v>0</v>
      </c>
      <c r="MH210" s="930">
        <f t="shared" si="212"/>
        <v>0</v>
      </c>
      <c r="MI210" s="930">
        <f t="shared" si="212"/>
        <v>0</v>
      </c>
      <c r="MJ210" s="930">
        <f t="shared" si="212"/>
        <v>0</v>
      </c>
      <c r="MK210" s="930">
        <f t="shared" si="212"/>
        <v>0</v>
      </c>
      <c r="ML210" s="930">
        <f t="shared" si="212"/>
        <v>0</v>
      </c>
      <c r="MM210" s="930">
        <f t="shared" si="212"/>
        <v>0</v>
      </c>
      <c r="MN210" s="930">
        <f t="shared" si="212"/>
        <v>0</v>
      </c>
      <c r="MO210" s="930">
        <f t="shared" si="212"/>
        <v>0</v>
      </c>
      <c r="MP210" s="930">
        <f t="shared" si="212"/>
        <v>0</v>
      </c>
      <c r="MQ210" s="930">
        <f t="shared" si="212"/>
        <v>0</v>
      </c>
      <c r="MR210" s="930">
        <f t="shared" si="212"/>
        <v>0</v>
      </c>
      <c r="MS210" s="930">
        <f t="shared" si="212"/>
        <v>0</v>
      </c>
      <c r="MT210" s="930">
        <f t="shared" si="212"/>
        <v>0</v>
      </c>
      <c r="MU210" s="930">
        <f t="shared" si="212"/>
        <v>0</v>
      </c>
      <c r="MV210" s="930">
        <f t="shared" si="212"/>
        <v>0</v>
      </c>
      <c r="MW210" s="930">
        <f t="shared" si="212"/>
        <v>0</v>
      </c>
      <c r="MX210" s="930">
        <f t="shared" si="212"/>
        <v>0</v>
      </c>
      <c r="MY210" s="930">
        <f t="shared" si="212"/>
        <v>0</v>
      </c>
      <c r="MZ210" s="930">
        <f t="shared" si="212"/>
        <v>0</v>
      </c>
      <c r="NA210" s="930">
        <f t="shared" si="212"/>
        <v>0</v>
      </c>
      <c r="NB210" s="930">
        <f t="shared" si="212"/>
        <v>0</v>
      </c>
      <c r="NC210" s="930">
        <f t="shared" si="212"/>
        <v>0</v>
      </c>
      <c r="ND210" s="930">
        <f t="shared" si="212"/>
        <v>0</v>
      </c>
      <c r="NE210" s="930">
        <f t="shared" si="212"/>
        <v>0</v>
      </c>
      <c r="NF210" s="930">
        <f t="shared" si="212"/>
        <v>0</v>
      </c>
      <c r="NG210" s="930">
        <f t="shared" si="212"/>
        <v>0</v>
      </c>
      <c r="NH210" s="930">
        <f t="shared" si="212"/>
        <v>0</v>
      </c>
      <c r="NI210" s="930">
        <f t="shared" si="212"/>
        <v>0</v>
      </c>
      <c r="NJ210" s="930">
        <f t="shared" si="212"/>
        <v>0</v>
      </c>
      <c r="NK210" s="930">
        <f t="shared" si="212"/>
        <v>0</v>
      </c>
      <c r="NL210" s="930">
        <f t="shared" si="212"/>
        <v>0</v>
      </c>
      <c r="NM210" s="930">
        <f t="shared" si="212"/>
        <v>0</v>
      </c>
      <c r="NN210" s="930">
        <f t="shared" si="212"/>
        <v>0</v>
      </c>
      <c r="NO210" s="930">
        <f t="shared" si="212"/>
        <v>0</v>
      </c>
      <c r="NP210" s="930">
        <f t="shared" si="212"/>
        <v>0</v>
      </c>
      <c r="NQ210" s="930">
        <f t="shared" si="212"/>
        <v>0</v>
      </c>
      <c r="NR210" s="930">
        <f t="shared" si="212"/>
        <v>0</v>
      </c>
      <c r="NS210" s="930">
        <f t="shared" si="212"/>
        <v>0</v>
      </c>
      <c r="NT210" s="930">
        <f t="shared" si="212"/>
        <v>0</v>
      </c>
      <c r="NU210" s="930">
        <f t="shared" si="212"/>
        <v>0</v>
      </c>
      <c r="NV210" s="930">
        <f t="shared" si="212"/>
        <v>0</v>
      </c>
      <c r="NW210" s="930">
        <f t="shared" si="212"/>
        <v>0</v>
      </c>
      <c r="NX210" s="930">
        <f t="shared" si="212"/>
        <v>0</v>
      </c>
      <c r="NY210" s="930">
        <f t="shared" si="212"/>
        <v>0</v>
      </c>
      <c r="NZ210" s="930">
        <f t="shared" si="212"/>
        <v>0</v>
      </c>
      <c r="OA210" s="930">
        <f t="shared" si="212"/>
        <v>0</v>
      </c>
      <c r="OB210" s="930">
        <f t="shared" si="212"/>
        <v>0</v>
      </c>
      <c r="OC210" s="930">
        <f t="shared" si="212"/>
        <v>0</v>
      </c>
      <c r="OD210" s="930">
        <f t="shared" si="212"/>
        <v>0</v>
      </c>
      <c r="OE210" s="930">
        <f t="shared" si="212"/>
        <v>0</v>
      </c>
      <c r="OF210" s="930">
        <f t="shared" ref="OF210:QQ210" si="213">OF209</f>
        <v>0</v>
      </c>
      <c r="OG210" s="930">
        <f t="shared" si="213"/>
        <v>0</v>
      </c>
      <c r="OH210" s="930">
        <f t="shared" si="213"/>
        <v>0</v>
      </c>
      <c r="OI210" s="930">
        <f t="shared" si="213"/>
        <v>0</v>
      </c>
      <c r="OJ210" s="930">
        <f t="shared" si="213"/>
        <v>0</v>
      </c>
      <c r="OK210" s="930">
        <f t="shared" si="213"/>
        <v>0</v>
      </c>
      <c r="OL210" s="930">
        <f t="shared" si="213"/>
        <v>0</v>
      </c>
      <c r="OM210" s="930">
        <f t="shared" si="213"/>
        <v>0</v>
      </c>
      <c r="ON210" s="930">
        <f t="shared" si="213"/>
        <v>0</v>
      </c>
      <c r="OO210" s="930">
        <f t="shared" si="213"/>
        <v>0</v>
      </c>
      <c r="OP210" s="930">
        <f t="shared" si="213"/>
        <v>0</v>
      </c>
      <c r="OQ210" s="930">
        <f t="shared" si="213"/>
        <v>0</v>
      </c>
      <c r="OR210" s="930">
        <f t="shared" si="213"/>
        <v>0</v>
      </c>
      <c r="OS210" s="930">
        <f t="shared" si="213"/>
        <v>0</v>
      </c>
      <c r="OT210" s="930">
        <f t="shared" si="213"/>
        <v>0</v>
      </c>
      <c r="OU210" s="930">
        <f t="shared" si="213"/>
        <v>0</v>
      </c>
      <c r="OV210" s="930">
        <f t="shared" si="213"/>
        <v>0</v>
      </c>
      <c r="OW210" s="930">
        <f t="shared" si="213"/>
        <v>0</v>
      </c>
      <c r="OX210" s="930">
        <f t="shared" si="213"/>
        <v>0</v>
      </c>
      <c r="OY210" s="930">
        <f t="shared" si="213"/>
        <v>0</v>
      </c>
      <c r="OZ210" s="930">
        <f t="shared" si="213"/>
        <v>0</v>
      </c>
      <c r="PA210" s="930">
        <f t="shared" si="213"/>
        <v>0</v>
      </c>
      <c r="PB210" s="930">
        <f t="shared" si="213"/>
        <v>0</v>
      </c>
      <c r="PC210" s="930">
        <f t="shared" si="213"/>
        <v>0</v>
      </c>
      <c r="PD210" s="930">
        <f t="shared" si="213"/>
        <v>0</v>
      </c>
      <c r="PE210" s="930">
        <f t="shared" si="213"/>
        <v>0</v>
      </c>
      <c r="PF210" s="930">
        <f t="shared" si="213"/>
        <v>0</v>
      </c>
      <c r="PG210" s="930">
        <f t="shared" si="213"/>
        <v>0</v>
      </c>
      <c r="PH210" s="930">
        <f t="shared" si="213"/>
        <v>0</v>
      </c>
      <c r="PI210" s="930">
        <f t="shared" si="213"/>
        <v>0</v>
      </c>
      <c r="PJ210" s="930">
        <f t="shared" si="213"/>
        <v>0</v>
      </c>
      <c r="PK210" s="930">
        <f t="shared" si="213"/>
        <v>0</v>
      </c>
      <c r="PL210" s="930">
        <f t="shared" si="213"/>
        <v>0</v>
      </c>
      <c r="PM210" s="930">
        <f t="shared" si="213"/>
        <v>0</v>
      </c>
      <c r="PN210" s="930">
        <f t="shared" si="213"/>
        <v>0</v>
      </c>
      <c r="PO210" s="930">
        <f t="shared" si="213"/>
        <v>0</v>
      </c>
      <c r="PP210" s="930">
        <f t="shared" si="213"/>
        <v>0</v>
      </c>
      <c r="PQ210" s="930">
        <f t="shared" si="213"/>
        <v>0</v>
      </c>
      <c r="PR210" s="930">
        <f t="shared" si="213"/>
        <v>0</v>
      </c>
      <c r="PS210" s="930">
        <f t="shared" si="213"/>
        <v>0</v>
      </c>
      <c r="PT210" s="930">
        <f t="shared" si="213"/>
        <v>0</v>
      </c>
      <c r="PU210" s="930">
        <f t="shared" si="213"/>
        <v>0</v>
      </c>
      <c r="PV210" s="930">
        <f t="shared" si="213"/>
        <v>0</v>
      </c>
      <c r="PW210" s="930">
        <f t="shared" si="213"/>
        <v>0</v>
      </c>
      <c r="PX210" s="930">
        <f t="shared" si="213"/>
        <v>0</v>
      </c>
      <c r="PY210" s="930">
        <f t="shared" si="213"/>
        <v>0</v>
      </c>
      <c r="PZ210" s="930">
        <f t="shared" si="213"/>
        <v>0</v>
      </c>
      <c r="QA210" s="930">
        <f t="shared" si="213"/>
        <v>0</v>
      </c>
      <c r="QB210" s="930">
        <f t="shared" si="213"/>
        <v>0</v>
      </c>
      <c r="QC210" s="930">
        <f t="shared" si="213"/>
        <v>0</v>
      </c>
      <c r="QD210" s="930">
        <f t="shared" si="213"/>
        <v>0</v>
      </c>
      <c r="QE210" s="930">
        <f t="shared" si="213"/>
        <v>0</v>
      </c>
      <c r="QF210" s="930">
        <f t="shared" si="213"/>
        <v>0</v>
      </c>
      <c r="QG210" s="930">
        <f t="shared" si="213"/>
        <v>0</v>
      </c>
      <c r="QH210" s="930">
        <f t="shared" si="213"/>
        <v>0</v>
      </c>
      <c r="QI210" s="930">
        <f t="shared" si="213"/>
        <v>0</v>
      </c>
      <c r="QJ210" s="930">
        <f t="shared" si="213"/>
        <v>0</v>
      </c>
      <c r="QK210" s="930">
        <f t="shared" si="213"/>
        <v>0</v>
      </c>
      <c r="QL210" s="930">
        <f t="shared" si="213"/>
        <v>0</v>
      </c>
      <c r="QM210" s="930">
        <f t="shared" si="213"/>
        <v>0</v>
      </c>
      <c r="QN210" s="930">
        <f t="shared" si="213"/>
        <v>0</v>
      </c>
      <c r="QO210" s="930">
        <f t="shared" si="213"/>
        <v>0</v>
      </c>
      <c r="QP210" s="930">
        <f t="shared" si="213"/>
        <v>0</v>
      </c>
      <c r="QQ210" s="930">
        <f t="shared" si="213"/>
        <v>0</v>
      </c>
      <c r="QR210" s="930">
        <f t="shared" ref="QR210:SI210" si="214">QR209</f>
        <v>0</v>
      </c>
      <c r="QS210" s="930">
        <f t="shared" si="214"/>
        <v>0</v>
      </c>
      <c r="QT210" s="930">
        <f t="shared" si="214"/>
        <v>0</v>
      </c>
      <c r="QU210" s="930">
        <f t="shared" si="214"/>
        <v>0</v>
      </c>
      <c r="QV210" s="930">
        <f t="shared" si="214"/>
        <v>0</v>
      </c>
      <c r="QW210" s="930">
        <f t="shared" si="214"/>
        <v>0</v>
      </c>
      <c r="QX210" s="930">
        <f t="shared" si="214"/>
        <v>0</v>
      </c>
      <c r="QY210" s="930">
        <f t="shared" si="214"/>
        <v>0</v>
      </c>
      <c r="QZ210" s="930">
        <f t="shared" si="214"/>
        <v>0</v>
      </c>
      <c r="RA210" s="930">
        <f t="shared" si="214"/>
        <v>0</v>
      </c>
      <c r="RB210" s="930">
        <f t="shared" si="214"/>
        <v>0</v>
      </c>
      <c r="RC210" s="930">
        <f t="shared" si="214"/>
        <v>0</v>
      </c>
      <c r="RD210" s="930">
        <f t="shared" si="214"/>
        <v>0</v>
      </c>
      <c r="RE210" s="930">
        <f t="shared" si="214"/>
        <v>0</v>
      </c>
      <c r="RF210" s="930">
        <f t="shared" si="214"/>
        <v>0</v>
      </c>
      <c r="RG210" s="930">
        <f t="shared" si="214"/>
        <v>0</v>
      </c>
      <c r="RH210" s="930">
        <f t="shared" si="214"/>
        <v>0</v>
      </c>
      <c r="RI210" s="930">
        <f t="shared" si="214"/>
        <v>0</v>
      </c>
      <c r="RJ210" s="930">
        <f t="shared" si="214"/>
        <v>0</v>
      </c>
      <c r="RK210" s="930">
        <f t="shared" si="214"/>
        <v>0</v>
      </c>
      <c r="RL210" s="930">
        <f t="shared" si="214"/>
        <v>0</v>
      </c>
      <c r="RM210" s="930">
        <f t="shared" si="214"/>
        <v>0</v>
      </c>
      <c r="RN210" s="930">
        <f t="shared" si="214"/>
        <v>0</v>
      </c>
      <c r="RO210" s="930">
        <f t="shared" si="214"/>
        <v>0</v>
      </c>
      <c r="RP210" s="930">
        <f t="shared" si="214"/>
        <v>0</v>
      </c>
      <c r="RQ210" s="930">
        <f t="shared" si="214"/>
        <v>0</v>
      </c>
      <c r="RR210" s="930">
        <f t="shared" si="214"/>
        <v>0</v>
      </c>
      <c r="RS210" s="930">
        <f t="shared" si="214"/>
        <v>0</v>
      </c>
      <c r="RT210" s="930">
        <f t="shared" si="214"/>
        <v>0</v>
      </c>
      <c r="RU210" s="930">
        <f t="shared" si="214"/>
        <v>0</v>
      </c>
      <c r="RV210" s="930">
        <f t="shared" si="214"/>
        <v>0</v>
      </c>
      <c r="RW210" s="930">
        <f t="shared" si="214"/>
        <v>0</v>
      </c>
      <c r="RX210" s="930">
        <f t="shared" si="214"/>
        <v>0</v>
      </c>
      <c r="RY210" s="930">
        <f t="shared" si="214"/>
        <v>0</v>
      </c>
      <c r="RZ210" s="930">
        <f t="shared" si="214"/>
        <v>0</v>
      </c>
      <c r="SA210" s="930">
        <f t="shared" si="214"/>
        <v>0</v>
      </c>
      <c r="SB210" s="930">
        <f t="shared" si="214"/>
        <v>0</v>
      </c>
      <c r="SC210" s="930">
        <f t="shared" si="214"/>
        <v>0</v>
      </c>
      <c r="SD210" s="930">
        <f t="shared" si="214"/>
        <v>0</v>
      </c>
      <c r="SE210" s="930">
        <f t="shared" si="214"/>
        <v>0</v>
      </c>
      <c r="SF210" s="930">
        <f t="shared" si="214"/>
        <v>0</v>
      </c>
      <c r="SG210" s="930">
        <f t="shared" si="214"/>
        <v>0</v>
      </c>
      <c r="SH210" s="930">
        <f t="shared" si="214"/>
        <v>0</v>
      </c>
      <c r="SI210" s="930">
        <f t="shared" si="214"/>
        <v>0</v>
      </c>
      <c r="SJ210" s="274">
        <f t="shared" si="153"/>
        <v>0</v>
      </c>
      <c r="SK210" s="261"/>
      <c r="SL210" s="249"/>
      <c r="SM210" s="249"/>
      <c r="SN210" s="249"/>
    </row>
    <row r="211" spans="1:508" outlineLevel="3" x14ac:dyDescent="0.35">
      <c r="A211" s="249"/>
      <c r="B211" s="258"/>
      <c r="C211" s="447">
        <f t="shared" ref="C211" si="215">INT($C$40)+3</f>
        <v>4</v>
      </c>
      <c r="D211" s="274"/>
      <c r="E211" s="325">
        <f t="shared" si="154"/>
        <v>59</v>
      </c>
      <c r="F211" s="331"/>
      <c r="G211" s="274"/>
      <c r="H211" s="569"/>
      <c r="I211" s="587" t="s">
        <v>928</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35">
      <c r="A212" s="249"/>
      <c r="B212" s="258"/>
      <c r="C212" s="447">
        <f>INT($C$40)+3</f>
        <v>4</v>
      </c>
      <c r="D212" s="274"/>
      <c r="E212" s="325">
        <f t="shared" si="154"/>
        <v>60</v>
      </c>
      <c r="F212" s="331"/>
      <c r="G212" s="274"/>
      <c r="H212" s="569"/>
      <c r="I212" s="584" t="s">
        <v>920</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35">
      <c r="A213" s="249"/>
      <c r="B213" s="258"/>
      <c r="C213" s="447">
        <f>INT($C$40)+3</f>
        <v>4</v>
      </c>
      <c r="D213" s="274"/>
      <c r="E213" s="325">
        <f t="shared" si="154"/>
        <v>61</v>
      </c>
      <c r="F213" s="331"/>
      <c r="G213" s="274"/>
      <c r="H213" s="569"/>
      <c r="I213" s="584" t="s">
        <v>921</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35">
      <c r="A214" s="249"/>
      <c r="B214" s="258"/>
      <c r="C214" s="447">
        <f>INT($C$40)+3</f>
        <v>4</v>
      </c>
      <c r="D214" s="274"/>
      <c r="E214" s="325">
        <f t="shared" si="154"/>
        <v>62</v>
      </c>
      <c r="F214" s="331"/>
      <c r="G214" s="274"/>
      <c r="H214" s="571"/>
      <c r="I214" s="585" t="s">
        <v>922</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35">
      <c r="A215" s="249"/>
      <c r="B215" s="258"/>
      <c r="C215" s="447">
        <f>INT($C$40)+2</f>
        <v>3</v>
      </c>
      <c r="D215" s="274"/>
      <c r="E215" s="325">
        <f t="shared" si="154"/>
        <v>63</v>
      </c>
      <c r="F215" s="331"/>
      <c r="G215" s="274"/>
      <c r="H215" s="567"/>
      <c r="I215" s="567" t="s">
        <v>615</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35">
      <c r="A216" s="249"/>
      <c r="B216" s="258"/>
      <c r="C216" s="447">
        <f t="shared" si="175"/>
        <v>4</v>
      </c>
      <c r="D216" s="274"/>
      <c r="E216" s="325">
        <f t="shared" si="154"/>
        <v>64</v>
      </c>
      <c r="F216" s="331"/>
      <c r="G216" s="274"/>
      <c r="H216" s="569"/>
      <c r="I216" s="569" t="s">
        <v>616</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35">
      <c r="A217" s="249"/>
      <c r="B217" s="258"/>
      <c r="C217" s="447">
        <f t="shared" si="175"/>
        <v>4</v>
      </c>
      <c r="D217" s="274"/>
      <c r="E217" s="325">
        <f t="shared" si="154"/>
        <v>65</v>
      </c>
      <c r="F217" s="331"/>
      <c r="G217" s="274"/>
      <c r="H217" s="569"/>
      <c r="I217" s="569" t="s">
        <v>617</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35">
      <c r="A218" s="249"/>
      <c r="B218" s="258"/>
      <c r="C218" s="447">
        <f t="shared" si="175"/>
        <v>4</v>
      </c>
      <c r="D218" s="274"/>
      <c r="E218" s="325">
        <f t="shared" ref="E218:E281" si="216">E217+1</f>
        <v>66</v>
      </c>
      <c r="F218" s="331"/>
      <c r="G218" s="274"/>
      <c r="H218" s="573"/>
      <c r="I218" s="573" t="s">
        <v>748</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35">
      <c r="A219" s="249"/>
      <c r="B219" s="258"/>
      <c r="C219" s="447">
        <f>INT($C$40)+3</f>
        <v>4</v>
      </c>
      <c r="D219" s="274"/>
      <c r="E219" s="325">
        <f t="shared" si="216"/>
        <v>67</v>
      </c>
      <c r="F219" s="331"/>
      <c r="G219" s="274"/>
      <c r="H219" s="575"/>
      <c r="I219" s="575" t="s">
        <v>749</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35">
      <c r="A220" s="249"/>
      <c r="B220" s="258"/>
      <c r="C220" s="447">
        <f>INT($C$40)+2</f>
        <v>3</v>
      </c>
      <c r="D220" s="274"/>
      <c r="E220" s="325">
        <f t="shared" si="216"/>
        <v>68</v>
      </c>
      <c r="F220" s="331"/>
      <c r="G220" s="274"/>
      <c r="H220" s="465"/>
      <c r="I220" s="465" t="s">
        <v>750</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35">
      <c r="A221" s="249"/>
      <c r="B221" s="258"/>
      <c r="C221" s="447">
        <f t="shared" si="175"/>
        <v>4</v>
      </c>
      <c r="D221" s="274"/>
      <c r="E221" s="325">
        <f t="shared" si="216"/>
        <v>69</v>
      </c>
      <c r="F221" s="331"/>
      <c r="G221" s="274"/>
      <c r="H221" s="514"/>
      <c r="I221" s="514" t="s">
        <v>751</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35">
      <c r="A222" s="249"/>
      <c r="B222" s="258"/>
      <c r="C222" s="447">
        <f>INT($C$40)+2</f>
        <v>3</v>
      </c>
      <c r="D222" s="274"/>
      <c r="E222" s="325">
        <f t="shared" si="216"/>
        <v>70</v>
      </c>
      <c r="F222" s="331"/>
      <c r="G222" s="274"/>
      <c r="H222" s="515"/>
      <c r="I222" s="515" t="s">
        <v>752</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35">
      <c r="A223" s="249"/>
      <c r="B223" s="258"/>
      <c r="C223" s="447">
        <f>INT($C$40)+3</f>
        <v>4</v>
      </c>
      <c r="D223" s="274"/>
      <c r="E223" s="325">
        <f t="shared" si="216"/>
        <v>71</v>
      </c>
      <c r="F223" s="331"/>
      <c r="G223" s="274"/>
      <c r="H223" s="347"/>
      <c r="I223" s="347" t="s">
        <v>753</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35">
      <c r="A224" s="249"/>
      <c r="B224" s="258"/>
      <c r="C224" s="447">
        <f>INT($C$40)+3</f>
        <v>4</v>
      </c>
      <c r="D224" s="274"/>
      <c r="E224" s="325">
        <f t="shared" si="216"/>
        <v>72</v>
      </c>
      <c r="F224" s="331"/>
      <c r="G224" s="274"/>
      <c r="H224" s="575"/>
      <c r="I224" s="575" t="s">
        <v>754</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35">
      <c r="A225" s="249"/>
      <c r="B225" s="258"/>
      <c r="C225" s="447">
        <f>INT($C$40)+2</f>
        <v>3</v>
      </c>
      <c r="D225" s="274"/>
      <c r="E225" s="325">
        <f t="shared" si="216"/>
        <v>73</v>
      </c>
      <c r="F225" s="331"/>
      <c r="G225" s="274"/>
      <c r="H225" s="567" t="str">
        <f>Sheep!$H$251&amp;" Merino BBT"</f>
        <v>Aut Merino BBT</v>
      </c>
      <c r="I225" s="567" t="s">
        <v>916</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35">
      <c r="A226" s="249"/>
      <c r="B226" s="258"/>
      <c r="C226" s="447">
        <f>INT($C$40)+3</f>
        <v>4</v>
      </c>
      <c r="D226" s="274"/>
      <c r="E226" s="325">
        <f t="shared" si="216"/>
        <v>74</v>
      </c>
      <c r="F226" s="331"/>
      <c r="G226" s="274"/>
      <c r="H226" s="569"/>
      <c r="I226" s="587" t="s">
        <v>917</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35">
      <c r="A227" s="249"/>
      <c r="B227" s="258"/>
      <c r="C227" s="447">
        <f>INT($C$40)+3</f>
        <v>4</v>
      </c>
      <c r="D227" s="274"/>
      <c r="E227" s="325">
        <f t="shared" si="216"/>
        <v>75</v>
      </c>
      <c r="F227" s="331"/>
      <c r="G227" s="274"/>
      <c r="H227" s="569"/>
      <c r="I227" s="584" t="s">
        <v>919</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35">
      <c r="A228" s="249"/>
      <c r="B228" s="258"/>
      <c r="C228" s="447">
        <f t="shared" ref="C228:C231" si="218">INT($C$40)+3</f>
        <v>4</v>
      </c>
      <c r="D228" s="274"/>
      <c r="E228" s="325">
        <f t="shared" si="216"/>
        <v>76</v>
      </c>
      <c r="F228" s="331"/>
      <c r="G228" s="274"/>
      <c r="H228" s="569"/>
      <c r="I228" s="587" t="s">
        <v>918</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35">
      <c r="A229" s="249"/>
      <c r="B229" s="258"/>
      <c r="C229" s="447">
        <f t="shared" si="218"/>
        <v>4</v>
      </c>
      <c r="D229" s="274"/>
      <c r="E229" s="325">
        <f t="shared" si="216"/>
        <v>77</v>
      </c>
      <c r="F229" s="331"/>
      <c r="G229" s="274"/>
      <c r="H229" s="569"/>
      <c r="I229" s="584" t="s">
        <v>920</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35">
      <c r="A230" s="249"/>
      <c r="B230" s="258"/>
      <c r="C230" s="447">
        <f t="shared" si="218"/>
        <v>4</v>
      </c>
      <c r="D230" s="274"/>
      <c r="E230" s="325">
        <f t="shared" si="216"/>
        <v>78</v>
      </c>
      <c r="F230" s="331"/>
      <c r="G230" s="274"/>
      <c r="H230" s="569"/>
      <c r="I230" s="584" t="s">
        <v>923</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35">
      <c r="A231" s="249"/>
      <c r="B231" s="258"/>
      <c r="C231" s="447">
        <f t="shared" si="218"/>
        <v>4</v>
      </c>
      <c r="D231" s="274"/>
      <c r="E231" s="325">
        <f t="shared" si="216"/>
        <v>79</v>
      </c>
      <c r="F231" s="331"/>
      <c r="G231" s="274"/>
      <c r="H231" s="569"/>
      <c r="I231" s="587" t="s">
        <v>924</v>
      </c>
      <c r="J231" s="570"/>
      <c r="K231" s="929">
        <f>K228</f>
        <v>0</v>
      </c>
      <c r="L231" s="929">
        <f t="shared" ref="L231:BW233" si="219">L228</f>
        <v>0</v>
      </c>
      <c r="M231" s="929">
        <f t="shared" si="219"/>
        <v>0</v>
      </c>
      <c r="N231" s="929">
        <f t="shared" si="219"/>
        <v>0</v>
      </c>
      <c r="O231" s="929">
        <f t="shared" si="219"/>
        <v>0</v>
      </c>
      <c r="P231" s="929">
        <f t="shared" si="219"/>
        <v>0</v>
      </c>
      <c r="Q231" s="929">
        <f t="shared" si="219"/>
        <v>0</v>
      </c>
      <c r="R231" s="929">
        <f t="shared" si="219"/>
        <v>0</v>
      </c>
      <c r="S231" s="929">
        <f t="shared" si="219"/>
        <v>0</v>
      </c>
      <c r="T231" s="929">
        <f t="shared" si="219"/>
        <v>0</v>
      </c>
      <c r="U231" s="929">
        <f t="shared" si="219"/>
        <v>0</v>
      </c>
      <c r="V231" s="929">
        <f t="shared" si="219"/>
        <v>0</v>
      </c>
      <c r="W231" s="929">
        <f t="shared" si="219"/>
        <v>0</v>
      </c>
      <c r="X231" s="929">
        <f t="shared" si="219"/>
        <v>0</v>
      </c>
      <c r="Y231" s="929">
        <f t="shared" si="219"/>
        <v>0</v>
      </c>
      <c r="Z231" s="929">
        <f t="shared" si="219"/>
        <v>0</v>
      </c>
      <c r="AA231" s="929">
        <f t="shared" si="219"/>
        <v>0</v>
      </c>
      <c r="AB231" s="929">
        <f t="shared" si="219"/>
        <v>0</v>
      </c>
      <c r="AC231" s="929">
        <f t="shared" si="219"/>
        <v>0</v>
      </c>
      <c r="AD231" s="929">
        <f t="shared" si="219"/>
        <v>0</v>
      </c>
      <c r="AE231" s="929">
        <f t="shared" si="219"/>
        <v>0</v>
      </c>
      <c r="AF231" s="929">
        <f t="shared" si="219"/>
        <v>0</v>
      </c>
      <c r="AG231" s="929">
        <f t="shared" si="219"/>
        <v>0</v>
      </c>
      <c r="AH231" s="929">
        <f t="shared" si="219"/>
        <v>0</v>
      </c>
      <c r="AI231" s="929">
        <f t="shared" si="219"/>
        <v>0</v>
      </c>
      <c r="AJ231" s="929">
        <f t="shared" si="219"/>
        <v>0</v>
      </c>
      <c r="AK231" s="929">
        <f t="shared" si="219"/>
        <v>0</v>
      </c>
      <c r="AL231" s="929">
        <f t="shared" si="219"/>
        <v>0</v>
      </c>
      <c r="AM231" s="929">
        <f t="shared" si="219"/>
        <v>0</v>
      </c>
      <c r="AN231" s="929">
        <f t="shared" si="219"/>
        <v>0</v>
      </c>
      <c r="AO231" s="929">
        <f t="shared" si="219"/>
        <v>0</v>
      </c>
      <c r="AP231" s="929">
        <f t="shared" si="219"/>
        <v>0</v>
      </c>
      <c r="AQ231" s="929">
        <f t="shared" si="219"/>
        <v>0</v>
      </c>
      <c r="AR231" s="929">
        <f t="shared" si="219"/>
        <v>0</v>
      </c>
      <c r="AS231" s="929">
        <f t="shared" si="219"/>
        <v>0</v>
      </c>
      <c r="AT231" s="929">
        <f t="shared" si="219"/>
        <v>0</v>
      </c>
      <c r="AU231" s="929">
        <f t="shared" si="219"/>
        <v>0</v>
      </c>
      <c r="AV231" s="929">
        <f t="shared" si="219"/>
        <v>0</v>
      </c>
      <c r="AW231" s="929">
        <f t="shared" si="219"/>
        <v>0</v>
      </c>
      <c r="AX231" s="929">
        <f t="shared" si="219"/>
        <v>0</v>
      </c>
      <c r="AY231" s="929">
        <f t="shared" si="219"/>
        <v>0</v>
      </c>
      <c r="AZ231" s="929">
        <f t="shared" si="219"/>
        <v>0</v>
      </c>
      <c r="BA231" s="929">
        <f t="shared" si="219"/>
        <v>0</v>
      </c>
      <c r="BB231" s="929">
        <f t="shared" si="219"/>
        <v>0</v>
      </c>
      <c r="BC231" s="929">
        <f t="shared" si="219"/>
        <v>0</v>
      </c>
      <c r="BD231" s="929">
        <f t="shared" si="219"/>
        <v>0</v>
      </c>
      <c r="BE231" s="929">
        <f t="shared" si="219"/>
        <v>0</v>
      </c>
      <c r="BF231" s="929">
        <f t="shared" si="219"/>
        <v>0</v>
      </c>
      <c r="BG231" s="929">
        <f t="shared" si="219"/>
        <v>0</v>
      </c>
      <c r="BH231" s="929">
        <f t="shared" si="219"/>
        <v>0</v>
      </c>
      <c r="BI231" s="929">
        <f t="shared" si="219"/>
        <v>0</v>
      </c>
      <c r="BJ231" s="929">
        <f t="shared" si="219"/>
        <v>0</v>
      </c>
      <c r="BK231" s="929">
        <f t="shared" si="219"/>
        <v>0</v>
      </c>
      <c r="BL231" s="929">
        <f t="shared" si="219"/>
        <v>0</v>
      </c>
      <c r="BM231" s="929">
        <f t="shared" si="219"/>
        <v>0</v>
      </c>
      <c r="BN231" s="929">
        <f t="shared" si="219"/>
        <v>0</v>
      </c>
      <c r="BO231" s="929">
        <f t="shared" si="219"/>
        <v>0</v>
      </c>
      <c r="BP231" s="929">
        <f t="shared" si="219"/>
        <v>0</v>
      </c>
      <c r="BQ231" s="929">
        <f t="shared" si="219"/>
        <v>0</v>
      </c>
      <c r="BR231" s="929">
        <f t="shared" si="219"/>
        <v>0</v>
      </c>
      <c r="BS231" s="929">
        <f t="shared" si="219"/>
        <v>0</v>
      </c>
      <c r="BT231" s="929">
        <f t="shared" si="219"/>
        <v>0</v>
      </c>
      <c r="BU231" s="929">
        <f t="shared" si="219"/>
        <v>0</v>
      </c>
      <c r="BV231" s="929">
        <f t="shared" si="219"/>
        <v>0</v>
      </c>
      <c r="BW231" s="929">
        <f t="shared" si="219"/>
        <v>0</v>
      </c>
      <c r="BX231" s="929">
        <f t="shared" ref="BX231:EI233" si="220">BX228</f>
        <v>0</v>
      </c>
      <c r="BY231" s="929">
        <f t="shared" si="220"/>
        <v>0</v>
      </c>
      <c r="BZ231" s="929">
        <f t="shared" si="220"/>
        <v>0</v>
      </c>
      <c r="CA231" s="929">
        <f t="shared" si="220"/>
        <v>0</v>
      </c>
      <c r="CB231" s="929">
        <f t="shared" si="220"/>
        <v>0</v>
      </c>
      <c r="CC231" s="929">
        <f t="shared" si="220"/>
        <v>0</v>
      </c>
      <c r="CD231" s="929">
        <f t="shared" si="220"/>
        <v>0</v>
      </c>
      <c r="CE231" s="929">
        <f t="shared" si="220"/>
        <v>0</v>
      </c>
      <c r="CF231" s="929">
        <f t="shared" si="220"/>
        <v>0</v>
      </c>
      <c r="CG231" s="929">
        <f t="shared" si="220"/>
        <v>0</v>
      </c>
      <c r="CH231" s="929">
        <f t="shared" si="220"/>
        <v>0</v>
      </c>
      <c r="CI231" s="929">
        <f t="shared" si="220"/>
        <v>0</v>
      </c>
      <c r="CJ231" s="929">
        <f t="shared" si="220"/>
        <v>0</v>
      </c>
      <c r="CK231" s="929">
        <f t="shared" si="220"/>
        <v>0</v>
      </c>
      <c r="CL231" s="929">
        <f t="shared" si="220"/>
        <v>0</v>
      </c>
      <c r="CM231" s="929">
        <f t="shared" si="220"/>
        <v>0</v>
      </c>
      <c r="CN231" s="929">
        <f t="shared" si="220"/>
        <v>0</v>
      </c>
      <c r="CO231" s="929">
        <f t="shared" si="220"/>
        <v>0</v>
      </c>
      <c r="CP231" s="929">
        <f t="shared" si="220"/>
        <v>0</v>
      </c>
      <c r="CQ231" s="929">
        <f t="shared" si="220"/>
        <v>0</v>
      </c>
      <c r="CR231" s="929">
        <f t="shared" si="220"/>
        <v>0</v>
      </c>
      <c r="CS231" s="929">
        <f t="shared" si="220"/>
        <v>0</v>
      </c>
      <c r="CT231" s="929">
        <f t="shared" si="220"/>
        <v>0</v>
      </c>
      <c r="CU231" s="929">
        <f t="shared" si="220"/>
        <v>0</v>
      </c>
      <c r="CV231" s="929">
        <f t="shared" si="220"/>
        <v>0</v>
      </c>
      <c r="CW231" s="929">
        <f t="shared" si="220"/>
        <v>0</v>
      </c>
      <c r="CX231" s="929">
        <f t="shared" si="220"/>
        <v>0</v>
      </c>
      <c r="CY231" s="929">
        <f t="shared" si="220"/>
        <v>0</v>
      </c>
      <c r="CZ231" s="929">
        <f t="shared" si="220"/>
        <v>0</v>
      </c>
      <c r="DA231" s="929">
        <f t="shared" si="220"/>
        <v>0</v>
      </c>
      <c r="DB231" s="929">
        <f t="shared" si="220"/>
        <v>0</v>
      </c>
      <c r="DC231" s="929">
        <f t="shared" si="220"/>
        <v>0</v>
      </c>
      <c r="DD231" s="929">
        <f t="shared" si="220"/>
        <v>0</v>
      </c>
      <c r="DE231" s="929">
        <f t="shared" si="220"/>
        <v>0</v>
      </c>
      <c r="DF231" s="929">
        <f t="shared" si="220"/>
        <v>0</v>
      </c>
      <c r="DG231" s="929">
        <f t="shared" si="220"/>
        <v>0</v>
      </c>
      <c r="DH231" s="929">
        <f t="shared" si="220"/>
        <v>0</v>
      </c>
      <c r="DI231" s="929">
        <f t="shared" si="220"/>
        <v>0</v>
      </c>
      <c r="DJ231" s="929">
        <f t="shared" si="220"/>
        <v>0</v>
      </c>
      <c r="DK231" s="929">
        <f t="shared" si="220"/>
        <v>0</v>
      </c>
      <c r="DL231" s="929">
        <f t="shared" si="220"/>
        <v>0</v>
      </c>
      <c r="DM231" s="929">
        <f t="shared" si="220"/>
        <v>0</v>
      </c>
      <c r="DN231" s="929">
        <f t="shared" si="220"/>
        <v>0</v>
      </c>
      <c r="DO231" s="929">
        <f t="shared" si="220"/>
        <v>0</v>
      </c>
      <c r="DP231" s="929">
        <f t="shared" si="220"/>
        <v>0</v>
      </c>
      <c r="DQ231" s="929">
        <f t="shared" si="220"/>
        <v>0</v>
      </c>
      <c r="DR231" s="929">
        <f t="shared" si="220"/>
        <v>0</v>
      </c>
      <c r="DS231" s="929">
        <f t="shared" si="220"/>
        <v>0</v>
      </c>
      <c r="DT231" s="929">
        <f t="shared" si="220"/>
        <v>0</v>
      </c>
      <c r="DU231" s="929">
        <f t="shared" si="220"/>
        <v>0</v>
      </c>
      <c r="DV231" s="929">
        <f t="shared" si="220"/>
        <v>0</v>
      </c>
      <c r="DW231" s="929">
        <f t="shared" si="220"/>
        <v>0</v>
      </c>
      <c r="DX231" s="929">
        <f t="shared" si="220"/>
        <v>0</v>
      </c>
      <c r="DY231" s="929">
        <f t="shared" si="220"/>
        <v>0</v>
      </c>
      <c r="DZ231" s="929">
        <f t="shared" si="220"/>
        <v>0</v>
      </c>
      <c r="EA231" s="929">
        <f t="shared" si="220"/>
        <v>0</v>
      </c>
      <c r="EB231" s="929">
        <f t="shared" si="220"/>
        <v>0</v>
      </c>
      <c r="EC231" s="929">
        <f t="shared" si="220"/>
        <v>0</v>
      </c>
      <c r="ED231" s="929">
        <f t="shared" si="220"/>
        <v>0</v>
      </c>
      <c r="EE231" s="929">
        <f t="shared" si="220"/>
        <v>0</v>
      </c>
      <c r="EF231" s="929">
        <f t="shared" si="220"/>
        <v>0</v>
      </c>
      <c r="EG231" s="929">
        <f t="shared" si="220"/>
        <v>0</v>
      </c>
      <c r="EH231" s="929">
        <f t="shared" si="220"/>
        <v>0</v>
      </c>
      <c r="EI231" s="929">
        <f t="shared" si="220"/>
        <v>0</v>
      </c>
      <c r="EJ231" s="929">
        <f t="shared" ref="EJ231:GU233" si="221">EJ228</f>
        <v>0</v>
      </c>
      <c r="EK231" s="929">
        <f t="shared" si="221"/>
        <v>0</v>
      </c>
      <c r="EL231" s="929">
        <f t="shared" si="221"/>
        <v>0</v>
      </c>
      <c r="EM231" s="929">
        <f t="shared" si="221"/>
        <v>0</v>
      </c>
      <c r="EN231" s="929">
        <f t="shared" si="221"/>
        <v>0</v>
      </c>
      <c r="EO231" s="929">
        <f t="shared" si="221"/>
        <v>0</v>
      </c>
      <c r="EP231" s="929">
        <f t="shared" si="221"/>
        <v>0</v>
      </c>
      <c r="EQ231" s="929">
        <f t="shared" si="221"/>
        <v>0</v>
      </c>
      <c r="ER231" s="929">
        <f t="shared" si="221"/>
        <v>0</v>
      </c>
      <c r="ES231" s="929">
        <f t="shared" si="221"/>
        <v>0</v>
      </c>
      <c r="ET231" s="929">
        <f t="shared" si="221"/>
        <v>0</v>
      </c>
      <c r="EU231" s="929">
        <f t="shared" si="221"/>
        <v>0</v>
      </c>
      <c r="EV231" s="929">
        <f t="shared" si="221"/>
        <v>0</v>
      </c>
      <c r="EW231" s="929">
        <f t="shared" si="221"/>
        <v>0</v>
      </c>
      <c r="EX231" s="929">
        <f t="shared" si="221"/>
        <v>0</v>
      </c>
      <c r="EY231" s="929">
        <f t="shared" si="221"/>
        <v>0</v>
      </c>
      <c r="EZ231" s="929">
        <f t="shared" si="221"/>
        <v>0</v>
      </c>
      <c r="FA231" s="929">
        <f t="shared" si="221"/>
        <v>0</v>
      </c>
      <c r="FB231" s="929">
        <f t="shared" si="221"/>
        <v>0</v>
      </c>
      <c r="FC231" s="929">
        <f t="shared" si="221"/>
        <v>0</v>
      </c>
      <c r="FD231" s="929">
        <f t="shared" si="221"/>
        <v>0</v>
      </c>
      <c r="FE231" s="929">
        <f t="shared" si="221"/>
        <v>0</v>
      </c>
      <c r="FF231" s="929">
        <f t="shared" si="221"/>
        <v>0</v>
      </c>
      <c r="FG231" s="929">
        <f t="shared" si="221"/>
        <v>0</v>
      </c>
      <c r="FH231" s="929">
        <f t="shared" si="221"/>
        <v>0</v>
      </c>
      <c r="FI231" s="929">
        <f t="shared" si="221"/>
        <v>0</v>
      </c>
      <c r="FJ231" s="929">
        <f t="shared" si="221"/>
        <v>0</v>
      </c>
      <c r="FK231" s="929">
        <f t="shared" si="221"/>
        <v>0</v>
      </c>
      <c r="FL231" s="929">
        <f t="shared" si="221"/>
        <v>0</v>
      </c>
      <c r="FM231" s="929">
        <f t="shared" si="221"/>
        <v>0</v>
      </c>
      <c r="FN231" s="929">
        <f t="shared" si="221"/>
        <v>0</v>
      </c>
      <c r="FO231" s="929">
        <f t="shared" si="221"/>
        <v>0</v>
      </c>
      <c r="FP231" s="929">
        <f t="shared" si="221"/>
        <v>0</v>
      </c>
      <c r="FQ231" s="929">
        <f t="shared" si="221"/>
        <v>0</v>
      </c>
      <c r="FR231" s="929">
        <f t="shared" si="221"/>
        <v>0</v>
      </c>
      <c r="FS231" s="929">
        <f t="shared" si="221"/>
        <v>0</v>
      </c>
      <c r="FT231" s="929">
        <f t="shared" si="221"/>
        <v>0</v>
      </c>
      <c r="FU231" s="929">
        <f t="shared" si="221"/>
        <v>0</v>
      </c>
      <c r="FV231" s="929">
        <f t="shared" si="221"/>
        <v>0</v>
      </c>
      <c r="FW231" s="929">
        <f t="shared" si="221"/>
        <v>0</v>
      </c>
      <c r="FX231" s="929">
        <f t="shared" si="221"/>
        <v>0</v>
      </c>
      <c r="FY231" s="929">
        <f t="shared" si="221"/>
        <v>0</v>
      </c>
      <c r="FZ231" s="929">
        <f t="shared" si="221"/>
        <v>0</v>
      </c>
      <c r="GA231" s="929">
        <f t="shared" si="221"/>
        <v>0</v>
      </c>
      <c r="GB231" s="929">
        <f t="shared" si="221"/>
        <v>0</v>
      </c>
      <c r="GC231" s="929">
        <f t="shared" si="221"/>
        <v>0</v>
      </c>
      <c r="GD231" s="929">
        <f t="shared" si="221"/>
        <v>0</v>
      </c>
      <c r="GE231" s="929">
        <f t="shared" si="221"/>
        <v>0</v>
      </c>
      <c r="GF231" s="929">
        <f t="shared" si="221"/>
        <v>0</v>
      </c>
      <c r="GG231" s="929">
        <f t="shared" si="221"/>
        <v>0</v>
      </c>
      <c r="GH231" s="929">
        <f t="shared" si="221"/>
        <v>0</v>
      </c>
      <c r="GI231" s="929">
        <f t="shared" si="221"/>
        <v>0</v>
      </c>
      <c r="GJ231" s="929">
        <f t="shared" si="221"/>
        <v>0</v>
      </c>
      <c r="GK231" s="929">
        <f t="shared" si="221"/>
        <v>0</v>
      </c>
      <c r="GL231" s="929">
        <f t="shared" si="221"/>
        <v>0</v>
      </c>
      <c r="GM231" s="929">
        <f t="shared" si="221"/>
        <v>0</v>
      </c>
      <c r="GN231" s="929">
        <f t="shared" si="221"/>
        <v>0</v>
      </c>
      <c r="GO231" s="929">
        <f t="shared" si="221"/>
        <v>0</v>
      </c>
      <c r="GP231" s="929">
        <f t="shared" si="221"/>
        <v>0</v>
      </c>
      <c r="GQ231" s="929">
        <f t="shared" si="221"/>
        <v>0</v>
      </c>
      <c r="GR231" s="929">
        <f t="shared" si="221"/>
        <v>0</v>
      </c>
      <c r="GS231" s="929">
        <f t="shared" si="221"/>
        <v>0</v>
      </c>
      <c r="GT231" s="929">
        <f t="shared" si="221"/>
        <v>0</v>
      </c>
      <c r="GU231" s="929">
        <f t="shared" si="221"/>
        <v>0</v>
      </c>
      <c r="GV231" s="929">
        <f t="shared" ref="GV231:JG233" si="222">GV228</f>
        <v>0</v>
      </c>
      <c r="GW231" s="929">
        <f t="shared" si="222"/>
        <v>0</v>
      </c>
      <c r="GX231" s="929">
        <f t="shared" si="222"/>
        <v>0</v>
      </c>
      <c r="GY231" s="929">
        <f t="shared" si="222"/>
        <v>0</v>
      </c>
      <c r="GZ231" s="929">
        <f t="shared" si="222"/>
        <v>0</v>
      </c>
      <c r="HA231" s="929">
        <f t="shared" si="222"/>
        <v>0</v>
      </c>
      <c r="HB231" s="929">
        <f t="shared" si="222"/>
        <v>0</v>
      </c>
      <c r="HC231" s="929">
        <f t="shared" si="222"/>
        <v>0</v>
      </c>
      <c r="HD231" s="929">
        <f t="shared" si="222"/>
        <v>0</v>
      </c>
      <c r="HE231" s="929">
        <f t="shared" si="222"/>
        <v>0</v>
      </c>
      <c r="HF231" s="929">
        <f t="shared" si="222"/>
        <v>0</v>
      </c>
      <c r="HG231" s="929">
        <f t="shared" si="222"/>
        <v>0</v>
      </c>
      <c r="HH231" s="929">
        <f t="shared" si="222"/>
        <v>0</v>
      </c>
      <c r="HI231" s="929">
        <f t="shared" si="222"/>
        <v>0</v>
      </c>
      <c r="HJ231" s="929">
        <f t="shared" si="222"/>
        <v>0</v>
      </c>
      <c r="HK231" s="929">
        <f t="shared" si="222"/>
        <v>0</v>
      </c>
      <c r="HL231" s="929">
        <f t="shared" si="222"/>
        <v>0</v>
      </c>
      <c r="HM231" s="929">
        <f t="shared" si="222"/>
        <v>0</v>
      </c>
      <c r="HN231" s="929">
        <f t="shared" si="222"/>
        <v>0</v>
      </c>
      <c r="HO231" s="929">
        <f t="shared" si="222"/>
        <v>0</v>
      </c>
      <c r="HP231" s="929">
        <f t="shared" si="222"/>
        <v>0</v>
      </c>
      <c r="HQ231" s="929">
        <f t="shared" si="222"/>
        <v>0</v>
      </c>
      <c r="HR231" s="929">
        <f t="shared" si="222"/>
        <v>0</v>
      </c>
      <c r="HS231" s="929">
        <f t="shared" si="222"/>
        <v>0</v>
      </c>
      <c r="HT231" s="929">
        <f t="shared" si="222"/>
        <v>0</v>
      </c>
      <c r="HU231" s="929">
        <f t="shared" si="222"/>
        <v>0</v>
      </c>
      <c r="HV231" s="929">
        <f t="shared" si="222"/>
        <v>0</v>
      </c>
      <c r="HW231" s="929">
        <f t="shared" si="222"/>
        <v>0</v>
      </c>
      <c r="HX231" s="929">
        <f t="shared" si="222"/>
        <v>0</v>
      </c>
      <c r="HY231" s="929">
        <f t="shared" si="222"/>
        <v>0</v>
      </c>
      <c r="HZ231" s="929">
        <f t="shared" si="222"/>
        <v>0</v>
      </c>
      <c r="IA231" s="929">
        <f t="shared" si="222"/>
        <v>0</v>
      </c>
      <c r="IB231" s="929">
        <f t="shared" si="222"/>
        <v>0</v>
      </c>
      <c r="IC231" s="929">
        <f t="shared" si="222"/>
        <v>0</v>
      </c>
      <c r="ID231" s="929">
        <f t="shared" si="222"/>
        <v>0</v>
      </c>
      <c r="IE231" s="929">
        <f t="shared" si="222"/>
        <v>0</v>
      </c>
      <c r="IF231" s="929">
        <f t="shared" si="222"/>
        <v>0</v>
      </c>
      <c r="IG231" s="929">
        <f t="shared" si="222"/>
        <v>0</v>
      </c>
      <c r="IH231" s="929">
        <f t="shared" si="222"/>
        <v>0</v>
      </c>
      <c r="II231" s="929">
        <f t="shared" si="222"/>
        <v>0</v>
      </c>
      <c r="IJ231" s="929">
        <f t="shared" si="222"/>
        <v>0</v>
      </c>
      <c r="IK231" s="929">
        <f t="shared" si="222"/>
        <v>0</v>
      </c>
      <c r="IL231" s="929">
        <f t="shared" si="222"/>
        <v>0</v>
      </c>
      <c r="IM231" s="929">
        <f t="shared" si="222"/>
        <v>0</v>
      </c>
      <c r="IN231" s="929">
        <f t="shared" si="222"/>
        <v>0</v>
      </c>
      <c r="IO231" s="929">
        <f t="shared" si="222"/>
        <v>0</v>
      </c>
      <c r="IP231" s="929">
        <f t="shared" si="222"/>
        <v>0</v>
      </c>
      <c r="IQ231" s="929">
        <f t="shared" si="222"/>
        <v>0</v>
      </c>
      <c r="IR231" s="929">
        <f t="shared" si="222"/>
        <v>0</v>
      </c>
      <c r="IS231" s="929">
        <f t="shared" si="222"/>
        <v>0</v>
      </c>
      <c r="IT231" s="929">
        <f t="shared" si="222"/>
        <v>0</v>
      </c>
      <c r="IU231" s="929">
        <f t="shared" si="222"/>
        <v>0</v>
      </c>
      <c r="IV231" s="929">
        <f t="shared" si="222"/>
        <v>0</v>
      </c>
      <c r="IW231" s="929">
        <f t="shared" si="222"/>
        <v>0</v>
      </c>
      <c r="IX231" s="929">
        <f t="shared" si="222"/>
        <v>0</v>
      </c>
      <c r="IY231" s="929">
        <f t="shared" si="222"/>
        <v>0</v>
      </c>
      <c r="IZ231" s="929">
        <f t="shared" si="222"/>
        <v>0</v>
      </c>
      <c r="JA231" s="929">
        <f t="shared" si="222"/>
        <v>0</v>
      </c>
      <c r="JB231" s="929">
        <f t="shared" si="222"/>
        <v>0</v>
      </c>
      <c r="JC231" s="929">
        <f t="shared" si="222"/>
        <v>0</v>
      </c>
      <c r="JD231" s="929">
        <f t="shared" si="222"/>
        <v>0</v>
      </c>
      <c r="JE231" s="929">
        <f t="shared" si="222"/>
        <v>0</v>
      </c>
      <c r="JF231" s="929">
        <f t="shared" si="222"/>
        <v>0</v>
      </c>
      <c r="JG231" s="929">
        <f t="shared" si="222"/>
        <v>0</v>
      </c>
      <c r="JH231" s="929">
        <f t="shared" ref="JH231:LS233" si="223">JH228</f>
        <v>0</v>
      </c>
      <c r="JI231" s="929">
        <f t="shared" si="223"/>
        <v>0</v>
      </c>
      <c r="JJ231" s="929">
        <f t="shared" si="223"/>
        <v>0</v>
      </c>
      <c r="JK231" s="929">
        <f t="shared" si="223"/>
        <v>0</v>
      </c>
      <c r="JL231" s="929">
        <f t="shared" si="223"/>
        <v>0</v>
      </c>
      <c r="JM231" s="929">
        <f t="shared" si="223"/>
        <v>0</v>
      </c>
      <c r="JN231" s="929">
        <f t="shared" si="223"/>
        <v>0</v>
      </c>
      <c r="JO231" s="929">
        <f t="shared" si="223"/>
        <v>0</v>
      </c>
      <c r="JP231" s="929">
        <f t="shared" si="223"/>
        <v>0</v>
      </c>
      <c r="JQ231" s="929">
        <f t="shared" si="223"/>
        <v>0</v>
      </c>
      <c r="JR231" s="929">
        <f t="shared" si="223"/>
        <v>0</v>
      </c>
      <c r="JS231" s="929">
        <f t="shared" si="223"/>
        <v>0</v>
      </c>
      <c r="JT231" s="929">
        <f t="shared" si="223"/>
        <v>0</v>
      </c>
      <c r="JU231" s="929">
        <f t="shared" si="223"/>
        <v>0</v>
      </c>
      <c r="JV231" s="929">
        <f t="shared" si="223"/>
        <v>0</v>
      </c>
      <c r="JW231" s="929">
        <f t="shared" si="223"/>
        <v>0</v>
      </c>
      <c r="JX231" s="929">
        <f t="shared" si="223"/>
        <v>0</v>
      </c>
      <c r="JY231" s="929">
        <f t="shared" si="223"/>
        <v>0</v>
      </c>
      <c r="JZ231" s="929">
        <f t="shared" si="223"/>
        <v>0</v>
      </c>
      <c r="KA231" s="929">
        <f t="shared" si="223"/>
        <v>0</v>
      </c>
      <c r="KB231" s="929">
        <f t="shared" si="223"/>
        <v>0</v>
      </c>
      <c r="KC231" s="929">
        <f t="shared" si="223"/>
        <v>0</v>
      </c>
      <c r="KD231" s="929">
        <f t="shared" si="223"/>
        <v>0</v>
      </c>
      <c r="KE231" s="929">
        <f t="shared" si="223"/>
        <v>0</v>
      </c>
      <c r="KF231" s="929">
        <f t="shared" si="223"/>
        <v>0</v>
      </c>
      <c r="KG231" s="929">
        <f t="shared" si="223"/>
        <v>0</v>
      </c>
      <c r="KH231" s="929">
        <f t="shared" si="223"/>
        <v>0</v>
      </c>
      <c r="KI231" s="929">
        <f t="shared" si="223"/>
        <v>0</v>
      </c>
      <c r="KJ231" s="929">
        <f t="shared" si="223"/>
        <v>0</v>
      </c>
      <c r="KK231" s="929">
        <f t="shared" si="223"/>
        <v>0</v>
      </c>
      <c r="KL231" s="929">
        <f t="shared" si="223"/>
        <v>0</v>
      </c>
      <c r="KM231" s="929">
        <f t="shared" si="223"/>
        <v>0</v>
      </c>
      <c r="KN231" s="929">
        <f t="shared" si="223"/>
        <v>0</v>
      </c>
      <c r="KO231" s="929">
        <f t="shared" si="223"/>
        <v>0</v>
      </c>
      <c r="KP231" s="929">
        <f t="shared" si="223"/>
        <v>0</v>
      </c>
      <c r="KQ231" s="929">
        <f t="shared" si="223"/>
        <v>0</v>
      </c>
      <c r="KR231" s="929">
        <f t="shared" si="223"/>
        <v>0</v>
      </c>
      <c r="KS231" s="929">
        <f t="shared" si="223"/>
        <v>0</v>
      </c>
      <c r="KT231" s="929">
        <f t="shared" si="223"/>
        <v>0</v>
      </c>
      <c r="KU231" s="929">
        <f t="shared" si="223"/>
        <v>0</v>
      </c>
      <c r="KV231" s="929">
        <f t="shared" si="223"/>
        <v>0</v>
      </c>
      <c r="KW231" s="929">
        <f t="shared" si="223"/>
        <v>0</v>
      </c>
      <c r="KX231" s="929">
        <f t="shared" si="223"/>
        <v>0</v>
      </c>
      <c r="KY231" s="929">
        <f t="shared" si="223"/>
        <v>0</v>
      </c>
      <c r="KZ231" s="929">
        <f t="shared" si="223"/>
        <v>0</v>
      </c>
      <c r="LA231" s="929">
        <f t="shared" si="223"/>
        <v>0</v>
      </c>
      <c r="LB231" s="929">
        <f t="shared" si="223"/>
        <v>0</v>
      </c>
      <c r="LC231" s="929">
        <f t="shared" si="223"/>
        <v>0</v>
      </c>
      <c r="LD231" s="929">
        <f t="shared" si="223"/>
        <v>0</v>
      </c>
      <c r="LE231" s="929">
        <f t="shared" si="223"/>
        <v>0</v>
      </c>
      <c r="LF231" s="929">
        <f t="shared" si="223"/>
        <v>0</v>
      </c>
      <c r="LG231" s="929">
        <f t="shared" si="223"/>
        <v>0</v>
      </c>
      <c r="LH231" s="929">
        <f t="shared" si="223"/>
        <v>0</v>
      </c>
      <c r="LI231" s="929">
        <f t="shared" si="223"/>
        <v>0</v>
      </c>
      <c r="LJ231" s="929">
        <f t="shared" si="223"/>
        <v>0</v>
      </c>
      <c r="LK231" s="929">
        <f t="shared" si="223"/>
        <v>0</v>
      </c>
      <c r="LL231" s="929">
        <f t="shared" si="223"/>
        <v>0</v>
      </c>
      <c r="LM231" s="929">
        <f t="shared" si="223"/>
        <v>0</v>
      </c>
      <c r="LN231" s="929">
        <f t="shared" si="223"/>
        <v>0</v>
      </c>
      <c r="LO231" s="929">
        <f t="shared" si="223"/>
        <v>0</v>
      </c>
      <c r="LP231" s="929">
        <f t="shared" si="223"/>
        <v>0</v>
      </c>
      <c r="LQ231" s="929">
        <f t="shared" si="223"/>
        <v>0</v>
      </c>
      <c r="LR231" s="929">
        <f t="shared" si="223"/>
        <v>0</v>
      </c>
      <c r="LS231" s="929">
        <f t="shared" si="223"/>
        <v>0</v>
      </c>
      <c r="LT231" s="929">
        <f t="shared" ref="LT231:OE233" si="224">LT228</f>
        <v>0</v>
      </c>
      <c r="LU231" s="929">
        <f t="shared" si="224"/>
        <v>0</v>
      </c>
      <c r="LV231" s="929">
        <f t="shared" si="224"/>
        <v>0</v>
      </c>
      <c r="LW231" s="929">
        <f t="shared" si="224"/>
        <v>0</v>
      </c>
      <c r="LX231" s="929">
        <f t="shared" si="224"/>
        <v>0</v>
      </c>
      <c r="LY231" s="929">
        <f t="shared" si="224"/>
        <v>0</v>
      </c>
      <c r="LZ231" s="929">
        <f t="shared" si="224"/>
        <v>0</v>
      </c>
      <c r="MA231" s="929">
        <f t="shared" si="224"/>
        <v>0</v>
      </c>
      <c r="MB231" s="929">
        <f t="shared" si="224"/>
        <v>0</v>
      </c>
      <c r="MC231" s="929">
        <f t="shared" si="224"/>
        <v>0</v>
      </c>
      <c r="MD231" s="929">
        <f t="shared" si="224"/>
        <v>0</v>
      </c>
      <c r="ME231" s="929">
        <f t="shared" si="224"/>
        <v>0</v>
      </c>
      <c r="MF231" s="929">
        <f t="shared" si="224"/>
        <v>0</v>
      </c>
      <c r="MG231" s="929">
        <f t="shared" si="224"/>
        <v>0</v>
      </c>
      <c r="MH231" s="929">
        <f t="shared" si="224"/>
        <v>0</v>
      </c>
      <c r="MI231" s="929">
        <f t="shared" si="224"/>
        <v>0</v>
      </c>
      <c r="MJ231" s="929">
        <f t="shared" si="224"/>
        <v>0</v>
      </c>
      <c r="MK231" s="929">
        <f t="shared" si="224"/>
        <v>0</v>
      </c>
      <c r="ML231" s="929">
        <f t="shared" si="224"/>
        <v>0</v>
      </c>
      <c r="MM231" s="929">
        <f t="shared" si="224"/>
        <v>0</v>
      </c>
      <c r="MN231" s="929">
        <f t="shared" si="224"/>
        <v>0</v>
      </c>
      <c r="MO231" s="929">
        <f t="shared" si="224"/>
        <v>0</v>
      </c>
      <c r="MP231" s="929">
        <f t="shared" si="224"/>
        <v>0</v>
      </c>
      <c r="MQ231" s="929">
        <f t="shared" si="224"/>
        <v>0</v>
      </c>
      <c r="MR231" s="929">
        <f t="shared" si="224"/>
        <v>0</v>
      </c>
      <c r="MS231" s="929">
        <f t="shared" si="224"/>
        <v>0</v>
      </c>
      <c r="MT231" s="929">
        <f t="shared" si="224"/>
        <v>0</v>
      </c>
      <c r="MU231" s="929">
        <f t="shared" si="224"/>
        <v>0</v>
      </c>
      <c r="MV231" s="929">
        <f t="shared" si="224"/>
        <v>0</v>
      </c>
      <c r="MW231" s="929">
        <f t="shared" si="224"/>
        <v>0</v>
      </c>
      <c r="MX231" s="929">
        <f t="shared" si="224"/>
        <v>0</v>
      </c>
      <c r="MY231" s="929">
        <f t="shared" si="224"/>
        <v>0</v>
      </c>
      <c r="MZ231" s="929">
        <f t="shared" si="224"/>
        <v>0</v>
      </c>
      <c r="NA231" s="929">
        <f t="shared" si="224"/>
        <v>0</v>
      </c>
      <c r="NB231" s="929">
        <f t="shared" si="224"/>
        <v>0</v>
      </c>
      <c r="NC231" s="929">
        <f t="shared" si="224"/>
        <v>0</v>
      </c>
      <c r="ND231" s="929">
        <f t="shared" si="224"/>
        <v>0</v>
      </c>
      <c r="NE231" s="929">
        <f t="shared" si="224"/>
        <v>0</v>
      </c>
      <c r="NF231" s="929">
        <f t="shared" si="224"/>
        <v>0</v>
      </c>
      <c r="NG231" s="929">
        <f t="shared" si="224"/>
        <v>0</v>
      </c>
      <c r="NH231" s="929">
        <f t="shared" si="224"/>
        <v>0</v>
      </c>
      <c r="NI231" s="929">
        <f t="shared" si="224"/>
        <v>0</v>
      </c>
      <c r="NJ231" s="929">
        <f t="shared" si="224"/>
        <v>0</v>
      </c>
      <c r="NK231" s="929">
        <f t="shared" si="224"/>
        <v>0</v>
      </c>
      <c r="NL231" s="929">
        <f t="shared" si="224"/>
        <v>0</v>
      </c>
      <c r="NM231" s="929">
        <f t="shared" si="224"/>
        <v>0</v>
      </c>
      <c r="NN231" s="929">
        <f t="shared" si="224"/>
        <v>0</v>
      </c>
      <c r="NO231" s="929">
        <f t="shared" si="224"/>
        <v>0</v>
      </c>
      <c r="NP231" s="929">
        <f t="shared" si="224"/>
        <v>0</v>
      </c>
      <c r="NQ231" s="929">
        <f t="shared" si="224"/>
        <v>0</v>
      </c>
      <c r="NR231" s="929">
        <f t="shared" si="224"/>
        <v>0</v>
      </c>
      <c r="NS231" s="929">
        <f t="shared" si="224"/>
        <v>0</v>
      </c>
      <c r="NT231" s="929">
        <f t="shared" si="224"/>
        <v>0</v>
      </c>
      <c r="NU231" s="929">
        <f t="shared" si="224"/>
        <v>0</v>
      </c>
      <c r="NV231" s="929">
        <f t="shared" si="224"/>
        <v>0</v>
      </c>
      <c r="NW231" s="929">
        <f t="shared" si="224"/>
        <v>0</v>
      </c>
      <c r="NX231" s="929">
        <f t="shared" si="224"/>
        <v>0</v>
      </c>
      <c r="NY231" s="929">
        <f t="shared" si="224"/>
        <v>0</v>
      </c>
      <c r="NZ231" s="929">
        <f t="shared" si="224"/>
        <v>0</v>
      </c>
      <c r="OA231" s="929">
        <f t="shared" si="224"/>
        <v>0</v>
      </c>
      <c r="OB231" s="929">
        <f t="shared" si="224"/>
        <v>0</v>
      </c>
      <c r="OC231" s="929">
        <f t="shared" si="224"/>
        <v>0</v>
      </c>
      <c r="OD231" s="929">
        <f t="shared" si="224"/>
        <v>0</v>
      </c>
      <c r="OE231" s="929">
        <f t="shared" si="224"/>
        <v>0</v>
      </c>
      <c r="OF231" s="929">
        <f t="shared" ref="OF231:QQ233" si="225">OF228</f>
        <v>0</v>
      </c>
      <c r="OG231" s="929">
        <f t="shared" si="225"/>
        <v>0</v>
      </c>
      <c r="OH231" s="929">
        <f t="shared" si="225"/>
        <v>0</v>
      </c>
      <c r="OI231" s="929">
        <f t="shared" si="225"/>
        <v>0</v>
      </c>
      <c r="OJ231" s="929">
        <f t="shared" si="225"/>
        <v>0</v>
      </c>
      <c r="OK231" s="929">
        <f t="shared" si="225"/>
        <v>0</v>
      </c>
      <c r="OL231" s="929">
        <f t="shared" si="225"/>
        <v>0</v>
      </c>
      <c r="OM231" s="929">
        <f t="shared" si="225"/>
        <v>0</v>
      </c>
      <c r="ON231" s="929">
        <f t="shared" si="225"/>
        <v>0</v>
      </c>
      <c r="OO231" s="929">
        <f t="shared" si="225"/>
        <v>0</v>
      </c>
      <c r="OP231" s="929">
        <f t="shared" si="225"/>
        <v>0</v>
      </c>
      <c r="OQ231" s="929">
        <f t="shared" si="225"/>
        <v>0</v>
      </c>
      <c r="OR231" s="929">
        <f t="shared" si="225"/>
        <v>0</v>
      </c>
      <c r="OS231" s="929">
        <f t="shared" si="225"/>
        <v>0</v>
      </c>
      <c r="OT231" s="929">
        <f t="shared" si="225"/>
        <v>0</v>
      </c>
      <c r="OU231" s="929">
        <f t="shared" si="225"/>
        <v>0</v>
      </c>
      <c r="OV231" s="929">
        <f t="shared" si="225"/>
        <v>0</v>
      </c>
      <c r="OW231" s="929">
        <f t="shared" si="225"/>
        <v>0</v>
      </c>
      <c r="OX231" s="929">
        <f t="shared" si="225"/>
        <v>0</v>
      </c>
      <c r="OY231" s="929">
        <f t="shared" si="225"/>
        <v>0</v>
      </c>
      <c r="OZ231" s="929">
        <f t="shared" si="225"/>
        <v>0</v>
      </c>
      <c r="PA231" s="929">
        <f t="shared" si="225"/>
        <v>0</v>
      </c>
      <c r="PB231" s="929">
        <f t="shared" si="225"/>
        <v>0</v>
      </c>
      <c r="PC231" s="929">
        <f t="shared" si="225"/>
        <v>0</v>
      </c>
      <c r="PD231" s="929">
        <f t="shared" si="225"/>
        <v>0</v>
      </c>
      <c r="PE231" s="929">
        <f t="shared" si="225"/>
        <v>0</v>
      </c>
      <c r="PF231" s="929">
        <f t="shared" si="225"/>
        <v>0</v>
      </c>
      <c r="PG231" s="929">
        <f t="shared" si="225"/>
        <v>0</v>
      </c>
      <c r="PH231" s="929">
        <f t="shared" si="225"/>
        <v>0</v>
      </c>
      <c r="PI231" s="929">
        <f t="shared" si="225"/>
        <v>0</v>
      </c>
      <c r="PJ231" s="929">
        <f t="shared" si="225"/>
        <v>0</v>
      </c>
      <c r="PK231" s="929">
        <f t="shared" si="225"/>
        <v>0</v>
      </c>
      <c r="PL231" s="929">
        <f t="shared" si="225"/>
        <v>0</v>
      </c>
      <c r="PM231" s="929">
        <f t="shared" si="225"/>
        <v>0</v>
      </c>
      <c r="PN231" s="929">
        <f t="shared" si="225"/>
        <v>0</v>
      </c>
      <c r="PO231" s="929">
        <f t="shared" si="225"/>
        <v>0</v>
      </c>
      <c r="PP231" s="929">
        <f t="shared" si="225"/>
        <v>0</v>
      </c>
      <c r="PQ231" s="929">
        <f t="shared" si="225"/>
        <v>0</v>
      </c>
      <c r="PR231" s="929">
        <f t="shared" si="225"/>
        <v>0</v>
      </c>
      <c r="PS231" s="929">
        <f t="shared" si="225"/>
        <v>0</v>
      </c>
      <c r="PT231" s="929">
        <f t="shared" si="225"/>
        <v>0</v>
      </c>
      <c r="PU231" s="929">
        <f t="shared" si="225"/>
        <v>0</v>
      </c>
      <c r="PV231" s="929">
        <f t="shared" si="225"/>
        <v>0</v>
      </c>
      <c r="PW231" s="929">
        <f t="shared" si="225"/>
        <v>0</v>
      </c>
      <c r="PX231" s="929">
        <f t="shared" si="225"/>
        <v>0</v>
      </c>
      <c r="PY231" s="929">
        <f t="shared" si="225"/>
        <v>0</v>
      </c>
      <c r="PZ231" s="929">
        <f t="shared" si="225"/>
        <v>0</v>
      </c>
      <c r="QA231" s="929">
        <f t="shared" si="225"/>
        <v>0</v>
      </c>
      <c r="QB231" s="929">
        <f t="shared" si="225"/>
        <v>0</v>
      </c>
      <c r="QC231" s="929">
        <f t="shared" si="225"/>
        <v>0</v>
      </c>
      <c r="QD231" s="929">
        <f t="shared" si="225"/>
        <v>0</v>
      </c>
      <c r="QE231" s="929">
        <f t="shared" si="225"/>
        <v>0</v>
      </c>
      <c r="QF231" s="929">
        <f t="shared" si="225"/>
        <v>0</v>
      </c>
      <c r="QG231" s="929">
        <f t="shared" si="225"/>
        <v>0</v>
      </c>
      <c r="QH231" s="929">
        <f t="shared" si="225"/>
        <v>0</v>
      </c>
      <c r="QI231" s="929">
        <f t="shared" si="225"/>
        <v>0</v>
      </c>
      <c r="QJ231" s="929">
        <f t="shared" si="225"/>
        <v>0</v>
      </c>
      <c r="QK231" s="929">
        <f t="shared" si="225"/>
        <v>0</v>
      </c>
      <c r="QL231" s="929">
        <f t="shared" si="225"/>
        <v>0</v>
      </c>
      <c r="QM231" s="929">
        <f t="shared" si="225"/>
        <v>0</v>
      </c>
      <c r="QN231" s="929">
        <f t="shared" si="225"/>
        <v>0</v>
      </c>
      <c r="QO231" s="929">
        <f t="shared" si="225"/>
        <v>0</v>
      </c>
      <c r="QP231" s="929">
        <f t="shared" si="225"/>
        <v>0</v>
      </c>
      <c r="QQ231" s="929">
        <f t="shared" si="225"/>
        <v>0</v>
      </c>
      <c r="QR231" s="929">
        <f t="shared" ref="QR231:SI233" si="226">QR228</f>
        <v>0</v>
      </c>
      <c r="QS231" s="929">
        <f t="shared" si="226"/>
        <v>0</v>
      </c>
      <c r="QT231" s="929">
        <f t="shared" si="226"/>
        <v>0</v>
      </c>
      <c r="QU231" s="929">
        <f t="shared" si="226"/>
        <v>0</v>
      </c>
      <c r="QV231" s="929">
        <f t="shared" si="226"/>
        <v>0</v>
      </c>
      <c r="QW231" s="929">
        <f t="shared" si="226"/>
        <v>0</v>
      </c>
      <c r="QX231" s="929">
        <f t="shared" si="226"/>
        <v>0</v>
      </c>
      <c r="QY231" s="929">
        <f t="shared" si="226"/>
        <v>0</v>
      </c>
      <c r="QZ231" s="929">
        <f t="shared" si="226"/>
        <v>0</v>
      </c>
      <c r="RA231" s="929">
        <f t="shared" si="226"/>
        <v>0</v>
      </c>
      <c r="RB231" s="929">
        <f t="shared" si="226"/>
        <v>0</v>
      </c>
      <c r="RC231" s="929">
        <f t="shared" si="226"/>
        <v>0</v>
      </c>
      <c r="RD231" s="929">
        <f t="shared" si="226"/>
        <v>0</v>
      </c>
      <c r="RE231" s="929">
        <f t="shared" si="226"/>
        <v>0</v>
      </c>
      <c r="RF231" s="929">
        <f t="shared" si="226"/>
        <v>0</v>
      </c>
      <c r="RG231" s="929">
        <f t="shared" si="226"/>
        <v>0</v>
      </c>
      <c r="RH231" s="929">
        <f t="shared" si="226"/>
        <v>0</v>
      </c>
      <c r="RI231" s="929">
        <f t="shared" si="226"/>
        <v>0</v>
      </c>
      <c r="RJ231" s="929">
        <f t="shared" si="226"/>
        <v>0</v>
      </c>
      <c r="RK231" s="929">
        <f t="shared" si="226"/>
        <v>0</v>
      </c>
      <c r="RL231" s="929">
        <f t="shared" si="226"/>
        <v>0</v>
      </c>
      <c r="RM231" s="929">
        <f t="shared" si="226"/>
        <v>0</v>
      </c>
      <c r="RN231" s="929">
        <f t="shared" si="226"/>
        <v>0</v>
      </c>
      <c r="RO231" s="929">
        <f t="shared" si="226"/>
        <v>0</v>
      </c>
      <c r="RP231" s="929">
        <f t="shared" si="226"/>
        <v>0</v>
      </c>
      <c r="RQ231" s="929">
        <f t="shared" si="226"/>
        <v>0</v>
      </c>
      <c r="RR231" s="929">
        <f t="shared" si="226"/>
        <v>0</v>
      </c>
      <c r="RS231" s="929">
        <f t="shared" si="226"/>
        <v>0</v>
      </c>
      <c r="RT231" s="929">
        <f t="shared" si="226"/>
        <v>0</v>
      </c>
      <c r="RU231" s="929">
        <f t="shared" si="226"/>
        <v>0</v>
      </c>
      <c r="RV231" s="929">
        <f t="shared" si="226"/>
        <v>0</v>
      </c>
      <c r="RW231" s="929">
        <f t="shared" si="226"/>
        <v>0</v>
      </c>
      <c r="RX231" s="929">
        <f t="shared" si="226"/>
        <v>0</v>
      </c>
      <c r="RY231" s="929">
        <f t="shared" si="226"/>
        <v>0</v>
      </c>
      <c r="RZ231" s="929">
        <f t="shared" si="226"/>
        <v>0</v>
      </c>
      <c r="SA231" s="929">
        <f t="shared" si="226"/>
        <v>0</v>
      </c>
      <c r="SB231" s="929">
        <f t="shared" si="226"/>
        <v>0</v>
      </c>
      <c r="SC231" s="929">
        <f t="shared" si="226"/>
        <v>0</v>
      </c>
      <c r="SD231" s="929">
        <f t="shared" si="226"/>
        <v>0</v>
      </c>
      <c r="SE231" s="929">
        <f t="shared" si="226"/>
        <v>0</v>
      </c>
      <c r="SF231" s="929">
        <f t="shared" si="226"/>
        <v>0</v>
      </c>
      <c r="SG231" s="929">
        <f t="shared" si="226"/>
        <v>0</v>
      </c>
      <c r="SH231" s="929">
        <f t="shared" si="226"/>
        <v>0</v>
      </c>
      <c r="SI231" s="929">
        <f t="shared" si="226"/>
        <v>0</v>
      </c>
      <c r="SJ231" s="274">
        <f t="shared" si="217"/>
        <v>0</v>
      </c>
      <c r="SK231" s="261"/>
      <c r="SL231" s="249"/>
      <c r="SM231" s="249"/>
      <c r="SN231" s="249"/>
    </row>
    <row r="232" spans="1:508" outlineLevel="3" x14ac:dyDescent="0.35">
      <c r="A232" s="249"/>
      <c r="B232" s="258"/>
      <c r="C232" s="447">
        <f>INT($C$40)+3</f>
        <v>4</v>
      </c>
      <c r="D232" s="274"/>
      <c r="E232" s="325">
        <f t="shared" si="216"/>
        <v>80</v>
      </c>
      <c r="F232" s="331"/>
      <c r="G232" s="274"/>
      <c r="H232" s="569"/>
      <c r="I232" s="584" t="s">
        <v>920</v>
      </c>
      <c r="J232" s="570"/>
      <c r="K232" s="929">
        <f t="shared" ref="K232:Z233" si="227">K229</f>
        <v>0</v>
      </c>
      <c r="L232" s="929">
        <f t="shared" si="227"/>
        <v>0</v>
      </c>
      <c r="M232" s="929">
        <f t="shared" si="227"/>
        <v>0</v>
      </c>
      <c r="N232" s="929">
        <f t="shared" si="227"/>
        <v>0</v>
      </c>
      <c r="O232" s="929">
        <f t="shared" si="227"/>
        <v>0</v>
      </c>
      <c r="P232" s="929">
        <f t="shared" si="227"/>
        <v>0</v>
      </c>
      <c r="Q232" s="929">
        <f t="shared" si="227"/>
        <v>0</v>
      </c>
      <c r="R232" s="929">
        <f t="shared" si="227"/>
        <v>0</v>
      </c>
      <c r="S232" s="929">
        <f t="shared" si="227"/>
        <v>0</v>
      </c>
      <c r="T232" s="929">
        <f t="shared" si="227"/>
        <v>0</v>
      </c>
      <c r="U232" s="929">
        <f t="shared" si="227"/>
        <v>0</v>
      </c>
      <c r="V232" s="929">
        <f t="shared" si="227"/>
        <v>0</v>
      </c>
      <c r="W232" s="929">
        <f t="shared" si="227"/>
        <v>0</v>
      </c>
      <c r="X232" s="929">
        <f t="shared" si="227"/>
        <v>0</v>
      </c>
      <c r="Y232" s="929">
        <f t="shared" si="227"/>
        <v>0</v>
      </c>
      <c r="Z232" s="929">
        <f t="shared" si="227"/>
        <v>0</v>
      </c>
      <c r="AA232" s="929">
        <f t="shared" si="219"/>
        <v>0</v>
      </c>
      <c r="AB232" s="929">
        <f t="shared" si="219"/>
        <v>0</v>
      </c>
      <c r="AC232" s="929">
        <f t="shared" si="219"/>
        <v>0</v>
      </c>
      <c r="AD232" s="929">
        <f t="shared" si="219"/>
        <v>0</v>
      </c>
      <c r="AE232" s="929">
        <f t="shared" si="219"/>
        <v>0</v>
      </c>
      <c r="AF232" s="929">
        <f t="shared" si="219"/>
        <v>0</v>
      </c>
      <c r="AG232" s="929">
        <f t="shared" si="219"/>
        <v>0</v>
      </c>
      <c r="AH232" s="929">
        <f t="shared" si="219"/>
        <v>0</v>
      </c>
      <c r="AI232" s="929">
        <f t="shared" si="219"/>
        <v>0</v>
      </c>
      <c r="AJ232" s="929">
        <f t="shared" si="219"/>
        <v>0</v>
      </c>
      <c r="AK232" s="929">
        <f t="shared" si="219"/>
        <v>0</v>
      </c>
      <c r="AL232" s="929">
        <f t="shared" si="219"/>
        <v>0</v>
      </c>
      <c r="AM232" s="929">
        <f t="shared" si="219"/>
        <v>0</v>
      </c>
      <c r="AN232" s="929">
        <f t="shared" si="219"/>
        <v>0</v>
      </c>
      <c r="AO232" s="929">
        <f t="shared" si="219"/>
        <v>0</v>
      </c>
      <c r="AP232" s="929">
        <f t="shared" si="219"/>
        <v>0</v>
      </c>
      <c r="AQ232" s="929">
        <f t="shared" si="219"/>
        <v>0</v>
      </c>
      <c r="AR232" s="929">
        <f t="shared" si="219"/>
        <v>0</v>
      </c>
      <c r="AS232" s="929">
        <f t="shared" si="219"/>
        <v>0</v>
      </c>
      <c r="AT232" s="929">
        <f t="shared" si="219"/>
        <v>0</v>
      </c>
      <c r="AU232" s="929">
        <f t="shared" si="219"/>
        <v>0</v>
      </c>
      <c r="AV232" s="929">
        <f t="shared" si="219"/>
        <v>0</v>
      </c>
      <c r="AW232" s="929">
        <f t="shared" si="219"/>
        <v>0</v>
      </c>
      <c r="AX232" s="929">
        <f t="shared" si="219"/>
        <v>0</v>
      </c>
      <c r="AY232" s="929">
        <f t="shared" si="219"/>
        <v>0</v>
      </c>
      <c r="AZ232" s="929">
        <f t="shared" si="219"/>
        <v>0</v>
      </c>
      <c r="BA232" s="929">
        <f t="shared" si="219"/>
        <v>0</v>
      </c>
      <c r="BB232" s="929">
        <f t="shared" si="219"/>
        <v>0</v>
      </c>
      <c r="BC232" s="929">
        <f t="shared" si="219"/>
        <v>0</v>
      </c>
      <c r="BD232" s="929">
        <f t="shared" si="219"/>
        <v>0</v>
      </c>
      <c r="BE232" s="929">
        <f t="shared" si="219"/>
        <v>0</v>
      </c>
      <c r="BF232" s="929">
        <f t="shared" si="219"/>
        <v>0</v>
      </c>
      <c r="BG232" s="929">
        <f t="shared" si="219"/>
        <v>0</v>
      </c>
      <c r="BH232" s="929">
        <f t="shared" si="219"/>
        <v>0</v>
      </c>
      <c r="BI232" s="929">
        <f t="shared" si="219"/>
        <v>0</v>
      </c>
      <c r="BJ232" s="929">
        <f t="shared" si="219"/>
        <v>0</v>
      </c>
      <c r="BK232" s="929">
        <f t="shared" si="219"/>
        <v>0</v>
      </c>
      <c r="BL232" s="929">
        <f t="shared" si="219"/>
        <v>0</v>
      </c>
      <c r="BM232" s="929">
        <f t="shared" si="219"/>
        <v>0</v>
      </c>
      <c r="BN232" s="929">
        <f t="shared" si="219"/>
        <v>0</v>
      </c>
      <c r="BO232" s="929">
        <f t="shared" si="219"/>
        <v>0</v>
      </c>
      <c r="BP232" s="929">
        <f t="shared" si="219"/>
        <v>0</v>
      </c>
      <c r="BQ232" s="929">
        <f t="shared" si="219"/>
        <v>0</v>
      </c>
      <c r="BR232" s="929">
        <f t="shared" si="219"/>
        <v>0</v>
      </c>
      <c r="BS232" s="929">
        <f t="shared" si="219"/>
        <v>0</v>
      </c>
      <c r="BT232" s="929">
        <f t="shared" si="219"/>
        <v>0</v>
      </c>
      <c r="BU232" s="929">
        <f t="shared" si="219"/>
        <v>0</v>
      </c>
      <c r="BV232" s="929">
        <f t="shared" si="219"/>
        <v>0</v>
      </c>
      <c r="BW232" s="929">
        <f t="shared" si="219"/>
        <v>0</v>
      </c>
      <c r="BX232" s="929">
        <f t="shared" si="220"/>
        <v>0</v>
      </c>
      <c r="BY232" s="929">
        <f t="shared" si="220"/>
        <v>0</v>
      </c>
      <c r="BZ232" s="929">
        <f t="shared" si="220"/>
        <v>0</v>
      </c>
      <c r="CA232" s="929">
        <f t="shared" si="220"/>
        <v>0</v>
      </c>
      <c r="CB232" s="929">
        <f t="shared" si="220"/>
        <v>0</v>
      </c>
      <c r="CC232" s="929">
        <f t="shared" si="220"/>
        <v>0</v>
      </c>
      <c r="CD232" s="929">
        <f t="shared" si="220"/>
        <v>0</v>
      </c>
      <c r="CE232" s="929">
        <f t="shared" si="220"/>
        <v>0</v>
      </c>
      <c r="CF232" s="929">
        <f t="shared" si="220"/>
        <v>0</v>
      </c>
      <c r="CG232" s="929">
        <f t="shared" si="220"/>
        <v>0</v>
      </c>
      <c r="CH232" s="929">
        <f t="shared" si="220"/>
        <v>0</v>
      </c>
      <c r="CI232" s="929">
        <f t="shared" si="220"/>
        <v>0</v>
      </c>
      <c r="CJ232" s="929">
        <f t="shared" si="220"/>
        <v>0</v>
      </c>
      <c r="CK232" s="929">
        <f t="shared" si="220"/>
        <v>0</v>
      </c>
      <c r="CL232" s="929">
        <f t="shared" si="220"/>
        <v>0</v>
      </c>
      <c r="CM232" s="929">
        <f t="shared" si="220"/>
        <v>0</v>
      </c>
      <c r="CN232" s="929">
        <f t="shared" si="220"/>
        <v>0</v>
      </c>
      <c r="CO232" s="929">
        <f t="shared" si="220"/>
        <v>0</v>
      </c>
      <c r="CP232" s="929">
        <f t="shared" si="220"/>
        <v>0</v>
      </c>
      <c r="CQ232" s="929">
        <f t="shared" si="220"/>
        <v>0</v>
      </c>
      <c r="CR232" s="929">
        <f t="shared" si="220"/>
        <v>0</v>
      </c>
      <c r="CS232" s="929">
        <f t="shared" si="220"/>
        <v>0</v>
      </c>
      <c r="CT232" s="929">
        <f t="shared" si="220"/>
        <v>0</v>
      </c>
      <c r="CU232" s="929">
        <f t="shared" si="220"/>
        <v>0</v>
      </c>
      <c r="CV232" s="929">
        <f t="shared" si="220"/>
        <v>0</v>
      </c>
      <c r="CW232" s="929">
        <f t="shared" si="220"/>
        <v>0</v>
      </c>
      <c r="CX232" s="929">
        <f t="shared" si="220"/>
        <v>0</v>
      </c>
      <c r="CY232" s="929">
        <f t="shared" si="220"/>
        <v>0</v>
      </c>
      <c r="CZ232" s="929">
        <f t="shared" si="220"/>
        <v>0</v>
      </c>
      <c r="DA232" s="929">
        <f t="shared" si="220"/>
        <v>0</v>
      </c>
      <c r="DB232" s="929">
        <f t="shared" si="220"/>
        <v>0</v>
      </c>
      <c r="DC232" s="929">
        <f t="shared" si="220"/>
        <v>0</v>
      </c>
      <c r="DD232" s="929">
        <f t="shared" si="220"/>
        <v>0</v>
      </c>
      <c r="DE232" s="929">
        <f t="shared" si="220"/>
        <v>0</v>
      </c>
      <c r="DF232" s="929">
        <f t="shared" si="220"/>
        <v>0</v>
      </c>
      <c r="DG232" s="929">
        <f t="shared" si="220"/>
        <v>0</v>
      </c>
      <c r="DH232" s="929">
        <f t="shared" si="220"/>
        <v>0</v>
      </c>
      <c r="DI232" s="929">
        <f t="shared" si="220"/>
        <v>0</v>
      </c>
      <c r="DJ232" s="929">
        <f t="shared" si="220"/>
        <v>0</v>
      </c>
      <c r="DK232" s="929">
        <f t="shared" si="220"/>
        <v>0</v>
      </c>
      <c r="DL232" s="929">
        <f t="shared" si="220"/>
        <v>0</v>
      </c>
      <c r="DM232" s="929">
        <f t="shared" si="220"/>
        <v>0</v>
      </c>
      <c r="DN232" s="929">
        <f t="shared" si="220"/>
        <v>0</v>
      </c>
      <c r="DO232" s="929">
        <f t="shared" si="220"/>
        <v>0</v>
      </c>
      <c r="DP232" s="929">
        <f t="shared" si="220"/>
        <v>0</v>
      </c>
      <c r="DQ232" s="929">
        <f t="shared" si="220"/>
        <v>0</v>
      </c>
      <c r="DR232" s="929">
        <f t="shared" si="220"/>
        <v>0</v>
      </c>
      <c r="DS232" s="929">
        <f t="shared" si="220"/>
        <v>0</v>
      </c>
      <c r="DT232" s="929">
        <f t="shared" si="220"/>
        <v>0</v>
      </c>
      <c r="DU232" s="929">
        <f t="shared" si="220"/>
        <v>0</v>
      </c>
      <c r="DV232" s="929">
        <f t="shared" si="220"/>
        <v>0</v>
      </c>
      <c r="DW232" s="929">
        <f t="shared" si="220"/>
        <v>0</v>
      </c>
      <c r="DX232" s="929">
        <f t="shared" si="220"/>
        <v>0</v>
      </c>
      <c r="DY232" s="929">
        <f t="shared" si="220"/>
        <v>0</v>
      </c>
      <c r="DZ232" s="929">
        <f t="shared" si="220"/>
        <v>0</v>
      </c>
      <c r="EA232" s="929">
        <f t="shared" si="220"/>
        <v>0</v>
      </c>
      <c r="EB232" s="929">
        <f t="shared" si="220"/>
        <v>0</v>
      </c>
      <c r="EC232" s="929">
        <f t="shared" si="220"/>
        <v>0</v>
      </c>
      <c r="ED232" s="929">
        <f t="shared" si="220"/>
        <v>0</v>
      </c>
      <c r="EE232" s="929">
        <f t="shared" si="220"/>
        <v>0</v>
      </c>
      <c r="EF232" s="929">
        <f t="shared" si="220"/>
        <v>0</v>
      </c>
      <c r="EG232" s="929">
        <f t="shared" si="220"/>
        <v>0</v>
      </c>
      <c r="EH232" s="929">
        <f t="shared" si="220"/>
        <v>0</v>
      </c>
      <c r="EI232" s="929">
        <f t="shared" si="220"/>
        <v>0</v>
      </c>
      <c r="EJ232" s="929">
        <f t="shared" si="221"/>
        <v>0</v>
      </c>
      <c r="EK232" s="929">
        <f t="shared" si="221"/>
        <v>0</v>
      </c>
      <c r="EL232" s="929">
        <f t="shared" si="221"/>
        <v>0</v>
      </c>
      <c r="EM232" s="929">
        <f t="shared" si="221"/>
        <v>0</v>
      </c>
      <c r="EN232" s="929">
        <f t="shared" si="221"/>
        <v>0</v>
      </c>
      <c r="EO232" s="929">
        <f t="shared" si="221"/>
        <v>0</v>
      </c>
      <c r="EP232" s="929">
        <f t="shared" si="221"/>
        <v>0</v>
      </c>
      <c r="EQ232" s="929">
        <f t="shared" si="221"/>
        <v>0</v>
      </c>
      <c r="ER232" s="929">
        <f t="shared" si="221"/>
        <v>0</v>
      </c>
      <c r="ES232" s="929">
        <f t="shared" si="221"/>
        <v>0</v>
      </c>
      <c r="ET232" s="929">
        <f t="shared" si="221"/>
        <v>0</v>
      </c>
      <c r="EU232" s="929">
        <f t="shared" si="221"/>
        <v>0</v>
      </c>
      <c r="EV232" s="929">
        <f t="shared" si="221"/>
        <v>0</v>
      </c>
      <c r="EW232" s="929">
        <f t="shared" si="221"/>
        <v>0</v>
      </c>
      <c r="EX232" s="929">
        <f t="shared" si="221"/>
        <v>0</v>
      </c>
      <c r="EY232" s="929">
        <f t="shared" si="221"/>
        <v>0</v>
      </c>
      <c r="EZ232" s="929">
        <f t="shared" si="221"/>
        <v>0</v>
      </c>
      <c r="FA232" s="929">
        <f t="shared" si="221"/>
        <v>0</v>
      </c>
      <c r="FB232" s="929">
        <f t="shared" si="221"/>
        <v>0</v>
      </c>
      <c r="FC232" s="929">
        <f t="shared" si="221"/>
        <v>0</v>
      </c>
      <c r="FD232" s="929">
        <f t="shared" si="221"/>
        <v>0</v>
      </c>
      <c r="FE232" s="929">
        <f t="shared" si="221"/>
        <v>0</v>
      </c>
      <c r="FF232" s="929">
        <f t="shared" si="221"/>
        <v>0</v>
      </c>
      <c r="FG232" s="929">
        <f t="shared" si="221"/>
        <v>0</v>
      </c>
      <c r="FH232" s="929">
        <f t="shared" si="221"/>
        <v>0</v>
      </c>
      <c r="FI232" s="929">
        <f t="shared" si="221"/>
        <v>0</v>
      </c>
      <c r="FJ232" s="929">
        <f t="shared" si="221"/>
        <v>0</v>
      </c>
      <c r="FK232" s="929">
        <f t="shared" si="221"/>
        <v>0</v>
      </c>
      <c r="FL232" s="929">
        <f t="shared" si="221"/>
        <v>0</v>
      </c>
      <c r="FM232" s="929">
        <f t="shared" si="221"/>
        <v>0</v>
      </c>
      <c r="FN232" s="929">
        <f t="shared" si="221"/>
        <v>0</v>
      </c>
      <c r="FO232" s="929">
        <f t="shared" si="221"/>
        <v>0</v>
      </c>
      <c r="FP232" s="929">
        <f t="shared" si="221"/>
        <v>0</v>
      </c>
      <c r="FQ232" s="929">
        <f t="shared" si="221"/>
        <v>0</v>
      </c>
      <c r="FR232" s="929">
        <f t="shared" si="221"/>
        <v>0</v>
      </c>
      <c r="FS232" s="929">
        <f t="shared" si="221"/>
        <v>0</v>
      </c>
      <c r="FT232" s="929">
        <f t="shared" si="221"/>
        <v>0</v>
      </c>
      <c r="FU232" s="929">
        <f t="shared" si="221"/>
        <v>0</v>
      </c>
      <c r="FV232" s="929">
        <f t="shared" si="221"/>
        <v>0</v>
      </c>
      <c r="FW232" s="929">
        <f t="shared" si="221"/>
        <v>0</v>
      </c>
      <c r="FX232" s="929">
        <f t="shared" si="221"/>
        <v>0</v>
      </c>
      <c r="FY232" s="929">
        <f t="shared" si="221"/>
        <v>0</v>
      </c>
      <c r="FZ232" s="929">
        <f t="shared" si="221"/>
        <v>0</v>
      </c>
      <c r="GA232" s="929">
        <f t="shared" si="221"/>
        <v>0</v>
      </c>
      <c r="GB232" s="929">
        <f t="shared" si="221"/>
        <v>0</v>
      </c>
      <c r="GC232" s="929">
        <f t="shared" si="221"/>
        <v>0</v>
      </c>
      <c r="GD232" s="929">
        <f t="shared" si="221"/>
        <v>0</v>
      </c>
      <c r="GE232" s="929">
        <f t="shared" si="221"/>
        <v>0</v>
      </c>
      <c r="GF232" s="929">
        <f t="shared" si="221"/>
        <v>0</v>
      </c>
      <c r="GG232" s="929">
        <f t="shared" si="221"/>
        <v>0</v>
      </c>
      <c r="GH232" s="929">
        <f t="shared" si="221"/>
        <v>0</v>
      </c>
      <c r="GI232" s="929">
        <f t="shared" si="221"/>
        <v>0</v>
      </c>
      <c r="GJ232" s="929">
        <f t="shared" si="221"/>
        <v>0</v>
      </c>
      <c r="GK232" s="929">
        <f t="shared" si="221"/>
        <v>0</v>
      </c>
      <c r="GL232" s="929">
        <f t="shared" si="221"/>
        <v>0</v>
      </c>
      <c r="GM232" s="929">
        <f t="shared" si="221"/>
        <v>0</v>
      </c>
      <c r="GN232" s="929">
        <f t="shared" si="221"/>
        <v>0</v>
      </c>
      <c r="GO232" s="929">
        <f t="shared" si="221"/>
        <v>0</v>
      </c>
      <c r="GP232" s="929">
        <f t="shared" si="221"/>
        <v>0</v>
      </c>
      <c r="GQ232" s="929">
        <f t="shared" si="221"/>
        <v>0</v>
      </c>
      <c r="GR232" s="929">
        <f t="shared" si="221"/>
        <v>0</v>
      </c>
      <c r="GS232" s="929">
        <f t="shared" si="221"/>
        <v>0</v>
      </c>
      <c r="GT232" s="929">
        <f t="shared" si="221"/>
        <v>0</v>
      </c>
      <c r="GU232" s="929">
        <f t="shared" si="221"/>
        <v>0</v>
      </c>
      <c r="GV232" s="929">
        <f t="shared" si="222"/>
        <v>0</v>
      </c>
      <c r="GW232" s="929">
        <f t="shared" si="222"/>
        <v>0</v>
      </c>
      <c r="GX232" s="929">
        <f t="shared" si="222"/>
        <v>0</v>
      </c>
      <c r="GY232" s="929">
        <f t="shared" si="222"/>
        <v>0</v>
      </c>
      <c r="GZ232" s="929">
        <f t="shared" si="222"/>
        <v>0</v>
      </c>
      <c r="HA232" s="929">
        <f t="shared" si="222"/>
        <v>0</v>
      </c>
      <c r="HB232" s="929">
        <f t="shared" si="222"/>
        <v>0</v>
      </c>
      <c r="HC232" s="929">
        <f t="shared" si="222"/>
        <v>0</v>
      </c>
      <c r="HD232" s="929">
        <f t="shared" si="222"/>
        <v>0</v>
      </c>
      <c r="HE232" s="929">
        <f t="shared" si="222"/>
        <v>0</v>
      </c>
      <c r="HF232" s="929">
        <f t="shared" si="222"/>
        <v>0</v>
      </c>
      <c r="HG232" s="929">
        <f t="shared" si="222"/>
        <v>0</v>
      </c>
      <c r="HH232" s="929">
        <f t="shared" si="222"/>
        <v>0</v>
      </c>
      <c r="HI232" s="929">
        <f t="shared" si="222"/>
        <v>0</v>
      </c>
      <c r="HJ232" s="929">
        <f t="shared" si="222"/>
        <v>0</v>
      </c>
      <c r="HK232" s="929">
        <f t="shared" si="222"/>
        <v>0</v>
      </c>
      <c r="HL232" s="929">
        <f t="shared" si="222"/>
        <v>0</v>
      </c>
      <c r="HM232" s="929">
        <f t="shared" si="222"/>
        <v>0</v>
      </c>
      <c r="HN232" s="929">
        <f t="shared" si="222"/>
        <v>0</v>
      </c>
      <c r="HO232" s="929">
        <f t="shared" si="222"/>
        <v>0</v>
      </c>
      <c r="HP232" s="929">
        <f t="shared" si="222"/>
        <v>0</v>
      </c>
      <c r="HQ232" s="929">
        <f t="shared" si="222"/>
        <v>0</v>
      </c>
      <c r="HR232" s="929">
        <f t="shared" si="222"/>
        <v>0</v>
      </c>
      <c r="HS232" s="929">
        <f t="shared" si="222"/>
        <v>0</v>
      </c>
      <c r="HT232" s="929">
        <f t="shared" si="222"/>
        <v>0</v>
      </c>
      <c r="HU232" s="929">
        <f t="shared" si="222"/>
        <v>0</v>
      </c>
      <c r="HV232" s="929">
        <f t="shared" si="222"/>
        <v>0</v>
      </c>
      <c r="HW232" s="929">
        <f t="shared" si="222"/>
        <v>0</v>
      </c>
      <c r="HX232" s="929">
        <f t="shared" si="222"/>
        <v>0</v>
      </c>
      <c r="HY232" s="929">
        <f t="shared" si="222"/>
        <v>0</v>
      </c>
      <c r="HZ232" s="929">
        <f t="shared" si="222"/>
        <v>0</v>
      </c>
      <c r="IA232" s="929">
        <f t="shared" si="222"/>
        <v>0</v>
      </c>
      <c r="IB232" s="929">
        <f t="shared" si="222"/>
        <v>0</v>
      </c>
      <c r="IC232" s="929">
        <f t="shared" si="222"/>
        <v>0</v>
      </c>
      <c r="ID232" s="929">
        <f t="shared" si="222"/>
        <v>0</v>
      </c>
      <c r="IE232" s="929">
        <f t="shared" si="222"/>
        <v>0</v>
      </c>
      <c r="IF232" s="929">
        <f t="shared" si="222"/>
        <v>0</v>
      </c>
      <c r="IG232" s="929">
        <f t="shared" si="222"/>
        <v>0</v>
      </c>
      <c r="IH232" s="929">
        <f t="shared" si="222"/>
        <v>0</v>
      </c>
      <c r="II232" s="929">
        <f t="shared" si="222"/>
        <v>0</v>
      </c>
      <c r="IJ232" s="929">
        <f t="shared" si="222"/>
        <v>0</v>
      </c>
      <c r="IK232" s="929">
        <f t="shared" si="222"/>
        <v>0</v>
      </c>
      <c r="IL232" s="929">
        <f t="shared" si="222"/>
        <v>0</v>
      </c>
      <c r="IM232" s="929">
        <f t="shared" si="222"/>
        <v>0</v>
      </c>
      <c r="IN232" s="929">
        <f t="shared" si="222"/>
        <v>0</v>
      </c>
      <c r="IO232" s="929">
        <f t="shared" si="222"/>
        <v>0</v>
      </c>
      <c r="IP232" s="929">
        <f t="shared" si="222"/>
        <v>0</v>
      </c>
      <c r="IQ232" s="929">
        <f t="shared" si="222"/>
        <v>0</v>
      </c>
      <c r="IR232" s="929">
        <f t="shared" si="222"/>
        <v>0</v>
      </c>
      <c r="IS232" s="929">
        <f t="shared" si="222"/>
        <v>0</v>
      </c>
      <c r="IT232" s="929">
        <f t="shared" si="222"/>
        <v>0</v>
      </c>
      <c r="IU232" s="929">
        <f t="shared" si="222"/>
        <v>0</v>
      </c>
      <c r="IV232" s="929">
        <f t="shared" si="222"/>
        <v>0</v>
      </c>
      <c r="IW232" s="929">
        <f t="shared" si="222"/>
        <v>0</v>
      </c>
      <c r="IX232" s="929">
        <f t="shared" si="222"/>
        <v>0</v>
      </c>
      <c r="IY232" s="929">
        <f t="shared" si="222"/>
        <v>0</v>
      </c>
      <c r="IZ232" s="929">
        <f t="shared" si="222"/>
        <v>0</v>
      </c>
      <c r="JA232" s="929">
        <f t="shared" si="222"/>
        <v>0</v>
      </c>
      <c r="JB232" s="929">
        <f t="shared" si="222"/>
        <v>0</v>
      </c>
      <c r="JC232" s="929">
        <f t="shared" si="222"/>
        <v>0</v>
      </c>
      <c r="JD232" s="929">
        <f t="shared" si="222"/>
        <v>0</v>
      </c>
      <c r="JE232" s="929">
        <f t="shared" si="222"/>
        <v>0</v>
      </c>
      <c r="JF232" s="929">
        <f t="shared" si="222"/>
        <v>0</v>
      </c>
      <c r="JG232" s="929">
        <f t="shared" si="222"/>
        <v>0</v>
      </c>
      <c r="JH232" s="929">
        <f t="shared" si="223"/>
        <v>0</v>
      </c>
      <c r="JI232" s="929">
        <f t="shared" si="223"/>
        <v>0</v>
      </c>
      <c r="JJ232" s="929">
        <f t="shared" si="223"/>
        <v>0</v>
      </c>
      <c r="JK232" s="929">
        <f t="shared" si="223"/>
        <v>0</v>
      </c>
      <c r="JL232" s="929">
        <f t="shared" si="223"/>
        <v>0</v>
      </c>
      <c r="JM232" s="929">
        <f t="shared" si="223"/>
        <v>0</v>
      </c>
      <c r="JN232" s="929">
        <f t="shared" si="223"/>
        <v>0</v>
      </c>
      <c r="JO232" s="929">
        <f t="shared" si="223"/>
        <v>0</v>
      </c>
      <c r="JP232" s="929">
        <f t="shared" si="223"/>
        <v>0</v>
      </c>
      <c r="JQ232" s="929">
        <f t="shared" si="223"/>
        <v>0</v>
      </c>
      <c r="JR232" s="929">
        <f t="shared" si="223"/>
        <v>0</v>
      </c>
      <c r="JS232" s="929">
        <f t="shared" si="223"/>
        <v>0</v>
      </c>
      <c r="JT232" s="929">
        <f t="shared" si="223"/>
        <v>0</v>
      </c>
      <c r="JU232" s="929">
        <f t="shared" si="223"/>
        <v>0</v>
      </c>
      <c r="JV232" s="929">
        <f t="shared" si="223"/>
        <v>0</v>
      </c>
      <c r="JW232" s="929">
        <f t="shared" si="223"/>
        <v>0</v>
      </c>
      <c r="JX232" s="929">
        <f t="shared" si="223"/>
        <v>0</v>
      </c>
      <c r="JY232" s="929">
        <f t="shared" si="223"/>
        <v>0</v>
      </c>
      <c r="JZ232" s="929">
        <f t="shared" si="223"/>
        <v>0</v>
      </c>
      <c r="KA232" s="929">
        <f t="shared" si="223"/>
        <v>0</v>
      </c>
      <c r="KB232" s="929">
        <f t="shared" si="223"/>
        <v>0</v>
      </c>
      <c r="KC232" s="929">
        <f t="shared" si="223"/>
        <v>0</v>
      </c>
      <c r="KD232" s="929">
        <f t="shared" si="223"/>
        <v>0</v>
      </c>
      <c r="KE232" s="929">
        <f t="shared" si="223"/>
        <v>0</v>
      </c>
      <c r="KF232" s="929">
        <f t="shared" si="223"/>
        <v>0</v>
      </c>
      <c r="KG232" s="929">
        <f t="shared" si="223"/>
        <v>0</v>
      </c>
      <c r="KH232" s="929">
        <f t="shared" si="223"/>
        <v>0</v>
      </c>
      <c r="KI232" s="929">
        <f t="shared" si="223"/>
        <v>0</v>
      </c>
      <c r="KJ232" s="929">
        <f t="shared" si="223"/>
        <v>0</v>
      </c>
      <c r="KK232" s="929">
        <f t="shared" si="223"/>
        <v>0</v>
      </c>
      <c r="KL232" s="929">
        <f t="shared" si="223"/>
        <v>0</v>
      </c>
      <c r="KM232" s="929">
        <f t="shared" si="223"/>
        <v>0</v>
      </c>
      <c r="KN232" s="929">
        <f t="shared" si="223"/>
        <v>0</v>
      </c>
      <c r="KO232" s="929">
        <f t="shared" si="223"/>
        <v>0</v>
      </c>
      <c r="KP232" s="929">
        <f t="shared" si="223"/>
        <v>0</v>
      </c>
      <c r="KQ232" s="929">
        <f t="shared" si="223"/>
        <v>0</v>
      </c>
      <c r="KR232" s="929">
        <f t="shared" si="223"/>
        <v>0</v>
      </c>
      <c r="KS232" s="929">
        <f t="shared" si="223"/>
        <v>0</v>
      </c>
      <c r="KT232" s="929">
        <f t="shared" si="223"/>
        <v>0</v>
      </c>
      <c r="KU232" s="929">
        <f t="shared" si="223"/>
        <v>0</v>
      </c>
      <c r="KV232" s="929">
        <f t="shared" si="223"/>
        <v>0</v>
      </c>
      <c r="KW232" s="929">
        <f t="shared" si="223"/>
        <v>0</v>
      </c>
      <c r="KX232" s="929">
        <f t="shared" si="223"/>
        <v>0</v>
      </c>
      <c r="KY232" s="929">
        <f t="shared" si="223"/>
        <v>0</v>
      </c>
      <c r="KZ232" s="929">
        <f t="shared" si="223"/>
        <v>0</v>
      </c>
      <c r="LA232" s="929">
        <f t="shared" si="223"/>
        <v>0</v>
      </c>
      <c r="LB232" s="929">
        <f t="shared" si="223"/>
        <v>0</v>
      </c>
      <c r="LC232" s="929">
        <f t="shared" si="223"/>
        <v>0</v>
      </c>
      <c r="LD232" s="929">
        <f t="shared" si="223"/>
        <v>0</v>
      </c>
      <c r="LE232" s="929">
        <f t="shared" si="223"/>
        <v>0</v>
      </c>
      <c r="LF232" s="929">
        <f t="shared" si="223"/>
        <v>0</v>
      </c>
      <c r="LG232" s="929">
        <f t="shared" si="223"/>
        <v>0</v>
      </c>
      <c r="LH232" s="929">
        <f t="shared" si="223"/>
        <v>0</v>
      </c>
      <c r="LI232" s="929">
        <f t="shared" si="223"/>
        <v>0</v>
      </c>
      <c r="LJ232" s="929">
        <f t="shared" si="223"/>
        <v>0</v>
      </c>
      <c r="LK232" s="929">
        <f t="shared" si="223"/>
        <v>0</v>
      </c>
      <c r="LL232" s="929">
        <f t="shared" si="223"/>
        <v>0</v>
      </c>
      <c r="LM232" s="929">
        <f t="shared" si="223"/>
        <v>0</v>
      </c>
      <c r="LN232" s="929">
        <f t="shared" si="223"/>
        <v>0</v>
      </c>
      <c r="LO232" s="929">
        <f t="shared" si="223"/>
        <v>0</v>
      </c>
      <c r="LP232" s="929">
        <f t="shared" si="223"/>
        <v>0</v>
      </c>
      <c r="LQ232" s="929">
        <f t="shared" si="223"/>
        <v>0</v>
      </c>
      <c r="LR232" s="929">
        <f t="shared" si="223"/>
        <v>0</v>
      </c>
      <c r="LS232" s="929">
        <f t="shared" si="223"/>
        <v>0</v>
      </c>
      <c r="LT232" s="929">
        <f t="shared" si="224"/>
        <v>0</v>
      </c>
      <c r="LU232" s="929">
        <f t="shared" si="224"/>
        <v>0</v>
      </c>
      <c r="LV232" s="929">
        <f t="shared" si="224"/>
        <v>0</v>
      </c>
      <c r="LW232" s="929">
        <f t="shared" si="224"/>
        <v>0</v>
      </c>
      <c r="LX232" s="929">
        <f t="shared" si="224"/>
        <v>0</v>
      </c>
      <c r="LY232" s="929">
        <f t="shared" si="224"/>
        <v>0</v>
      </c>
      <c r="LZ232" s="929">
        <f t="shared" si="224"/>
        <v>0</v>
      </c>
      <c r="MA232" s="929">
        <f t="shared" si="224"/>
        <v>0</v>
      </c>
      <c r="MB232" s="929">
        <f t="shared" si="224"/>
        <v>0</v>
      </c>
      <c r="MC232" s="929">
        <f t="shared" si="224"/>
        <v>0</v>
      </c>
      <c r="MD232" s="929">
        <f t="shared" si="224"/>
        <v>0</v>
      </c>
      <c r="ME232" s="929">
        <f t="shared" si="224"/>
        <v>0</v>
      </c>
      <c r="MF232" s="929">
        <f t="shared" si="224"/>
        <v>0</v>
      </c>
      <c r="MG232" s="929">
        <f t="shared" si="224"/>
        <v>0</v>
      </c>
      <c r="MH232" s="929">
        <f t="shared" si="224"/>
        <v>0</v>
      </c>
      <c r="MI232" s="929">
        <f t="shared" si="224"/>
        <v>0</v>
      </c>
      <c r="MJ232" s="929">
        <f t="shared" si="224"/>
        <v>0</v>
      </c>
      <c r="MK232" s="929">
        <f t="shared" si="224"/>
        <v>0</v>
      </c>
      <c r="ML232" s="929">
        <f t="shared" si="224"/>
        <v>0</v>
      </c>
      <c r="MM232" s="929">
        <f t="shared" si="224"/>
        <v>0</v>
      </c>
      <c r="MN232" s="929">
        <f t="shared" si="224"/>
        <v>0</v>
      </c>
      <c r="MO232" s="929">
        <f t="shared" si="224"/>
        <v>0</v>
      </c>
      <c r="MP232" s="929">
        <f t="shared" si="224"/>
        <v>0</v>
      </c>
      <c r="MQ232" s="929">
        <f t="shared" si="224"/>
        <v>0</v>
      </c>
      <c r="MR232" s="929">
        <f t="shared" si="224"/>
        <v>0</v>
      </c>
      <c r="MS232" s="929">
        <f t="shared" si="224"/>
        <v>0</v>
      </c>
      <c r="MT232" s="929">
        <f t="shared" si="224"/>
        <v>0</v>
      </c>
      <c r="MU232" s="929">
        <f t="shared" si="224"/>
        <v>0</v>
      </c>
      <c r="MV232" s="929">
        <f t="shared" si="224"/>
        <v>0</v>
      </c>
      <c r="MW232" s="929">
        <f t="shared" si="224"/>
        <v>0</v>
      </c>
      <c r="MX232" s="929">
        <f t="shared" si="224"/>
        <v>0</v>
      </c>
      <c r="MY232" s="929">
        <f t="shared" si="224"/>
        <v>0</v>
      </c>
      <c r="MZ232" s="929">
        <f t="shared" si="224"/>
        <v>0</v>
      </c>
      <c r="NA232" s="929">
        <f t="shared" si="224"/>
        <v>0</v>
      </c>
      <c r="NB232" s="929">
        <f t="shared" si="224"/>
        <v>0</v>
      </c>
      <c r="NC232" s="929">
        <f t="shared" si="224"/>
        <v>0</v>
      </c>
      <c r="ND232" s="929">
        <f t="shared" si="224"/>
        <v>0</v>
      </c>
      <c r="NE232" s="929">
        <f t="shared" si="224"/>
        <v>0</v>
      </c>
      <c r="NF232" s="929">
        <f t="shared" si="224"/>
        <v>0</v>
      </c>
      <c r="NG232" s="929">
        <f t="shared" si="224"/>
        <v>0</v>
      </c>
      <c r="NH232" s="929">
        <f t="shared" si="224"/>
        <v>0</v>
      </c>
      <c r="NI232" s="929">
        <f t="shared" si="224"/>
        <v>0</v>
      </c>
      <c r="NJ232" s="929">
        <f t="shared" si="224"/>
        <v>0</v>
      </c>
      <c r="NK232" s="929">
        <f t="shared" si="224"/>
        <v>0</v>
      </c>
      <c r="NL232" s="929">
        <f t="shared" si="224"/>
        <v>0</v>
      </c>
      <c r="NM232" s="929">
        <f t="shared" si="224"/>
        <v>0</v>
      </c>
      <c r="NN232" s="929">
        <f t="shared" si="224"/>
        <v>0</v>
      </c>
      <c r="NO232" s="929">
        <f t="shared" si="224"/>
        <v>0</v>
      </c>
      <c r="NP232" s="929">
        <f t="shared" si="224"/>
        <v>0</v>
      </c>
      <c r="NQ232" s="929">
        <f t="shared" si="224"/>
        <v>0</v>
      </c>
      <c r="NR232" s="929">
        <f t="shared" si="224"/>
        <v>0</v>
      </c>
      <c r="NS232" s="929">
        <f t="shared" si="224"/>
        <v>0</v>
      </c>
      <c r="NT232" s="929">
        <f t="shared" si="224"/>
        <v>0</v>
      </c>
      <c r="NU232" s="929">
        <f t="shared" si="224"/>
        <v>0</v>
      </c>
      <c r="NV232" s="929">
        <f t="shared" si="224"/>
        <v>0</v>
      </c>
      <c r="NW232" s="929">
        <f t="shared" si="224"/>
        <v>0</v>
      </c>
      <c r="NX232" s="929">
        <f t="shared" si="224"/>
        <v>0</v>
      </c>
      <c r="NY232" s="929">
        <f t="shared" si="224"/>
        <v>0</v>
      </c>
      <c r="NZ232" s="929">
        <f t="shared" si="224"/>
        <v>0</v>
      </c>
      <c r="OA232" s="929">
        <f t="shared" si="224"/>
        <v>0</v>
      </c>
      <c r="OB232" s="929">
        <f t="shared" si="224"/>
        <v>0</v>
      </c>
      <c r="OC232" s="929">
        <f t="shared" si="224"/>
        <v>0</v>
      </c>
      <c r="OD232" s="929">
        <f t="shared" si="224"/>
        <v>0</v>
      </c>
      <c r="OE232" s="929">
        <f t="shared" si="224"/>
        <v>0</v>
      </c>
      <c r="OF232" s="929">
        <f t="shared" si="225"/>
        <v>0</v>
      </c>
      <c r="OG232" s="929">
        <f t="shared" si="225"/>
        <v>0</v>
      </c>
      <c r="OH232" s="929">
        <f t="shared" si="225"/>
        <v>0</v>
      </c>
      <c r="OI232" s="929">
        <f t="shared" si="225"/>
        <v>0</v>
      </c>
      <c r="OJ232" s="929">
        <f t="shared" si="225"/>
        <v>0</v>
      </c>
      <c r="OK232" s="929">
        <f t="shared" si="225"/>
        <v>0</v>
      </c>
      <c r="OL232" s="929">
        <f t="shared" si="225"/>
        <v>0</v>
      </c>
      <c r="OM232" s="929">
        <f t="shared" si="225"/>
        <v>0</v>
      </c>
      <c r="ON232" s="929">
        <f t="shared" si="225"/>
        <v>0</v>
      </c>
      <c r="OO232" s="929">
        <f t="shared" si="225"/>
        <v>0</v>
      </c>
      <c r="OP232" s="929">
        <f t="shared" si="225"/>
        <v>0</v>
      </c>
      <c r="OQ232" s="929">
        <f t="shared" si="225"/>
        <v>0</v>
      </c>
      <c r="OR232" s="929">
        <f t="shared" si="225"/>
        <v>0</v>
      </c>
      <c r="OS232" s="929">
        <f t="shared" si="225"/>
        <v>0</v>
      </c>
      <c r="OT232" s="929">
        <f t="shared" si="225"/>
        <v>0</v>
      </c>
      <c r="OU232" s="929">
        <f t="shared" si="225"/>
        <v>0</v>
      </c>
      <c r="OV232" s="929">
        <f t="shared" si="225"/>
        <v>0</v>
      </c>
      <c r="OW232" s="929">
        <f t="shared" si="225"/>
        <v>0</v>
      </c>
      <c r="OX232" s="929">
        <f t="shared" si="225"/>
        <v>0</v>
      </c>
      <c r="OY232" s="929">
        <f t="shared" si="225"/>
        <v>0</v>
      </c>
      <c r="OZ232" s="929">
        <f t="shared" si="225"/>
        <v>0</v>
      </c>
      <c r="PA232" s="929">
        <f t="shared" si="225"/>
        <v>0</v>
      </c>
      <c r="PB232" s="929">
        <f t="shared" si="225"/>
        <v>0</v>
      </c>
      <c r="PC232" s="929">
        <f t="shared" si="225"/>
        <v>0</v>
      </c>
      <c r="PD232" s="929">
        <f t="shared" si="225"/>
        <v>0</v>
      </c>
      <c r="PE232" s="929">
        <f t="shared" si="225"/>
        <v>0</v>
      </c>
      <c r="PF232" s="929">
        <f t="shared" si="225"/>
        <v>0</v>
      </c>
      <c r="PG232" s="929">
        <f t="shared" si="225"/>
        <v>0</v>
      </c>
      <c r="PH232" s="929">
        <f t="shared" si="225"/>
        <v>0</v>
      </c>
      <c r="PI232" s="929">
        <f t="shared" si="225"/>
        <v>0</v>
      </c>
      <c r="PJ232" s="929">
        <f t="shared" si="225"/>
        <v>0</v>
      </c>
      <c r="PK232" s="929">
        <f t="shared" si="225"/>
        <v>0</v>
      </c>
      <c r="PL232" s="929">
        <f t="shared" si="225"/>
        <v>0</v>
      </c>
      <c r="PM232" s="929">
        <f t="shared" si="225"/>
        <v>0</v>
      </c>
      <c r="PN232" s="929">
        <f t="shared" si="225"/>
        <v>0</v>
      </c>
      <c r="PO232" s="929">
        <f t="shared" si="225"/>
        <v>0</v>
      </c>
      <c r="PP232" s="929">
        <f t="shared" si="225"/>
        <v>0</v>
      </c>
      <c r="PQ232" s="929">
        <f t="shared" si="225"/>
        <v>0</v>
      </c>
      <c r="PR232" s="929">
        <f t="shared" si="225"/>
        <v>0</v>
      </c>
      <c r="PS232" s="929">
        <f t="shared" si="225"/>
        <v>0</v>
      </c>
      <c r="PT232" s="929">
        <f t="shared" si="225"/>
        <v>0</v>
      </c>
      <c r="PU232" s="929">
        <f t="shared" si="225"/>
        <v>0</v>
      </c>
      <c r="PV232" s="929">
        <f t="shared" si="225"/>
        <v>0</v>
      </c>
      <c r="PW232" s="929">
        <f t="shared" si="225"/>
        <v>0</v>
      </c>
      <c r="PX232" s="929">
        <f t="shared" si="225"/>
        <v>0</v>
      </c>
      <c r="PY232" s="929">
        <f t="shared" si="225"/>
        <v>0</v>
      </c>
      <c r="PZ232" s="929">
        <f t="shared" si="225"/>
        <v>0</v>
      </c>
      <c r="QA232" s="929">
        <f t="shared" si="225"/>
        <v>0</v>
      </c>
      <c r="QB232" s="929">
        <f t="shared" si="225"/>
        <v>0</v>
      </c>
      <c r="QC232" s="929">
        <f t="shared" si="225"/>
        <v>0</v>
      </c>
      <c r="QD232" s="929">
        <f t="shared" si="225"/>
        <v>0</v>
      </c>
      <c r="QE232" s="929">
        <f t="shared" si="225"/>
        <v>0</v>
      </c>
      <c r="QF232" s="929">
        <f t="shared" si="225"/>
        <v>0</v>
      </c>
      <c r="QG232" s="929">
        <f t="shared" si="225"/>
        <v>0</v>
      </c>
      <c r="QH232" s="929">
        <f t="shared" si="225"/>
        <v>0</v>
      </c>
      <c r="QI232" s="929">
        <f t="shared" si="225"/>
        <v>0</v>
      </c>
      <c r="QJ232" s="929">
        <f t="shared" si="225"/>
        <v>0</v>
      </c>
      <c r="QK232" s="929">
        <f t="shared" si="225"/>
        <v>0</v>
      </c>
      <c r="QL232" s="929">
        <f t="shared" si="225"/>
        <v>0</v>
      </c>
      <c r="QM232" s="929">
        <f t="shared" si="225"/>
        <v>0</v>
      </c>
      <c r="QN232" s="929">
        <f t="shared" si="225"/>
        <v>0</v>
      </c>
      <c r="QO232" s="929">
        <f t="shared" si="225"/>
        <v>0</v>
      </c>
      <c r="QP232" s="929">
        <f t="shared" si="225"/>
        <v>0</v>
      </c>
      <c r="QQ232" s="929">
        <f t="shared" si="225"/>
        <v>0</v>
      </c>
      <c r="QR232" s="929">
        <f t="shared" si="226"/>
        <v>0</v>
      </c>
      <c r="QS232" s="929">
        <f t="shared" si="226"/>
        <v>0</v>
      </c>
      <c r="QT232" s="929">
        <f t="shared" si="226"/>
        <v>0</v>
      </c>
      <c r="QU232" s="929">
        <f t="shared" si="226"/>
        <v>0</v>
      </c>
      <c r="QV232" s="929">
        <f t="shared" si="226"/>
        <v>0</v>
      </c>
      <c r="QW232" s="929">
        <f t="shared" si="226"/>
        <v>0</v>
      </c>
      <c r="QX232" s="929">
        <f t="shared" si="226"/>
        <v>0</v>
      </c>
      <c r="QY232" s="929">
        <f t="shared" si="226"/>
        <v>0</v>
      </c>
      <c r="QZ232" s="929">
        <f t="shared" si="226"/>
        <v>0</v>
      </c>
      <c r="RA232" s="929">
        <f t="shared" si="226"/>
        <v>0</v>
      </c>
      <c r="RB232" s="929">
        <f t="shared" si="226"/>
        <v>0</v>
      </c>
      <c r="RC232" s="929">
        <f t="shared" si="226"/>
        <v>0</v>
      </c>
      <c r="RD232" s="929">
        <f t="shared" si="226"/>
        <v>0</v>
      </c>
      <c r="RE232" s="929">
        <f t="shared" si="226"/>
        <v>0</v>
      </c>
      <c r="RF232" s="929">
        <f t="shared" si="226"/>
        <v>0</v>
      </c>
      <c r="RG232" s="929">
        <f t="shared" si="226"/>
        <v>0</v>
      </c>
      <c r="RH232" s="929">
        <f t="shared" si="226"/>
        <v>0</v>
      </c>
      <c r="RI232" s="929">
        <f t="shared" si="226"/>
        <v>0</v>
      </c>
      <c r="RJ232" s="929">
        <f t="shared" si="226"/>
        <v>0</v>
      </c>
      <c r="RK232" s="929">
        <f t="shared" si="226"/>
        <v>0</v>
      </c>
      <c r="RL232" s="929">
        <f t="shared" si="226"/>
        <v>0</v>
      </c>
      <c r="RM232" s="929">
        <f t="shared" si="226"/>
        <v>0</v>
      </c>
      <c r="RN232" s="929">
        <f t="shared" si="226"/>
        <v>0</v>
      </c>
      <c r="RO232" s="929">
        <f t="shared" si="226"/>
        <v>0</v>
      </c>
      <c r="RP232" s="929">
        <f t="shared" si="226"/>
        <v>0</v>
      </c>
      <c r="RQ232" s="929">
        <f t="shared" si="226"/>
        <v>0</v>
      </c>
      <c r="RR232" s="929">
        <f t="shared" si="226"/>
        <v>0</v>
      </c>
      <c r="RS232" s="929">
        <f t="shared" si="226"/>
        <v>0</v>
      </c>
      <c r="RT232" s="929">
        <f t="shared" si="226"/>
        <v>0</v>
      </c>
      <c r="RU232" s="929">
        <f t="shared" si="226"/>
        <v>0</v>
      </c>
      <c r="RV232" s="929">
        <f t="shared" si="226"/>
        <v>0</v>
      </c>
      <c r="RW232" s="929">
        <f t="shared" si="226"/>
        <v>0</v>
      </c>
      <c r="RX232" s="929">
        <f t="shared" si="226"/>
        <v>0</v>
      </c>
      <c r="RY232" s="929">
        <f t="shared" si="226"/>
        <v>0</v>
      </c>
      <c r="RZ232" s="929">
        <f t="shared" si="226"/>
        <v>0</v>
      </c>
      <c r="SA232" s="929">
        <f t="shared" si="226"/>
        <v>0</v>
      </c>
      <c r="SB232" s="929">
        <f t="shared" si="226"/>
        <v>0</v>
      </c>
      <c r="SC232" s="929">
        <f t="shared" si="226"/>
        <v>0</v>
      </c>
      <c r="SD232" s="929">
        <f t="shared" si="226"/>
        <v>0</v>
      </c>
      <c r="SE232" s="929">
        <f t="shared" si="226"/>
        <v>0</v>
      </c>
      <c r="SF232" s="929">
        <f t="shared" si="226"/>
        <v>0</v>
      </c>
      <c r="SG232" s="929">
        <f t="shared" si="226"/>
        <v>0</v>
      </c>
      <c r="SH232" s="929">
        <f t="shared" si="226"/>
        <v>0</v>
      </c>
      <c r="SI232" s="929">
        <f t="shared" si="226"/>
        <v>0</v>
      </c>
      <c r="SJ232" s="274">
        <f t="shared" si="217"/>
        <v>0</v>
      </c>
      <c r="SK232" s="261"/>
      <c r="SL232" s="249"/>
      <c r="SM232" s="249"/>
      <c r="SN232" s="249"/>
    </row>
    <row r="233" spans="1:508" outlineLevel="3" x14ac:dyDescent="0.35">
      <c r="A233" s="249"/>
      <c r="B233" s="258"/>
      <c r="C233" s="447">
        <f>INT($C$40)+3</f>
        <v>4</v>
      </c>
      <c r="D233" s="274"/>
      <c r="E233" s="325">
        <f t="shared" si="216"/>
        <v>81</v>
      </c>
      <c r="F233" s="331"/>
      <c r="G233" s="274"/>
      <c r="H233" s="569"/>
      <c r="I233" s="584" t="s">
        <v>921</v>
      </c>
      <c r="J233" s="570"/>
      <c r="K233" s="929">
        <f t="shared" si="227"/>
        <v>0</v>
      </c>
      <c r="L233" s="929">
        <f t="shared" si="227"/>
        <v>0</v>
      </c>
      <c r="M233" s="929">
        <f t="shared" si="227"/>
        <v>0</v>
      </c>
      <c r="N233" s="929">
        <f t="shared" si="227"/>
        <v>0</v>
      </c>
      <c r="O233" s="929">
        <f t="shared" si="227"/>
        <v>0</v>
      </c>
      <c r="P233" s="929">
        <f t="shared" si="227"/>
        <v>0</v>
      </c>
      <c r="Q233" s="929">
        <f t="shared" si="227"/>
        <v>0</v>
      </c>
      <c r="R233" s="929">
        <f t="shared" si="227"/>
        <v>0</v>
      </c>
      <c r="S233" s="929">
        <f t="shared" si="227"/>
        <v>0</v>
      </c>
      <c r="T233" s="929">
        <f t="shared" si="227"/>
        <v>0</v>
      </c>
      <c r="U233" s="929">
        <f t="shared" si="227"/>
        <v>0</v>
      </c>
      <c r="V233" s="929">
        <f t="shared" si="227"/>
        <v>0</v>
      </c>
      <c r="W233" s="929">
        <f t="shared" si="227"/>
        <v>0</v>
      </c>
      <c r="X233" s="929">
        <f t="shared" si="227"/>
        <v>0</v>
      </c>
      <c r="Y233" s="929">
        <f t="shared" si="227"/>
        <v>0</v>
      </c>
      <c r="Z233" s="929">
        <f t="shared" si="227"/>
        <v>0</v>
      </c>
      <c r="AA233" s="929">
        <f t="shared" si="219"/>
        <v>0</v>
      </c>
      <c r="AB233" s="929">
        <f t="shared" si="219"/>
        <v>0</v>
      </c>
      <c r="AC233" s="929">
        <f t="shared" si="219"/>
        <v>0</v>
      </c>
      <c r="AD233" s="929">
        <f t="shared" si="219"/>
        <v>0</v>
      </c>
      <c r="AE233" s="929">
        <f t="shared" si="219"/>
        <v>0</v>
      </c>
      <c r="AF233" s="929">
        <f t="shared" si="219"/>
        <v>0</v>
      </c>
      <c r="AG233" s="929">
        <f t="shared" si="219"/>
        <v>0</v>
      </c>
      <c r="AH233" s="929">
        <f t="shared" si="219"/>
        <v>0</v>
      </c>
      <c r="AI233" s="929">
        <f t="shared" si="219"/>
        <v>0</v>
      </c>
      <c r="AJ233" s="929">
        <f t="shared" si="219"/>
        <v>0</v>
      </c>
      <c r="AK233" s="929">
        <f t="shared" si="219"/>
        <v>0</v>
      </c>
      <c r="AL233" s="929">
        <f t="shared" si="219"/>
        <v>0</v>
      </c>
      <c r="AM233" s="929">
        <f t="shared" si="219"/>
        <v>0</v>
      </c>
      <c r="AN233" s="929">
        <f t="shared" si="219"/>
        <v>0</v>
      </c>
      <c r="AO233" s="929">
        <f t="shared" si="219"/>
        <v>0</v>
      </c>
      <c r="AP233" s="929">
        <f t="shared" si="219"/>
        <v>0</v>
      </c>
      <c r="AQ233" s="929">
        <f t="shared" si="219"/>
        <v>0</v>
      </c>
      <c r="AR233" s="929">
        <f t="shared" si="219"/>
        <v>0</v>
      </c>
      <c r="AS233" s="929">
        <f t="shared" si="219"/>
        <v>0</v>
      </c>
      <c r="AT233" s="929">
        <f t="shared" si="219"/>
        <v>0</v>
      </c>
      <c r="AU233" s="929">
        <f t="shared" si="219"/>
        <v>0</v>
      </c>
      <c r="AV233" s="929">
        <f t="shared" si="219"/>
        <v>0</v>
      </c>
      <c r="AW233" s="929">
        <f t="shared" si="219"/>
        <v>0</v>
      </c>
      <c r="AX233" s="929">
        <f t="shared" si="219"/>
        <v>0</v>
      </c>
      <c r="AY233" s="929">
        <f t="shared" si="219"/>
        <v>0</v>
      </c>
      <c r="AZ233" s="929">
        <f t="shared" si="219"/>
        <v>0</v>
      </c>
      <c r="BA233" s="929">
        <f t="shared" si="219"/>
        <v>0</v>
      </c>
      <c r="BB233" s="929">
        <f t="shared" si="219"/>
        <v>0</v>
      </c>
      <c r="BC233" s="929">
        <f t="shared" si="219"/>
        <v>0</v>
      </c>
      <c r="BD233" s="929">
        <f t="shared" si="219"/>
        <v>0</v>
      </c>
      <c r="BE233" s="929">
        <f t="shared" si="219"/>
        <v>0</v>
      </c>
      <c r="BF233" s="929">
        <f t="shared" si="219"/>
        <v>0</v>
      </c>
      <c r="BG233" s="929">
        <f t="shared" si="219"/>
        <v>0</v>
      </c>
      <c r="BH233" s="929">
        <f t="shared" si="219"/>
        <v>0</v>
      </c>
      <c r="BI233" s="929">
        <f t="shared" si="219"/>
        <v>0</v>
      </c>
      <c r="BJ233" s="929">
        <f t="shared" si="219"/>
        <v>0</v>
      </c>
      <c r="BK233" s="929">
        <f t="shared" si="219"/>
        <v>0</v>
      </c>
      <c r="BL233" s="929">
        <f t="shared" si="219"/>
        <v>0</v>
      </c>
      <c r="BM233" s="929">
        <f t="shared" si="219"/>
        <v>0</v>
      </c>
      <c r="BN233" s="929">
        <f t="shared" si="219"/>
        <v>0</v>
      </c>
      <c r="BO233" s="929">
        <f t="shared" si="219"/>
        <v>0</v>
      </c>
      <c r="BP233" s="929">
        <f t="shared" si="219"/>
        <v>0</v>
      </c>
      <c r="BQ233" s="929">
        <f t="shared" si="219"/>
        <v>0</v>
      </c>
      <c r="BR233" s="929">
        <f t="shared" si="219"/>
        <v>0</v>
      </c>
      <c r="BS233" s="929">
        <f t="shared" si="219"/>
        <v>0</v>
      </c>
      <c r="BT233" s="929">
        <f t="shared" si="219"/>
        <v>0</v>
      </c>
      <c r="BU233" s="929">
        <f t="shared" si="219"/>
        <v>0</v>
      </c>
      <c r="BV233" s="929">
        <f t="shared" si="219"/>
        <v>0</v>
      </c>
      <c r="BW233" s="929">
        <f t="shared" si="219"/>
        <v>0</v>
      </c>
      <c r="BX233" s="929">
        <f t="shared" si="220"/>
        <v>0</v>
      </c>
      <c r="BY233" s="929">
        <f t="shared" si="220"/>
        <v>0</v>
      </c>
      <c r="BZ233" s="929">
        <f t="shared" si="220"/>
        <v>0</v>
      </c>
      <c r="CA233" s="929">
        <f t="shared" si="220"/>
        <v>0</v>
      </c>
      <c r="CB233" s="929">
        <f t="shared" si="220"/>
        <v>0</v>
      </c>
      <c r="CC233" s="929">
        <f t="shared" si="220"/>
        <v>0</v>
      </c>
      <c r="CD233" s="929">
        <f t="shared" si="220"/>
        <v>0</v>
      </c>
      <c r="CE233" s="929">
        <f t="shared" si="220"/>
        <v>0</v>
      </c>
      <c r="CF233" s="929">
        <f t="shared" si="220"/>
        <v>0</v>
      </c>
      <c r="CG233" s="929">
        <f t="shared" si="220"/>
        <v>0</v>
      </c>
      <c r="CH233" s="929">
        <f t="shared" si="220"/>
        <v>0</v>
      </c>
      <c r="CI233" s="929">
        <f t="shared" si="220"/>
        <v>0</v>
      </c>
      <c r="CJ233" s="929">
        <f t="shared" si="220"/>
        <v>0</v>
      </c>
      <c r="CK233" s="929">
        <f t="shared" si="220"/>
        <v>0</v>
      </c>
      <c r="CL233" s="929">
        <f t="shared" si="220"/>
        <v>0</v>
      </c>
      <c r="CM233" s="929">
        <f t="shared" si="220"/>
        <v>0</v>
      </c>
      <c r="CN233" s="929">
        <f t="shared" si="220"/>
        <v>0</v>
      </c>
      <c r="CO233" s="929">
        <f t="shared" si="220"/>
        <v>0</v>
      </c>
      <c r="CP233" s="929">
        <f t="shared" si="220"/>
        <v>0</v>
      </c>
      <c r="CQ233" s="929">
        <f t="shared" si="220"/>
        <v>0</v>
      </c>
      <c r="CR233" s="929">
        <f t="shared" si="220"/>
        <v>0</v>
      </c>
      <c r="CS233" s="929">
        <f t="shared" si="220"/>
        <v>0</v>
      </c>
      <c r="CT233" s="929">
        <f t="shared" si="220"/>
        <v>0</v>
      </c>
      <c r="CU233" s="929">
        <f t="shared" si="220"/>
        <v>0</v>
      </c>
      <c r="CV233" s="929">
        <f t="shared" si="220"/>
        <v>0</v>
      </c>
      <c r="CW233" s="929">
        <f t="shared" si="220"/>
        <v>0</v>
      </c>
      <c r="CX233" s="929">
        <f t="shared" si="220"/>
        <v>0</v>
      </c>
      <c r="CY233" s="929">
        <f t="shared" si="220"/>
        <v>0</v>
      </c>
      <c r="CZ233" s="929">
        <f t="shared" si="220"/>
        <v>0</v>
      </c>
      <c r="DA233" s="929">
        <f t="shared" si="220"/>
        <v>0</v>
      </c>
      <c r="DB233" s="929">
        <f t="shared" si="220"/>
        <v>0</v>
      </c>
      <c r="DC233" s="929">
        <f t="shared" si="220"/>
        <v>0</v>
      </c>
      <c r="DD233" s="929">
        <f t="shared" si="220"/>
        <v>0</v>
      </c>
      <c r="DE233" s="929">
        <f t="shared" si="220"/>
        <v>0</v>
      </c>
      <c r="DF233" s="929">
        <f t="shared" si="220"/>
        <v>0</v>
      </c>
      <c r="DG233" s="929">
        <f t="shared" si="220"/>
        <v>0</v>
      </c>
      <c r="DH233" s="929">
        <f t="shared" si="220"/>
        <v>0</v>
      </c>
      <c r="DI233" s="929">
        <f t="shared" si="220"/>
        <v>0</v>
      </c>
      <c r="DJ233" s="929">
        <f t="shared" si="220"/>
        <v>0</v>
      </c>
      <c r="DK233" s="929">
        <f t="shared" si="220"/>
        <v>0</v>
      </c>
      <c r="DL233" s="929">
        <f t="shared" si="220"/>
        <v>0</v>
      </c>
      <c r="DM233" s="929">
        <f t="shared" si="220"/>
        <v>0</v>
      </c>
      <c r="DN233" s="929">
        <f t="shared" si="220"/>
        <v>0</v>
      </c>
      <c r="DO233" s="929">
        <f t="shared" si="220"/>
        <v>0</v>
      </c>
      <c r="DP233" s="929">
        <f t="shared" si="220"/>
        <v>0</v>
      </c>
      <c r="DQ233" s="929">
        <f t="shared" si="220"/>
        <v>0</v>
      </c>
      <c r="DR233" s="929">
        <f t="shared" si="220"/>
        <v>0</v>
      </c>
      <c r="DS233" s="929">
        <f t="shared" si="220"/>
        <v>0</v>
      </c>
      <c r="DT233" s="929">
        <f t="shared" si="220"/>
        <v>0</v>
      </c>
      <c r="DU233" s="929">
        <f t="shared" si="220"/>
        <v>0</v>
      </c>
      <c r="DV233" s="929">
        <f t="shared" si="220"/>
        <v>0</v>
      </c>
      <c r="DW233" s="929">
        <f t="shared" si="220"/>
        <v>0</v>
      </c>
      <c r="DX233" s="929">
        <f t="shared" si="220"/>
        <v>0</v>
      </c>
      <c r="DY233" s="929">
        <f t="shared" si="220"/>
        <v>0</v>
      </c>
      <c r="DZ233" s="929">
        <f t="shared" si="220"/>
        <v>0</v>
      </c>
      <c r="EA233" s="929">
        <f t="shared" si="220"/>
        <v>0</v>
      </c>
      <c r="EB233" s="929">
        <f t="shared" si="220"/>
        <v>0</v>
      </c>
      <c r="EC233" s="929">
        <f t="shared" si="220"/>
        <v>0</v>
      </c>
      <c r="ED233" s="929">
        <f t="shared" si="220"/>
        <v>0</v>
      </c>
      <c r="EE233" s="929">
        <f t="shared" si="220"/>
        <v>0</v>
      </c>
      <c r="EF233" s="929">
        <f t="shared" si="220"/>
        <v>0</v>
      </c>
      <c r="EG233" s="929">
        <f t="shared" si="220"/>
        <v>0</v>
      </c>
      <c r="EH233" s="929">
        <f t="shared" si="220"/>
        <v>0</v>
      </c>
      <c r="EI233" s="929">
        <f t="shared" si="220"/>
        <v>0</v>
      </c>
      <c r="EJ233" s="929">
        <f t="shared" si="221"/>
        <v>0</v>
      </c>
      <c r="EK233" s="929">
        <f t="shared" si="221"/>
        <v>0</v>
      </c>
      <c r="EL233" s="929">
        <f t="shared" si="221"/>
        <v>0</v>
      </c>
      <c r="EM233" s="929">
        <f t="shared" si="221"/>
        <v>0</v>
      </c>
      <c r="EN233" s="929">
        <f t="shared" si="221"/>
        <v>0</v>
      </c>
      <c r="EO233" s="929">
        <f t="shared" si="221"/>
        <v>0</v>
      </c>
      <c r="EP233" s="929">
        <f t="shared" si="221"/>
        <v>0</v>
      </c>
      <c r="EQ233" s="929">
        <f t="shared" si="221"/>
        <v>0</v>
      </c>
      <c r="ER233" s="929">
        <f t="shared" si="221"/>
        <v>0</v>
      </c>
      <c r="ES233" s="929">
        <f t="shared" si="221"/>
        <v>0</v>
      </c>
      <c r="ET233" s="929">
        <f t="shared" si="221"/>
        <v>0</v>
      </c>
      <c r="EU233" s="929">
        <f t="shared" si="221"/>
        <v>0</v>
      </c>
      <c r="EV233" s="929">
        <f t="shared" si="221"/>
        <v>0</v>
      </c>
      <c r="EW233" s="929">
        <f t="shared" si="221"/>
        <v>0</v>
      </c>
      <c r="EX233" s="929">
        <f t="shared" si="221"/>
        <v>0</v>
      </c>
      <c r="EY233" s="929">
        <f t="shared" si="221"/>
        <v>0</v>
      </c>
      <c r="EZ233" s="929">
        <f t="shared" si="221"/>
        <v>0</v>
      </c>
      <c r="FA233" s="929">
        <f t="shared" si="221"/>
        <v>0</v>
      </c>
      <c r="FB233" s="929">
        <f t="shared" si="221"/>
        <v>0</v>
      </c>
      <c r="FC233" s="929">
        <f t="shared" si="221"/>
        <v>0</v>
      </c>
      <c r="FD233" s="929">
        <f t="shared" si="221"/>
        <v>0</v>
      </c>
      <c r="FE233" s="929">
        <f t="shared" si="221"/>
        <v>0</v>
      </c>
      <c r="FF233" s="929">
        <f t="shared" si="221"/>
        <v>0</v>
      </c>
      <c r="FG233" s="929">
        <f t="shared" si="221"/>
        <v>0</v>
      </c>
      <c r="FH233" s="929">
        <f t="shared" si="221"/>
        <v>0</v>
      </c>
      <c r="FI233" s="929">
        <f t="shared" si="221"/>
        <v>0</v>
      </c>
      <c r="FJ233" s="929">
        <f t="shared" si="221"/>
        <v>0</v>
      </c>
      <c r="FK233" s="929">
        <f t="shared" si="221"/>
        <v>0</v>
      </c>
      <c r="FL233" s="929">
        <f t="shared" si="221"/>
        <v>0</v>
      </c>
      <c r="FM233" s="929">
        <f t="shared" si="221"/>
        <v>0</v>
      </c>
      <c r="FN233" s="929">
        <f t="shared" si="221"/>
        <v>0</v>
      </c>
      <c r="FO233" s="929">
        <f t="shared" si="221"/>
        <v>0</v>
      </c>
      <c r="FP233" s="929">
        <f t="shared" si="221"/>
        <v>0</v>
      </c>
      <c r="FQ233" s="929">
        <f t="shared" si="221"/>
        <v>0</v>
      </c>
      <c r="FR233" s="929">
        <f t="shared" si="221"/>
        <v>0</v>
      </c>
      <c r="FS233" s="929">
        <f t="shared" si="221"/>
        <v>0</v>
      </c>
      <c r="FT233" s="929">
        <f t="shared" si="221"/>
        <v>0</v>
      </c>
      <c r="FU233" s="929">
        <f t="shared" si="221"/>
        <v>0</v>
      </c>
      <c r="FV233" s="929">
        <f t="shared" si="221"/>
        <v>0</v>
      </c>
      <c r="FW233" s="929">
        <f t="shared" si="221"/>
        <v>0</v>
      </c>
      <c r="FX233" s="929">
        <f t="shared" si="221"/>
        <v>0</v>
      </c>
      <c r="FY233" s="929">
        <f t="shared" si="221"/>
        <v>0</v>
      </c>
      <c r="FZ233" s="929">
        <f t="shared" si="221"/>
        <v>0</v>
      </c>
      <c r="GA233" s="929">
        <f t="shared" si="221"/>
        <v>0</v>
      </c>
      <c r="GB233" s="929">
        <f t="shared" si="221"/>
        <v>0</v>
      </c>
      <c r="GC233" s="929">
        <f t="shared" si="221"/>
        <v>0</v>
      </c>
      <c r="GD233" s="929">
        <f t="shared" si="221"/>
        <v>0</v>
      </c>
      <c r="GE233" s="929">
        <f t="shared" si="221"/>
        <v>0</v>
      </c>
      <c r="GF233" s="929">
        <f t="shared" si="221"/>
        <v>0</v>
      </c>
      <c r="GG233" s="929">
        <f t="shared" si="221"/>
        <v>0</v>
      </c>
      <c r="GH233" s="929">
        <f t="shared" si="221"/>
        <v>0</v>
      </c>
      <c r="GI233" s="929">
        <f t="shared" si="221"/>
        <v>0</v>
      </c>
      <c r="GJ233" s="929">
        <f t="shared" si="221"/>
        <v>0</v>
      </c>
      <c r="GK233" s="929">
        <f t="shared" si="221"/>
        <v>0</v>
      </c>
      <c r="GL233" s="929">
        <f t="shared" si="221"/>
        <v>0</v>
      </c>
      <c r="GM233" s="929">
        <f t="shared" si="221"/>
        <v>0</v>
      </c>
      <c r="GN233" s="929">
        <f t="shared" si="221"/>
        <v>0</v>
      </c>
      <c r="GO233" s="929">
        <f t="shared" si="221"/>
        <v>0</v>
      </c>
      <c r="GP233" s="929">
        <f t="shared" si="221"/>
        <v>0</v>
      </c>
      <c r="GQ233" s="929">
        <f t="shared" si="221"/>
        <v>0</v>
      </c>
      <c r="GR233" s="929">
        <f t="shared" si="221"/>
        <v>0</v>
      </c>
      <c r="GS233" s="929">
        <f t="shared" si="221"/>
        <v>0</v>
      </c>
      <c r="GT233" s="929">
        <f t="shared" si="221"/>
        <v>0</v>
      </c>
      <c r="GU233" s="929">
        <f t="shared" si="221"/>
        <v>0</v>
      </c>
      <c r="GV233" s="929">
        <f t="shared" si="222"/>
        <v>0</v>
      </c>
      <c r="GW233" s="929">
        <f t="shared" si="222"/>
        <v>0</v>
      </c>
      <c r="GX233" s="929">
        <f t="shared" si="222"/>
        <v>0</v>
      </c>
      <c r="GY233" s="929">
        <f t="shared" si="222"/>
        <v>0</v>
      </c>
      <c r="GZ233" s="929">
        <f t="shared" si="222"/>
        <v>0</v>
      </c>
      <c r="HA233" s="929">
        <f t="shared" si="222"/>
        <v>0</v>
      </c>
      <c r="HB233" s="929">
        <f t="shared" si="222"/>
        <v>0</v>
      </c>
      <c r="HC233" s="929">
        <f t="shared" si="222"/>
        <v>0</v>
      </c>
      <c r="HD233" s="929">
        <f t="shared" si="222"/>
        <v>0</v>
      </c>
      <c r="HE233" s="929">
        <f t="shared" si="222"/>
        <v>0</v>
      </c>
      <c r="HF233" s="929">
        <f t="shared" si="222"/>
        <v>0</v>
      </c>
      <c r="HG233" s="929">
        <f t="shared" si="222"/>
        <v>0</v>
      </c>
      <c r="HH233" s="929">
        <f t="shared" si="222"/>
        <v>0</v>
      </c>
      <c r="HI233" s="929">
        <f t="shared" si="222"/>
        <v>0</v>
      </c>
      <c r="HJ233" s="929">
        <f t="shared" si="222"/>
        <v>0</v>
      </c>
      <c r="HK233" s="929">
        <f t="shared" si="222"/>
        <v>0</v>
      </c>
      <c r="HL233" s="929">
        <f t="shared" si="222"/>
        <v>0</v>
      </c>
      <c r="HM233" s="929">
        <f t="shared" si="222"/>
        <v>0</v>
      </c>
      <c r="HN233" s="929">
        <f t="shared" si="222"/>
        <v>0</v>
      </c>
      <c r="HO233" s="929">
        <f t="shared" si="222"/>
        <v>0</v>
      </c>
      <c r="HP233" s="929">
        <f t="shared" si="222"/>
        <v>0</v>
      </c>
      <c r="HQ233" s="929">
        <f t="shared" si="222"/>
        <v>0</v>
      </c>
      <c r="HR233" s="929">
        <f t="shared" si="222"/>
        <v>0</v>
      </c>
      <c r="HS233" s="929">
        <f t="shared" si="222"/>
        <v>0</v>
      </c>
      <c r="HT233" s="929">
        <f t="shared" si="222"/>
        <v>0</v>
      </c>
      <c r="HU233" s="929">
        <f t="shared" si="222"/>
        <v>0</v>
      </c>
      <c r="HV233" s="929">
        <f t="shared" si="222"/>
        <v>0</v>
      </c>
      <c r="HW233" s="929">
        <f t="shared" si="222"/>
        <v>0</v>
      </c>
      <c r="HX233" s="929">
        <f t="shared" si="222"/>
        <v>0</v>
      </c>
      <c r="HY233" s="929">
        <f t="shared" si="222"/>
        <v>0</v>
      </c>
      <c r="HZ233" s="929">
        <f t="shared" si="222"/>
        <v>0</v>
      </c>
      <c r="IA233" s="929">
        <f t="shared" si="222"/>
        <v>0</v>
      </c>
      <c r="IB233" s="929">
        <f t="shared" si="222"/>
        <v>0</v>
      </c>
      <c r="IC233" s="929">
        <f t="shared" si="222"/>
        <v>0</v>
      </c>
      <c r="ID233" s="929">
        <f t="shared" si="222"/>
        <v>0</v>
      </c>
      <c r="IE233" s="929">
        <f t="shared" si="222"/>
        <v>0</v>
      </c>
      <c r="IF233" s="929">
        <f t="shared" si="222"/>
        <v>0</v>
      </c>
      <c r="IG233" s="929">
        <f t="shared" si="222"/>
        <v>0</v>
      </c>
      <c r="IH233" s="929">
        <f t="shared" si="222"/>
        <v>0</v>
      </c>
      <c r="II233" s="929">
        <f t="shared" si="222"/>
        <v>0</v>
      </c>
      <c r="IJ233" s="929">
        <f t="shared" si="222"/>
        <v>0</v>
      </c>
      <c r="IK233" s="929">
        <f t="shared" si="222"/>
        <v>0</v>
      </c>
      <c r="IL233" s="929">
        <f t="shared" si="222"/>
        <v>0</v>
      </c>
      <c r="IM233" s="929">
        <f t="shared" si="222"/>
        <v>0</v>
      </c>
      <c r="IN233" s="929">
        <f t="shared" si="222"/>
        <v>0</v>
      </c>
      <c r="IO233" s="929">
        <f t="shared" si="222"/>
        <v>0</v>
      </c>
      <c r="IP233" s="929">
        <f t="shared" si="222"/>
        <v>0</v>
      </c>
      <c r="IQ233" s="929">
        <f t="shared" si="222"/>
        <v>0</v>
      </c>
      <c r="IR233" s="929">
        <f t="shared" si="222"/>
        <v>0</v>
      </c>
      <c r="IS233" s="929">
        <f t="shared" si="222"/>
        <v>0</v>
      </c>
      <c r="IT233" s="929">
        <f t="shared" si="222"/>
        <v>0</v>
      </c>
      <c r="IU233" s="929">
        <f t="shared" si="222"/>
        <v>0</v>
      </c>
      <c r="IV233" s="929">
        <f t="shared" si="222"/>
        <v>0</v>
      </c>
      <c r="IW233" s="929">
        <f t="shared" si="222"/>
        <v>0</v>
      </c>
      <c r="IX233" s="929">
        <f t="shared" si="222"/>
        <v>0</v>
      </c>
      <c r="IY233" s="929">
        <f t="shared" si="222"/>
        <v>0</v>
      </c>
      <c r="IZ233" s="929">
        <f t="shared" si="222"/>
        <v>0</v>
      </c>
      <c r="JA233" s="929">
        <f t="shared" si="222"/>
        <v>0</v>
      </c>
      <c r="JB233" s="929">
        <f t="shared" si="222"/>
        <v>0</v>
      </c>
      <c r="JC233" s="929">
        <f t="shared" si="222"/>
        <v>0</v>
      </c>
      <c r="JD233" s="929">
        <f t="shared" si="222"/>
        <v>0</v>
      </c>
      <c r="JE233" s="929">
        <f t="shared" si="222"/>
        <v>0</v>
      </c>
      <c r="JF233" s="929">
        <f t="shared" si="222"/>
        <v>0</v>
      </c>
      <c r="JG233" s="929">
        <f t="shared" si="222"/>
        <v>0</v>
      </c>
      <c r="JH233" s="929">
        <f t="shared" si="223"/>
        <v>0</v>
      </c>
      <c r="JI233" s="929">
        <f t="shared" si="223"/>
        <v>0</v>
      </c>
      <c r="JJ233" s="929">
        <f t="shared" si="223"/>
        <v>0</v>
      </c>
      <c r="JK233" s="929">
        <f t="shared" si="223"/>
        <v>0</v>
      </c>
      <c r="JL233" s="929">
        <f t="shared" si="223"/>
        <v>0</v>
      </c>
      <c r="JM233" s="929">
        <f t="shared" si="223"/>
        <v>0</v>
      </c>
      <c r="JN233" s="929">
        <f t="shared" si="223"/>
        <v>0</v>
      </c>
      <c r="JO233" s="929">
        <f t="shared" si="223"/>
        <v>0</v>
      </c>
      <c r="JP233" s="929">
        <f t="shared" si="223"/>
        <v>0</v>
      </c>
      <c r="JQ233" s="929">
        <f t="shared" si="223"/>
        <v>0</v>
      </c>
      <c r="JR233" s="929">
        <f t="shared" si="223"/>
        <v>0</v>
      </c>
      <c r="JS233" s="929">
        <f t="shared" si="223"/>
        <v>0</v>
      </c>
      <c r="JT233" s="929">
        <f t="shared" si="223"/>
        <v>0</v>
      </c>
      <c r="JU233" s="929">
        <f t="shared" si="223"/>
        <v>0</v>
      </c>
      <c r="JV233" s="929">
        <f t="shared" si="223"/>
        <v>0</v>
      </c>
      <c r="JW233" s="929">
        <f t="shared" si="223"/>
        <v>0</v>
      </c>
      <c r="JX233" s="929">
        <f t="shared" si="223"/>
        <v>0</v>
      </c>
      <c r="JY233" s="929">
        <f t="shared" si="223"/>
        <v>0</v>
      </c>
      <c r="JZ233" s="929">
        <f t="shared" si="223"/>
        <v>0</v>
      </c>
      <c r="KA233" s="929">
        <f t="shared" si="223"/>
        <v>0</v>
      </c>
      <c r="KB233" s="929">
        <f t="shared" si="223"/>
        <v>0</v>
      </c>
      <c r="KC233" s="929">
        <f t="shared" si="223"/>
        <v>0</v>
      </c>
      <c r="KD233" s="929">
        <f t="shared" si="223"/>
        <v>0</v>
      </c>
      <c r="KE233" s="929">
        <f t="shared" si="223"/>
        <v>0</v>
      </c>
      <c r="KF233" s="929">
        <f t="shared" si="223"/>
        <v>0</v>
      </c>
      <c r="KG233" s="929">
        <f t="shared" si="223"/>
        <v>0</v>
      </c>
      <c r="KH233" s="929">
        <f t="shared" si="223"/>
        <v>0</v>
      </c>
      <c r="KI233" s="929">
        <f t="shared" si="223"/>
        <v>0</v>
      </c>
      <c r="KJ233" s="929">
        <f t="shared" si="223"/>
        <v>0</v>
      </c>
      <c r="KK233" s="929">
        <f t="shared" si="223"/>
        <v>0</v>
      </c>
      <c r="KL233" s="929">
        <f t="shared" si="223"/>
        <v>0</v>
      </c>
      <c r="KM233" s="929">
        <f t="shared" si="223"/>
        <v>0</v>
      </c>
      <c r="KN233" s="929">
        <f t="shared" si="223"/>
        <v>0</v>
      </c>
      <c r="KO233" s="929">
        <f t="shared" si="223"/>
        <v>0</v>
      </c>
      <c r="KP233" s="929">
        <f t="shared" si="223"/>
        <v>0</v>
      </c>
      <c r="KQ233" s="929">
        <f t="shared" si="223"/>
        <v>0</v>
      </c>
      <c r="KR233" s="929">
        <f t="shared" si="223"/>
        <v>0</v>
      </c>
      <c r="KS233" s="929">
        <f t="shared" si="223"/>
        <v>0</v>
      </c>
      <c r="KT233" s="929">
        <f t="shared" si="223"/>
        <v>0</v>
      </c>
      <c r="KU233" s="929">
        <f t="shared" si="223"/>
        <v>0</v>
      </c>
      <c r="KV233" s="929">
        <f t="shared" si="223"/>
        <v>0</v>
      </c>
      <c r="KW233" s="929">
        <f t="shared" si="223"/>
        <v>0</v>
      </c>
      <c r="KX233" s="929">
        <f t="shared" si="223"/>
        <v>0</v>
      </c>
      <c r="KY233" s="929">
        <f t="shared" si="223"/>
        <v>0</v>
      </c>
      <c r="KZ233" s="929">
        <f t="shared" si="223"/>
        <v>0</v>
      </c>
      <c r="LA233" s="929">
        <f t="shared" si="223"/>
        <v>0</v>
      </c>
      <c r="LB233" s="929">
        <f t="shared" si="223"/>
        <v>0</v>
      </c>
      <c r="LC233" s="929">
        <f t="shared" si="223"/>
        <v>0</v>
      </c>
      <c r="LD233" s="929">
        <f t="shared" si="223"/>
        <v>0</v>
      </c>
      <c r="LE233" s="929">
        <f t="shared" si="223"/>
        <v>0</v>
      </c>
      <c r="LF233" s="929">
        <f t="shared" si="223"/>
        <v>0</v>
      </c>
      <c r="LG233" s="929">
        <f t="shared" si="223"/>
        <v>0</v>
      </c>
      <c r="LH233" s="929">
        <f t="shared" si="223"/>
        <v>0</v>
      </c>
      <c r="LI233" s="929">
        <f t="shared" si="223"/>
        <v>0</v>
      </c>
      <c r="LJ233" s="929">
        <f t="shared" si="223"/>
        <v>0</v>
      </c>
      <c r="LK233" s="929">
        <f t="shared" si="223"/>
        <v>0</v>
      </c>
      <c r="LL233" s="929">
        <f t="shared" si="223"/>
        <v>0</v>
      </c>
      <c r="LM233" s="929">
        <f t="shared" si="223"/>
        <v>0</v>
      </c>
      <c r="LN233" s="929">
        <f t="shared" si="223"/>
        <v>0</v>
      </c>
      <c r="LO233" s="929">
        <f t="shared" si="223"/>
        <v>0</v>
      </c>
      <c r="LP233" s="929">
        <f t="shared" si="223"/>
        <v>0</v>
      </c>
      <c r="LQ233" s="929">
        <f t="shared" si="223"/>
        <v>0</v>
      </c>
      <c r="LR233" s="929">
        <f t="shared" si="223"/>
        <v>0</v>
      </c>
      <c r="LS233" s="929">
        <f t="shared" si="223"/>
        <v>0</v>
      </c>
      <c r="LT233" s="929">
        <f t="shared" si="224"/>
        <v>0</v>
      </c>
      <c r="LU233" s="929">
        <f t="shared" si="224"/>
        <v>0</v>
      </c>
      <c r="LV233" s="929">
        <f t="shared" si="224"/>
        <v>0</v>
      </c>
      <c r="LW233" s="929">
        <f t="shared" si="224"/>
        <v>0</v>
      </c>
      <c r="LX233" s="929">
        <f t="shared" si="224"/>
        <v>0</v>
      </c>
      <c r="LY233" s="929">
        <f t="shared" si="224"/>
        <v>0</v>
      </c>
      <c r="LZ233" s="929">
        <f t="shared" si="224"/>
        <v>0</v>
      </c>
      <c r="MA233" s="929">
        <f t="shared" si="224"/>
        <v>0</v>
      </c>
      <c r="MB233" s="929">
        <f t="shared" si="224"/>
        <v>0</v>
      </c>
      <c r="MC233" s="929">
        <f t="shared" si="224"/>
        <v>0</v>
      </c>
      <c r="MD233" s="929">
        <f t="shared" si="224"/>
        <v>0</v>
      </c>
      <c r="ME233" s="929">
        <f t="shared" si="224"/>
        <v>0</v>
      </c>
      <c r="MF233" s="929">
        <f t="shared" si="224"/>
        <v>0</v>
      </c>
      <c r="MG233" s="929">
        <f t="shared" si="224"/>
        <v>0</v>
      </c>
      <c r="MH233" s="929">
        <f t="shared" si="224"/>
        <v>0</v>
      </c>
      <c r="MI233" s="929">
        <f t="shared" si="224"/>
        <v>0</v>
      </c>
      <c r="MJ233" s="929">
        <f t="shared" si="224"/>
        <v>0</v>
      </c>
      <c r="MK233" s="929">
        <f t="shared" si="224"/>
        <v>0</v>
      </c>
      <c r="ML233" s="929">
        <f t="shared" si="224"/>
        <v>0</v>
      </c>
      <c r="MM233" s="929">
        <f t="shared" si="224"/>
        <v>0</v>
      </c>
      <c r="MN233" s="929">
        <f t="shared" si="224"/>
        <v>0</v>
      </c>
      <c r="MO233" s="929">
        <f t="shared" si="224"/>
        <v>0</v>
      </c>
      <c r="MP233" s="929">
        <f t="shared" si="224"/>
        <v>0</v>
      </c>
      <c r="MQ233" s="929">
        <f t="shared" si="224"/>
        <v>0</v>
      </c>
      <c r="MR233" s="929">
        <f t="shared" si="224"/>
        <v>0</v>
      </c>
      <c r="MS233" s="929">
        <f t="shared" si="224"/>
        <v>0</v>
      </c>
      <c r="MT233" s="929">
        <f t="shared" si="224"/>
        <v>0</v>
      </c>
      <c r="MU233" s="929">
        <f t="shared" si="224"/>
        <v>0</v>
      </c>
      <c r="MV233" s="929">
        <f t="shared" si="224"/>
        <v>0</v>
      </c>
      <c r="MW233" s="929">
        <f t="shared" si="224"/>
        <v>0</v>
      </c>
      <c r="MX233" s="929">
        <f t="shared" si="224"/>
        <v>0</v>
      </c>
      <c r="MY233" s="929">
        <f t="shared" si="224"/>
        <v>0</v>
      </c>
      <c r="MZ233" s="929">
        <f t="shared" si="224"/>
        <v>0</v>
      </c>
      <c r="NA233" s="929">
        <f t="shared" si="224"/>
        <v>0</v>
      </c>
      <c r="NB233" s="929">
        <f t="shared" si="224"/>
        <v>0</v>
      </c>
      <c r="NC233" s="929">
        <f t="shared" si="224"/>
        <v>0</v>
      </c>
      <c r="ND233" s="929">
        <f t="shared" si="224"/>
        <v>0</v>
      </c>
      <c r="NE233" s="929">
        <f t="shared" si="224"/>
        <v>0</v>
      </c>
      <c r="NF233" s="929">
        <f t="shared" si="224"/>
        <v>0</v>
      </c>
      <c r="NG233" s="929">
        <f t="shared" si="224"/>
        <v>0</v>
      </c>
      <c r="NH233" s="929">
        <f t="shared" si="224"/>
        <v>0</v>
      </c>
      <c r="NI233" s="929">
        <f t="shared" si="224"/>
        <v>0</v>
      </c>
      <c r="NJ233" s="929">
        <f t="shared" si="224"/>
        <v>0</v>
      </c>
      <c r="NK233" s="929">
        <f t="shared" si="224"/>
        <v>0</v>
      </c>
      <c r="NL233" s="929">
        <f t="shared" si="224"/>
        <v>0</v>
      </c>
      <c r="NM233" s="929">
        <f t="shared" si="224"/>
        <v>0</v>
      </c>
      <c r="NN233" s="929">
        <f t="shared" si="224"/>
        <v>0</v>
      </c>
      <c r="NO233" s="929">
        <f t="shared" si="224"/>
        <v>0</v>
      </c>
      <c r="NP233" s="929">
        <f t="shared" si="224"/>
        <v>0</v>
      </c>
      <c r="NQ233" s="929">
        <f t="shared" si="224"/>
        <v>0</v>
      </c>
      <c r="NR233" s="929">
        <f t="shared" si="224"/>
        <v>0</v>
      </c>
      <c r="NS233" s="929">
        <f t="shared" si="224"/>
        <v>0</v>
      </c>
      <c r="NT233" s="929">
        <f t="shared" si="224"/>
        <v>0</v>
      </c>
      <c r="NU233" s="929">
        <f t="shared" si="224"/>
        <v>0</v>
      </c>
      <c r="NV233" s="929">
        <f t="shared" si="224"/>
        <v>0</v>
      </c>
      <c r="NW233" s="929">
        <f t="shared" si="224"/>
        <v>0</v>
      </c>
      <c r="NX233" s="929">
        <f t="shared" si="224"/>
        <v>0</v>
      </c>
      <c r="NY233" s="929">
        <f t="shared" si="224"/>
        <v>0</v>
      </c>
      <c r="NZ233" s="929">
        <f t="shared" si="224"/>
        <v>0</v>
      </c>
      <c r="OA233" s="929">
        <f t="shared" si="224"/>
        <v>0</v>
      </c>
      <c r="OB233" s="929">
        <f t="shared" si="224"/>
        <v>0</v>
      </c>
      <c r="OC233" s="929">
        <f t="shared" si="224"/>
        <v>0</v>
      </c>
      <c r="OD233" s="929">
        <f t="shared" si="224"/>
        <v>0</v>
      </c>
      <c r="OE233" s="929">
        <f t="shared" si="224"/>
        <v>0</v>
      </c>
      <c r="OF233" s="929">
        <f t="shared" si="225"/>
        <v>0</v>
      </c>
      <c r="OG233" s="929">
        <f t="shared" si="225"/>
        <v>0</v>
      </c>
      <c r="OH233" s="929">
        <f t="shared" si="225"/>
        <v>0</v>
      </c>
      <c r="OI233" s="929">
        <f t="shared" si="225"/>
        <v>0</v>
      </c>
      <c r="OJ233" s="929">
        <f t="shared" si="225"/>
        <v>0</v>
      </c>
      <c r="OK233" s="929">
        <f t="shared" si="225"/>
        <v>0</v>
      </c>
      <c r="OL233" s="929">
        <f t="shared" si="225"/>
        <v>0</v>
      </c>
      <c r="OM233" s="929">
        <f t="shared" si="225"/>
        <v>0</v>
      </c>
      <c r="ON233" s="929">
        <f t="shared" si="225"/>
        <v>0</v>
      </c>
      <c r="OO233" s="929">
        <f t="shared" si="225"/>
        <v>0</v>
      </c>
      <c r="OP233" s="929">
        <f t="shared" si="225"/>
        <v>0</v>
      </c>
      <c r="OQ233" s="929">
        <f t="shared" si="225"/>
        <v>0</v>
      </c>
      <c r="OR233" s="929">
        <f t="shared" si="225"/>
        <v>0</v>
      </c>
      <c r="OS233" s="929">
        <f t="shared" si="225"/>
        <v>0</v>
      </c>
      <c r="OT233" s="929">
        <f t="shared" si="225"/>
        <v>0</v>
      </c>
      <c r="OU233" s="929">
        <f t="shared" si="225"/>
        <v>0</v>
      </c>
      <c r="OV233" s="929">
        <f t="shared" si="225"/>
        <v>0</v>
      </c>
      <c r="OW233" s="929">
        <f t="shared" si="225"/>
        <v>0</v>
      </c>
      <c r="OX233" s="929">
        <f t="shared" si="225"/>
        <v>0</v>
      </c>
      <c r="OY233" s="929">
        <f t="shared" si="225"/>
        <v>0</v>
      </c>
      <c r="OZ233" s="929">
        <f t="shared" si="225"/>
        <v>0</v>
      </c>
      <c r="PA233" s="929">
        <f t="shared" si="225"/>
        <v>0</v>
      </c>
      <c r="PB233" s="929">
        <f t="shared" si="225"/>
        <v>0</v>
      </c>
      <c r="PC233" s="929">
        <f t="shared" si="225"/>
        <v>0</v>
      </c>
      <c r="PD233" s="929">
        <f t="shared" si="225"/>
        <v>0</v>
      </c>
      <c r="PE233" s="929">
        <f t="shared" si="225"/>
        <v>0</v>
      </c>
      <c r="PF233" s="929">
        <f t="shared" si="225"/>
        <v>0</v>
      </c>
      <c r="PG233" s="929">
        <f t="shared" si="225"/>
        <v>0</v>
      </c>
      <c r="PH233" s="929">
        <f t="shared" si="225"/>
        <v>0</v>
      </c>
      <c r="PI233" s="929">
        <f t="shared" si="225"/>
        <v>0</v>
      </c>
      <c r="PJ233" s="929">
        <f t="shared" si="225"/>
        <v>0</v>
      </c>
      <c r="PK233" s="929">
        <f t="shared" si="225"/>
        <v>0</v>
      </c>
      <c r="PL233" s="929">
        <f t="shared" si="225"/>
        <v>0</v>
      </c>
      <c r="PM233" s="929">
        <f t="shared" si="225"/>
        <v>0</v>
      </c>
      <c r="PN233" s="929">
        <f t="shared" si="225"/>
        <v>0</v>
      </c>
      <c r="PO233" s="929">
        <f t="shared" si="225"/>
        <v>0</v>
      </c>
      <c r="PP233" s="929">
        <f t="shared" si="225"/>
        <v>0</v>
      </c>
      <c r="PQ233" s="929">
        <f t="shared" si="225"/>
        <v>0</v>
      </c>
      <c r="PR233" s="929">
        <f t="shared" si="225"/>
        <v>0</v>
      </c>
      <c r="PS233" s="929">
        <f t="shared" si="225"/>
        <v>0</v>
      </c>
      <c r="PT233" s="929">
        <f t="shared" si="225"/>
        <v>0</v>
      </c>
      <c r="PU233" s="929">
        <f t="shared" si="225"/>
        <v>0</v>
      </c>
      <c r="PV233" s="929">
        <f t="shared" si="225"/>
        <v>0</v>
      </c>
      <c r="PW233" s="929">
        <f t="shared" si="225"/>
        <v>0</v>
      </c>
      <c r="PX233" s="929">
        <f t="shared" si="225"/>
        <v>0</v>
      </c>
      <c r="PY233" s="929">
        <f t="shared" si="225"/>
        <v>0</v>
      </c>
      <c r="PZ233" s="929">
        <f t="shared" si="225"/>
        <v>0</v>
      </c>
      <c r="QA233" s="929">
        <f t="shared" si="225"/>
        <v>0</v>
      </c>
      <c r="QB233" s="929">
        <f t="shared" si="225"/>
        <v>0</v>
      </c>
      <c r="QC233" s="929">
        <f t="shared" si="225"/>
        <v>0</v>
      </c>
      <c r="QD233" s="929">
        <f t="shared" si="225"/>
        <v>0</v>
      </c>
      <c r="QE233" s="929">
        <f t="shared" si="225"/>
        <v>0</v>
      </c>
      <c r="QF233" s="929">
        <f t="shared" si="225"/>
        <v>0</v>
      </c>
      <c r="QG233" s="929">
        <f t="shared" si="225"/>
        <v>0</v>
      </c>
      <c r="QH233" s="929">
        <f t="shared" si="225"/>
        <v>0</v>
      </c>
      <c r="QI233" s="929">
        <f t="shared" si="225"/>
        <v>0</v>
      </c>
      <c r="QJ233" s="929">
        <f t="shared" si="225"/>
        <v>0</v>
      </c>
      <c r="QK233" s="929">
        <f t="shared" si="225"/>
        <v>0</v>
      </c>
      <c r="QL233" s="929">
        <f t="shared" si="225"/>
        <v>0</v>
      </c>
      <c r="QM233" s="929">
        <f t="shared" si="225"/>
        <v>0</v>
      </c>
      <c r="QN233" s="929">
        <f t="shared" si="225"/>
        <v>0</v>
      </c>
      <c r="QO233" s="929">
        <f t="shared" si="225"/>
        <v>0</v>
      </c>
      <c r="QP233" s="929">
        <f t="shared" si="225"/>
        <v>0</v>
      </c>
      <c r="QQ233" s="929">
        <f t="shared" si="225"/>
        <v>0</v>
      </c>
      <c r="QR233" s="929">
        <f t="shared" si="226"/>
        <v>0</v>
      </c>
      <c r="QS233" s="929">
        <f t="shared" si="226"/>
        <v>0</v>
      </c>
      <c r="QT233" s="929">
        <f t="shared" si="226"/>
        <v>0</v>
      </c>
      <c r="QU233" s="929">
        <f t="shared" si="226"/>
        <v>0</v>
      </c>
      <c r="QV233" s="929">
        <f t="shared" si="226"/>
        <v>0</v>
      </c>
      <c r="QW233" s="929">
        <f t="shared" si="226"/>
        <v>0</v>
      </c>
      <c r="QX233" s="929">
        <f t="shared" si="226"/>
        <v>0</v>
      </c>
      <c r="QY233" s="929">
        <f t="shared" si="226"/>
        <v>0</v>
      </c>
      <c r="QZ233" s="929">
        <f t="shared" si="226"/>
        <v>0</v>
      </c>
      <c r="RA233" s="929">
        <f t="shared" si="226"/>
        <v>0</v>
      </c>
      <c r="RB233" s="929">
        <f t="shared" si="226"/>
        <v>0</v>
      </c>
      <c r="RC233" s="929">
        <f t="shared" si="226"/>
        <v>0</v>
      </c>
      <c r="RD233" s="929">
        <f t="shared" si="226"/>
        <v>0</v>
      </c>
      <c r="RE233" s="929">
        <f t="shared" si="226"/>
        <v>0</v>
      </c>
      <c r="RF233" s="929">
        <f t="shared" si="226"/>
        <v>0</v>
      </c>
      <c r="RG233" s="929">
        <f t="shared" si="226"/>
        <v>0</v>
      </c>
      <c r="RH233" s="929">
        <f t="shared" si="226"/>
        <v>0</v>
      </c>
      <c r="RI233" s="929">
        <f t="shared" si="226"/>
        <v>0</v>
      </c>
      <c r="RJ233" s="929">
        <f t="shared" si="226"/>
        <v>0</v>
      </c>
      <c r="RK233" s="929">
        <f t="shared" si="226"/>
        <v>0</v>
      </c>
      <c r="RL233" s="929">
        <f t="shared" si="226"/>
        <v>0</v>
      </c>
      <c r="RM233" s="929">
        <f t="shared" si="226"/>
        <v>0</v>
      </c>
      <c r="RN233" s="929">
        <f t="shared" si="226"/>
        <v>0</v>
      </c>
      <c r="RO233" s="929">
        <f t="shared" si="226"/>
        <v>0</v>
      </c>
      <c r="RP233" s="929">
        <f t="shared" si="226"/>
        <v>0</v>
      </c>
      <c r="RQ233" s="929">
        <f t="shared" si="226"/>
        <v>0</v>
      </c>
      <c r="RR233" s="929">
        <f t="shared" si="226"/>
        <v>0</v>
      </c>
      <c r="RS233" s="929">
        <f t="shared" si="226"/>
        <v>0</v>
      </c>
      <c r="RT233" s="929">
        <f t="shared" si="226"/>
        <v>0</v>
      </c>
      <c r="RU233" s="929">
        <f t="shared" si="226"/>
        <v>0</v>
      </c>
      <c r="RV233" s="929">
        <f t="shared" si="226"/>
        <v>0</v>
      </c>
      <c r="RW233" s="929">
        <f t="shared" si="226"/>
        <v>0</v>
      </c>
      <c r="RX233" s="929">
        <f t="shared" si="226"/>
        <v>0</v>
      </c>
      <c r="RY233" s="929">
        <f t="shared" si="226"/>
        <v>0</v>
      </c>
      <c r="RZ233" s="929">
        <f t="shared" si="226"/>
        <v>0</v>
      </c>
      <c r="SA233" s="929">
        <f t="shared" si="226"/>
        <v>0</v>
      </c>
      <c r="SB233" s="929">
        <f t="shared" si="226"/>
        <v>0</v>
      </c>
      <c r="SC233" s="929">
        <f t="shared" si="226"/>
        <v>0</v>
      </c>
      <c r="SD233" s="929">
        <f t="shared" si="226"/>
        <v>0</v>
      </c>
      <c r="SE233" s="929">
        <f t="shared" si="226"/>
        <v>0</v>
      </c>
      <c r="SF233" s="929">
        <f t="shared" si="226"/>
        <v>0</v>
      </c>
      <c r="SG233" s="929">
        <f t="shared" si="226"/>
        <v>0</v>
      </c>
      <c r="SH233" s="929">
        <f t="shared" si="226"/>
        <v>0</v>
      </c>
      <c r="SI233" s="929">
        <f t="shared" si="226"/>
        <v>0</v>
      </c>
      <c r="SJ233" s="274">
        <f t="shared" si="217"/>
        <v>0</v>
      </c>
      <c r="SK233" s="261"/>
      <c r="SL233" s="249"/>
      <c r="SM233" s="249"/>
      <c r="SN233" s="249"/>
    </row>
    <row r="234" spans="1:508" outlineLevel="3" x14ac:dyDescent="0.35">
      <c r="A234" s="249"/>
      <c r="B234" s="258"/>
      <c r="C234" s="447">
        <f>INT($C$40)+3</f>
        <v>4</v>
      </c>
      <c r="D234" s="274"/>
      <c r="E234" s="325">
        <f t="shared" si="216"/>
        <v>82</v>
      </c>
      <c r="F234" s="331"/>
      <c r="G234" s="274"/>
      <c r="H234" s="569"/>
      <c r="I234" s="584" t="s">
        <v>922</v>
      </c>
      <c r="J234" s="570"/>
      <c r="K234" s="930">
        <f>K233</f>
        <v>0</v>
      </c>
      <c r="L234" s="930">
        <f t="shared" ref="L234:BW234" si="228">L233</f>
        <v>0</v>
      </c>
      <c r="M234" s="930">
        <f t="shared" si="228"/>
        <v>0</v>
      </c>
      <c r="N234" s="930">
        <f t="shared" si="228"/>
        <v>0</v>
      </c>
      <c r="O234" s="930">
        <f t="shared" si="228"/>
        <v>0</v>
      </c>
      <c r="P234" s="930">
        <f t="shared" si="228"/>
        <v>0</v>
      </c>
      <c r="Q234" s="930">
        <f t="shared" si="228"/>
        <v>0</v>
      </c>
      <c r="R234" s="930">
        <f t="shared" si="228"/>
        <v>0</v>
      </c>
      <c r="S234" s="930">
        <f t="shared" si="228"/>
        <v>0</v>
      </c>
      <c r="T234" s="930">
        <f t="shared" si="228"/>
        <v>0</v>
      </c>
      <c r="U234" s="930">
        <f t="shared" si="228"/>
        <v>0</v>
      </c>
      <c r="V234" s="930">
        <f t="shared" si="228"/>
        <v>0</v>
      </c>
      <c r="W234" s="930">
        <f t="shared" si="228"/>
        <v>0</v>
      </c>
      <c r="X234" s="930">
        <f t="shared" si="228"/>
        <v>0</v>
      </c>
      <c r="Y234" s="930">
        <f t="shared" si="228"/>
        <v>0</v>
      </c>
      <c r="Z234" s="930">
        <f t="shared" si="228"/>
        <v>0</v>
      </c>
      <c r="AA234" s="930">
        <f t="shared" si="228"/>
        <v>0</v>
      </c>
      <c r="AB234" s="930">
        <f t="shared" si="228"/>
        <v>0</v>
      </c>
      <c r="AC234" s="930">
        <f t="shared" si="228"/>
        <v>0</v>
      </c>
      <c r="AD234" s="930">
        <f t="shared" si="228"/>
        <v>0</v>
      </c>
      <c r="AE234" s="930">
        <f t="shared" si="228"/>
        <v>0</v>
      </c>
      <c r="AF234" s="930">
        <f t="shared" si="228"/>
        <v>0</v>
      </c>
      <c r="AG234" s="930">
        <f t="shared" si="228"/>
        <v>0</v>
      </c>
      <c r="AH234" s="930">
        <f t="shared" si="228"/>
        <v>0</v>
      </c>
      <c r="AI234" s="930">
        <f t="shared" si="228"/>
        <v>0</v>
      </c>
      <c r="AJ234" s="930">
        <f t="shared" si="228"/>
        <v>0</v>
      </c>
      <c r="AK234" s="930">
        <f t="shared" si="228"/>
        <v>0</v>
      </c>
      <c r="AL234" s="930">
        <f t="shared" si="228"/>
        <v>0</v>
      </c>
      <c r="AM234" s="930">
        <f t="shared" si="228"/>
        <v>0</v>
      </c>
      <c r="AN234" s="930">
        <f t="shared" si="228"/>
        <v>0</v>
      </c>
      <c r="AO234" s="930">
        <f t="shared" si="228"/>
        <v>0</v>
      </c>
      <c r="AP234" s="930">
        <f t="shared" si="228"/>
        <v>0</v>
      </c>
      <c r="AQ234" s="930">
        <f t="shared" si="228"/>
        <v>0</v>
      </c>
      <c r="AR234" s="930">
        <f t="shared" si="228"/>
        <v>0</v>
      </c>
      <c r="AS234" s="930">
        <f t="shared" si="228"/>
        <v>0</v>
      </c>
      <c r="AT234" s="930">
        <f t="shared" si="228"/>
        <v>0</v>
      </c>
      <c r="AU234" s="930">
        <f t="shared" si="228"/>
        <v>0</v>
      </c>
      <c r="AV234" s="930">
        <f t="shared" si="228"/>
        <v>0</v>
      </c>
      <c r="AW234" s="930">
        <f t="shared" si="228"/>
        <v>0</v>
      </c>
      <c r="AX234" s="930">
        <f t="shared" si="228"/>
        <v>0</v>
      </c>
      <c r="AY234" s="930">
        <f t="shared" si="228"/>
        <v>0</v>
      </c>
      <c r="AZ234" s="930">
        <f t="shared" si="228"/>
        <v>0</v>
      </c>
      <c r="BA234" s="930">
        <f t="shared" si="228"/>
        <v>0</v>
      </c>
      <c r="BB234" s="930">
        <f t="shared" si="228"/>
        <v>0</v>
      </c>
      <c r="BC234" s="930">
        <f t="shared" si="228"/>
        <v>0</v>
      </c>
      <c r="BD234" s="930">
        <f t="shared" si="228"/>
        <v>0</v>
      </c>
      <c r="BE234" s="930">
        <f t="shared" si="228"/>
        <v>0</v>
      </c>
      <c r="BF234" s="930">
        <f t="shared" si="228"/>
        <v>0</v>
      </c>
      <c r="BG234" s="930">
        <f t="shared" si="228"/>
        <v>0</v>
      </c>
      <c r="BH234" s="930">
        <f t="shared" si="228"/>
        <v>0</v>
      </c>
      <c r="BI234" s="930">
        <f t="shared" si="228"/>
        <v>0</v>
      </c>
      <c r="BJ234" s="930">
        <f t="shared" si="228"/>
        <v>0</v>
      </c>
      <c r="BK234" s="930">
        <f t="shared" si="228"/>
        <v>0</v>
      </c>
      <c r="BL234" s="930">
        <f t="shared" si="228"/>
        <v>0</v>
      </c>
      <c r="BM234" s="930">
        <f t="shared" si="228"/>
        <v>0</v>
      </c>
      <c r="BN234" s="930">
        <f t="shared" si="228"/>
        <v>0</v>
      </c>
      <c r="BO234" s="930">
        <f t="shared" si="228"/>
        <v>0</v>
      </c>
      <c r="BP234" s="930">
        <f t="shared" si="228"/>
        <v>0</v>
      </c>
      <c r="BQ234" s="930">
        <f t="shared" si="228"/>
        <v>0</v>
      </c>
      <c r="BR234" s="930">
        <f t="shared" si="228"/>
        <v>0</v>
      </c>
      <c r="BS234" s="930">
        <f t="shared" si="228"/>
        <v>0</v>
      </c>
      <c r="BT234" s="930">
        <f t="shared" si="228"/>
        <v>0</v>
      </c>
      <c r="BU234" s="930">
        <f t="shared" si="228"/>
        <v>0</v>
      </c>
      <c r="BV234" s="930">
        <f t="shared" si="228"/>
        <v>0</v>
      </c>
      <c r="BW234" s="930">
        <f t="shared" si="228"/>
        <v>0</v>
      </c>
      <c r="BX234" s="930">
        <f t="shared" ref="BX234:EI234" si="229">BX233</f>
        <v>0</v>
      </c>
      <c r="BY234" s="930">
        <f t="shared" si="229"/>
        <v>0</v>
      </c>
      <c r="BZ234" s="930">
        <f t="shared" si="229"/>
        <v>0</v>
      </c>
      <c r="CA234" s="930">
        <f t="shared" si="229"/>
        <v>0</v>
      </c>
      <c r="CB234" s="930">
        <f t="shared" si="229"/>
        <v>0</v>
      </c>
      <c r="CC234" s="930">
        <f t="shared" si="229"/>
        <v>0</v>
      </c>
      <c r="CD234" s="930">
        <f t="shared" si="229"/>
        <v>0</v>
      </c>
      <c r="CE234" s="930">
        <f t="shared" si="229"/>
        <v>0</v>
      </c>
      <c r="CF234" s="930">
        <f t="shared" si="229"/>
        <v>0</v>
      </c>
      <c r="CG234" s="930">
        <f t="shared" si="229"/>
        <v>0</v>
      </c>
      <c r="CH234" s="930">
        <f t="shared" si="229"/>
        <v>0</v>
      </c>
      <c r="CI234" s="930">
        <f t="shared" si="229"/>
        <v>0</v>
      </c>
      <c r="CJ234" s="930">
        <f t="shared" si="229"/>
        <v>0</v>
      </c>
      <c r="CK234" s="930">
        <f t="shared" si="229"/>
        <v>0</v>
      </c>
      <c r="CL234" s="930">
        <f t="shared" si="229"/>
        <v>0</v>
      </c>
      <c r="CM234" s="930">
        <f t="shared" si="229"/>
        <v>0</v>
      </c>
      <c r="CN234" s="930">
        <f t="shared" si="229"/>
        <v>0</v>
      </c>
      <c r="CO234" s="930">
        <f t="shared" si="229"/>
        <v>0</v>
      </c>
      <c r="CP234" s="930">
        <f t="shared" si="229"/>
        <v>0</v>
      </c>
      <c r="CQ234" s="930">
        <f t="shared" si="229"/>
        <v>0</v>
      </c>
      <c r="CR234" s="930">
        <f t="shared" si="229"/>
        <v>0</v>
      </c>
      <c r="CS234" s="930">
        <f t="shared" si="229"/>
        <v>0</v>
      </c>
      <c r="CT234" s="930">
        <f t="shared" si="229"/>
        <v>0</v>
      </c>
      <c r="CU234" s="930">
        <f t="shared" si="229"/>
        <v>0</v>
      </c>
      <c r="CV234" s="930">
        <f t="shared" si="229"/>
        <v>0</v>
      </c>
      <c r="CW234" s="930">
        <f t="shared" si="229"/>
        <v>0</v>
      </c>
      <c r="CX234" s="930">
        <f t="shared" si="229"/>
        <v>0</v>
      </c>
      <c r="CY234" s="930">
        <f t="shared" si="229"/>
        <v>0</v>
      </c>
      <c r="CZ234" s="930">
        <f t="shared" si="229"/>
        <v>0</v>
      </c>
      <c r="DA234" s="930">
        <f t="shared" si="229"/>
        <v>0</v>
      </c>
      <c r="DB234" s="930">
        <f t="shared" si="229"/>
        <v>0</v>
      </c>
      <c r="DC234" s="930">
        <f t="shared" si="229"/>
        <v>0</v>
      </c>
      <c r="DD234" s="930">
        <f t="shared" si="229"/>
        <v>0</v>
      </c>
      <c r="DE234" s="930">
        <f t="shared" si="229"/>
        <v>0</v>
      </c>
      <c r="DF234" s="930">
        <f t="shared" si="229"/>
        <v>0</v>
      </c>
      <c r="DG234" s="930">
        <f t="shared" si="229"/>
        <v>0</v>
      </c>
      <c r="DH234" s="930">
        <f t="shared" si="229"/>
        <v>0</v>
      </c>
      <c r="DI234" s="930">
        <f t="shared" si="229"/>
        <v>0</v>
      </c>
      <c r="DJ234" s="930">
        <f t="shared" si="229"/>
        <v>0</v>
      </c>
      <c r="DK234" s="930">
        <f t="shared" si="229"/>
        <v>0</v>
      </c>
      <c r="DL234" s="930">
        <f t="shared" si="229"/>
        <v>0</v>
      </c>
      <c r="DM234" s="930">
        <f t="shared" si="229"/>
        <v>0</v>
      </c>
      <c r="DN234" s="930">
        <f t="shared" si="229"/>
        <v>0</v>
      </c>
      <c r="DO234" s="930">
        <f t="shared" si="229"/>
        <v>0</v>
      </c>
      <c r="DP234" s="930">
        <f t="shared" si="229"/>
        <v>0</v>
      </c>
      <c r="DQ234" s="930">
        <f t="shared" si="229"/>
        <v>0</v>
      </c>
      <c r="DR234" s="930">
        <f t="shared" si="229"/>
        <v>0</v>
      </c>
      <c r="DS234" s="930">
        <f t="shared" si="229"/>
        <v>0</v>
      </c>
      <c r="DT234" s="930">
        <f t="shared" si="229"/>
        <v>0</v>
      </c>
      <c r="DU234" s="930">
        <f t="shared" si="229"/>
        <v>0</v>
      </c>
      <c r="DV234" s="930">
        <f t="shared" si="229"/>
        <v>0</v>
      </c>
      <c r="DW234" s="930">
        <f t="shared" si="229"/>
        <v>0</v>
      </c>
      <c r="DX234" s="930">
        <f t="shared" si="229"/>
        <v>0</v>
      </c>
      <c r="DY234" s="930">
        <f t="shared" si="229"/>
        <v>0</v>
      </c>
      <c r="DZ234" s="930">
        <f t="shared" si="229"/>
        <v>0</v>
      </c>
      <c r="EA234" s="930">
        <f t="shared" si="229"/>
        <v>0</v>
      </c>
      <c r="EB234" s="930">
        <f t="shared" si="229"/>
        <v>0</v>
      </c>
      <c r="EC234" s="930">
        <f t="shared" si="229"/>
        <v>0</v>
      </c>
      <c r="ED234" s="930">
        <f t="shared" si="229"/>
        <v>0</v>
      </c>
      <c r="EE234" s="930">
        <f t="shared" si="229"/>
        <v>0</v>
      </c>
      <c r="EF234" s="930">
        <f t="shared" si="229"/>
        <v>0</v>
      </c>
      <c r="EG234" s="930">
        <f t="shared" si="229"/>
        <v>0</v>
      </c>
      <c r="EH234" s="930">
        <f t="shared" si="229"/>
        <v>0</v>
      </c>
      <c r="EI234" s="930">
        <f t="shared" si="229"/>
        <v>0</v>
      </c>
      <c r="EJ234" s="930">
        <f t="shared" ref="EJ234:GU234" si="230">EJ233</f>
        <v>0</v>
      </c>
      <c r="EK234" s="930">
        <f t="shared" si="230"/>
        <v>0</v>
      </c>
      <c r="EL234" s="930">
        <f t="shared" si="230"/>
        <v>0</v>
      </c>
      <c r="EM234" s="930">
        <f t="shared" si="230"/>
        <v>0</v>
      </c>
      <c r="EN234" s="930">
        <f t="shared" si="230"/>
        <v>0</v>
      </c>
      <c r="EO234" s="930">
        <f t="shared" si="230"/>
        <v>0</v>
      </c>
      <c r="EP234" s="930">
        <f t="shared" si="230"/>
        <v>0</v>
      </c>
      <c r="EQ234" s="930">
        <f t="shared" si="230"/>
        <v>0</v>
      </c>
      <c r="ER234" s="930">
        <f t="shared" si="230"/>
        <v>0</v>
      </c>
      <c r="ES234" s="930">
        <f t="shared" si="230"/>
        <v>0</v>
      </c>
      <c r="ET234" s="930">
        <f t="shared" si="230"/>
        <v>0</v>
      </c>
      <c r="EU234" s="930">
        <f t="shared" si="230"/>
        <v>0</v>
      </c>
      <c r="EV234" s="930">
        <f t="shared" si="230"/>
        <v>0</v>
      </c>
      <c r="EW234" s="930">
        <f t="shared" si="230"/>
        <v>0</v>
      </c>
      <c r="EX234" s="930">
        <f t="shared" si="230"/>
        <v>0</v>
      </c>
      <c r="EY234" s="930">
        <f t="shared" si="230"/>
        <v>0</v>
      </c>
      <c r="EZ234" s="930">
        <f t="shared" si="230"/>
        <v>0</v>
      </c>
      <c r="FA234" s="930">
        <f t="shared" si="230"/>
        <v>0</v>
      </c>
      <c r="FB234" s="930">
        <f t="shared" si="230"/>
        <v>0</v>
      </c>
      <c r="FC234" s="930">
        <f t="shared" si="230"/>
        <v>0</v>
      </c>
      <c r="FD234" s="930">
        <f t="shared" si="230"/>
        <v>0</v>
      </c>
      <c r="FE234" s="930">
        <f t="shared" si="230"/>
        <v>0</v>
      </c>
      <c r="FF234" s="930">
        <f t="shared" si="230"/>
        <v>0</v>
      </c>
      <c r="FG234" s="930">
        <f t="shared" si="230"/>
        <v>0</v>
      </c>
      <c r="FH234" s="930">
        <f t="shared" si="230"/>
        <v>0</v>
      </c>
      <c r="FI234" s="930">
        <f t="shared" si="230"/>
        <v>0</v>
      </c>
      <c r="FJ234" s="930">
        <f t="shared" si="230"/>
        <v>0</v>
      </c>
      <c r="FK234" s="930">
        <f t="shared" si="230"/>
        <v>0</v>
      </c>
      <c r="FL234" s="930">
        <f t="shared" si="230"/>
        <v>0</v>
      </c>
      <c r="FM234" s="930">
        <f t="shared" si="230"/>
        <v>0</v>
      </c>
      <c r="FN234" s="930">
        <f t="shared" si="230"/>
        <v>0</v>
      </c>
      <c r="FO234" s="930">
        <f t="shared" si="230"/>
        <v>0</v>
      </c>
      <c r="FP234" s="930">
        <f t="shared" si="230"/>
        <v>0</v>
      </c>
      <c r="FQ234" s="930">
        <f t="shared" si="230"/>
        <v>0</v>
      </c>
      <c r="FR234" s="930">
        <f t="shared" si="230"/>
        <v>0</v>
      </c>
      <c r="FS234" s="930">
        <f t="shared" si="230"/>
        <v>0</v>
      </c>
      <c r="FT234" s="930">
        <f t="shared" si="230"/>
        <v>0</v>
      </c>
      <c r="FU234" s="930">
        <f t="shared" si="230"/>
        <v>0</v>
      </c>
      <c r="FV234" s="930">
        <f t="shared" si="230"/>
        <v>0</v>
      </c>
      <c r="FW234" s="930">
        <f t="shared" si="230"/>
        <v>0</v>
      </c>
      <c r="FX234" s="930">
        <f t="shared" si="230"/>
        <v>0</v>
      </c>
      <c r="FY234" s="930">
        <f t="shared" si="230"/>
        <v>0</v>
      </c>
      <c r="FZ234" s="930">
        <f t="shared" si="230"/>
        <v>0</v>
      </c>
      <c r="GA234" s="930">
        <f t="shared" si="230"/>
        <v>0</v>
      </c>
      <c r="GB234" s="930">
        <f t="shared" si="230"/>
        <v>0</v>
      </c>
      <c r="GC234" s="930">
        <f t="shared" si="230"/>
        <v>0</v>
      </c>
      <c r="GD234" s="930">
        <f t="shared" si="230"/>
        <v>0</v>
      </c>
      <c r="GE234" s="930">
        <f t="shared" si="230"/>
        <v>0</v>
      </c>
      <c r="GF234" s="930">
        <f t="shared" si="230"/>
        <v>0</v>
      </c>
      <c r="GG234" s="930">
        <f t="shared" si="230"/>
        <v>0</v>
      </c>
      <c r="GH234" s="930">
        <f t="shared" si="230"/>
        <v>0</v>
      </c>
      <c r="GI234" s="930">
        <f t="shared" si="230"/>
        <v>0</v>
      </c>
      <c r="GJ234" s="930">
        <f t="shared" si="230"/>
        <v>0</v>
      </c>
      <c r="GK234" s="930">
        <f t="shared" si="230"/>
        <v>0</v>
      </c>
      <c r="GL234" s="930">
        <f t="shared" si="230"/>
        <v>0</v>
      </c>
      <c r="GM234" s="930">
        <f t="shared" si="230"/>
        <v>0</v>
      </c>
      <c r="GN234" s="930">
        <f t="shared" si="230"/>
        <v>0</v>
      </c>
      <c r="GO234" s="930">
        <f t="shared" si="230"/>
        <v>0</v>
      </c>
      <c r="GP234" s="930">
        <f t="shared" si="230"/>
        <v>0</v>
      </c>
      <c r="GQ234" s="930">
        <f t="shared" si="230"/>
        <v>0</v>
      </c>
      <c r="GR234" s="930">
        <f t="shared" si="230"/>
        <v>0</v>
      </c>
      <c r="GS234" s="930">
        <f t="shared" si="230"/>
        <v>0</v>
      </c>
      <c r="GT234" s="930">
        <f t="shared" si="230"/>
        <v>0</v>
      </c>
      <c r="GU234" s="930">
        <f t="shared" si="230"/>
        <v>0</v>
      </c>
      <c r="GV234" s="930">
        <f t="shared" ref="GV234:JG234" si="231">GV233</f>
        <v>0</v>
      </c>
      <c r="GW234" s="930">
        <f t="shared" si="231"/>
        <v>0</v>
      </c>
      <c r="GX234" s="930">
        <f t="shared" si="231"/>
        <v>0</v>
      </c>
      <c r="GY234" s="930">
        <f t="shared" si="231"/>
        <v>0</v>
      </c>
      <c r="GZ234" s="930">
        <f t="shared" si="231"/>
        <v>0</v>
      </c>
      <c r="HA234" s="930">
        <f t="shared" si="231"/>
        <v>0</v>
      </c>
      <c r="HB234" s="930">
        <f t="shared" si="231"/>
        <v>0</v>
      </c>
      <c r="HC234" s="930">
        <f t="shared" si="231"/>
        <v>0</v>
      </c>
      <c r="HD234" s="930">
        <f t="shared" si="231"/>
        <v>0</v>
      </c>
      <c r="HE234" s="930">
        <f t="shared" si="231"/>
        <v>0</v>
      </c>
      <c r="HF234" s="930">
        <f t="shared" si="231"/>
        <v>0</v>
      </c>
      <c r="HG234" s="930">
        <f t="shared" si="231"/>
        <v>0</v>
      </c>
      <c r="HH234" s="930">
        <f t="shared" si="231"/>
        <v>0</v>
      </c>
      <c r="HI234" s="930">
        <f t="shared" si="231"/>
        <v>0</v>
      </c>
      <c r="HJ234" s="930">
        <f t="shared" si="231"/>
        <v>0</v>
      </c>
      <c r="HK234" s="930">
        <f t="shared" si="231"/>
        <v>0</v>
      </c>
      <c r="HL234" s="930">
        <f t="shared" si="231"/>
        <v>0</v>
      </c>
      <c r="HM234" s="930">
        <f t="shared" si="231"/>
        <v>0</v>
      </c>
      <c r="HN234" s="930">
        <f t="shared" si="231"/>
        <v>0</v>
      </c>
      <c r="HO234" s="930">
        <f t="shared" si="231"/>
        <v>0</v>
      </c>
      <c r="HP234" s="930">
        <f t="shared" si="231"/>
        <v>0</v>
      </c>
      <c r="HQ234" s="930">
        <f t="shared" si="231"/>
        <v>0</v>
      </c>
      <c r="HR234" s="930">
        <f t="shared" si="231"/>
        <v>0</v>
      </c>
      <c r="HS234" s="930">
        <f t="shared" si="231"/>
        <v>0</v>
      </c>
      <c r="HT234" s="930">
        <f t="shared" si="231"/>
        <v>0</v>
      </c>
      <c r="HU234" s="930">
        <f t="shared" si="231"/>
        <v>0</v>
      </c>
      <c r="HV234" s="930">
        <f t="shared" si="231"/>
        <v>0</v>
      </c>
      <c r="HW234" s="930">
        <f t="shared" si="231"/>
        <v>0</v>
      </c>
      <c r="HX234" s="930">
        <f t="shared" si="231"/>
        <v>0</v>
      </c>
      <c r="HY234" s="930">
        <f t="shared" si="231"/>
        <v>0</v>
      </c>
      <c r="HZ234" s="930">
        <f t="shared" si="231"/>
        <v>0</v>
      </c>
      <c r="IA234" s="930">
        <f t="shared" si="231"/>
        <v>0</v>
      </c>
      <c r="IB234" s="930">
        <f t="shared" si="231"/>
        <v>0</v>
      </c>
      <c r="IC234" s="930">
        <f t="shared" si="231"/>
        <v>0</v>
      </c>
      <c r="ID234" s="930">
        <f t="shared" si="231"/>
        <v>0</v>
      </c>
      <c r="IE234" s="930">
        <f t="shared" si="231"/>
        <v>0</v>
      </c>
      <c r="IF234" s="930">
        <f t="shared" si="231"/>
        <v>0</v>
      </c>
      <c r="IG234" s="930">
        <f t="shared" si="231"/>
        <v>0</v>
      </c>
      <c r="IH234" s="930">
        <f t="shared" si="231"/>
        <v>0</v>
      </c>
      <c r="II234" s="930">
        <f t="shared" si="231"/>
        <v>0</v>
      </c>
      <c r="IJ234" s="930">
        <f t="shared" si="231"/>
        <v>0</v>
      </c>
      <c r="IK234" s="930">
        <f t="shared" si="231"/>
        <v>0</v>
      </c>
      <c r="IL234" s="930">
        <f t="shared" si="231"/>
        <v>0</v>
      </c>
      <c r="IM234" s="930">
        <f t="shared" si="231"/>
        <v>0</v>
      </c>
      <c r="IN234" s="930">
        <f t="shared" si="231"/>
        <v>0</v>
      </c>
      <c r="IO234" s="930">
        <f t="shared" si="231"/>
        <v>0</v>
      </c>
      <c r="IP234" s="930">
        <f t="shared" si="231"/>
        <v>0</v>
      </c>
      <c r="IQ234" s="930">
        <f t="shared" si="231"/>
        <v>0</v>
      </c>
      <c r="IR234" s="930">
        <f t="shared" si="231"/>
        <v>0</v>
      </c>
      <c r="IS234" s="930">
        <f t="shared" si="231"/>
        <v>0</v>
      </c>
      <c r="IT234" s="930">
        <f t="shared" si="231"/>
        <v>0</v>
      </c>
      <c r="IU234" s="930">
        <f t="shared" si="231"/>
        <v>0</v>
      </c>
      <c r="IV234" s="930">
        <f t="shared" si="231"/>
        <v>0</v>
      </c>
      <c r="IW234" s="930">
        <f t="shared" si="231"/>
        <v>0</v>
      </c>
      <c r="IX234" s="930">
        <f t="shared" si="231"/>
        <v>0</v>
      </c>
      <c r="IY234" s="930">
        <f t="shared" si="231"/>
        <v>0</v>
      </c>
      <c r="IZ234" s="930">
        <f t="shared" si="231"/>
        <v>0</v>
      </c>
      <c r="JA234" s="930">
        <f t="shared" si="231"/>
        <v>0</v>
      </c>
      <c r="JB234" s="930">
        <f t="shared" si="231"/>
        <v>0</v>
      </c>
      <c r="JC234" s="930">
        <f t="shared" si="231"/>
        <v>0</v>
      </c>
      <c r="JD234" s="930">
        <f t="shared" si="231"/>
        <v>0</v>
      </c>
      <c r="JE234" s="930">
        <f t="shared" si="231"/>
        <v>0</v>
      </c>
      <c r="JF234" s="930">
        <f t="shared" si="231"/>
        <v>0</v>
      </c>
      <c r="JG234" s="930">
        <f t="shared" si="231"/>
        <v>0</v>
      </c>
      <c r="JH234" s="930">
        <f t="shared" ref="JH234:LS234" si="232">JH233</f>
        <v>0</v>
      </c>
      <c r="JI234" s="930">
        <f t="shared" si="232"/>
        <v>0</v>
      </c>
      <c r="JJ234" s="930">
        <f t="shared" si="232"/>
        <v>0</v>
      </c>
      <c r="JK234" s="930">
        <f t="shared" si="232"/>
        <v>0</v>
      </c>
      <c r="JL234" s="930">
        <f t="shared" si="232"/>
        <v>0</v>
      </c>
      <c r="JM234" s="930">
        <f t="shared" si="232"/>
        <v>0</v>
      </c>
      <c r="JN234" s="930">
        <f t="shared" si="232"/>
        <v>0</v>
      </c>
      <c r="JO234" s="930">
        <f t="shared" si="232"/>
        <v>0</v>
      </c>
      <c r="JP234" s="930">
        <f t="shared" si="232"/>
        <v>0</v>
      </c>
      <c r="JQ234" s="930">
        <f t="shared" si="232"/>
        <v>0</v>
      </c>
      <c r="JR234" s="930">
        <f t="shared" si="232"/>
        <v>0</v>
      </c>
      <c r="JS234" s="930">
        <f t="shared" si="232"/>
        <v>0</v>
      </c>
      <c r="JT234" s="930">
        <f t="shared" si="232"/>
        <v>0</v>
      </c>
      <c r="JU234" s="930">
        <f t="shared" si="232"/>
        <v>0</v>
      </c>
      <c r="JV234" s="930">
        <f t="shared" si="232"/>
        <v>0</v>
      </c>
      <c r="JW234" s="930">
        <f t="shared" si="232"/>
        <v>0</v>
      </c>
      <c r="JX234" s="930">
        <f t="shared" si="232"/>
        <v>0</v>
      </c>
      <c r="JY234" s="930">
        <f t="shared" si="232"/>
        <v>0</v>
      </c>
      <c r="JZ234" s="930">
        <f t="shared" si="232"/>
        <v>0</v>
      </c>
      <c r="KA234" s="930">
        <f t="shared" si="232"/>
        <v>0</v>
      </c>
      <c r="KB234" s="930">
        <f t="shared" si="232"/>
        <v>0</v>
      </c>
      <c r="KC234" s="930">
        <f t="shared" si="232"/>
        <v>0</v>
      </c>
      <c r="KD234" s="930">
        <f t="shared" si="232"/>
        <v>0</v>
      </c>
      <c r="KE234" s="930">
        <f t="shared" si="232"/>
        <v>0</v>
      </c>
      <c r="KF234" s="930">
        <f t="shared" si="232"/>
        <v>0</v>
      </c>
      <c r="KG234" s="930">
        <f t="shared" si="232"/>
        <v>0</v>
      </c>
      <c r="KH234" s="930">
        <f t="shared" si="232"/>
        <v>0</v>
      </c>
      <c r="KI234" s="930">
        <f t="shared" si="232"/>
        <v>0</v>
      </c>
      <c r="KJ234" s="930">
        <f t="shared" si="232"/>
        <v>0</v>
      </c>
      <c r="KK234" s="930">
        <f t="shared" si="232"/>
        <v>0</v>
      </c>
      <c r="KL234" s="930">
        <f t="shared" si="232"/>
        <v>0</v>
      </c>
      <c r="KM234" s="930">
        <f t="shared" si="232"/>
        <v>0</v>
      </c>
      <c r="KN234" s="930">
        <f t="shared" si="232"/>
        <v>0</v>
      </c>
      <c r="KO234" s="930">
        <f t="shared" si="232"/>
        <v>0</v>
      </c>
      <c r="KP234" s="930">
        <f t="shared" si="232"/>
        <v>0</v>
      </c>
      <c r="KQ234" s="930">
        <f t="shared" si="232"/>
        <v>0</v>
      </c>
      <c r="KR234" s="930">
        <f t="shared" si="232"/>
        <v>0</v>
      </c>
      <c r="KS234" s="930">
        <f t="shared" si="232"/>
        <v>0</v>
      </c>
      <c r="KT234" s="930">
        <f t="shared" si="232"/>
        <v>0</v>
      </c>
      <c r="KU234" s="930">
        <f t="shared" si="232"/>
        <v>0</v>
      </c>
      <c r="KV234" s="930">
        <f t="shared" si="232"/>
        <v>0</v>
      </c>
      <c r="KW234" s="930">
        <f t="shared" si="232"/>
        <v>0</v>
      </c>
      <c r="KX234" s="930">
        <f t="shared" si="232"/>
        <v>0</v>
      </c>
      <c r="KY234" s="930">
        <f t="shared" si="232"/>
        <v>0</v>
      </c>
      <c r="KZ234" s="930">
        <f t="shared" si="232"/>
        <v>0</v>
      </c>
      <c r="LA234" s="930">
        <f t="shared" si="232"/>
        <v>0</v>
      </c>
      <c r="LB234" s="930">
        <f t="shared" si="232"/>
        <v>0</v>
      </c>
      <c r="LC234" s="930">
        <f t="shared" si="232"/>
        <v>0</v>
      </c>
      <c r="LD234" s="930">
        <f t="shared" si="232"/>
        <v>0</v>
      </c>
      <c r="LE234" s="930">
        <f t="shared" si="232"/>
        <v>0</v>
      </c>
      <c r="LF234" s="930">
        <f t="shared" si="232"/>
        <v>0</v>
      </c>
      <c r="LG234" s="930">
        <f t="shared" si="232"/>
        <v>0</v>
      </c>
      <c r="LH234" s="930">
        <f t="shared" si="232"/>
        <v>0</v>
      </c>
      <c r="LI234" s="930">
        <f t="shared" si="232"/>
        <v>0</v>
      </c>
      <c r="LJ234" s="930">
        <f t="shared" si="232"/>
        <v>0</v>
      </c>
      <c r="LK234" s="930">
        <f t="shared" si="232"/>
        <v>0</v>
      </c>
      <c r="LL234" s="930">
        <f t="shared" si="232"/>
        <v>0</v>
      </c>
      <c r="LM234" s="930">
        <f t="shared" si="232"/>
        <v>0</v>
      </c>
      <c r="LN234" s="930">
        <f t="shared" si="232"/>
        <v>0</v>
      </c>
      <c r="LO234" s="930">
        <f t="shared" si="232"/>
        <v>0</v>
      </c>
      <c r="LP234" s="930">
        <f t="shared" si="232"/>
        <v>0</v>
      </c>
      <c r="LQ234" s="930">
        <f t="shared" si="232"/>
        <v>0</v>
      </c>
      <c r="LR234" s="930">
        <f t="shared" si="232"/>
        <v>0</v>
      </c>
      <c r="LS234" s="930">
        <f t="shared" si="232"/>
        <v>0</v>
      </c>
      <c r="LT234" s="930">
        <f t="shared" ref="LT234:OE234" si="233">LT233</f>
        <v>0</v>
      </c>
      <c r="LU234" s="930">
        <f t="shared" si="233"/>
        <v>0</v>
      </c>
      <c r="LV234" s="930">
        <f t="shared" si="233"/>
        <v>0</v>
      </c>
      <c r="LW234" s="930">
        <f t="shared" si="233"/>
        <v>0</v>
      </c>
      <c r="LX234" s="930">
        <f t="shared" si="233"/>
        <v>0</v>
      </c>
      <c r="LY234" s="930">
        <f t="shared" si="233"/>
        <v>0</v>
      </c>
      <c r="LZ234" s="930">
        <f t="shared" si="233"/>
        <v>0</v>
      </c>
      <c r="MA234" s="930">
        <f t="shared" si="233"/>
        <v>0</v>
      </c>
      <c r="MB234" s="930">
        <f t="shared" si="233"/>
        <v>0</v>
      </c>
      <c r="MC234" s="930">
        <f t="shared" si="233"/>
        <v>0</v>
      </c>
      <c r="MD234" s="930">
        <f t="shared" si="233"/>
        <v>0</v>
      </c>
      <c r="ME234" s="930">
        <f t="shared" si="233"/>
        <v>0</v>
      </c>
      <c r="MF234" s="930">
        <f t="shared" si="233"/>
        <v>0</v>
      </c>
      <c r="MG234" s="930">
        <f t="shared" si="233"/>
        <v>0</v>
      </c>
      <c r="MH234" s="930">
        <f t="shared" si="233"/>
        <v>0</v>
      </c>
      <c r="MI234" s="930">
        <f t="shared" si="233"/>
        <v>0</v>
      </c>
      <c r="MJ234" s="930">
        <f t="shared" si="233"/>
        <v>0</v>
      </c>
      <c r="MK234" s="930">
        <f t="shared" si="233"/>
        <v>0</v>
      </c>
      <c r="ML234" s="930">
        <f t="shared" si="233"/>
        <v>0</v>
      </c>
      <c r="MM234" s="930">
        <f t="shared" si="233"/>
        <v>0</v>
      </c>
      <c r="MN234" s="930">
        <f t="shared" si="233"/>
        <v>0</v>
      </c>
      <c r="MO234" s="930">
        <f t="shared" si="233"/>
        <v>0</v>
      </c>
      <c r="MP234" s="930">
        <f t="shared" si="233"/>
        <v>0</v>
      </c>
      <c r="MQ234" s="930">
        <f t="shared" si="233"/>
        <v>0</v>
      </c>
      <c r="MR234" s="930">
        <f t="shared" si="233"/>
        <v>0</v>
      </c>
      <c r="MS234" s="930">
        <f t="shared" si="233"/>
        <v>0</v>
      </c>
      <c r="MT234" s="930">
        <f t="shared" si="233"/>
        <v>0</v>
      </c>
      <c r="MU234" s="930">
        <f t="shared" si="233"/>
        <v>0</v>
      </c>
      <c r="MV234" s="930">
        <f t="shared" si="233"/>
        <v>0</v>
      </c>
      <c r="MW234" s="930">
        <f t="shared" si="233"/>
        <v>0</v>
      </c>
      <c r="MX234" s="930">
        <f t="shared" si="233"/>
        <v>0</v>
      </c>
      <c r="MY234" s="930">
        <f t="shared" si="233"/>
        <v>0</v>
      </c>
      <c r="MZ234" s="930">
        <f t="shared" si="233"/>
        <v>0</v>
      </c>
      <c r="NA234" s="930">
        <f t="shared" si="233"/>
        <v>0</v>
      </c>
      <c r="NB234" s="930">
        <f t="shared" si="233"/>
        <v>0</v>
      </c>
      <c r="NC234" s="930">
        <f t="shared" si="233"/>
        <v>0</v>
      </c>
      <c r="ND234" s="930">
        <f t="shared" si="233"/>
        <v>0</v>
      </c>
      <c r="NE234" s="930">
        <f t="shared" si="233"/>
        <v>0</v>
      </c>
      <c r="NF234" s="930">
        <f t="shared" si="233"/>
        <v>0</v>
      </c>
      <c r="NG234" s="930">
        <f t="shared" si="233"/>
        <v>0</v>
      </c>
      <c r="NH234" s="930">
        <f t="shared" si="233"/>
        <v>0</v>
      </c>
      <c r="NI234" s="930">
        <f t="shared" si="233"/>
        <v>0</v>
      </c>
      <c r="NJ234" s="930">
        <f t="shared" si="233"/>
        <v>0</v>
      </c>
      <c r="NK234" s="930">
        <f t="shared" si="233"/>
        <v>0</v>
      </c>
      <c r="NL234" s="930">
        <f t="shared" si="233"/>
        <v>0</v>
      </c>
      <c r="NM234" s="930">
        <f t="shared" si="233"/>
        <v>0</v>
      </c>
      <c r="NN234" s="930">
        <f t="shared" si="233"/>
        <v>0</v>
      </c>
      <c r="NO234" s="930">
        <f t="shared" si="233"/>
        <v>0</v>
      </c>
      <c r="NP234" s="930">
        <f t="shared" si="233"/>
        <v>0</v>
      </c>
      <c r="NQ234" s="930">
        <f t="shared" si="233"/>
        <v>0</v>
      </c>
      <c r="NR234" s="930">
        <f t="shared" si="233"/>
        <v>0</v>
      </c>
      <c r="NS234" s="930">
        <f t="shared" si="233"/>
        <v>0</v>
      </c>
      <c r="NT234" s="930">
        <f t="shared" si="233"/>
        <v>0</v>
      </c>
      <c r="NU234" s="930">
        <f t="shared" si="233"/>
        <v>0</v>
      </c>
      <c r="NV234" s="930">
        <f t="shared" si="233"/>
        <v>0</v>
      </c>
      <c r="NW234" s="930">
        <f t="shared" si="233"/>
        <v>0</v>
      </c>
      <c r="NX234" s="930">
        <f t="shared" si="233"/>
        <v>0</v>
      </c>
      <c r="NY234" s="930">
        <f t="shared" si="233"/>
        <v>0</v>
      </c>
      <c r="NZ234" s="930">
        <f t="shared" si="233"/>
        <v>0</v>
      </c>
      <c r="OA234" s="930">
        <f t="shared" si="233"/>
        <v>0</v>
      </c>
      <c r="OB234" s="930">
        <f t="shared" si="233"/>
        <v>0</v>
      </c>
      <c r="OC234" s="930">
        <f t="shared" si="233"/>
        <v>0</v>
      </c>
      <c r="OD234" s="930">
        <f t="shared" si="233"/>
        <v>0</v>
      </c>
      <c r="OE234" s="930">
        <f t="shared" si="233"/>
        <v>0</v>
      </c>
      <c r="OF234" s="930">
        <f t="shared" ref="OF234:QQ234" si="234">OF233</f>
        <v>0</v>
      </c>
      <c r="OG234" s="930">
        <f t="shared" si="234"/>
        <v>0</v>
      </c>
      <c r="OH234" s="930">
        <f t="shared" si="234"/>
        <v>0</v>
      </c>
      <c r="OI234" s="930">
        <f t="shared" si="234"/>
        <v>0</v>
      </c>
      <c r="OJ234" s="930">
        <f t="shared" si="234"/>
        <v>0</v>
      </c>
      <c r="OK234" s="930">
        <f t="shared" si="234"/>
        <v>0</v>
      </c>
      <c r="OL234" s="930">
        <f t="shared" si="234"/>
        <v>0</v>
      </c>
      <c r="OM234" s="930">
        <f t="shared" si="234"/>
        <v>0</v>
      </c>
      <c r="ON234" s="930">
        <f t="shared" si="234"/>
        <v>0</v>
      </c>
      <c r="OO234" s="930">
        <f t="shared" si="234"/>
        <v>0</v>
      </c>
      <c r="OP234" s="930">
        <f t="shared" si="234"/>
        <v>0</v>
      </c>
      <c r="OQ234" s="930">
        <f t="shared" si="234"/>
        <v>0</v>
      </c>
      <c r="OR234" s="930">
        <f t="shared" si="234"/>
        <v>0</v>
      </c>
      <c r="OS234" s="930">
        <f t="shared" si="234"/>
        <v>0</v>
      </c>
      <c r="OT234" s="930">
        <f t="shared" si="234"/>
        <v>0</v>
      </c>
      <c r="OU234" s="930">
        <f t="shared" si="234"/>
        <v>0</v>
      </c>
      <c r="OV234" s="930">
        <f t="shared" si="234"/>
        <v>0</v>
      </c>
      <c r="OW234" s="930">
        <f t="shared" si="234"/>
        <v>0</v>
      </c>
      <c r="OX234" s="930">
        <f t="shared" si="234"/>
        <v>0</v>
      </c>
      <c r="OY234" s="930">
        <f t="shared" si="234"/>
        <v>0</v>
      </c>
      <c r="OZ234" s="930">
        <f t="shared" si="234"/>
        <v>0</v>
      </c>
      <c r="PA234" s="930">
        <f t="shared" si="234"/>
        <v>0</v>
      </c>
      <c r="PB234" s="930">
        <f t="shared" si="234"/>
        <v>0</v>
      </c>
      <c r="PC234" s="930">
        <f t="shared" si="234"/>
        <v>0</v>
      </c>
      <c r="PD234" s="930">
        <f t="shared" si="234"/>
        <v>0</v>
      </c>
      <c r="PE234" s="930">
        <f t="shared" si="234"/>
        <v>0</v>
      </c>
      <c r="PF234" s="930">
        <f t="shared" si="234"/>
        <v>0</v>
      </c>
      <c r="PG234" s="930">
        <f t="shared" si="234"/>
        <v>0</v>
      </c>
      <c r="PH234" s="930">
        <f t="shared" si="234"/>
        <v>0</v>
      </c>
      <c r="PI234" s="930">
        <f t="shared" si="234"/>
        <v>0</v>
      </c>
      <c r="PJ234" s="930">
        <f t="shared" si="234"/>
        <v>0</v>
      </c>
      <c r="PK234" s="930">
        <f t="shared" si="234"/>
        <v>0</v>
      </c>
      <c r="PL234" s="930">
        <f t="shared" si="234"/>
        <v>0</v>
      </c>
      <c r="PM234" s="930">
        <f t="shared" si="234"/>
        <v>0</v>
      </c>
      <c r="PN234" s="930">
        <f t="shared" si="234"/>
        <v>0</v>
      </c>
      <c r="PO234" s="930">
        <f t="shared" si="234"/>
        <v>0</v>
      </c>
      <c r="PP234" s="930">
        <f t="shared" si="234"/>
        <v>0</v>
      </c>
      <c r="PQ234" s="930">
        <f t="shared" si="234"/>
        <v>0</v>
      </c>
      <c r="PR234" s="930">
        <f t="shared" si="234"/>
        <v>0</v>
      </c>
      <c r="PS234" s="930">
        <f t="shared" si="234"/>
        <v>0</v>
      </c>
      <c r="PT234" s="930">
        <f t="shared" si="234"/>
        <v>0</v>
      </c>
      <c r="PU234" s="930">
        <f t="shared" si="234"/>
        <v>0</v>
      </c>
      <c r="PV234" s="930">
        <f t="shared" si="234"/>
        <v>0</v>
      </c>
      <c r="PW234" s="930">
        <f t="shared" si="234"/>
        <v>0</v>
      </c>
      <c r="PX234" s="930">
        <f t="shared" si="234"/>
        <v>0</v>
      </c>
      <c r="PY234" s="930">
        <f t="shared" si="234"/>
        <v>0</v>
      </c>
      <c r="PZ234" s="930">
        <f t="shared" si="234"/>
        <v>0</v>
      </c>
      <c r="QA234" s="930">
        <f t="shared" si="234"/>
        <v>0</v>
      </c>
      <c r="QB234" s="930">
        <f t="shared" si="234"/>
        <v>0</v>
      </c>
      <c r="QC234" s="930">
        <f t="shared" si="234"/>
        <v>0</v>
      </c>
      <c r="QD234" s="930">
        <f t="shared" si="234"/>
        <v>0</v>
      </c>
      <c r="QE234" s="930">
        <f t="shared" si="234"/>
        <v>0</v>
      </c>
      <c r="QF234" s="930">
        <f t="shared" si="234"/>
        <v>0</v>
      </c>
      <c r="QG234" s="930">
        <f t="shared" si="234"/>
        <v>0</v>
      </c>
      <c r="QH234" s="930">
        <f t="shared" si="234"/>
        <v>0</v>
      </c>
      <c r="QI234" s="930">
        <f t="shared" si="234"/>
        <v>0</v>
      </c>
      <c r="QJ234" s="930">
        <f t="shared" si="234"/>
        <v>0</v>
      </c>
      <c r="QK234" s="930">
        <f t="shared" si="234"/>
        <v>0</v>
      </c>
      <c r="QL234" s="930">
        <f t="shared" si="234"/>
        <v>0</v>
      </c>
      <c r="QM234" s="930">
        <f t="shared" si="234"/>
        <v>0</v>
      </c>
      <c r="QN234" s="930">
        <f t="shared" si="234"/>
        <v>0</v>
      </c>
      <c r="QO234" s="930">
        <f t="shared" si="234"/>
        <v>0</v>
      </c>
      <c r="QP234" s="930">
        <f t="shared" si="234"/>
        <v>0</v>
      </c>
      <c r="QQ234" s="930">
        <f t="shared" si="234"/>
        <v>0</v>
      </c>
      <c r="QR234" s="930">
        <f t="shared" ref="QR234:SI234" si="235">QR233</f>
        <v>0</v>
      </c>
      <c r="QS234" s="930">
        <f t="shared" si="235"/>
        <v>0</v>
      </c>
      <c r="QT234" s="930">
        <f t="shared" si="235"/>
        <v>0</v>
      </c>
      <c r="QU234" s="930">
        <f t="shared" si="235"/>
        <v>0</v>
      </c>
      <c r="QV234" s="930">
        <f t="shared" si="235"/>
        <v>0</v>
      </c>
      <c r="QW234" s="930">
        <f t="shared" si="235"/>
        <v>0</v>
      </c>
      <c r="QX234" s="930">
        <f t="shared" si="235"/>
        <v>0</v>
      </c>
      <c r="QY234" s="930">
        <f t="shared" si="235"/>
        <v>0</v>
      </c>
      <c r="QZ234" s="930">
        <f t="shared" si="235"/>
        <v>0</v>
      </c>
      <c r="RA234" s="930">
        <f t="shared" si="235"/>
        <v>0</v>
      </c>
      <c r="RB234" s="930">
        <f t="shared" si="235"/>
        <v>0</v>
      </c>
      <c r="RC234" s="930">
        <f t="shared" si="235"/>
        <v>0</v>
      </c>
      <c r="RD234" s="930">
        <f t="shared" si="235"/>
        <v>0</v>
      </c>
      <c r="RE234" s="930">
        <f t="shared" si="235"/>
        <v>0</v>
      </c>
      <c r="RF234" s="930">
        <f t="shared" si="235"/>
        <v>0</v>
      </c>
      <c r="RG234" s="930">
        <f t="shared" si="235"/>
        <v>0</v>
      </c>
      <c r="RH234" s="930">
        <f t="shared" si="235"/>
        <v>0</v>
      </c>
      <c r="RI234" s="930">
        <f t="shared" si="235"/>
        <v>0</v>
      </c>
      <c r="RJ234" s="930">
        <f t="shared" si="235"/>
        <v>0</v>
      </c>
      <c r="RK234" s="930">
        <f t="shared" si="235"/>
        <v>0</v>
      </c>
      <c r="RL234" s="930">
        <f t="shared" si="235"/>
        <v>0</v>
      </c>
      <c r="RM234" s="930">
        <f t="shared" si="235"/>
        <v>0</v>
      </c>
      <c r="RN234" s="930">
        <f t="shared" si="235"/>
        <v>0</v>
      </c>
      <c r="RO234" s="930">
        <f t="shared" si="235"/>
        <v>0</v>
      </c>
      <c r="RP234" s="930">
        <f t="shared" si="235"/>
        <v>0</v>
      </c>
      <c r="RQ234" s="930">
        <f t="shared" si="235"/>
        <v>0</v>
      </c>
      <c r="RR234" s="930">
        <f t="shared" si="235"/>
        <v>0</v>
      </c>
      <c r="RS234" s="930">
        <f t="shared" si="235"/>
        <v>0</v>
      </c>
      <c r="RT234" s="930">
        <f t="shared" si="235"/>
        <v>0</v>
      </c>
      <c r="RU234" s="930">
        <f t="shared" si="235"/>
        <v>0</v>
      </c>
      <c r="RV234" s="930">
        <f t="shared" si="235"/>
        <v>0</v>
      </c>
      <c r="RW234" s="930">
        <f t="shared" si="235"/>
        <v>0</v>
      </c>
      <c r="RX234" s="930">
        <f t="shared" si="235"/>
        <v>0</v>
      </c>
      <c r="RY234" s="930">
        <f t="shared" si="235"/>
        <v>0</v>
      </c>
      <c r="RZ234" s="930">
        <f t="shared" si="235"/>
        <v>0</v>
      </c>
      <c r="SA234" s="930">
        <f t="shared" si="235"/>
        <v>0</v>
      </c>
      <c r="SB234" s="930">
        <f t="shared" si="235"/>
        <v>0</v>
      </c>
      <c r="SC234" s="930">
        <f t="shared" si="235"/>
        <v>0</v>
      </c>
      <c r="SD234" s="930">
        <f t="shared" si="235"/>
        <v>0</v>
      </c>
      <c r="SE234" s="930">
        <f t="shared" si="235"/>
        <v>0</v>
      </c>
      <c r="SF234" s="930">
        <f t="shared" si="235"/>
        <v>0</v>
      </c>
      <c r="SG234" s="930">
        <f t="shared" si="235"/>
        <v>0</v>
      </c>
      <c r="SH234" s="930">
        <f t="shared" si="235"/>
        <v>0</v>
      </c>
      <c r="SI234" s="930">
        <f t="shared" si="235"/>
        <v>0</v>
      </c>
      <c r="SJ234" s="274">
        <f t="shared" si="217"/>
        <v>0</v>
      </c>
      <c r="SK234" s="261"/>
      <c r="SL234" s="249"/>
      <c r="SM234" s="249"/>
      <c r="SN234" s="249"/>
    </row>
    <row r="235" spans="1:508" outlineLevel="3" x14ac:dyDescent="0.35">
      <c r="A235" s="249"/>
      <c r="B235" s="258"/>
      <c r="C235" s="447">
        <f t="shared" ref="C235" si="236">INT($C$40)+3</f>
        <v>4</v>
      </c>
      <c r="D235" s="274"/>
      <c r="E235" s="325">
        <f t="shared" si="216"/>
        <v>83</v>
      </c>
      <c r="F235" s="331"/>
      <c r="G235" s="274"/>
      <c r="H235" s="569"/>
      <c r="I235" s="587" t="s">
        <v>928</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35">
      <c r="A236" s="249"/>
      <c r="B236" s="258"/>
      <c r="C236" s="447">
        <f>INT($C$40)+3</f>
        <v>4</v>
      </c>
      <c r="D236" s="274"/>
      <c r="E236" s="325">
        <f t="shared" si="216"/>
        <v>84</v>
      </c>
      <c r="F236" s="331"/>
      <c r="G236" s="274"/>
      <c r="H236" s="569"/>
      <c r="I236" s="584" t="s">
        <v>920</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35">
      <c r="A237" s="249"/>
      <c r="B237" s="258"/>
      <c r="C237" s="447">
        <f>INT($C$40)+3</f>
        <v>4</v>
      </c>
      <c r="D237" s="274"/>
      <c r="E237" s="325">
        <f t="shared" si="216"/>
        <v>85</v>
      </c>
      <c r="F237" s="331"/>
      <c r="G237" s="274"/>
      <c r="H237" s="569"/>
      <c r="I237" s="584" t="s">
        <v>921</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35">
      <c r="A238" s="249"/>
      <c r="B238" s="258"/>
      <c r="C238" s="447">
        <f>INT($C$40)+3</f>
        <v>4</v>
      </c>
      <c r="D238" s="274"/>
      <c r="E238" s="325">
        <f t="shared" si="216"/>
        <v>86</v>
      </c>
      <c r="F238" s="331"/>
      <c r="G238" s="274"/>
      <c r="H238" s="571"/>
      <c r="I238" s="585" t="s">
        <v>922</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35">
      <c r="A239" s="249"/>
      <c r="B239" s="258"/>
      <c r="C239" s="447">
        <f>INT($C$40)+2</f>
        <v>3</v>
      </c>
      <c r="D239" s="274"/>
      <c r="E239" s="325">
        <f t="shared" si="216"/>
        <v>87</v>
      </c>
      <c r="F239" s="331"/>
      <c r="G239" s="274"/>
      <c r="H239" s="567"/>
      <c r="I239" s="567" t="s">
        <v>615</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35">
      <c r="A240" s="249"/>
      <c r="B240" s="258"/>
      <c r="C240" s="447">
        <f>INT($C$40)+3</f>
        <v>4</v>
      </c>
      <c r="D240" s="274"/>
      <c r="E240" s="325">
        <f t="shared" si="216"/>
        <v>88</v>
      </c>
      <c r="F240" s="331"/>
      <c r="G240" s="274"/>
      <c r="H240" s="569"/>
      <c r="I240" s="569" t="s">
        <v>616</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35">
      <c r="A241" s="249"/>
      <c r="B241" s="258"/>
      <c r="C241" s="447">
        <f>INT($C$40)+3</f>
        <v>4</v>
      </c>
      <c r="D241" s="274"/>
      <c r="E241" s="325">
        <f t="shared" si="216"/>
        <v>89</v>
      </c>
      <c r="F241" s="331"/>
      <c r="G241" s="274"/>
      <c r="H241" s="569"/>
      <c r="I241" s="569" t="s">
        <v>617</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35">
      <c r="A242" s="249"/>
      <c r="B242" s="258"/>
      <c r="C242" s="447">
        <f>INT($C$40)+3</f>
        <v>4</v>
      </c>
      <c r="D242" s="274"/>
      <c r="E242" s="325">
        <f t="shared" si="216"/>
        <v>90</v>
      </c>
      <c r="F242" s="331"/>
      <c r="G242" s="274"/>
      <c r="H242" s="573"/>
      <c r="I242" s="573" t="s">
        <v>748</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35">
      <c r="A243" s="249"/>
      <c r="B243" s="258"/>
      <c r="C243" s="447">
        <f>INT($C$40)+2</f>
        <v>3</v>
      </c>
      <c r="D243" s="274"/>
      <c r="E243" s="325">
        <f t="shared" si="216"/>
        <v>91</v>
      </c>
      <c r="F243" s="331"/>
      <c r="G243" s="274"/>
      <c r="H243" s="575"/>
      <c r="I243" s="575" t="s">
        <v>749</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35">
      <c r="A244" s="249"/>
      <c r="B244" s="258"/>
      <c r="C244" s="447">
        <f>INT($C$40)+2</f>
        <v>3</v>
      </c>
      <c r="D244" s="274"/>
      <c r="E244" s="325">
        <f t="shared" si="216"/>
        <v>92</v>
      </c>
      <c r="F244" s="331"/>
      <c r="G244" s="274"/>
      <c r="H244" s="465"/>
      <c r="I244" s="465" t="s">
        <v>750</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35">
      <c r="A245" s="249"/>
      <c r="B245" s="258"/>
      <c r="C245" s="447">
        <f t="shared" ref="C245:C293" si="237">INT($C$40)+3</f>
        <v>4</v>
      </c>
      <c r="D245" s="274"/>
      <c r="E245" s="325">
        <f t="shared" si="216"/>
        <v>93</v>
      </c>
      <c r="F245" s="331"/>
      <c r="G245" s="274"/>
      <c r="H245" s="514"/>
      <c r="I245" s="514" t="s">
        <v>751</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35">
      <c r="A246" s="249"/>
      <c r="B246" s="258"/>
      <c r="C246" s="447">
        <f>INT($C$40)+2</f>
        <v>3</v>
      </c>
      <c r="D246" s="274"/>
      <c r="E246" s="325">
        <f t="shared" si="216"/>
        <v>94</v>
      </c>
      <c r="F246" s="331"/>
      <c r="G246" s="274"/>
      <c r="H246" s="515"/>
      <c r="I246" s="515" t="s">
        <v>752</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35">
      <c r="A247" s="249"/>
      <c r="B247" s="258"/>
      <c r="C247" s="447">
        <f>INT($C$40)+3</f>
        <v>4</v>
      </c>
      <c r="D247" s="274"/>
      <c r="E247" s="325">
        <f t="shared" si="216"/>
        <v>95</v>
      </c>
      <c r="F247" s="331"/>
      <c r="G247" s="274"/>
      <c r="H247" s="347"/>
      <c r="I247" s="347" t="s">
        <v>753</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35">
      <c r="A248" s="249"/>
      <c r="B248" s="258"/>
      <c r="C248" s="447">
        <f>INT($C$40)+2</f>
        <v>3</v>
      </c>
      <c r="D248" s="274"/>
      <c r="E248" s="325">
        <f t="shared" si="216"/>
        <v>96</v>
      </c>
      <c r="F248" s="331"/>
      <c r="G248" s="274"/>
      <c r="H248" s="575"/>
      <c r="I248" s="575" t="s">
        <v>754</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35">
      <c r="A249" s="249"/>
      <c r="B249" s="258"/>
      <c r="C249" s="447">
        <f>INT($C$40)+2</f>
        <v>3</v>
      </c>
      <c r="D249" s="274"/>
      <c r="E249" s="325">
        <f t="shared" si="216"/>
        <v>97</v>
      </c>
      <c r="F249" s="331"/>
      <c r="G249" s="274"/>
      <c r="H249" s="567" t="str">
        <f>Sheep!$H$252&amp;" Merino BBT"</f>
        <v>Win Merino BBT</v>
      </c>
      <c r="I249" s="567" t="s">
        <v>916</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35">
      <c r="A250" s="249"/>
      <c r="B250" s="258"/>
      <c r="C250" s="447">
        <f>INT($C$40)+3</f>
        <v>4</v>
      </c>
      <c r="D250" s="274"/>
      <c r="E250" s="325">
        <f t="shared" si="216"/>
        <v>98</v>
      </c>
      <c r="F250" s="331"/>
      <c r="G250" s="274"/>
      <c r="H250" s="569"/>
      <c r="I250" s="587" t="s">
        <v>917</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35">
      <c r="A251" s="249"/>
      <c r="B251" s="258"/>
      <c r="C251" s="447">
        <f>INT($C$40)+3</f>
        <v>4</v>
      </c>
      <c r="D251" s="274"/>
      <c r="E251" s="325">
        <f t="shared" si="216"/>
        <v>99</v>
      </c>
      <c r="F251" s="331"/>
      <c r="G251" s="274"/>
      <c r="H251" s="569"/>
      <c r="I251" s="584" t="s">
        <v>919</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35">
      <c r="A252" s="249"/>
      <c r="B252" s="258"/>
      <c r="C252" s="447">
        <f t="shared" ref="C252:C255" si="238">INT($C$40)+3</f>
        <v>4</v>
      </c>
      <c r="D252" s="274"/>
      <c r="E252" s="325">
        <f t="shared" si="216"/>
        <v>100</v>
      </c>
      <c r="F252" s="331"/>
      <c r="G252" s="274"/>
      <c r="H252" s="569"/>
      <c r="I252" s="587" t="s">
        <v>918</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35">
      <c r="A253" s="249"/>
      <c r="B253" s="258"/>
      <c r="C253" s="447">
        <f t="shared" si="238"/>
        <v>4</v>
      </c>
      <c r="D253" s="274"/>
      <c r="E253" s="325">
        <f t="shared" si="216"/>
        <v>101</v>
      </c>
      <c r="F253" s="331"/>
      <c r="G253" s="274"/>
      <c r="H253" s="569"/>
      <c r="I253" s="584" t="s">
        <v>920</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35">
      <c r="A254" s="249"/>
      <c r="B254" s="258"/>
      <c r="C254" s="447">
        <f t="shared" si="238"/>
        <v>4</v>
      </c>
      <c r="D254" s="274"/>
      <c r="E254" s="325">
        <f t="shared" si="216"/>
        <v>102</v>
      </c>
      <c r="F254" s="331"/>
      <c r="G254" s="274"/>
      <c r="H254" s="569"/>
      <c r="I254" s="584" t="s">
        <v>923</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35">
      <c r="A255" s="249"/>
      <c r="B255" s="258"/>
      <c r="C255" s="447">
        <f t="shared" si="238"/>
        <v>4</v>
      </c>
      <c r="D255" s="274"/>
      <c r="E255" s="325">
        <f t="shared" si="216"/>
        <v>103</v>
      </c>
      <c r="F255" s="331"/>
      <c r="G255" s="274"/>
      <c r="H255" s="569"/>
      <c r="I255" s="587" t="s">
        <v>924</v>
      </c>
      <c r="J255" s="570"/>
      <c r="K255" s="929">
        <f>K252</f>
        <v>0</v>
      </c>
      <c r="L255" s="929">
        <f t="shared" ref="L255:BW257" si="239">L252</f>
        <v>0</v>
      </c>
      <c r="M255" s="929">
        <f t="shared" si="239"/>
        <v>0</v>
      </c>
      <c r="N255" s="929">
        <f t="shared" si="239"/>
        <v>0</v>
      </c>
      <c r="O255" s="929">
        <f t="shared" si="239"/>
        <v>0</v>
      </c>
      <c r="P255" s="929">
        <f t="shared" si="239"/>
        <v>0</v>
      </c>
      <c r="Q255" s="929">
        <f t="shared" si="239"/>
        <v>0</v>
      </c>
      <c r="R255" s="929">
        <f t="shared" si="239"/>
        <v>0</v>
      </c>
      <c r="S255" s="929">
        <f t="shared" si="239"/>
        <v>0</v>
      </c>
      <c r="T255" s="929">
        <f t="shared" si="239"/>
        <v>0</v>
      </c>
      <c r="U255" s="929">
        <f t="shared" si="239"/>
        <v>0</v>
      </c>
      <c r="V255" s="929">
        <f t="shared" si="239"/>
        <v>0</v>
      </c>
      <c r="W255" s="929">
        <f t="shared" si="239"/>
        <v>0</v>
      </c>
      <c r="X255" s="929">
        <f t="shared" si="239"/>
        <v>0</v>
      </c>
      <c r="Y255" s="929">
        <f t="shared" si="239"/>
        <v>0</v>
      </c>
      <c r="Z255" s="929">
        <f t="shared" si="239"/>
        <v>0</v>
      </c>
      <c r="AA255" s="929">
        <f t="shared" si="239"/>
        <v>0</v>
      </c>
      <c r="AB255" s="929">
        <f t="shared" si="239"/>
        <v>0</v>
      </c>
      <c r="AC255" s="929">
        <f t="shared" si="239"/>
        <v>0</v>
      </c>
      <c r="AD255" s="929">
        <f t="shared" si="239"/>
        <v>0</v>
      </c>
      <c r="AE255" s="929">
        <f t="shared" si="239"/>
        <v>0</v>
      </c>
      <c r="AF255" s="929">
        <f t="shared" si="239"/>
        <v>0</v>
      </c>
      <c r="AG255" s="929">
        <f t="shared" si="239"/>
        <v>0</v>
      </c>
      <c r="AH255" s="929">
        <f t="shared" si="239"/>
        <v>0</v>
      </c>
      <c r="AI255" s="929">
        <f t="shared" si="239"/>
        <v>0</v>
      </c>
      <c r="AJ255" s="929">
        <f t="shared" si="239"/>
        <v>0</v>
      </c>
      <c r="AK255" s="929">
        <f t="shared" si="239"/>
        <v>0</v>
      </c>
      <c r="AL255" s="929">
        <f t="shared" si="239"/>
        <v>0</v>
      </c>
      <c r="AM255" s="929">
        <f t="shared" si="239"/>
        <v>0</v>
      </c>
      <c r="AN255" s="929">
        <f t="shared" si="239"/>
        <v>0</v>
      </c>
      <c r="AO255" s="929">
        <f t="shared" si="239"/>
        <v>0</v>
      </c>
      <c r="AP255" s="929">
        <f t="shared" si="239"/>
        <v>0</v>
      </c>
      <c r="AQ255" s="929">
        <f t="shared" si="239"/>
        <v>0</v>
      </c>
      <c r="AR255" s="929">
        <f t="shared" si="239"/>
        <v>0</v>
      </c>
      <c r="AS255" s="929">
        <f t="shared" si="239"/>
        <v>0</v>
      </c>
      <c r="AT255" s="929">
        <f t="shared" si="239"/>
        <v>0</v>
      </c>
      <c r="AU255" s="929">
        <f t="shared" si="239"/>
        <v>0</v>
      </c>
      <c r="AV255" s="929">
        <f t="shared" si="239"/>
        <v>0</v>
      </c>
      <c r="AW255" s="929">
        <f t="shared" si="239"/>
        <v>0</v>
      </c>
      <c r="AX255" s="929">
        <f t="shared" si="239"/>
        <v>0</v>
      </c>
      <c r="AY255" s="929">
        <f t="shared" si="239"/>
        <v>0</v>
      </c>
      <c r="AZ255" s="929">
        <f t="shared" si="239"/>
        <v>0</v>
      </c>
      <c r="BA255" s="929">
        <f t="shared" si="239"/>
        <v>0</v>
      </c>
      <c r="BB255" s="929">
        <f t="shared" si="239"/>
        <v>0</v>
      </c>
      <c r="BC255" s="929">
        <f t="shared" si="239"/>
        <v>0</v>
      </c>
      <c r="BD255" s="929">
        <f t="shared" si="239"/>
        <v>0</v>
      </c>
      <c r="BE255" s="929">
        <f t="shared" si="239"/>
        <v>0</v>
      </c>
      <c r="BF255" s="929">
        <f t="shared" si="239"/>
        <v>0</v>
      </c>
      <c r="BG255" s="929">
        <f t="shared" si="239"/>
        <v>0</v>
      </c>
      <c r="BH255" s="929">
        <f t="shared" si="239"/>
        <v>0</v>
      </c>
      <c r="BI255" s="929">
        <f t="shared" si="239"/>
        <v>0</v>
      </c>
      <c r="BJ255" s="929">
        <f t="shared" si="239"/>
        <v>0</v>
      </c>
      <c r="BK255" s="929">
        <f t="shared" si="239"/>
        <v>0</v>
      </c>
      <c r="BL255" s="929">
        <f t="shared" si="239"/>
        <v>0</v>
      </c>
      <c r="BM255" s="929">
        <f t="shared" si="239"/>
        <v>0</v>
      </c>
      <c r="BN255" s="929">
        <f t="shared" si="239"/>
        <v>0</v>
      </c>
      <c r="BO255" s="929">
        <f t="shared" si="239"/>
        <v>0</v>
      </c>
      <c r="BP255" s="929">
        <f t="shared" si="239"/>
        <v>0</v>
      </c>
      <c r="BQ255" s="929">
        <f t="shared" si="239"/>
        <v>0</v>
      </c>
      <c r="BR255" s="929">
        <f t="shared" si="239"/>
        <v>0</v>
      </c>
      <c r="BS255" s="929">
        <f t="shared" si="239"/>
        <v>0</v>
      </c>
      <c r="BT255" s="929">
        <f t="shared" si="239"/>
        <v>0</v>
      </c>
      <c r="BU255" s="929">
        <f t="shared" si="239"/>
        <v>0</v>
      </c>
      <c r="BV255" s="929">
        <f t="shared" si="239"/>
        <v>0</v>
      </c>
      <c r="BW255" s="929">
        <f t="shared" si="239"/>
        <v>0</v>
      </c>
      <c r="BX255" s="929">
        <f t="shared" ref="BX255:EI257" si="240">BX252</f>
        <v>0</v>
      </c>
      <c r="BY255" s="929">
        <f t="shared" si="240"/>
        <v>0</v>
      </c>
      <c r="BZ255" s="929">
        <f t="shared" si="240"/>
        <v>0</v>
      </c>
      <c r="CA255" s="929">
        <f t="shared" si="240"/>
        <v>0</v>
      </c>
      <c r="CB255" s="929">
        <f t="shared" si="240"/>
        <v>0</v>
      </c>
      <c r="CC255" s="929">
        <f t="shared" si="240"/>
        <v>0</v>
      </c>
      <c r="CD255" s="929">
        <f t="shared" si="240"/>
        <v>0</v>
      </c>
      <c r="CE255" s="929">
        <f t="shared" si="240"/>
        <v>0</v>
      </c>
      <c r="CF255" s="929">
        <f t="shared" si="240"/>
        <v>0</v>
      </c>
      <c r="CG255" s="929">
        <f t="shared" si="240"/>
        <v>0</v>
      </c>
      <c r="CH255" s="929">
        <f t="shared" si="240"/>
        <v>0</v>
      </c>
      <c r="CI255" s="929">
        <f t="shared" si="240"/>
        <v>0</v>
      </c>
      <c r="CJ255" s="929">
        <f t="shared" si="240"/>
        <v>0</v>
      </c>
      <c r="CK255" s="929">
        <f t="shared" si="240"/>
        <v>0</v>
      </c>
      <c r="CL255" s="929">
        <f t="shared" si="240"/>
        <v>0</v>
      </c>
      <c r="CM255" s="929">
        <f t="shared" si="240"/>
        <v>0</v>
      </c>
      <c r="CN255" s="929">
        <f t="shared" si="240"/>
        <v>0</v>
      </c>
      <c r="CO255" s="929">
        <f t="shared" si="240"/>
        <v>0</v>
      </c>
      <c r="CP255" s="929">
        <f t="shared" si="240"/>
        <v>0</v>
      </c>
      <c r="CQ255" s="929">
        <f t="shared" si="240"/>
        <v>0</v>
      </c>
      <c r="CR255" s="929">
        <f t="shared" si="240"/>
        <v>0</v>
      </c>
      <c r="CS255" s="929">
        <f t="shared" si="240"/>
        <v>0</v>
      </c>
      <c r="CT255" s="929">
        <f t="shared" si="240"/>
        <v>0</v>
      </c>
      <c r="CU255" s="929">
        <f t="shared" si="240"/>
        <v>0</v>
      </c>
      <c r="CV255" s="929">
        <f t="shared" si="240"/>
        <v>0</v>
      </c>
      <c r="CW255" s="929">
        <f t="shared" si="240"/>
        <v>0</v>
      </c>
      <c r="CX255" s="929">
        <f t="shared" si="240"/>
        <v>0</v>
      </c>
      <c r="CY255" s="929">
        <f t="shared" si="240"/>
        <v>0</v>
      </c>
      <c r="CZ255" s="929">
        <f t="shared" si="240"/>
        <v>0</v>
      </c>
      <c r="DA255" s="929">
        <f t="shared" si="240"/>
        <v>0</v>
      </c>
      <c r="DB255" s="929">
        <f t="shared" si="240"/>
        <v>0</v>
      </c>
      <c r="DC255" s="929">
        <f t="shared" si="240"/>
        <v>0</v>
      </c>
      <c r="DD255" s="929">
        <f t="shared" si="240"/>
        <v>0</v>
      </c>
      <c r="DE255" s="929">
        <f t="shared" si="240"/>
        <v>0</v>
      </c>
      <c r="DF255" s="929">
        <f t="shared" si="240"/>
        <v>0</v>
      </c>
      <c r="DG255" s="929">
        <f t="shared" si="240"/>
        <v>0</v>
      </c>
      <c r="DH255" s="929">
        <f t="shared" si="240"/>
        <v>0</v>
      </c>
      <c r="DI255" s="929">
        <f t="shared" si="240"/>
        <v>0</v>
      </c>
      <c r="DJ255" s="929">
        <f t="shared" si="240"/>
        <v>0</v>
      </c>
      <c r="DK255" s="929">
        <f t="shared" si="240"/>
        <v>0</v>
      </c>
      <c r="DL255" s="929">
        <f t="shared" si="240"/>
        <v>0</v>
      </c>
      <c r="DM255" s="929">
        <f t="shared" si="240"/>
        <v>0</v>
      </c>
      <c r="DN255" s="929">
        <f t="shared" si="240"/>
        <v>0</v>
      </c>
      <c r="DO255" s="929">
        <f t="shared" si="240"/>
        <v>0</v>
      </c>
      <c r="DP255" s="929">
        <f t="shared" si="240"/>
        <v>0</v>
      </c>
      <c r="DQ255" s="929">
        <f t="shared" si="240"/>
        <v>0</v>
      </c>
      <c r="DR255" s="929">
        <f t="shared" si="240"/>
        <v>0</v>
      </c>
      <c r="DS255" s="929">
        <f t="shared" si="240"/>
        <v>0</v>
      </c>
      <c r="DT255" s="929">
        <f t="shared" si="240"/>
        <v>0</v>
      </c>
      <c r="DU255" s="929">
        <f t="shared" si="240"/>
        <v>0</v>
      </c>
      <c r="DV255" s="929">
        <f t="shared" si="240"/>
        <v>0</v>
      </c>
      <c r="DW255" s="929">
        <f t="shared" si="240"/>
        <v>0</v>
      </c>
      <c r="DX255" s="929">
        <f t="shared" si="240"/>
        <v>0</v>
      </c>
      <c r="DY255" s="929">
        <f t="shared" si="240"/>
        <v>0</v>
      </c>
      <c r="DZ255" s="929">
        <f t="shared" si="240"/>
        <v>0</v>
      </c>
      <c r="EA255" s="929">
        <f t="shared" si="240"/>
        <v>0</v>
      </c>
      <c r="EB255" s="929">
        <f t="shared" si="240"/>
        <v>0</v>
      </c>
      <c r="EC255" s="929">
        <f t="shared" si="240"/>
        <v>0</v>
      </c>
      <c r="ED255" s="929">
        <f t="shared" si="240"/>
        <v>0</v>
      </c>
      <c r="EE255" s="929">
        <f t="shared" si="240"/>
        <v>0</v>
      </c>
      <c r="EF255" s="929">
        <f t="shared" si="240"/>
        <v>0</v>
      </c>
      <c r="EG255" s="929">
        <f t="shared" si="240"/>
        <v>0</v>
      </c>
      <c r="EH255" s="929">
        <f t="shared" si="240"/>
        <v>0</v>
      </c>
      <c r="EI255" s="929">
        <f t="shared" si="240"/>
        <v>0</v>
      </c>
      <c r="EJ255" s="929">
        <f t="shared" ref="EJ255:GU257" si="241">EJ252</f>
        <v>0</v>
      </c>
      <c r="EK255" s="929">
        <f t="shared" si="241"/>
        <v>0</v>
      </c>
      <c r="EL255" s="929">
        <f t="shared" si="241"/>
        <v>0</v>
      </c>
      <c r="EM255" s="929">
        <f t="shared" si="241"/>
        <v>0</v>
      </c>
      <c r="EN255" s="929">
        <f t="shared" si="241"/>
        <v>0</v>
      </c>
      <c r="EO255" s="929">
        <f t="shared" si="241"/>
        <v>0</v>
      </c>
      <c r="EP255" s="929">
        <f t="shared" si="241"/>
        <v>0</v>
      </c>
      <c r="EQ255" s="929">
        <f t="shared" si="241"/>
        <v>0</v>
      </c>
      <c r="ER255" s="929">
        <f t="shared" si="241"/>
        <v>0</v>
      </c>
      <c r="ES255" s="929">
        <f t="shared" si="241"/>
        <v>0</v>
      </c>
      <c r="ET255" s="929">
        <f t="shared" si="241"/>
        <v>0</v>
      </c>
      <c r="EU255" s="929">
        <f t="shared" si="241"/>
        <v>0</v>
      </c>
      <c r="EV255" s="929">
        <f t="shared" si="241"/>
        <v>0</v>
      </c>
      <c r="EW255" s="929">
        <f t="shared" si="241"/>
        <v>0</v>
      </c>
      <c r="EX255" s="929">
        <f t="shared" si="241"/>
        <v>0</v>
      </c>
      <c r="EY255" s="929">
        <f t="shared" si="241"/>
        <v>0</v>
      </c>
      <c r="EZ255" s="929">
        <f t="shared" si="241"/>
        <v>0</v>
      </c>
      <c r="FA255" s="929">
        <f t="shared" si="241"/>
        <v>0</v>
      </c>
      <c r="FB255" s="929">
        <f t="shared" si="241"/>
        <v>0</v>
      </c>
      <c r="FC255" s="929">
        <f t="shared" si="241"/>
        <v>0</v>
      </c>
      <c r="FD255" s="929">
        <f t="shared" si="241"/>
        <v>0</v>
      </c>
      <c r="FE255" s="929">
        <f t="shared" si="241"/>
        <v>0</v>
      </c>
      <c r="FF255" s="929">
        <f t="shared" si="241"/>
        <v>0</v>
      </c>
      <c r="FG255" s="929">
        <f t="shared" si="241"/>
        <v>0</v>
      </c>
      <c r="FH255" s="929">
        <f t="shared" si="241"/>
        <v>0</v>
      </c>
      <c r="FI255" s="929">
        <f t="shared" si="241"/>
        <v>0</v>
      </c>
      <c r="FJ255" s="929">
        <f t="shared" si="241"/>
        <v>0</v>
      </c>
      <c r="FK255" s="929">
        <f t="shared" si="241"/>
        <v>0</v>
      </c>
      <c r="FL255" s="929">
        <f t="shared" si="241"/>
        <v>0</v>
      </c>
      <c r="FM255" s="929">
        <f t="shared" si="241"/>
        <v>0</v>
      </c>
      <c r="FN255" s="929">
        <f t="shared" si="241"/>
        <v>0</v>
      </c>
      <c r="FO255" s="929">
        <f t="shared" si="241"/>
        <v>0</v>
      </c>
      <c r="FP255" s="929">
        <f t="shared" si="241"/>
        <v>0</v>
      </c>
      <c r="FQ255" s="929">
        <f t="shared" si="241"/>
        <v>0</v>
      </c>
      <c r="FR255" s="929">
        <f t="shared" si="241"/>
        <v>0</v>
      </c>
      <c r="FS255" s="929">
        <f t="shared" si="241"/>
        <v>0</v>
      </c>
      <c r="FT255" s="929">
        <f t="shared" si="241"/>
        <v>0</v>
      </c>
      <c r="FU255" s="929">
        <f t="shared" si="241"/>
        <v>0</v>
      </c>
      <c r="FV255" s="929">
        <f t="shared" si="241"/>
        <v>0</v>
      </c>
      <c r="FW255" s="929">
        <f t="shared" si="241"/>
        <v>0</v>
      </c>
      <c r="FX255" s="929">
        <f t="shared" si="241"/>
        <v>0</v>
      </c>
      <c r="FY255" s="929">
        <f t="shared" si="241"/>
        <v>0</v>
      </c>
      <c r="FZ255" s="929">
        <f t="shared" si="241"/>
        <v>0</v>
      </c>
      <c r="GA255" s="929">
        <f t="shared" si="241"/>
        <v>0</v>
      </c>
      <c r="GB255" s="929">
        <f t="shared" si="241"/>
        <v>0</v>
      </c>
      <c r="GC255" s="929">
        <f t="shared" si="241"/>
        <v>0</v>
      </c>
      <c r="GD255" s="929">
        <f t="shared" si="241"/>
        <v>0</v>
      </c>
      <c r="GE255" s="929">
        <f t="shared" si="241"/>
        <v>0</v>
      </c>
      <c r="GF255" s="929">
        <f t="shared" si="241"/>
        <v>0</v>
      </c>
      <c r="GG255" s="929">
        <f t="shared" si="241"/>
        <v>0</v>
      </c>
      <c r="GH255" s="929">
        <f t="shared" si="241"/>
        <v>0</v>
      </c>
      <c r="GI255" s="929">
        <f t="shared" si="241"/>
        <v>0</v>
      </c>
      <c r="GJ255" s="929">
        <f t="shared" si="241"/>
        <v>0</v>
      </c>
      <c r="GK255" s="929">
        <f t="shared" si="241"/>
        <v>0</v>
      </c>
      <c r="GL255" s="929">
        <f t="shared" si="241"/>
        <v>0</v>
      </c>
      <c r="GM255" s="929">
        <f t="shared" si="241"/>
        <v>0</v>
      </c>
      <c r="GN255" s="929">
        <f t="shared" si="241"/>
        <v>0</v>
      </c>
      <c r="GO255" s="929">
        <f t="shared" si="241"/>
        <v>0</v>
      </c>
      <c r="GP255" s="929">
        <f t="shared" si="241"/>
        <v>0</v>
      </c>
      <c r="GQ255" s="929">
        <f t="shared" si="241"/>
        <v>0</v>
      </c>
      <c r="GR255" s="929">
        <f t="shared" si="241"/>
        <v>0</v>
      </c>
      <c r="GS255" s="929">
        <f t="shared" si="241"/>
        <v>0</v>
      </c>
      <c r="GT255" s="929">
        <f t="shared" si="241"/>
        <v>0</v>
      </c>
      <c r="GU255" s="929">
        <f t="shared" si="241"/>
        <v>0</v>
      </c>
      <c r="GV255" s="929">
        <f t="shared" ref="GV255:JG257" si="242">GV252</f>
        <v>0</v>
      </c>
      <c r="GW255" s="929">
        <f t="shared" si="242"/>
        <v>0</v>
      </c>
      <c r="GX255" s="929">
        <f t="shared" si="242"/>
        <v>0</v>
      </c>
      <c r="GY255" s="929">
        <f t="shared" si="242"/>
        <v>0</v>
      </c>
      <c r="GZ255" s="929">
        <f t="shared" si="242"/>
        <v>0</v>
      </c>
      <c r="HA255" s="929">
        <f t="shared" si="242"/>
        <v>0</v>
      </c>
      <c r="HB255" s="929">
        <f t="shared" si="242"/>
        <v>0</v>
      </c>
      <c r="HC255" s="929">
        <f t="shared" si="242"/>
        <v>0</v>
      </c>
      <c r="HD255" s="929">
        <f t="shared" si="242"/>
        <v>0</v>
      </c>
      <c r="HE255" s="929">
        <f t="shared" si="242"/>
        <v>0</v>
      </c>
      <c r="HF255" s="929">
        <f t="shared" si="242"/>
        <v>0</v>
      </c>
      <c r="HG255" s="929">
        <f t="shared" si="242"/>
        <v>0</v>
      </c>
      <c r="HH255" s="929">
        <f t="shared" si="242"/>
        <v>0</v>
      </c>
      <c r="HI255" s="929">
        <f t="shared" si="242"/>
        <v>0</v>
      </c>
      <c r="HJ255" s="929">
        <f t="shared" si="242"/>
        <v>0</v>
      </c>
      <c r="HK255" s="929">
        <f t="shared" si="242"/>
        <v>0</v>
      </c>
      <c r="HL255" s="929">
        <f t="shared" si="242"/>
        <v>0</v>
      </c>
      <c r="HM255" s="929">
        <f t="shared" si="242"/>
        <v>0</v>
      </c>
      <c r="HN255" s="929">
        <f t="shared" si="242"/>
        <v>0</v>
      </c>
      <c r="HO255" s="929">
        <f t="shared" si="242"/>
        <v>0</v>
      </c>
      <c r="HP255" s="929">
        <f t="shared" si="242"/>
        <v>0</v>
      </c>
      <c r="HQ255" s="929">
        <f t="shared" si="242"/>
        <v>0</v>
      </c>
      <c r="HR255" s="929">
        <f t="shared" si="242"/>
        <v>0</v>
      </c>
      <c r="HS255" s="929">
        <f t="shared" si="242"/>
        <v>0</v>
      </c>
      <c r="HT255" s="929">
        <f t="shared" si="242"/>
        <v>0</v>
      </c>
      <c r="HU255" s="929">
        <f t="shared" si="242"/>
        <v>0</v>
      </c>
      <c r="HV255" s="929">
        <f t="shared" si="242"/>
        <v>0</v>
      </c>
      <c r="HW255" s="929">
        <f t="shared" si="242"/>
        <v>0</v>
      </c>
      <c r="HX255" s="929">
        <f t="shared" si="242"/>
        <v>0</v>
      </c>
      <c r="HY255" s="929">
        <f t="shared" si="242"/>
        <v>0</v>
      </c>
      <c r="HZ255" s="929">
        <f t="shared" si="242"/>
        <v>0</v>
      </c>
      <c r="IA255" s="929">
        <f t="shared" si="242"/>
        <v>0</v>
      </c>
      <c r="IB255" s="929">
        <f t="shared" si="242"/>
        <v>0</v>
      </c>
      <c r="IC255" s="929">
        <f t="shared" si="242"/>
        <v>0</v>
      </c>
      <c r="ID255" s="929">
        <f t="shared" si="242"/>
        <v>0</v>
      </c>
      <c r="IE255" s="929">
        <f t="shared" si="242"/>
        <v>0</v>
      </c>
      <c r="IF255" s="929">
        <f t="shared" si="242"/>
        <v>0</v>
      </c>
      <c r="IG255" s="929">
        <f t="shared" si="242"/>
        <v>0</v>
      </c>
      <c r="IH255" s="929">
        <f t="shared" si="242"/>
        <v>0</v>
      </c>
      <c r="II255" s="929">
        <f t="shared" si="242"/>
        <v>0</v>
      </c>
      <c r="IJ255" s="929">
        <f t="shared" si="242"/>
        <v>0</v>
      </c>
      <c r="IK255" s="929">
        <f t="shared" si="242"/>
        <v>0</v>
      </c>
      <c r="IL255" s="929">
        <f t="shared" si="242"/>
        <v>0</v>
      </c>
      <c r="IM255" s="929">
        <f t="shared" si="242"/>
        <v>0</v>
      </c>
      <c r="IN255" s="929">
        <f t="shared" si="242"/>
        <v>0</v>
      </c>
      <c r="IO255" s="929">
        <f t="shared" si="242"/>
        <v>0</v>
      </c>
      <c r="IP255" s="929">
        <f t="shared" si="242"/>
        <v>0</v>
      </c>
      <c r="IQ255" s="929">
        <f t="shared" si="242"/>
        <v>0</v>
      </c>
      <c r="IR255" s="929">
        <f t="shared" si="242"/>
        <v>0</v>
      </c>
      <c r="IS255" s="929">
        <f t="shared" si="242"/>
        <v>0</v>
      </c>
      <c r="IT255" s="929">
        <f t="shared" si="242"/>
        <v>0</v>
      </c>
      <c r="IU255" s="929">
        <f t="shared" si="242"/>
        <v>0</v>
      </c>
      <c r="IV255" s="929">
        <f t="shared" si="242"/>
        <v>0</v>
      </c>
      <c r="IW255" s="929">
        <f t="shared" si="242"/>
        <v>0</v>
      </c>
      <c r="IX255" s="929">
        <f t="shared" si="242"/>
        <v>0</v>
      </c>
      <c r="IY255" s="929">
        <f t="shared" si="242"/>
        <v>0</v>
      </c>
      <c r="IZ255" s="929">
        <f t="shared" si="242"/>
        <v>0</v>
      </c>
      <c r="JA255" s="929">
        <f t="shared" si="242"/>
        <v>0</v>
      </c>
      <c r="JB255" s="929">
        <f t="shared" si="242"/>
        <v>0</v>
      </c>
      <c r="JC255" s="929">
        <f t="shared" si="242"/>
        <v>0</v>
      </c>
      <c r="JD255" s="929">
        <f t="shared" si="242"/>
        <v>0</v>
      </c>
      <c r="JE255" s="929">
        <f t="shared" si="242"/>
        <v>0</v>
      </c>
      <c r="JF255" s="929">
        <f t="shared" si="242"/>
        <v>0</v>
      </c>
      <c r="JG255" s="929">
        <f t="shared" si="242"/>
        <v>0</v>
      </c>
      <c r="JH255" s="929">
        <f t="shared" ref="JH255:LS257" si="243">JH252</f>
        <v>0</v>
      </c>
      <c r="JI255" s="929">
        <f t="shared" si="243"/>
        <v>0</v>
      </c>
      <c r="JJ255" s="929">
        <f t="shared" si="243"/>
        <v>0</v>
      </c>
      <c r="JK255" s="929">
        <f t="shared" si="243"/>
        <v>0</v>
      </c>
      <c r="JL255" s="929">
        <f t="shared" si="243"/>
        <v>0</v>
      </c>
      <c r="JM255" s="929">
        <f t="shared" si="243"/>
        <v>0</v>
      </c>
      <c r="JN255" s="929">
        <f t="shared" si="243"/>
        <v>0</v>
      </c>
      <c r="JO255" s="929">
        <f t="shared" si="243"/>
        <v>0</v>
      </c>
      <c r="JP255" s="929">
        <f t="shared" si="243"/>
        <v>0</v>
      </c>
      <c r="JQ255" s="929">
        <f t="shared" si="243"/>
        <v>0</v>
      </c>
      <c r="JR255" s="929">
        <f t="shared" si="243"/>
        <v>0</v>
      </c>
      <c r="JS255" s="929">
        <f t="shared" si="243"/>
        <v>0</v>
      </c>
      <c r="JT255" s="929">
        <f t="shared" si="243"/>
        <v>0</v>
      </c>
      <c r="JU255" s="929">
        <f t="shared" si="243"/>
        <v>0</v>
      </c>
      <c r="JV255" s="929">
        <f t="shared" si="243"/>
        <v>0</v>
      </c>
      <c r="JW255" s="929">
        <f t="shared" si="243"/>
        <v>0</v>
      </c>
      <c r="JX255" s="929">
        <f t="shared" si="243"/>
        <v>0</v>
      </c>
      <c r="JY255" s="929">
        <f t="shared" si="243"/>
        <v>0</v>
      </c>
      <c r="JZ255" s="929">
        <f t="shared" si="243"/>
        <v>0</v>
      </c>
      <c r="KA255" s="929">
        <f t="shared" si="243"/>
        <v>0</v>
      </c>
      <c r="KB255" s="929">
        <f t="shared" si="243"/>
        <v>0</v>
      </c>
      <c r="KC255" s="929">
        <f t="shared" si="243"/>
        <v>0</v>
      </c>
      <c r="KD255" s="929">
        <f t="shared" si="243"/>
        <v>0</v>
      </c>
      <c r="KE255" s="929">
        <f t="shared" si="243"/>
        <v>0</v>
      </c>
      <c r="KF255" s="929">
        <f t="shared" si="243"/>
        <v>0</v>
      </c>
      <c r="KG255" s="929">
        <f t="shared" si="243"/>
        <v>0</v>
      </c>
      <c r="KH255" s="929">
        <f t="shared" si="243"/>
        <v>0</v>
      </c>
      <c r="KI255" s="929">
        <f t="shared" si="243"/>
        <v>0</v>
      </c>
      <c r="KJ255" s="929">
        <f t="shared" si="243"/>
        <v>0</v>
      </c>
      <c r="KK255" s="929">
        <f t="shared" si="243"/>
        <v>0</v>
      </c>
      <c r="KL255" s="929">
        <f t="shared" si="243"/>
        <v>0</v>
      </c>
      <c r="KM255" s="929">
        <f t="shared" si="243"/>
        <v>0</v>
      </c>
      <c r="KN255" s="929">
        <f t="shared" si="243"/>
        <v>0</v>
      </c>
      <c r="KO255" s="929">
        <f t="shared" si="243"/>
        <v>0</v>
      </c>
      <c r="KP255" s="929">
        <f t="shared" si="243"/>
        <v>0</v>
      </c>
      <c r="KQ255" s="929">
        <f t="shared" si="243"/>
        <v>0</v>
      </c>
      <c r="KR255" s="929">
        <f t="shared" si="243"/>
        <v>0</v>
      </c>
      <c r="KS255" s="929">
        <f t="shared" si="243"/>
        <v>0</v>
      </c>
      <c r="KT255" s="929">
        <f t="shared" si="243"/>
        <v>0</v>
      </c>
      <c r="KU255" s="929">
        <f t="shared" si="243"/>
        <v>0</v>
      </c>
      <c r="KV255" s="929">
        <f t="shared" si="243"/>
        <v>0</v>
      </c>
      <c r="KW255" s="929">
        <f t="shared" si="243"/>
        <v>0</v>
      </c>
      <c r="KX255" s="929">
        <f t="shared" si="243"/>
        <v>0</v>
      </c>
      <c r="KY255" s="929">
        <f t="shared" si="243"/>
        <v>0</v>
      </c>
      <c r="KZ255" s="929">
        <f t="shared" si="243"/>
        <v>0</v>
      </c>
      <c r="LA255" s="929">
        <f t="shared" si="243"/>
        <v>0</v>
      </c>
      <c r="LB255" s="929">
        <f t="shared" si="243"/>
        <v>0</v>
      </c>
      <c r="LC255" s="929">
        <f t="shared" si="243"/>
        <v>0</v>
      </c>
      <c r="LD255" s="929">
        <f t="shared" si="243"/>
        <v>0</v>
      </c>
      <c r="LE255" s="929">
        <f t="shared" si="243"/>
        <v>0</v>
      </c>
      <c r="LF255" s="929">
        <f t="shared" si="243"/>
        <v>0</v>
      </c>
      <c r="LG255" s="929">
        <f t="shared" si="243"/>
        <v>0</v>
      </c>
      <c r="LH255" s="929">
        <f t="shared" si="243"/>
        <v>0</v>
      </c>
      <c r="LI255" s="929">
        <f t="shared" si="243"/>
        <v>0</v>
      </c>
      <c r="LJ255" s="929">
        <f t="shared" si="243"/>
        <v>0</v>
      </c>
      <c r="LK255" s="929">
        <f t="shared" si="243"/>
        <v>0</v>
      </c>
      <c r="LL255" s="929">
        <f t="shared" si="243"/>
        <v>0</v>
      </c>
      <c r="LM255" s="929">
        <f t="shared" si="243"/>
        <v>0</v>
      </c>
      <c r="LN255" s="929">
        <f t="shared" si="243"/>
        <v>0</v>
      </c>
      <c r="LO255" s="929">
        <f t="shared" si="243"/>
        <v>0</v>
      </c>
      <c r="LP255" s="929">
        <f t="shared" si="243"/>
        <v>0</v>
      </c>
      <c r="LQ255" s="929">
        <f t="shared" si="243"/>
        <v>0</v>
      </c>
      <c r="LR255" s="929">
        <f t="shared" si="243"/>
        <v>0</v>
      </c>
      <c r="LS255" s="929">
        <f t="shared" si="243"/>
        <v>0</v>
      </c>
      <c r="LT255" s="929">
        <f t="shared" ref="LT255:OE257" si="244">LT252</f>
        <v>0</v>
      </c>
      <c r="LU255" s="929">
        <f t="shared" si="244"/>
        <v>0</v>
      </c>
      <c r="LV255" s="929">
        <f t="shared" si="244"/>
        <v>0</v>
      </c>
      <c r="LW255" s="929">
        <f t="shared" si="244"/>
        <v>0</v>
      </c>
      <c r="LX255" s="929">
        <f t="shared" si="244"/>
        <v>0</v>
      </c>
      <c r="LY255" s="929">
        <f t="shared" si="244"/>
        <v>0</v>
      </c>
      <c r="LZ255" s="929">
        <f t="shared" si="244"/>
        <v>0</v>
      </c>
      <c r="MA255" s="929">
        <f t="shared" si="244"/>
        <v>0</v>
      </c>
      <c r="MB255" s="929">
        <f t="shared" si="244"/>
        <v>0</v>
      </c>
      <c r="MC255" s="929">
        <f t="shared" si="244"/>
        <v>0</v>
      </c>
      <c r="MD255" s="929">
        <f t="shared" si="244"/>
        <v>0</v>
      </c>
      <c r="ME255" s="929">
        <f t="shared" si="244"/>
        <v>0</v>
      </c>
      <c r="MF255" s="929">
        <f t="shared" si="244"/>
        <v>0</v>
      </c>
      <c r="MG255" s="929">
        <f t="shared" si="244"/>
        <v>0</v>
      </c>
      <c r="MH255" s="929">
        <f t="shared" si="244"/>
        <v>0</v>
      </c>
      <c r="MI255" s="929">
        <f t="shared" si="244"/>
        <v>0</v>
      </c>
      <c r="MJ255" s="929">
        <f t="shared" si="244"/>
        <v>0</v>
      </c>
      <c r="MK255" s="929">
        <f t="shared" si="244"/>
        <v>0</v>
      </c>
      <c r="ML255" s="929">
        <f t="shared" si="244"/>
        <v>0</v>
      </c>
      <c r="MM255" s="929">
        <f t="shared" si="244"/>
        <v>0</v>
      </c>
      <c r="MN255" s="929">
        <f t="shared" si="244"/>
        <v>0</v>
      </c>
      <c r="MO255" s="929">
        <f t="shared" si="244"/>
        <v>0</v>
      </c>
      <c r="MP255" s="929">
        <f t="shared" si="244"/>
        <v>0</v>
      </c>
      <c r="MQ255" s="929">
        <f t="shared" si="244"/>
        <v>0</v>
      </c>
      <c r="MR255" s="929">
        <f t="shared" si="244"/>
        <v>0</v>
      </c>
      <c r="MS255" s="929">
        <f t="shared" si="244"/>
        <v>0</v>
      </c>
      <c r="MT255" s="929">
        <f t="shared" si="244"/>
        <v>0</v>
      </c>
      <c r="MU255" s="929">
        <f t="shared" si="244"/>
        <v>0</v>
      </c>
      <c r="MV255" s="929">
        <f t="shared" si="244"/>
        <v>0</v>
      </c>
      <c r="MW255" s="929">
        <f t="shared" si="244"/>
        <v>0</v>
      </c>
      <c r="MX255" s="929">
        <f t="shared" si="244"/>
        <v>0</v>
      </c>
      <c r="MY255" s="929">
        <f t="shared" si="244"/>
        <v>0</v>
      </c>
      <c r="MZ255" s="929">
        <f t="shared" si="244"/>
        <v>0</v>
      </c>
      <c r="NA255" s="929">
        <f t="shared" si="244"/>
        <v>0</v>
      </c>
      <c r="NB255" s="929">
        <f t="shared" si="244"/>
        <v>0</v>
      </c>
      <c r="NC255" s="929">
        <f t="shared" si="244"/>
        <v>0</v>
      </c>
      <c r="ND255" s="929">
        <f t="shared" si="244"/>
        <v>0</v>
      </c>
      <c r="NE255" s="929">
        <f t="shared" si="244"/>
        <v>0</v>
      </c>
      <c r="NF255" s="929">
        <f t="shared" si="244"/>
        <v>0</v>
      </c>
      <c r="NG255" s="929">
        <f t="shared" si="244"/>
        <v>0</v>
      </c>
      <c r="NH255" s="929">
        <f t="shared" si="244"/>
        <v>0</v>
      </c>
      <c r="NI255" s="929">
        <f t="shared" si="244"/>
        <v>0</v>
      </c>
      <c r="NJ255" s="929">
        <f t="shared" si="244"/>
        <v>0</v>
      </c>
      <c r="NK255" s="929">
        <f t="shared" si="244"/>
        <v>0</v>
      </c>
      <c r="NL255" s="929">
        <f t="shared" si="244"/>
        <v>0</v>
      </c>
      <c r="NM255" s="929">
        <f t="shared" si="244"/>
        <v>0</v>
      </c>
      <c r="NN255" s="929">
        <f t="shared" si="244"/>
        <v>0</v>
      </c>
      <c r="NO255" s="929">
        <f t="shared" si="244"/>
        <v>0</v>
      </c>
      <c r="NP255" s="929">
        <f t="shared" si="244"/>
        <v>0</v>
      </c>
      <c r="NQ255" s="929">
        <f t="shared" si="244"/>
        <v>0</v>
      </c>
      <c r="NR255" s="929">
        <f t="shared" si="244"/>
        <v>0</v>
      </c>
      <c r="NS255" s="929">
        <f t="shared" si="244"/>
        <v>0</v>
      </c>
      <c r="NT255" s="929">
        <f t="shared" si="244"/>
        <v>0</v>
      </c>
      <c r="NU255" s="929">
        <f t="shared" si="244"/>
        <v>0</v>
      </c>
      <c r="NV255" s="929">
        <f t="shared" si="244"/>
        <v>0</v>
      </c>
      <c r="NW255" s="929">
        <f t="shared" si="244"/>
        <v>0</v>
      </c>
      <c r="NX255" s="929">
        <f t="shared" si="244"/>
        <v>0</v>
      </c>
      <c r="NY255" s="929">
        <f t="shared" si="244"/>
        <v>0</v>
      </c>
      <c r="NZ255" s="929">
        <f t="shared" si="244"/>
        <v>0</v>
      </c>
      <c r="OA255" s="929">
        <f t="shared" si="244"/>
        <v>0</v>
      </c>
      <c r="OB255" s="929">
        <f t="shared" si="244"/>
        <v>0</v>
      </c>
      <c r="OC255" s="929">
        <f t="shared" si="244"/>
        <v>0</v>
      </c>
      <c r="OD255" s="929">
        <f t="shared" si="244"/>
        <v>0</v>
      </c>
      <c r="OE255" s="929">
        <f t="shared" si="244"/>
        <v>0</v>
      </c>
      <c r="OF255" s="929">
        <f t="shared" ref="OF255:QQ257" si="245">OF252</f>
        <v>0</v>
      </c>
      <c r="OG255" s="929">
        <f t="shared" si="245"/>
        <v>0</v>
      </c>
      <c r="OH255" s="929">
        <f t="shared" si="245"/>
        <v>0</v>
      </c>
      <c r="OI255" s="929">
        <f t="shared" si="245"/>
        <v>0</v>
      </c>
      <c r="OJ255" s="929">
        <f t="shared" si="245"/>
        <v>0</v>
      </c>
      <c r="OK255" s="929">
        <f t="shared" si="245"/>
        <v>0</v>
      </c>
      <c r="OL255" s="929">
        <f t="shared" si="245"/>
        <v>0</v>
      </c>
      <c r="OM255" s="929">
        <f t="shared" si="245"/>
        <v>0</v>
      </c>
      <c r="ON255" s="929">
        <f t="shared" si="245"/>
        <v>0</v>
      </c>
      <c r="OO255" s="929">
        <f t="shared" si="245"/>
        <v>0</v>
      </c>
      <c r="OP255" s="929">
        <f t="shared" si="245"/>
        <v>0</v>
      </c>
      <c r="OQ255" s="929">
        <f t="shared" si="245"/>
        <v>0</v>
      </c>
      <c r="OR255" s="929">
        <f t="shared" si="245"/>
        <v>0</v>
      </c>
      <c r="OS255" s="929">
        <f t="shared" si="245"/>
        <v>0</v>
      </c>
      <c r="OT255" s="929">
        <f t="shared" si="245"/>
        <v>0</v>
      </c>
      <c r="OU255" s="929">
        <f t="shared" si="245"/>
        <v>0</v>
      </c>
      <c r="OV255" s="929">
        <f t="shared" si="245"/>
        <v>0</v>
      </c>
      <c r="OW255" s="929">
        <f t="shared" si="245"/>
        <v>0</v>
      </c>
      <c r="OX255" s="929">
        <f t="shared" si="245"/>
        <v>0</v>
      </c>
      <c r="OY255" s="929">
        <f t="shared" si="245"/>
        <v>0</v>
      </c>
      <c r="OZ255" s="929">
        <f t="shared" si="245"/>
        <v>0</v>
      </c>
      <c r="PA255" s="929">
        <f t="shared" si="245"/>
        <v>0</v>
      </c>
      <c r="PB255" s="929">
        <f t="shared" si="245"/>
        <v>0</v>
      </c>
      <c r="PC255" s="929">
        <f t="shared" si="245"/>
        <v>0</v>
      </c>
      <c r="PD255" s="929">
        <f t="shared" si="245"/>
        <v>0</v>
      </c>
      <c r="PE255" s="929">
        <f t="shared" si="245"/>
        <v>0</v>
      </c>
      <c r="PF255" s="929">
        <f t="shared" si="245"/>
        <v>0</v>
      </c>
      <c r="PG255" s="929">
        <f t="shared" si="245"/>
        <v>0</v>
      </c>
      <c r="PH255" s="929">
        <f t="shared" si="245"/>
        <v>0</v>
      </c>
      <c r="PI255" s="929">
        <f t="shared" si="245"/>
        <v>0</v>
      </c>
      <c r="PJ255" s="929">
        <f t="shared" si="245"/>
        <v>0</v>
      </c>
      <c r="PK255" s="929">
        <f t="shared" si="245"/>
        <v>0</v>
      </c>
      <c r="PL255" s="929">
        <f t="shared" si="245"/>
        <v>0</v>
      </c>
      <c r="PM255" s="929">
        <f t="shared" si="245"/>
        <v>0</v>
      </c>
      <c r="PN255" s="929">
        <f t="shared" si="245"/>
        <v>0</v>
      </c>
      <c r="PO255" s="929">
        <f t="shared" si="245"/>
        <v>0</v>
      </c>
      <c r="PP255" s="929">
        <f t="shared" si="245"/>
        <v>0</v>
      </c>
      <c r="PQ255" s="929">
        <f t="shared" si="245"/>
        <v>0</v>
      </c>
      <c r="PR255" s="929">
        <f t="shared" si="245"/>
        <v>0</v>
      </c>
      <c r="PS255" s="929">
        <f t="shared" si="245"/>
        <v>0</v>
      </c>
      <c r="PT255" s="929">
        <f t="shared" si="245"/>
        <v>0</v>
      </c>
      <c r="PU255" s="929">
        <f t="shared" si="245"/>
        <v>0</v>
      </c>
      <c r="PV255" s="929">
        <f t="shared" si="245"/>
        <v>0</v>
      </c>
      <c r="PW255" s="929">
        <f t="shared" si="245"/>
        <v>0</v>
      </c>
      <c r="PX255" s="929">
        <f t="shared" si="245"/>
        <v>0</v>
      </c>
      <c r="PY255" s="929">
        <f t="shared" si="245"/>
        <v>0</v>
      </c>
      <c r="PZ255" s="929">
        <f t="shared" si="245"/>
        <v>0</v>
      </c>
      <c r="QA255" s="929">
        <f t="shared" si="245"/>
        <v>0</v>
      </c>
      <c r="QB255" s="929">
        <f t="shared" si="245"/>
        <v>0</v>
      </c>
      <c r="QC255" s="929">
        <f t="shared" si="245"/>
        <v>0</v>
      </c>
      <c r="QD255" s="929">
        <f t="shared" si="245"/>
        <v>0</v>
      </c>
      <c r="QE255" s="929">
        <f t="shared" si="245"/>
        <v>0</v>
      </c>
      <c r="QF255" s="929">
        <f t="shared" si="245"/>
        <v>0</v>
      </c>
      <c r="QG255" s="929">
        <f t="shared" si="245"/>
        <v>0</v>
      </c>
      <c r="QH255" s="929">
        <f t="shared" si="245"/>
        <v>0</v>
      </c>
      <c r="QI255" s="929">
        <f t="shared" si="245"/>
        <v>0</v>
      </c>
      <c r="QJ255" s="929">
        <f t="shared" si="245"/>
        <v>0</v>
      </c>
      <c r="QK255" s="929">
        <f t="shared" si="245"/>
        <v>0</v>
      </c>
      <c r="QL255" s="929">
        <f t="shared" si="245"/>
        <v>0</v>
      </c>
      <c r="QM255" s="929">
        <f t="shared" si="245"/>
        <v>0</v>
      </c>
      <c r="QN255" s="929">
        <f t="shared" si="245"/>
        <v>0</v>
      </c>
      <c r="QO255" s="929">
        <f t="shared" si="245"/>
        <v>0</v>
      </c>
      <c r="QP255" s="929">
        <f t="shared" si="245"/>
        <v>0</v>
      </c>
      <c r="QQ255" s="929">
        <f t="shared" si="245"/>
        <v>0</v>
      </c>
      <c r="QR255" s="929">
        <f t="shared" ref="QR255:SI257" si="246">QR252</f>
        <v>0</v>
      </c>
      <c r="QS255" s="929">
        <f t="shared" si="246"/>
        <v>0</v>
      </c>
      <c r="QT255" s="929">
        <f t="shared" si="246"/>
        <v>0</v>
      </c>
      <c r="QU255" s="929">
        <f t="shared" si="246"/>
        <v>0</v>
      </c>
      <c r="QV255" s="929">
        <f t="shared" si="246"/>
        <v>0</v>
      </c>
      <c r="QW255" s="929">
        <f t="shared" si="246"/>
        <v>0</v>
      </c>
      <c r="QX255" s="929">
        <f t="shared" si="246"/>
        <v>0</v>
      </c>
      <c r="QY255" s="929">
        <f t="shared" si="246"/>
        <v>0</v>
      </c>
      <c r="QZ255" s="929">
        <f t="shared" si="246"/>
        <v>0</v>
      </c>
      <c r="RA255" s="929">
        <f t="shared" si="246"/>
        <v>0</v>
      </c>
      <c r="RB255" s="929">
        <f t="shared" si="246"/>
        <v>0</v>
      </c>
      <c r="RC255" s="929">
        <f t="shared" si="246"/>
        <v>0</v>
      </c>
      <c r="RD255" s="929">
        <f t="shared" si="246"/>
        <v>0</v>
      </c>
      <c r="RE255" s="929">
        <f t="shared" si="246"/>
        <v>0</v>
      </c>
      <c r="RF255" s="929">
        <f t="shared" si="246"/>
        <v>0</v>
      </c>
      <c r="RG255" s="929">
        <f t="shared" si="246"/>
        <v>0</v>
      </c>
      <c r="RH255" s="929">
        <f t="shared" si="246"/>
        <v>0</v>
      </c>
      <c r="RI255" s="929">
        <f t="shared" si="246"/>
        <v>0</v>
      </c>
      <c r="RJ255" s="929">
        <f t="shared" si="246"/>
        <v>0</v>
      </c>
      <c r="RK255" s="929">
        <f t="shared" si="246"/>
        <v>0</v>
      </c>
      <c r="RL255" s="929">
        <f t="shared" si="246"/>
        <v>0</v>
      </c>
      <c r="RM255" s="929">
        <f t="shared" si="246"/>
        <v>0</v>
      </c>
      <c r="RN255" s="929">
        <f t="shared" si="246"/>
        <v>0</v>
      </c>
      <c r="RO255" s="929">
        <f t="shared" si="246"/>
        <v>0</v>
      </c>
      <c r="RP255" s="929">
        <f t="shared" si="246"/>
        <v>0</v>
      </c>
      <c r="RQ255" s="929">
        <f t="shared" si="246"/>
        <v>0</v>
      </c>
      <c r="RR255" s="929">
        <f t="shared" si="246"/>
        <v>0</v>
      </c>
      <c r="RS255" s="929">
        <f t="shared" si="246"/>
        <v>0</v>
      </c>
      <c r="RT255" s="929">
        <f t="shared" si="246"/>
        <v>0</v>
      </c>
      <c r="RU255" s="929">
        <f t="shared" si="246"/>
        <v>0</v>
      </c>
      <c r="RV255" s="929">
        <f t="shared" si="246"/>
        <v>0</v>
      </c>
      <c r="RW255" s="929">
        <f t="shared" si="246"/>
        <v>0</v>
      </c>
      <c r="RX255" s="929">
        <f t="shared" si="246"/>
        <v>0</v>
      </c>
      <c r="RY255" s="929">
        <f t="shared" si="246"/>
        <v>0</v>
      </c>
      <c r="RZ255" s="929">
        <f t="shared" si="246"/>
        <v>0</v>
      </c>
      <c r="SA255" s="929">
        <f t="shared" si="246"/>
        <v>0</v>
      </c>
      <c r="SB255" s="929">
        <f t="shared" si="246"/>
        <v>0</v>
      </c>
      <c r="SC255" s="929">
        <f t="shared" si="246"/>
        <v>0</v>
      </c>
      <c r="SD255" s="929">
        <f t="shared" si="246"/>
        <v>0</v>
      </c>
      <c r="SE255" s="929">
        <f t="shared" si="246"/>
        <v>0</v>
      </c>
      <c r="SF255" s="929">
        <f t="shared" si="246"/>
        <v>0</v>
      </c>
      <c r="SG255" s="929">
        <f t="shared" si="246"/>
        <v>0</v>
      </c>
      <c r="SH255" s="929">
        <f t="shared" si="246"/>
        <v>0</v>
      </c>
      <c r="SI255" s="929">
        <f t="shared" si="246"/>
        <v>0</v>
      </c>
      <c r="SJ255" s="274">
        <f t="shared" si="217"/>
        <v>0</v>
      </c>
      <c r="SK255" s="261"/>
      <c r="SL255" s="249"/>
      <c r="SM255" s="249"/>
      <c r="SN255" s="249"/>
    </row>
    <row r="256" spans="1:508" outlineLevel="3" x14ac:dyDescent="0.35">
      <c r="A256" s="249"/>
      <c r="B256" s="258"/>
      <c r="C256" s="447">
        <f>INT($C$40)+3</f>
        <v>4</v>
      </c>
      <c r="D256" s="274"/>
      <c r="E256" s="325">
        <f t="shared" si="216"/>
        <v>104</v>
      </c>
      <c r="F256" s="331"/>
      <c r="G256" s="274"/>
      <c r="H256" s="569"/>
      <c r="I256" s="584" t="s">
        <v>920</v>
      </c>
      <c r="J256" s="570"/>
      <c r="K256" s="929">
        <f t="shared" ref="K256:Z257" si="247">K253</f>
        <v>0</v>
      </c>
      <c r="L256" s="929">
        <f t="shared" si="247"/>
        <v>0</v>
      </c>
      <c r="M256" s="929">
        <f t="shared" si="247"/>
        <v>0</v>
      </c>
      <c r="N256" s="929">
        <f t="shared" si="247"/>
        <v>0</v>
      </c>
      <c r="O256" s="929">
        <f t="shared" si="247"/>
        <v>0</v>
      </c>
      <c r="P256" s="929">
        <f t="shared" si="247"/>
        <v>0</v>
      </c>
      <c r="Q256" s="929">
        <f t="shared" si="247"/>
        <v>0</v>
      </c>
      <c r="R256" s="929">
        <f t="shared" si="247"/>
        <v>0</v>
      </c>
      <c r="S256" s="929">
        <f t="shared" si="247"/>
        <v>0</v>
      </c>
      <c r="T256" s="929">
        <f t="shared" si="247"/>
        <v>0</v>
      </c>
      <c r="U256" s="929">
        <f t="shared" si="247"/>
        <v>0</v>
      </c>
      <c r="V256" s="929">
        <f t="shared" si="247"/>
        <v>0</v>
      </c>
      <c r="W256" s="929">
        <f t="shared" si="247"/>
        <v>0</v>
      </c>
      <c r="X256" s="929">
        <f t="shared" si="247"/>
        <v>0</v>
      </c>
      <c r="Y256" s="929">
        <f t="shared" si="247"/>
        <v>0</v>
      </c>
      <c r="Z256" s="929">
        <f t="shared" si="247"/>
        <v>0</v>
      </c>
      <c r="AA256" s="929">
        <f t="shared" si="239"/>
        <v>0</v>
      </c>
      <c r="AB256" s="929">
        <f t="shared" si="239"/>
        <v>0</v>
      </c>
      <c r="AC256" s="929">
        <f t="shared" si="239"/>
        <v>0</v>
      </c>
      <c r="AD256" s="929">
        <f t="shared" si="239"/>
        <v>0</v>
      </c>
      <c r="AE256" s="929">
        <f t="shared" si="239"/>
        <v>0</v>
      </c>
      <c r="AF256" s="929">
        <f t="shared" si="239"/>
        <v>0</v>
      </c>
      <c r="AG256" s="929">
        <f t="shared" si="239"/>
        <v>0</v>
      </c>
      <c r="AH256" s="929">
        <f t="shared" si="239"/>
        <v>0</v>
      </c>
      <c r="AI256" s="929">
        <f t="shared" si="239"/>
        <v>0</v>
      </c>
      <c r="AJ256" s="929">
        <f t="shared" si="239"/>
        <v>0</v>
      </c>
      <c r="AK256" s="929">
        <f t="shared" si="239"/>
        <v>0</v>
      </c>
      <c r="AL256" s="929">
        <f t="shared" si="239"/>
        <v>0</v>
      </c>
      <c r="AM256" s="929">
        <f t="shared" si="239"/>
        <v>0</v>
      </c>
      <c r="AN256" s="929">
        <f t="shared" si="239"/>
        <v>0</v>
      </c>
      <c r="AO256" s="929">
        <f t="shared" si="239"/>
        <v>0</v>
      </c>
      <c r="AP256" s="929">
        <f t="shared" si="239"/>
        <v>0</v>
      </c>
      <c r="AQ256" s="929">
        <f t="shared" si="239"/>
        <v>0</v>
      </c>
      <c r="AR256" s="929">
        <f t="shared" si="239"/>
        <v>0</v>
      </c>
      <c r="AS256" s="929">
        <f t="shared" si="239"/>
        <v>0</v>
      </c>
      <c r="AT256" s="929">
        <f t="shared" si="239"/>
        <v>0</v>
      </c>
      <c r="AU256" s="929">
        <f t="shared" si="239"/>
        <v>0</v>
      </c>
      <c r="AV256" s="929">
        <f t="shared" si="239"/>
        <v>0</v>
      </c>
      <c r="AW256" s="929">
        <f t="shared" si="239"/>
        <v>0</v>
      </c>
      <c r="AX256" s="929">
        <f t="shared" si="239"/>
        <v>0</v>
      </c>
      <c r="AY256" s="929">
        <f t="shared" si="239"/>
        <v>0</v>
      </c>
      <c r="AZ256" s="929">
        <f t="shared" si="239"/>
        <v>0</v>
      </c>
      <c r="BA256" s="929">
        <f t="shared" si="239"/>
        <v>0</v>
      </c>
      <c r="BB256" s="929">
        <f t="shared" si="239"/>
        <v>0</v>
      </c>
      <c r="BC256" s="929">
        <f t="shared" si="239"/>
        <v>0</v>
      </c>
      <c r="BD256" s="929">
        <f t="shared" si="239"/>
        <v>0</v>
      </c>
      <c r="BE256" s="929">
        <f t="shared" si="239"/>
        <v>0</v>
      </c>
      <c r="BF256" s="929">
        <f t="shared" si="239"/>
        <v>0</v>
      </c>
      <c r="BG256" s="929">
        <f t="shared" si="239"/>
        <v>0</v>
      </c>
      <c r="BH256" s="929">
        <f t="shared" si="239"/>
        <v>0</v>
      </c>
      <c r="BI256" s="929">
        <f t="shared" si="239"/>
        <v>0</v>
      </c>
      <c r="BJ256" s="929">
        <f t="shared" si="239"/>
        <v>0</v>
      </c>
      <c r="BK256" s="929">
        <f t="shared" si="239"/>
        <v>0</v>
      </c>
      <c r="BL256" s="929">
        <f t="shared" si="239"/>
        <v>0</v>
      </c>
      <c r="BM256" s="929">
        <f t="shared" si="239"/>
        <v>0</v>
      </c>
      <c r="BN256" s="929">
        <f t="shared" si="239"/>
        <v>0</v>
      </c>
      <c r="BO256" s="929">
        <f t="shared" si="239"/>
        <v>0</v>
      </c>
      <c r="BP256" s="929">
        <f t="shared" si="239"/>
        <v>0</v>
      </c>
      <c r="BQ256" s="929">
        <f t="shared" si="239"/>
        <v>0</v>
      </c>
      <c r="BR256" s="929">
        <f t="shared" si="239"/>
        <v>0</v>
      </c>
      <c r="BS256" s="929">
        <f t="shared" si="239"/>
        <v>0</v>
      </c>
      <c r="BT256" s="929">
        <f t="shared" si="239"/>
        <v>0</v>
      </c>
      <c r="BU256" s="929">
        <f t="shared" si="239"/>
        <v>0</v>
      </c>
      <c r="BV256" s="929">
        <f t="shared" si="239"/>
        <v>0</v>
      </c>
      <c r="BW256" s="929">
        <f t="shared" si="239"/>
        <v>0</v>
      </c>
      <c r="BX256" s="929">
        <f t="shared" si="240"/>
        <v>0</v>
      </c>
      <c r="BY256" s="929">
        <f t="shared" si="240"/>
        <v>0</v>
      </c>
      <c r="BZ256" s="929">
        <f t="shared" si="240"/>
        <v>0</v>
      </c>
      <c r="CA256" s="929">
        <f t="shared" si="240"/>
        <v>0</v>
      </c>
      <c r="CB256" s="929">
        <f t="shared" si="240"/>
        <v>0</v>
      </c>
      <c r="CC256" s="929">
        <f t="shared" si="240"/>
        <v>0</v>
      </c>
      <c r="CD256" s="929">
        <f t="shared" si="240"/>
        <v>0</v>
      </c>
      <c r="CE256" s="929">
        <f t="shared" si="240"/>
        <v>0</v>
      </c>
      <c r="CF256" s="929">
        <f t="shared" si="240"/>
        <v>0</v>
      </c>
      <c r="CG256" s="929">
        <f t="shared" si="240"/>
        <v>0</v>
      </c>
      <c r="CH256" s="929">
        <f t="shared" si="240"/>
        <v>0</v>
      </c>
      <c r="CI256" s="929">
        <f t="shared" si="240"/>
        <v>0</v>
      </c>
      <c r="CJ256" s="929">
        <f t="shared" si="240"/>
        <v>0</v>
      </c>
      <c r="CK256" s="929">
        <f t="shared" si="240"/>
        <v>0</v>
      </c>
      <c r="CL256" s="929">
        <f t="shared" si="240"/>
        <v>0</v>
      </c>
      <c r="CM256" s="929">
        <f t="shared" si="240"/>
        <v>0</v>
      </c>
      <c r="CN256" s="929">
        <f t="shared" si="240"/>
        <v>0</v>
      </c>
      <c r="CO256" s="929">
        <f t="shared" si="240"/>
        <v>0</v>
      </c>
      <c r="CP256" s="929">
        <f t="shared" si="240"/>
        <v>0</v>
      </c>
      <c r="CQ256" s="929">
        <f t="shared" si="240"/>
        <v>0</v>
      </c>
      <c r="CR256" s="929">
        <f t="shared" si="240"/>
        <v>0</v>
      </c>
      <c r="CS256" s="929">
        <f t="shared" si="240"/>
        <v>0</v>
      </c>
      <c r="CT256" s="929">
        <f t="shared" si="240"/>
        <v>0</v>
      </c>
      <c r="CU256" s="929">
        <f t="shared" si="240"/>
        <v>0</v>
      </c>
      <c r="CV256" s="929">
        <f t="shared" si="240"/>
        <v>0</v>
      </c>
      <c r="CW256" s="929">
        <f t="shared" si="240"/>
        <v>0</v>
      </c>
      <c r="CX256" s="929">
        <f t="shared" si="240"/>
        <v>0</v>
      </c>
      <c r="CY256" s="929">
        <f t="shared" si="240"/>
        <v>0</v>
      </c>
      <c r="CZ256" s="929">
        <f t="shared" si="240"/>
        <v>0</v>
      </c>
      <c r="DA256" s="929">
        <f t="shared" si="240"/>
        <v>0</v>
      </c>
      <c r="DB256" s="929">
        <f t="shared" si="240"/>
        <v>0</v>
      </c>
      <c r="DC256" s="929">
        <f t="shared" si="240"/>
        <v>0</v>
      </c>
      <c r="DD256" s="929">
        <f t="shared" si="240"/>
        <v>0</v>
      </c>
      <c r="DE256" s="929">
        <f t="shared" si="240"/>
        <v>0</v>
      </c>
      <c r="DF256" s="929">
        <f t="shared" si="240"/>
        <v>0</v>
      </c>
      <c r="DG256" s="929">
        <f t="shared" si="240"/>
        <v>0</v>
      </c>
      <c r="DH256" s="929">
        <f t="shared" si="240"/>
        <v>0</v>
      </c>
      <c r="DI256" s="929">
        <f t="shared" si="240"/>
        <v>0</v>
      </c>
      <c r="DJ256" s="929">
        <f t="shared" si="240"/>
        <v>0</v>
      </c>
      <c r="DK256" s="929">
        <f t="shared" si="240"/>
        <v>0</v>
      </c>
      <c r="DL256" s="929">
        <f t="shared" si="240"/>
        <v>0</v>
      </c>
      <c r="DM256" s="929">
        <f t="shared" si="240"/>
        <v>0</v>
      </c>
      <c r="DN256" s="929">
        <f t="shared" si="240"/>
        <v>0</v>
      </c>
      <c r="DO256" s="929">
        <f t="shared" si="240"/>
        <v>0</v>
      </c>
      <c r="DP256" s="929">
        <f t="shared" si="240"/>
        <v>0</v>
      </c>
      <c r="DQ256" s="929">
        <f t="shared" si="240"/>
        <v>0</v>
      </c>
      <c r="DR256" s="929">
        <f t="shared" si="240"/>
        <v>0</v>
      </c>
      <c r="DS256" s="929">
        <f t="shared" si="240"/>
        <v>0</v>
      </c>
      <c r="DT256" s="929">
        <f t="shared" si="240"/>
        <v>0</v>
      </c>
      <c r="DU256" s="929">
        <f t="shared" si="240"/>
        <v>0</v>
      </c>
      <c r="DV256" s="929">
        <f t="shared" si="240"/>
        <v>0</v>
      </c>
      <c r="DW256" s="929">
        <f t="shared" si="240"/>
        <v>0</v>
      </c>
      <c r="DX256" s="929">
        <f t="shared" si="240"/>
        <v>0</v>
      </c>
      <c r="DY256" s="929">
        <f t="shared" si="240"/>
        <v>0</v>
      </c>
      <c r="DZ256" s="929">
        <f t="shared" si="240"/>
        <v>0</v>
      </c>
      <c r="EA256" s="929">
        <f t="shared" si="240"/>
        <v>0</v>
      </c>
      <c r="EB256" s="929">
        <f t="shared" si="240"/>
        <v>0</v>
      </c>
      <c r="EC256" s="929">
        <f t="shared" si="240"/>
        <v>0</v>
      </c>
      <c r="ED256" s="929">
        <f t="shared" si="240"/>
        <v>0</v>
      </c>
      <c r="EE256" s="929">
        <f t="shared" si="240"/>
        <v>0</v>
      </c>
      <c r="EF256" s="929">
        <f t="shared" si="240"/>
        <v>0</v>
      </c>
      <c r="EG256" s="929">
        <f t="shared" si="240"/>
        <v>0</v>
      </c>
      <c r="EH256" s="929">
        <f t="shared" si="240"/>
        <v>0</v>
      </c>
      <c r="EI256" s="929">
        <f t="shared" si="240"/>
        <v>0</v>
      </c>
      <c r="EJ256" s="929">
        <f t="shared" si="241"/>
        <v>0</v>
      </c>
      <c r="EK256" s="929">
        <f t="shared" si="241"/>
        <v>0</v>
      </c>
      <c r="EL256" s="929">
        <f t="shared" si="241"/>
        <v>0</v>
      </c>
      <c r="EM256" s="929">
        <f t="shared" si="241"/>
        <v>0</v>
      </c>
      <c r="EN256" s="929">
        <f t="shared" si="241"/>
        <v>0</v>
      </c>
      <c r="EO256" s="929">
        <f t="shared" si="241"/>
        <v>0</v>
      </c>
      <c r="EP256" s="929">
        <f t="shared" si="241"/>
        <v>0</v>
      </c>
      <c r="EQ256" s="929">
        <f t="shared" si="241"/>
        <v>0</v>
      </c>
      <c r="ER256" s="929">
        <f t="shared" si="241"/>
        <v>0</v>
      </c>
      <c r="ES256" s="929">
        <f t="shared" si="241"/>
        <v>0</v>
      </c>
      <c r="ET256" s="929">
        <f t="shared" si="241"/>
        <v>0</v>
      </c>
      <c r="EU256" s="929">
        <f t="shared" si="241"/>
        <v>0</v>
      </c>
      <c r="EV256" s="929">
        <f t="shared" si="241"/>
        <v>0</v>
      </c>
      <c r="EW256" s="929">
        <f t="shared" si="241"/>
        <v>0</v>
      </c>
      <c r="EX256" s="929">
        <f t="shared" si="241"/>
        <v>0</v>
      </c>
      <c r="EY256" s="929">
        <f t="shared" si="241"/>
        <v>0</v>
      </c>
      <c r="EZ256" s="929">
        <f t="shared" si="241"/>
        <v>0</v>
      </c>
      <c r="FA256" s="929">
        <f t="shared" si="241"/>
        <v>0</v>
      </c>
      <c r="FB256" s="929">
        <f t="shared" si="241"/>
        <v>0</v>
      </c>
      <c r="FC256" s="929">
        <f t="shared" si="241"/>
        <v>0</v>
      </c>
      <c r="FD256" s="929">
        <f t="shared" si="241"/>
        <v>0</v>
      </c>
      <c r="FE256" s="929">
        <f t="shared" si="241"/>
        <v>0</v>
      </c>
      <c r="FF256" s="929">
        <f t="shared" si="241"/>
        <v>0</v>
      </c>
      <c r="FG256" s="929">
        <f t="shared" si="241"/>
        <v>0</v>
      </c>
      <c r="FH256" s="929">
        <f t="shared" si="241"/>
        <v>0</v>
      </c>
      <c r="FI256" s="929">
        <f t="shared" si="241"/>
        <v>0</v>
      </c>
      <c r="FJ256" s="929">
        <f t="shared" si="241"/>
        <v>0</v>
      </c>
      <c r="FK256" s="929">
        <f t="shared" si="241"/>
        <v>0</v>
      </c>
      <c r="FL256" s="929">
        <f t="shared" si="241"/>
        <v>0</v>
      </c>
      <c r="FM256" s="929">
        <f t="shared" si="241"/>
        <v>0</v>
      </c>
      <c r="FN256" s="929">
        <f t="shared" si="241"/>
        <v>0</v>
      </c>
      <c r="FO256" s="929">
        <f t="shared" si="241"/>
        <v>0</v>
      </c>
      <c r="FP256" s="929">
        <f t="shared" si="241"/>
        <v>0</v>
      </c>
      <c r="FQ256" s="929">
        <f t="shared" si="241"/>
        <v>0</v>
      </c>
      <c r="FR256" s="929">
        <f t="shared" si="241"/>
        <v>0</v>
      </c>
      <c r="FS256" s="929">
        <f t="shared" si="241"/>
        <v>0</v>
      </c>
      <c r="FT256" s="929">
        <f t="shared" si="241"/>
        <v>0</v>
      </c>
      <c r="FU256" s="929">
        <f t="shared" si="241"/>
        <v>0</v>
      </c>
      <c r="FV256" s="929">
        <f t="shared" si="241"/>
        <v>0</v>
      </c>
      <c r="FW256" s="929">
        <f t="shared" si="241"/>
        <v>0</v>
      </c>
      <c r="FX256" s="929">
        <f t="shared" si="241"/>
        <v>0</v>
      </c>
      <c r="FY256" s="929">
        <f t="shared" si="241"/>
        <v>0</v>
      </c>
      <c r="FZ256" s="929">
        <f t="shared" si="241"/>
        <v>0</v>
      </c>
      <c r="GA256" s="929">
        <f t="shared" si="241"/>
        <v>0</v>
      </c>
      <c r="GB256" s="929">
        <f t="shared" si="241"/>
        <v>0</v>
      </c>
      <c r="GC256" s="929">
        <f t="shared" si="241"/>
        <v>0</v>
      </c>
      <c r="GD256" s="929">
        <f t="shared" si="241"/>
        <v>0</v>
      </c>
      <c r="GE256" s="929">
        <f t="shared" si="241"/>
        <v>0</v>
      </c>
      <c r="GF256" s="929">
        <f t="shared" si="241"/>
        <v>0</v>
      </c>
      <c r="GG256" s="929">
        <f t="shared" si="241"/>
        <v>0</v>
      </c>
      <c r="GH256" s="929">
        <f t="shared" si="241"/>
        <v>0</v>
      </c>
      <c r="GI256" s="929">
        <f t="shared" si="241"/>
        <v>0</v>
      </c>
      <c r="GJ256" s="929">
        <f t="shared" si="241"/>
        <v>0</v>
      </c>
      <c r="GK256" s="929">
        <f t="shared" si="241"/>
        <v>0</v>
      </c>
      <c r="GL256" s="929">
        <f t="shared" si="241"/>
        <v>0</v>
      </c>
      <c r="GM256" s="929">
        <f t="shared" si="241"/>
        <v>0</v>
      </c>
      <c r="GN256" s="929">
        <f t="shared" si="241"/>
        <v>0</v>
      </c>
      <c r="GO256" s="929">
        <f t="shared" si="241"/>
        <v>0</v>
      </c>
      <c r="GP256" s="929">
        <f t="shared" si="241"/>
        <v>0</v>
      </c>
      <c r="GQ256" s="929">
        <f t="shared" si="241"/>
        <v>0</v>
      </c>
      <c r="GR256" s="929">
        <f t="shared" si="241"/>
        <v>0</v>
      </c>
      <c r="GS256" s="929">
        <f t="shared" si="241"/>
        <v>0</v>
      </c>
      <c r="GT256" s="929">
        <f t="shared" si="241"/>
        <v>0</v>
      </c>
      <c r="GU256" s="929">
        <f t="shared" si="241"/>
        <v>0</v>
      </c>
      <c r="GV256" s="929">
        <f t="shared" si="242"/>
        <v>0</v>
      </c>
      <c r="GW256" s="929">
        <f t="shared" si="242"/>
        <v>0</v>
      </c>
      <c r="GX256" s="929">
        <f t="shared" si="242"/>
        <v>0</v>
      </c>
      <c r="GY256" s="929">
        <f t="shared" si="242"/>
        <v>0</v>
      </c>
      <c r="GZ256" s="929">
        <f t="shared" si="242"/>
        <v>0</v>
      </c>
      <c r="HA256" s="929">
        <f t="shared" si="242"/>
        <v>0</v>
      </c>
      <c r="HB256" s="929">
        <f t="shared" si="242"/>
        <v>0</v>
      </c>
      <c r="HC256" s="929">
        <f t="shared" si="242"/>
        <v>0</v>
      </c>
      <c r="HD256" s="929">
        <f t="shared" si="242"/>
        <v>0</v>
      </c>
      <c r="HE256" s="929">
        <f t="shared" si="242"/>
        <v>0</v>
      </c>
      <c r="HF256" s="929">
        <f t="shared" si="242"/>
        <v>0</v>
      </c>
      <c r="HG256" s="929">
        <f t="shared" si="242"/>
        <v>0</v>
      </c>
      <c r="HH256" s="929">
        <f t="shared" si="242"/>
        <v>0</v>
      </c>
      <c r="HI256" s="929">
        <f t="shared" si="242"/>
        <v>0</v>
      </c>
      <c r="HJ256" s="929">
        <f t="shared" si="242"/>
        <v>0</v>
      </c>
      <c r="HK256" s="929">
        <f t="shared" si="242"/>
        <v>0</v>
      </c>
      <c r="HL256" s="929">
        <f t="shared" si="242"/>
        <v>0</v>
      </c>
      <c r="HM256" s="929">
        <f t="shared" si="242"/>
        <v>0</v>
      </c>
      <c r="HN256" s="929">
        <f t="shared" si="242"/>
        <v>0</v>
      </c>
      <c r="HO256" s="929">
        <f t="shared" si="242"/>
        <v>0</v>
      </c>
      <c r="HP256" s="929">
        <f t="shared" si="242"/>
        <v>0</v>
      </c>
      <c r="HQ256" s="929">
        <f t="shared" si="242"/>
        <v>0</v>
      </c>
      <c r="HR256" s="929">
        <f t="shared" si="242"/>
        <v>0</v>
      </c>
      <c r="HS256" s="929">
        <f t="shared" si="242"/>
        <v>0</v>
      </c>
      <c r="HT256" s="929">
        <f t="shared" si="242"/>
        <v>0</v>
      </c>
      <c r="HU256" s="929">
        <f t="shared" si="242"/>
        <v>0</v>
      </c>
      <c r="HV256" s="929">
        <f t="shared" si="242"/>
        <v>0</v>
      </c>
      <c r="HW256" s="929">
        <f t="shared" si="242"/>
        <v>0</v>
      </c>
      <c r="HX256" s="929">
        <f t="shared" si="242"/>
        <v>0</v>
      </c>
      <c r="HY256" s="929">
        <f t="shared" si="242"/>
        <v>0</v>
      </c>
      <c r="HZ256" s="929">
        <f t="shared" si="242"/>
        <v>0</v>
      </c>
      <c r="IA256" s="929">
        <f t="shared" si="242"/>
        <v>0</v>
      </c>
      <c r="IB256" s="929">
        <f t="shared" si="242"/>
        <v>0</v>
      </c>
      <c r="IC256" s="929">
        <f t="shared" si="242"/>
        <v>0</v>
      </c>
      <c r="ID256" s="929">
        <f t="shared" si="242"/>
        <v>0</v>
      </c>
      <c r="IE256" s="929">
        <f t="shared" si="242"/>
        <v>0</v>
      </c>
      <c r="IF256" s="929">
        <f t="shared" si="242"/>
        <v>0</v>
      </c>
      <c r="IG256" s="929">
        <f t="shared" si="242"/>
        <v>0</v>
      </c>
      <c r="IH256" s="929">
        <f t="shared" si="242"/>
        <v>0</v>
      </c>
      <c r="II256" s="929">
        <f t="shared" si="242"/>
        <v>0</v>
      </c>
      <c r="IJ256" s="929">
        <f t="shared" si="242"/>
        <v>0</v>
      </c>
      <c r="IK256" s="929">
        <f t="shared" si="242"/>
        <v>0</v>
      </c>
      <c r="IL256" s="929">
        <f t="shared" si="242"/>
        <v>0</v>
      </c>
      <c r="IM256" s="929">
        <f t="shared" si="242"/>
        <v>0</v>
      </c>
      <c r="IN256" s="929">
        <f t="shared" si="242"/>
        <v>0</v>
      </c>
      <c r="IO256" s="929">
        <f t="shared" si="242"/>
        <v>0</v>
      </c>
      <c r="IP256" s="929">
        <f t="shared" si="242"/>
        <v>0</v>
      </c>
      <c r="IQ256" s="929">
        <f t="shared" si="242"/>
        <v>0</v>
      </c>
      <c r="IR256" s="929">
        <f t="shared" si="242"/>
        <v>0</v>
      </c>
      <c r="IS256" s="929">
        <f t="shared" si="242"/>
        <v>0</v>
      </c>
      <c r="IT256" s="929">
        <f t="shared" si="242"/>
        <v>0</v>
      </c>
      <c r="IU256" s="929">
        <f t="shared" si="242"/>
        <v>0</v>
      </c>
      <c r="IV256" s="929">
        <f t="shared" si="242"/>
        <v>0</v>
      </c>
      <c r="IW256" s="929">
        <f t="shared" si="242"/>
        <v>0</v>
      </c>
      <c r="IX256" s="929">
        <f t="shared" si="242"/>
        <v>0</v>
      </c>
      <c r="IY256" s="929">
        <f t="shared" si="242"/>
        <v>0</v>
      </c>
      <c r="IZ256" s="929">
        <f t="shared" si="242"/>
        <v>0</v>
      </c>
      <c r="JA256" s="929">
        <f t="shared" si="242"/>
        <v>0</v>
      </c>
      <c r="JB256" s="929">
        <f t="shared" si="242"/>
        <v>0</v>
      </c>
      <c r="JC256" s="929">
        <f t="shared" si="242"/>
        <v>0</v>
      </c>
      <c r="JD256" s="929">
        <f t="shared" si="242"/>
        <v>0</v>
      </c>
      <c r="JE256" s="929">
        <f t="shared" si="242"/>
        <v>0</v>
      </c>
      <c r="JF256" s="929">
        <f t="shared" si="242"/>
        <v>0</v>
      </c>
      <c r="JG256" s="929">
        <f t="shared" si="242"/>
        <v>0</v>
      </c>
      <c r="JH256" s="929">
        <f t="shared" si="243"/>
        <v>0</v>
      </c>
      <c r="JI256" s="929">
        <f t="shared" si="243"/>
        <v>0</v>
      </c>
      <c r="JJ256" s="929">
        <f t="shared" si="243"/>
        <v>0</v>
      </c>
      <c r="JK256" s="929">
        <f t="shared" si="243"/>
        <v>0</v>
      </c>
      <c r="JL256" s="929">
        <f t="shared" si="243"/>
        <v>0</v>
      </c>
      <c r="JM256" s="929">
        <f t="shared" si="243"/>
        <v>0</v>
      </c>
      <c r="JN256" s="929">
        <f t="shared" si="243"/>
        <v>0</v>
      </c>
      <c r="JO256" s="929">
        <f t="shared" si="243"/>
        <v>0</v>
      </c>
      <c r="JP256" s="929">
        <f t="shared" si="243"/>
        <v>0</v>
      </c>
      <c r="JQ256" s="929">
        <f t="shared" si="243"/>
        <v>0</v>
      </c>
      <c r="JR256" s="929">
        <f t="shared" si="243"/>
        <v>0</v>
      </c>
      <c r="JS256" s="929">
        <f t="shared" si="243"/>
        <v>0</v>
      </c>
      <c r="JT256" s="929">
        <f t="shared" si="243"/>
        <v>0</v>
      </c>
      <c r="JU256" s="929">
        <f t="shared" si="243"/>
        <v>0</v>
      </c>
      <c r="JV256" s="929">
        <f t="shared" si="243"/>
        <v>0</v>
      </c>
      <c r="JW256" s="929">
        <f t="shared" si="243"/>
        <v>0</v>
      </c>
      <c r="JX256" s="929">
        <f t="shared" si="243"/>
        <v>0</v>
      </c>
      <c r="JY256" s="929">
        <f t="shared" si="243"/>
        <v>0</v>
      </c>
      <c r="JZ256" s="929">
        <f t="shared" si="243"/>
        <v>0</v>
      </c>
      <c r="KA256" s="929">
        <f t="shared" si="243"/>
        <v>0</v>
      </c>
      <c r="KB256" s="929">
        <f t="shared" si="243"/>
        <v>0</v>
      </c>
      <c r="KC256" s="929">
        <f t="shared" si="243"/>
        <v>0</v>
      </c>
      <c r="KD256" s="929">
        <f t="shared" si="243"/>
        <v>0</v>
      </c>
      <c r="KE256" s="929">
        <f t="shared" si="243"/>
        <v>0</v>
      </c>
      <c r="KF256" s="929">
        <f t="shared" si="243"/>
        <v>0</v>
      </c>
      <c r="KG256" s="929">
        <f t="shared" si="243"/>
        <v>0</v>
      </c>
      <c r="KH256" s="929">
        <f t="shared" si="243"/>
        <v>0</v>
      </c>
      <c r="KI256" s="929">
        <f t="shared" si="243"/>
        <v>0</v>
      </c>
      <c r="KJ256" s="929">
        <f t="shared" si="243"/>
        <v>0</v>
      </c>
      <c r="KK256" s="929">
        <f t="shared" si="243"/>
        <v>0</v>
      </c>
      <c r="KL256" s="929">
        <f t="shared" si="243"/>
        <v>0</v>
      </c>
      <c r="KM256" s="929">
        <f t="shared" si="243"/>
        <v>0</v>
      </c>
      <c r="KN256" s="929">
        <f t="shared" si="243"/>
        <v>0</v>
      </c>
      <c r="KO256" s="929">
        <f t="shared" si="243"/>
        <v>0</v>
      </c>
      <c r="KP256" s="929">
        <f t="shared" si="243"/>
        <v>0</v>
      </c>
      <c r="KQ256" s="929">
        <f t="shared" si="243"/>
        <v>0</v>
      </c>
      <c r="KR256" s="929">
        <f t="shared" si="243"/>
        <v>0</v>
      </c>
      <c r="KS256" s="929">
        <f t="shared" si="243"/>
        <v>0</v>
      </c>
      <c r="KT256" s="929">
        <f t="shared" si="243"/>
        <v>0</v>
      </c>
      <c r="KU256" s="929">
        <f t="shared" si="243"/>
        <v>0</v>
      </c>
      <c r="KV256" s="929">
        <f t="shared" si="243"/>
        <v>0</v>
      </c>
      <c r="KW256" s="929">
        <f t="shared" si="243"/>
        <v>0</v>
      </c>
      <c r="KX256" s="929">
        <f t="shared" si="243"/>
        <v>0</v>
      </c>
      <c r="KY256" s="929">
        <f t="shared" si="243"/>
        <v>0</v>
      </c>
      <c r="KZ256" s="929">
        <f t="shared" si="243"/>
        <v>0</v>
      </c>
      <c r="LA256" s="929">
        <f t="shared" si="243"/>
        <v>0</v>
      </c>
      <c r="LB256" s="929">
        <f t="shared" si="243"/>
        <v>0</v>
      </c>
      <c r="LC256" s="929">
        <f t="shared" si="243"/>
        <v>0</v>
      </c>
      <c r="LD256" s="929">
        <f t="shared" si="243"/>
        <v>0</v>
      </c>
      <c r="LE256" s="929">
        <f t="shared" si="243"/>
        <v>0</v>
      </c>
      <c r="LF256" s="929">
        <f t="shared" si="243"/>
        <v>0</v>
      </c>
      <c r="LG256" s="929">
        <f t="shared" si="243"/>
        <v>0</v>
      </c>
      <c r="LH256" s="929">
        <f t="shared" si="243"/>
        <v>0</v>
      </c>
      <c r="LI256" s="929">
        <f t="shared" si="243"/>
        <v>0</v>
      </c>
      <c r="LJ256" s="929">
        <f t="shared" si="243"/>
        <v>0</v>
      </c>
      <c r="LK256" s="929">
        <f t="shared" si="243"/>
        <v>0</v>
      </c>
      <c r="LL256" s="929">
        <f t="shared" si="243"/>
        <v>0</v>
      </c>
      <c r="LM256" s="929">
        <f t="shared" si="243"/>
        <v>0</v>
      </c>
      <c r="LN256" s="929">
        <f t="shared" si="243"/>
        <v>0</v>
      </c>
      <c r="LO256" s="929">
        <f t="shared" si="243"/>
        <v>0</v>
      </c>
      <c r="LP256" s="929">
        <f t="shared" si="243"/>
        <v>0</v>
      </c>
      <c r="LQ256" s="929">
        <f t="shared" si="243"/>
        <v>0</v>
      </c>
      <c r="LR256" s="929">
        <f t="shared" si="243"/>
        <v>0</v>
      </c>
      <c r="LS256" s="929">
        <f t="shared" si="243"/>
        <v>0</v>
      </c>
      <c r="LT256" s="929">
        <f t="shared" si="244"/>
        <v>0</v>
      </c>
      <c r="LU256" s="929">
        <f t="shared" si="244"/>
        <v>0</v>
      </c>
      <c r="LV256" s="929">
        <f t="shared" si="244"/>
        <v>0</v>
      </c>
      <c r="LW256" s="929">
        <f t="shared" si="244"/>
        <v>0</v>
      </c>
      <c r="LX256" s="929">
        <f t="shared" si="244"/>
        <v>0</v>
      </c>
      <c r="LY256" s="929">
        <f t="shared" si="244"/>
        <v>0</v>
      </c>
      <c r="LZ256" s="929">
        <f t="shared" si="244"/>
        <v>0</v>
      </c>
      <c r="MA256" s="929">
        <f t="shared" si="244"/>
        <v>0</v>
      </c>
      <c r="MB256" s="929">
        <f t="shared" si="244"/>
        <v>0</v>
      </c>
      <c r="MC256" s="929">
        <f t="shared" si="244"/>
        <v>0</v>
      </c>
      <c r="MD256" s="929">
        <f t="shared" si="244"/>
        <v>0</v>
      </c>
      <c r="ME256" s="929">
        <f t="shared" si="244"/>
        <v>0</v>
      </c>
      <c r="MF256" s="929">
        <f t="shared" si="244"/>
        <v>0</v>
      </c>
      <c r="MG256" s="929">
        <f t="shared" si="244"/>
        <v>0</v>
      </c>
      <c r="MH256" s="929">
        <f t="shared" si="244"/>
        <v>0</v>
      </c>
      <c r="MI256" s="929">
        <f t="shared" si="244"/>
        <v>0</v>
      </c>
      <c r="MJ256" s="929">
        <f t="shared" si="244"/>
        <v>0</v>
      </c>
      <c r="MK256" s="929">
        <f t="shared" si="244"/>
        <v>0</v>
      </c>
      <c r="ML256" s="929">
        <f t="shared" si="244"/>
        <v>0</v>
      </c>
      <c r="MM256" s="929">
        <f t="shared" si="244"/>
        <v>0</v>
      </c>
      <c r="MN256" s="929">
        <f t="shared" si="244"/>
        <v>0</v>
      </c>
      <c r="MO256" s="929">
        <f t="shared" si="244"/>
        <v>0</v>
      </c>
      <c r="MP256" s="929">
        <f t="shared" si="244"/>
        <v>0</v>
      </c>
      <c r="MQ256" s="929">
        <f t="shared" si="244"/>
        <v>0</v>
      </c>
      <c r="MR256" s="929">
        <f t="shared" si="244"/>
        <v>0</v>
      </c>
      <c r="MS256" s="929">
        <f t="shared" si="244"/>
        <v>0</v>
      </c>
      <c r="MT256" s="929">
        <f t="shared" si="244"/>
        <v>0</v>
      </c>
      <c r="MU256" s="929">
        <f t="shared" si="244"/>
        <v>0</v>
      </c>
      <c r="MV256" s="929">
        <f t="shared" si="244"/>
        <v>0</v>
      </c>
      <c r="MW256" s="929">
        <f t="shared" si="244"/>
        <v>0</v>
      </c>
      <c r="MX256" s="929">
        <f t="shared" si="244"/>
        <v>0</v>
      </c>
      <c r="MY256" s="929">
        <f t="shared" si="244"/>
        <v>0</v>
      </c>
      <c r="MZ256" s="929">
        <f t="shared" si="244"/>
        <v>0</v>
      </c>
      <c r="NA256" s="929">
        <f t="shared" si="244"/>
        <v>0</v>
      </c>
      <c r="NB256" s="929">
        <f t="shared" si="244"/>
        <v>0</v>
      </c>
      <c r="NC256" s="929">
        <f t="shared" si="244"/>
        <v>0</v>
      </c>
      <c r="ND256" s="929">
        <f t="shared" si="244"/>
        <v>0</v>
      </c>
      <c r="NE256" s="929">
        <f t="shared" si="244"/>
        <v>0</v>
      </c>
      <c r="NF256" s="929">
        <f t="shared" si="244"/>
        <v>0</v>
      </c>
      <c r="NG256" s="929">
        <f t="shared" si="244"/>
        <v>0</v>
      </c>
      <c r="NH256" s="929">
        <f t="shared" si="244"/>
        <v>0</v>
      </c>
      <c r="NI256" s="929">
        <f t="shared" si="244"/>
        <v>0</v>
      </c>
      <c r="NJ256" s="929">
        <f t="shared" si="244"/>
        <v>0</v>
      </c>
      <c r="NK256" s="929">
        <f t="shared" si="244"/>
        <v>0</v>
      </c>
      <c r="NL256" s="929">
        <f t="shared" si="244"/>
        <v>0</v>
      </c>
      <c r="NM256" s="929">
        <f t="shared" si="244"/>
        <v>0</v>
      </c>
      <c r="NN256" s="929">
        <f t="shared" si="244"/>
        <v>0</v>
      </c>
      <c r="NO256" s="929">
        <f t="shared" si="244"/>
        <v>0</v>
      </c>
      <c r="NP256" s="929">
        <f t="shared" si="244"/>
        <v>0</v>
      </c>
      <c r="NQ256" s="929">
        <f t="shared" si="244"/>
        <v>0</v>
      </c>
      <c r="NR256" s="929">
        <f t="shared" si="244"/>
        <v>0</v>
      </c>
      <c r="NS256" s="929">
        <f t="shared" si="244"/>
        <v>0</v>
      </c>
      <c r="NT256" s="929">
        <f t="shared" si="244"/>
        <v>0</v>
      </c>
      <c r="NU256" s="929">
        <f t="shared" si="244"/>
        <v>0</v>
      </c>
      <c r="NV256" s="929">
        <f t="shared" si="244"/>
        <v>0</v>
      </c>
      <c r="NW256" s="929">
        <f t="shared" si="244"/>
        <v>0</v>
      </c>
      <c r="NX256" s="929">
        <f t="shared" si="244"/>
        <v>0</v>
      </c>
      <c r="NY256" s="929">
        <f t="shared" si="244"/>
        <v>0</v>
      </c>
      <c r="NZ256" s="929">
        <f t="shared" si="244"/>
        <v>0</v>
      </c>
      <c r="OA256" s="929">
        <f t="shared" si="244"/>
        <v>0</v>
      </c>
      <c r="OB256" s="929">
        <f t="shared" si="244"/>
        <v>0</v>
      </c>
      <c r="OC256" s="929">
        <f t="shared" si="244"/>
        <v>0</v>
      </c>
      <c r="OD256" s="929">
        <f t="shared" si="244"/>
        <v>0</v>
      </c>
      <c r="OE256" s="929">
        <f t="shared" si="244"/>
        <v>0</v>
      </c>
      <c r="OF256" s="929">
        <f t="shared" si="245"/>
        <v>0</v>
      </c>
      <c r="OG256" s="929">
        <f t="shared" si="245"/>
        <v>0</v>
      </c>
      <c r="OH256" s="929">
        <f t="shared" si="245"/>
        <v>0</v>
      </c>
      <c r="OI256" s="929">
        <f t="shared" si="245"/>
        <v>0</v>
      </c>
      <c r="OJ256" s="929">
        <f t="shared" si="245"/>
        <v>0</v>
      </c>
      <c r="OK256" s="929">
        <f t="shared" si="245"/>
        <v>0</v>
      </c>
      <c r="OL256" s="929">
        <f t="shared" si="245"/>
        <v>0</v>
      </c>
      <c r="OM256" s="929">
        <f t="shared" si="245"/>
        <v>0</v>
      </c>
      <c r="ON256" s="929">
        <f t="shared" si="245"/>
        <v>0</v>
      </c>
      <c r="OO256" s="929">
        <f t="shared" si="245"/>
        <v>0</v>
      </c>
      <c r="OP256" s="929">
        <f t="shared" si="245"/>
        <v>0</v>
      </c>
      <c r="OQ256" s="929">
        <f t="shared" si="245"/>
        <v>0</v>
      </c>
      <c r="OR256" s="929">
        <f t="shared" si="245"/>
        <v>0</v>
      </c>
      <c r="OS256" s="929">
        <f t="shared" si="245"/>
        <v>0</v>
      </c>
      <c r="OT256" s="929">
        <f t="shared" si="245"/>
        <v>0</v>
      </c>
      <c r="OU256" s="929">
        <f t="shared" si="245"/>
        <v>0</v>
      </c>
      <c r="OV256" s="929">
        <f t="shared" si="245"/>
        <v>0</v>
      </c>
      <c r="OW256" s="929">
        <f t="shared" si="245"/>
        <v>0</v>
      </c>
      <c r="OX256" s="929">
        <f t="shared" si="245"/>
        <v>0</v>
      </c>
      <c r="OY256" s="929">
        <f t="shared" si="245"/>
        <v>0</v>
      </c>
      <c r="OZ256" s="929">
        <f t="shared" si="245"/>
        <v>0</v>
      </c>
      <c r="PA256" s="929">
        <f t="shared" si="245"/>
        <v>0</v>
      </c>
      <c r="PB256" s="929">
        <f t="shared" si="245"/>
        <v>0</v>
      </c>
      <c r="PC256" s="929">
        <f t="shared" si="245"/>
        <v>0</v>
      </c>
      <c r="PD256" s="929">
        <f t="shared" si="245"/>
        <v>0</v>
      </c>
      <c r="PE256" s="929">
        <f t="shared" si="245"/>
        <v>0</v>
      </c>
      <c r="PF256" s="929">
        <f t="shared" si="245"/>
        <v>0</v>
      </c>
      <c r="PG256" s="929">
        <f t="shared" si="245"/>
        <v>0</v>
      </c>
      <c r="PH256" s="929">
        <f t="shared" si="245"/>
        <v>0</v>
      </c>
      <c r="PI256" s="929">
        <f t="shared" si="245"/>
        <v>0</v>
      </c>
      <c r="PJ256" s="929">
        <f t="shared" si="245"/>
        <v>0</v>
      </c>
      <c r="PK256" s="929">
        <f t="shared" si="245"/>
        <v>0</v>
      </c>
      <c r="PL256" s="929">
        <f t="shared" si="245"/>
        <v>0</v>
      </c>
      <c r="PM256" s="929">
        <f t="shared" si="245"/>
        <v>0</v>
      </c>
      <c r="PN256" s="929">
        <f t="shared" si="245"/>
        <v>0</v>
      </c>
      <c r="PO256" s="929">
        <f t="shared" si="245"/>
        <v>0</v>
      </c>
      <c r="PP256" s="929">
        <f t="shared" si="245"/>
        <v>0</v>
      </c>
      <c r="PQ256" s="929">
        <f t="shared" si="245"/>
        <v>0</v>
      </c>
      <c r="PR256" s="929">
        <f t="shared" si="245"/>
        <v>0</v>
      </c>
      <c r="PS256" s="929">
        <f t="shared" si="245"/>
        <v>0</v>
      </c>
      <c r="PT256" s="929">
        <f t="shared" si="245"/>
        <v>0</v>
      </c>
      <c r="PU256" s="929">
        <f t="shared" si="245"/>
        <v>0</v>
      </c>
      <c r="PV256" s="929">
        <f t="shared" si="245"/>
        <v>0</v>
      </c>
      <c r="PW256" s="929">
        <f t="shared" si="245"/>
        <v>0</v>
      </c>
      <c r="PX256" s="929">
        <f t="shared" si="245"/>
        <v>0</v>
      </c>
      <c r="PY256" s="929">
        <f t="shared" si="245"/>
        <v>0</v>
      </c>
      <c r="PZ256" s="929">
        <f t="shared" si="245"/>
        <v>0</v>
      </c>
      <c r="QA256" s="929">
        <f t="shared" si="245"/>
        <v>0</v>
      </c>
      <c r="QB256" s="929">
        <f t="shared" si="245"/>
        <v>0</v>
      </c>
      <c r="QC256" s="929">
        <f t="shared" si="245"/>
        <v>0</v>
      </c>
      <c r="QD256" s="929">
        <f t="shared" si="245"/>
        <v>0</v>
      </c>
      <c r="QE256" s="929">
        <f t="shared" si="245"/>
        <v>0</v>
      </c>
      <c r="QF256" s="929">
        <f t="shared" si="245"/>
        <v>0</v>
      </c>
      <c r="QG256" s="929">
        <f t="shared" si="245"/>
        <v>0</v>
      </c>
      <c r="QH256" s="929">
        <f t="shared" si="245"/>
        <v>0</v>
      </c>
      <c r="QI256" s="929">
        <f t="shared" si="245"/>
        <v>0</v>
      </c>
      <c r="QJ256" s="929">
        <f t="shared" si="245"/>
        <v>0</v>
      </c>
      <c r="QK256" s="929">
        <f t="shared" si="245"/>
        <v>0</v>
      </c>
      <c r="QL256" s="929">
        <f t="shared" si="245"/>
        <v>0</v>
      </c>
      <c r="QM256" s="929">
        <f t="shared" si="245"/>
        <v>0</v>
      </c>
      <c r="QN256" s="929">
        <f t="shared" si="245"/>
        <v>0</v>
      </c>
      <c r="QO256" s="929">
        <f t="shared" si="245"/>
        <v>0</v>
      </c>
      <c r="QP256" s="929">
        <f t="shared" si="245"/>
        <v>0</v>
      </c>
      <c r="QQ256" s="929">
        <f t="shared" si="245"/>
        <v>0</v>
      </c>
      <c r="QR256" s="929">
        <f t="shared" si="246"/>
        <v>0</v>
      </c>
      <c r="QS256" s="929">
        <f t="shared" si="246"/>
        <v>0</v>
      </c>
      <c r="QT256" s="929">
        <f t="shared" si="246"/>
        <v>0</v>
      </c>
      <c r="QU256" s="929">
        <f t="shared" si="246"/>
        <v>0</v>
      </c>
      <c r="QV256" s="929">
        <f t="shared" si="246"/>
        <v>0</v>
      </c>
      <c r="QW256" s="929">
        <f t="shared" si="246"/>
        <v>0</v>
      </c>
      <c r="QX256" s="929">
        <f t="shared" si="246"/>
        <v>0</v>
      </c>
      <c r="QY256" s="929">
        <f t="shared" si="246"/>
        <v>0</v>
      </c>
      <c r="QZ256" s="929">
        <f t="shared" si="246"/>
        <v>0</v>
      </c>
      <c r="RA256" s="929">
        <f t="shared" si="246"/>
        <v>0</v>
      </c>
      <c r="RB256" s="929">
        <f t="shared" si="246"/>
        <v>0</v>
      </c>
      <c r="RC256" s="929">
        <f t="shared" si="246"/>
        <v>0</v>
      </c>
      <c r="RD256" s="929">
        <f t="shared" si="246"/>
        <v>0</v>
      </c>
      <c r="RE256" s="929">
        <f t="shared" si="246"/>
        <v>0</v>
      </c>
      <c r="RF256" s="929">
        <f t="shared" si="246"/>
        <v>0</v>
      </c>
      <c r="RG256" s="929">
        <f t="shared" si="246"/>
        <v>0</v>
      </c>
      <c r="RH256" s="929">
        <f t="shared" si="246"/>
        <v>0</v>
      </c>
      <c r="RI256" s="929">
        <f t="shared" si="246"/>
        <v>0</v>
      </c>
      <c r="RJ256" s="929">
        <f t="shared" si="246"/>
        <v>0</v>
      </c>
      <c r="RK256" s="929">
        <f t="shared" si="246"/>
        <v>0</v>
      </c>
      <c r="RL256" s="929">
        <f t="shared" si="246"/>
        <v>0</v>
      </c>
      <c r="RM256" s="929">
        <f t="shared" si="246"/>
        <v>0</v>
      </c>
      <c r="RN256" s="929">
        <f t="shared" si="246"/>
        <v>0</v>
      </c>
      <c r="RO256" s="929">
        <f t="shared" si="246"/>
        <v>0</v>
      </c>
      <c r="RP256" s="929">
        <f t="shared" si="246"/>
        <v>0</v>
      </c>
      <c r="RQ256" s="929">
        <f t="shared" si="246"/>
        <v>0</v>
      </c>
      <c r="RR256" s="929">
        <f t="shared" si="246"/>
        <v>0</v>
      </c>
      <c r="RS256" s="929">
        <f t="shared" si="246"/>
        <v>0</v>
      </c>
      <c r="RT256" s="929">
        <f t="shared" si="246"/>
        <v>0</v>
      </c>
      <c r="RU256" s="929">
        <f t="shared" si="246"/>
        <v>0</v>
      </c>
      <c r="RV256" s="929">
        <f t="shared" si="246"/>
        <v>0</v>
      </c>
      <c r="RW256" s="929">
        <f t="shared" si="246"/>
        <v>0</v>
      </c>
      <c r="RX256" s="929">
        <f t="shared" si="246"/>
        <v>0</v>
      </c>
      <c r="RY256" s="929">
        <f t="shared" si="246"/>
        <v>0</v>
      </c>
      <c r="RZ256" s="929">
        <f t="shared" si="246"/>
        <v>0</v>
      </c>
      <c r="SA256" s="929">
        <f t="shared" si="246"/>
        <v>0</v>
      </c>
      <c r="SB256" s="929">
        <f t="shared" si="246"/>
        <v>0</v>
      </c>
      <c r="SC256" s="929">
        <f t="shared" si="246"/>
        <v>0</v>
      </c>
      <c r="SD256" s="929">
        <f t="shared" si="246"/>
        <v>0</v>
      </c>
      <c r="SE256" s="929">
        <f t="shared" si="246"/>
        <v>0</v>
      </c>
      <c r="SF256" s="929">
        <f t="shared" si="246"/>
        <v>0</v>
      </c>
      <c r="SG256" s="929">
        <f t="shared" si="246"/>
        <v>0</v>
      </c>
      <c r="SH256" s="929">
        <f t="shared" si="246"/>
        <v>0</v>
      </c>
      <c r="SI256" s="929">
        <f t="shared" si="246"/>
        <v>0</v>
      </c>
      <c r="SJ256" s="274">
        <f t="shared" si="217"/>
        <v>0</v>
      </c>
      <c r="SK256" s="261"/>
      <c r="SL256" s="249"/>
      <c r="SM256" s="249"/>
      <c r="SN256" s="249"/>
    </row>
    <row r="257" spans="1:508" outlineLevel="3" x14ac:dyDescent="0.35">
      <c r="A257" s="249"/>
      <c r="B257" s="258"/>
      <c r="C257" s="447">
        <f>INT($C$40)+3</f>
        <v>4</v>
      </c>
      <c r="D257" s="274"/>
      <c r="E257" s="325">
        <f t="shared" si="216"/>
        <v>105</v>
      </c>
      <c r="F257" s="331"/>
      <c r="G257" s="274"/>
      <c r="H257" s="569"/>
      <c r="I257" s="584" t="s">
        <v>921</v>
      </c>
      <c r="J257" s="570"/>
      <c r="K257" s="929">
        <f t="shared" si="247"/>
        <v>0</v>
      </c>
      <c r="L257" s="929">
        <f t="shared" si="247"/>
        <v>0</v>
      </c>
      <c r="M257" s="929">
        <f t="shared" si="247"/>
        <v>0</v>
      </c>
      <c r="N257" s="929">
        <f t="shared" si="247"/>
        <v>0</v>
      </c>
      <c r="O257" s="929">
        <f t="shared" si="247"/>
        <v>0</v>
      </c>
      <c r="P257" s="929">
        <f t="shared" si="247"/>
        <v>0</v>
      </c>
      <c r="Q257" s="929">
        <f t="shared" si="247"/>
        <v>0</v>
      </c>
      <c r="R257" s="929">
        <f t="shared" si="247"/>
        <v>0</v>
      </c>
      <c r="S257" s="929">
        <f t="shared" si="247"/>
        <v>0</v>
      </c>
      <c r="T257" s="929">
        <f t="shared" si="247"/>
        <v>0</v>
      </c>
      <c r="U257" s="929">
        <f t="shared" si="247"/>
        <v>0</v>
      </c>
      <c r="V257" s="929">
        <f t="shared" si="247"/>
        <v>0</v>
      </c>
      <c r="W257" s="929">
        <f t="shared" si="247"/>
        <v>0</v>
      </c>
      <c r="X257" s="929">
        <f t="shared" si="247"/>
        <v>0</v>
      </c>
      <c r="Y257" s="929">
        <f t="shared" si="247"/>
        <v>0</v>
      </c>
      <c r="Z257" s="929">
        <f t="shared" si="247"/>
        <v>0</v>
      </c>
      <c r="AA257" s="929">
        <f t="shared" si="239"/>
        <v>0</v>
      </c>
      <c r="AB257" s="929">
        <f t="shared" si="239"/>
        <v>0</v>
      </c>
      <c r="AC257" s="929">
        <f t="shared" si="239"/>
        <v>0</v>
      </c>
      <c r="AD257" s="929">
        <f t="shared" si="239"/>
        <v>0</v>
      </c>
      <c r="AE257" s="929">
        <f t="shared" si="239"/>
        <v>0</v>
      </c>
      <c r="AF257" s="929">
        <f t="shared" si="239"/>
        <v>0</v>
      </c>
      <c r="AG257" s="929">
        <f t="shared" si="239"/>
        <v>0</v>
      </c>
      <c r="AH257" s="929">
        <f t="shared" si="239"/>
        <v>0</v>
      </c>
      <c r="AI257" s="929">
        <f t="shared" si="239"/>
        <v>0</v>
      </c>
      <c r="AJ257" s="929">
        <f t="shared" si="239"/>
        <v>0</v>
      </c>
      <c r="AK257" s="929">
        <f t="shared" si="239"/>
        <v>0</v>
      </c>
      <c r="AL257" s="929">
        <f t="shared" si="239"/>
        <v>0</v>
      </c>
      <c r="AM257" s="929">
        <f t="shared" si="239"/>
        <v>0</v>
      </c>
      <c r="AN257" s="929">
        <f t="shared" si="239"/>
        <v>0</v>
      </c>
      <c r="AO257" s="929">
        <f t="shared" si="239"/>
        <v>0</v>
      </c>
      <c r="AP257" s="929">
        <f t="shared" si="239"/>
        <v>0</v>
      </c>
      <c r="AQ257" s="929">
        <f t="shared" si="239"/>
        <v>0</v>
      </c>
      <c r="AR257" s="929">
        <f t="shared" si="239"/>
        <v>0</v>
      </c>
      <c r="AS257" s="929">
        <f t="shared" si="239"/>
        <v>0</v>
      </c>
      <c r="AT257" s="929">
        <f t="shared" si="239"/>
        <v>0</v>
      </c>
      <c r="AU257" s="929">
        <f t="shared" si="239"/>
        <v>0</v>
      </c>
      <c r="AV257" s="929">
        <f t="shared" si="239"/>
        <v>0</v>
      </c>
      <c r="AW257" s="929">
        <f t="shared" si="239"/>
        <v>0</v>
      </c>
      <c r="AX257" s="929">
        <f t="shared" si="239"/>
        <v>0</v>
      </c>
      <c r="AY257" s="929">
        <f t="shared" si="239"/>
        <v>0</v>
      </c>
      <c r="AZ257" s="929">
        <f t="shared" si="239"/>
        <v>0</v>
      </c>
      <c r="BA257" s="929">
        <f t="shared" si="239"/>
        <v>0</v>
      </c>
      <c r="BB257" s="929">
        <f t="shared" si="239"/>
        <v>0</v>
      </c>
      <c r="BC257" s="929">
        <f t="shared" si="239"/>
        <v>0</v>
      </c>
      <c r="BD257" s="929">
        <f t="shared" si="239"/>
        <v>0</v>
      </c>
      <c r="BE257" s="929">
        <f t="shared" si="239"/>
        <v>0</v>
      </c>
      <c r="BF257" s="929">
        <f t="shared" si="239"/>
        <v>0</v>
      </c>
      <c r="BG257" s="929">
        <f t="shared" si="239"/>
        <v>0</v>
      </c>
      <c r="BH257" s="929">
        <f t="shared" si="239"/>
        <v>0</v>
      </c>
      <c r="BI257" s="929">
        <f t="shared" si="239"/>
        <v>0</v>
      </c>
      <c r="BJ257" s="929">
        <f t="shared" si="239"/>
        <v>0</v>
      </c>
      <c r="BK257" s="929">
        <f t="shared" si="239"/>
        <v>0</v>
      </c>
      <c r="BL257" s="929">
        <f t="shared" si="239"/>
        <v>0</v>
      </c>
      <c r="BM257" s="929">
        <f t="shared" si="239"/>
        <v>0</v>
      </c>
      <c r="BN257" s="929">
        <f t="shared" si="239"/>
        <v>0</v>
      </c>
      <c r="BO257" s="929">
        <f t="shared" si="239"/>
        <v>0</v>
      </c>
      <c r="BP257" s="929">
        <f t="shared" si="239"/>
        <v>0</v>
      </c>
      <c r="BQ257" s="929">
        <f t="shared" si="239"/>
        <v>0</v>
      </c>
      <c r="BR257" s="929">
        <f t="shared" si="239"/>
        <v>0</v>
      </c>
      <c r="BS257" s="929">
        <f t="shared" si="239"/>
        <v>0</v>
      </c>
      <c r="BT257" s="929">
        <f t="shared" si="239"/>
        <v>0</v>
      </c>
      <c r="BU257" s="929">
        <f t="shared" si="239"/>
        <v>0</v>
      </c>
      <c r="BV257" s="929">
        <f t="shared" si="239"/>
        <v>0</v>
      </c>
      <c r="BW257" s="929">
        <f t="shared" si="239"/>
        <v>0</v>
      </c>
      <c r="BX257" s="929">
        <f t="shared" si="240"/>
        <v>0</v>
      </c>
      <c r="BY257" s="929">
        <f t="shared" si="240"/>
        <v>0</v>
      </c>
      <c r="BZ257" s="929">
        <f t="shared" si="240"/>
        <v>0</v>
      </c>
      <c r="CA257" s="929">
        <f t="shared" si="240"/>
        <v>0</v>
      </c>
      <c r="CB257" s="929">
        <f t="shared" si="240"/>
        <v>0</v>
      </c>
      <c r="CC257" s="929">
        <f t="shared" si="240"/>
        <v>0</v>
      </c>
      <c r="CD257" s="929">
        <f t="shared" si="240"/>
        <v>0</v>
      </c>
      <c r="CE257" s="929">
        <f t="shared" si="240"/>
        <v>0</v>
      </c>
      <c r="CF257" s="929">
        <f t="shared" si="240"/>
        <v>0</v>
      </c>
      <c r="CG257" s="929">
        <f t="shared" si="240"/>
        <v>0</v>
      </c>
      <c r="CH257" s="929">
        <f t="shared" si="240"/>
        <v>0</v>
      </c>
      <c r="CI257" s="929">
        <f t="shared" si="240"/>
        <v>0</v>
      </c>
      <c r="CJ257" s="929">
        <f t="shared" si="240"/>
        <v>0</v>
      </c>
      <c r="CK257" s="929">
        <f t="shared" si="240"/>
        <v>0</v>
      </c>
      <c r="CL257" s="929">
        <f t="shared" si="240"/>
        <v>0</v>
      </c>
      <c r="CM257" s="929">
        <f t="shared" si="240"/>
        <v>0</v>
      </c>
      <c r="CN257" s="929">
        <f t="shared" si="240"/>
        <v>0</v>
      </c>
      <c r="CO257" s="929">
        <f t="shared" si="240"/>
        <v>0</v>
      </c>
      <c r="CP257" s="929">
        <f t="shared" si="240"/>
        <v>0</v>
      </c>
      <c r="CQ257" s="929">
        <f t="shared" si="240"/>
        <v>0</v>
      </c>
      <c r="CR257" s="929">
        <f t="shared" si="240"/>
        <v>0</v>
      </c>
      <c r="CS257" s="929">
        <f t="shared" si="240"/>
        <v>0</v>
      </c>
      <c r="CT257" s="929">
        <f t="shared" si="240"/>
        <v>0</v>
      </c>
      <c r="CU257" s="929">
        <f t="shared" si="240"/>
        <v>0</v>
      </c>
      <c r="CV257" s="929">
        <f t="shared" si="240"/>
        <v>0</v>
      </c>
      <c r="CW257" s="929">
        <f t="shared" si="240"/>
        <v>0</v>
      </c>
      <c r="CX257" s="929">
        <f t="shared" si="240"/>
        <v>0</v>
      </c>
      <c r="CY257" s="929">
        <f t="shared" si="240"/>
        <v>0</v>
      </c>
      <c r="CZ257" s="929">
        <f t="shared" si="240"/>
        <v>0</v>
      </c>
      <c r="DA257" s="929">
        <f t="shared" si="240"/>
        <v>0</v>
      </c>
      <c r="DB257" s="929">
        <f t="shared" si="240"/>
        <v>0</v>
      </c>
      <c r="DC257" s="929">
        <f t="shared" si="240"/>
        <v>0</v>
      </c>
      <c r="DD257" s="929">
        <f t="shared" si="240"/>
        <v>0</v>
      </c>
      <c r="DE257" s="929">
        <f t="shared" si="240"/>
        <v>0</v>
      </c>
      <c r="DF257" s="929">
        <f t="shared" si="240"/>
        <v>0</v>
      </c>
      <c r="DG257" s="929">
        <f t="shared" si="240"/>
        <v>0</v>
      </c>
      <c r="DH257" s="929">
        <f t="shared" si="240"/>
        <v>0</v>
      </c>
      <c r="DI257" s="929">
        <f t="shared" si="240"/>
        <v>0</v>
      </c>
      <c r="DJ257" s="929">
        <f t="shared" si="240"/>
        <v>0</v>
      </c>
      <c r="DK257" s="929">
        <f t="shared" si="240"/>
        <v>0</v>
      </c>
      <c r="DL257" s="929">
        <f t="shared" si="240"/>
        <v>0</v>
      </c>
      <c r="DM257" s="929">
        <f t="shared" si="240"/>
        <v>0</v>
      </c>
      <c r="DN257" s="929">
        <f t="shared" si="240"/>
        <v>0</v>
      </c>
      <c r="DO257" s="929">
        <f t="shared" si="240"/>
        <v>0</v>
      </c>
      <c r="DP257" s="929">
        <f t="shared" si="240"/>
        <v>0</v>
      </c>
      <c r="DQ257" s="929">
        <f t="shared" si="240"/>
        <v>0</v>
      </c>
      <c r="DR257" s="929">
        <f t="shared" si="240"/>
        <v>0</v>
      </c>
      <c r="DS257" s="929">
        <f t="shared" si="240"/>
        <v>0</v>
      </c>
      <c r="DT257" s="929">
        <f t="shared" si="240"/>
        <v>0</v>
      </c>
      <c r="DU257" s="929">
        <f t="shared" si="240"/>
        <v>0</v>
      </c>
      <c r="DV257" s="929">
        <f t="shared" si="240"/>
        <v>0</v>
      </c>
      <c r="DW257" s="929">
        <f t="shared" si="240"/>
        <v>0</v>
      </c>
      <c r="DX257" s="929">
        <f t="shared" si="240"/>
        <v>0</v>
      </c>
      <c r="DY257" s="929">
        <f t="shared" si="240"/>
        <v>0</v>
      </c>
      <c r="DZ257" s="929">
        <f t="shared" si="240"/>
        <v>0</v>
      </c>
      <c r="EA257" s="929">
        <f t="shared" si="240"/>
        <v>0</v>
      </c>
      <c r="EB257" s="929">
        <f t="shared" si="240"/>
        <v>0</v>
      </c>
      <c r="EC257" s="929">
        <f t="shared" si="240"/>
        <v>0</v>
      </c>
      <c r="ED257" s="929">
        <f t="shared" si="240"/>
        <v>0</v>
      </c>
      <c r="EE257" s="929">
        <f t="shared" si="240"/>
        <v>0</v>
      </c>
      <c r="EF257" s="929">
        <f t="shared" si="240"/>
        <v>0</v>
      </c>
      <c r="EG257" s="929">
        <f t="shared" si="240"/>
        <v>0</v>
      </c>
      <c r="EH257" s="929">
        <f t="shared" si="240"/>
        <v>0</v>
      </c>
      <c r="EI257" s="929">
        <f t="shared" si="240"/>
        <v>0</v>
      </c>
      <c r="EJ257" s="929">
        <f t="shared" si="241"/>
        <v>0</v>
      </c>
      <c r="EK257" s="929">
        <f t="shared" si="241"/>
        <v>0</v>
      </c>
      <c r="EL257" s="929">
        <f t="shared" si="241"/>
        <v>0</v>
      </c>
      <c r="EM257" s="929">
        <f t="shared" si="241"/>
        <v>0</v>
      </c>
      <c r="EN257" s="929">
        <f t="shared" si="241"/>
        <v>0</v>
      </c>
      <c r="EO257" s="929">
        <f t="shared" si="241"/>
        <v>0</v>
      </c>
      <c r="EP257" s="929">
        <f t="shared" si="241"/>
        <v>0</v>
      </c>
      <c r="EQ257" s="929">
        <f t="shared" si="241"/>
        <v>0</v>
      </c>
      <c r="ER257" s="929">
        <f t="shared" si="241"/>
        <v>0</v>
      </c>
      <c r="ES257" s="929">
        <f t="shared" si="241"/>
        <v>0</v>
      </c>
      <c r="ET257" s="929">
        <f t="shared" si="241"/>
        <v>0</v>
      </c>
      <c r="EU257" s="929">
        <f t="shared" si="241"/>
        <v>0</v>
      </c>
      <c r="EV257" s="929">
        <f t="shared" si="241"/>
        <v>0</v>
      </c>
      <c r="EW257" s="929">
        <f t="shared" si="241"/>
        <v>0</v>
      </c>
      <c r="EX257" s="929">
        <f t="shared" si="241"/>
        <v>0</v>
      </c>
      <c r="EY257" s="929">
        <f t="shared" si="241"/>
        <v>0</v>
      </c>
      <c r="EZ257" s="929">
        <f t="shared" si="241"/>
        <v>0</v>
      </c>
      <c r="FA257" s="929">
        <f t="shared" si="241"/>
        <v>0</v>
      </c>
      <c r="FB257" s="929">
        <f t="shared" si="241"/>
        <v>0</v>
      </c>
      <c r="FC257" s="929">
        <f t="shared" si="241"/>
        <v>0</v>
      </c>
      <c r="FD257" s="929">
        <f t="shared" si="241"/>
        <v>0</v>
      </c>
      <c r="FE257" s="929">
        <f t="shared" si="241"/>
        <v>0</v>
      </c>
      <c r="FF257" s="929">
        <f t="shared" si="241"/>
        <v>0</v>
      </c>
      <c r="FG257" s="929">
        <f t="shared" si="241"/>
        <v>0</v>
      </c>
      <c r="FH257" s="929">
        <f t="shared" si="241"/>
        <v>0</v>
      </c>
      <c r="FI257" s="929">
        <f t="shared" si="241"/>
        <v>0</v>
      </c>
      <c r="FJ257" s="929">
        <f t="shared" si="241"/>
        <v>0</v>
      </c>
      <c r="FK257" s="929">
        <f t="shared" si="241"/>
        <v>0</v>
      </c>
      <c r="FL257" s="929">
        <f t="shared" si="241"/>
        <v>0</v>
      </c>
      <c r="FM257" s="929">
        <f t="shared" si="241"/>
        <v>0</v>
      </c>
      <c r="FN257" s="929">
        <f t="shared" si="241"/>
        <v>0</v>
      </c>
      <c r="FO257" s="929">
        <f t="shared" si="241"/>
        <v>0</v>
      </c>
      <c r="FP257" s="929">
        <f t="shared" si="241"/>
        <v>0</v>
      </c>
      <c r="FQ257" s="929">
        <f t="shared" si="241"/>
        <v>0</v>
      </c>
      <c r="FR257" s="929">
        <f t="shared" si="241"/>
        <v>0</v>
      </c>
      <c r="FS257" s="929">
        <f t="shared" si="241"/>
        <v>0</v>
      </c>
      <c r="FT257" s="929">
        <f t="shared" si="241"/>
        <v>0</v>
      </c>
      <c r="FU257" s="929">
        <f t="shared" si="241"/>
        <v>0</v>
      </c>
      <c r="FV257" s="929">
        <f t="shared" si="241"/>
        <v>0</v>
      </c>
      <c r="FW257" s="929">
        <f t="shared" si="241"/>
        <v>0</v>
      </c>
      <c r="FX257" s="929">
        <f t="shared" si="241"/>
        <v>0</v>
      </c>
      <c r="FY257" s="929">
        <f t="shared" si="241"/>
        <v>0</v>
      </c>
      <c r="FZ257" s="929">
        <f t="shared" si="241"/>
        <v>0</v>
      </c>
      <c r="GA257" s="929">
        <f t="shared" si="241"/>
        <v>0</v>
      </c>
      <c r="GB257" s="929">
        <f t="shared" si="241"/>
        <v>0</v>
      </c>
      <c r="GC257" s="929">
        <f t="shared" si="241"/>
        <v>0</v>
      </c>
      <c r="GD257" s="929">
        <f t="shared" si="241"/>
        <v>0</v>
      </c>
      <c r="GE257" s="929">
        <f t="shared" si="241"/>
        <v>0</v>
      </c>
      <c r="GF257" s="929">
        <f t="shared" si="241"/>
        <v>0</v>
      </c>
      <c r="GG257" s="929">
        <f t="shared" si="241"/>
        <v>0</v>
      </c>
      <c r="GH257" s="929">
        <f t="shared" si="241"/>
        <v>0</v>
      </c>
      <c r="GI257" s="929">
        <f t="shared" si="241"/>
        <v>0</v>
      </c>
      <c r="GJ257" s="929">
        <f t="shared" si="241"/>
        <v>0</v>
      </c>
      <c r="GK257" s="929">
        <f t="shared" si="241"/>
        <v>0</v>
      </c>
      <c r="GL257" s="929">
        <f t="shared" si="241"/>
        <v>0</v>
      </c>
      <c r="GM257" s="929">
        <f t="shared" si="241"/>
        <v>0</v>
      </c>
      <c r="GN257" s="929">
        <f t="shared" si="241"/>
        <v>0</v>
      </c>
      <c r="GO257" s="929">
        <f t="shared" si="241"/>
        <v>0</v>
      </c>
      <c r="GP257" s="929">
        <f t="shared" si="241"/>
        <v>0</v>
      </c>
      <c r="GQ257" s="929">
        <f t="shared" si="241"/>
        <v>0</v>
      </c>
      <c r="GR257" s="929">
        <f t="shared" si="241"/>
        <v>0</v>
      </c>
      <c r="GS257" s="929">
        <f t="shared" si="241"/>
        <v>0</v>
      </c>
      <c r="GT257" s="929">
        <f t="shared" si="241"/>
        <v>0</v>
      </c>
      <c r="GU257" s="929">
        <f t="shared" si="241"/>
        <v>0</v>
      </c>
      <c r="GV257" s="929">
        <f t="shared" si="242"/>
        <v>0</v>
      </c>
      <c r="GW257" s="929">
        <f t="shared" si="242"/>
        <v>0</v>
      </c>
      <c r="GX257" s="929">
        <f t="shared" si="242"/>
        <v>0</v>
      </c>
      <c r="GY257" s="929">
        <f t="shared" si="242"/>
        <v>0</v>
      </c>
      <c r="GZ257" s="929">
        <f t="shared" si="242"/>
        <v>0</v>
      </c>
      <c r="HA257" s="929">
        <f t="shared" si="242"/>
        <v>0</v>
      </c>
      <c r="HB257" s="929">
        <f t="shared" si="242"/>
        <v>0</v>
      </c>
      <c r="HC257" s="929">
        <f t="shared" si="242"/>
        <v>0</v>
      </c>
      <c r="HD257" s="929">
        <f t="shared" si="242"/>
        <v>0</v>
      </c>
      <c r="HE257" s="929">
        <f t="shared" si="242"/>
        <v>0</v>
      </c>
      <c r="HF257" s="929">
        <f t="shared" si="242"/>
        <v>0</v>
      </c>
      <c r="HG257" s="929">
        <f t="shared" si="242"/>
        <v>0</v>
      </c>
      <c r="HH257" s="929">
        <f t="shared" si="242"/>
        <v>0</v>
      </c>
      <c r="HI257" s="929">
        <f t="shared" si="242"/>
        <v>0</v>
      </c>
      <c r="HJ257" s="929">
        <f t="shared" si="242"/>
        <v>0</v>
      </c>
      <c r="HK257" s="929">
        <f t="shared" si="242"/>
        <v>0</v>
      </c>
      <c r="HL257" s="929">
        <f t="shared" si="242"/>
        <v>0</v>
      </c>
      <c r="HM257" s="929">
        <f t="shared" si="242"/>
        <v>0</v>
      </c>
      <c r="HN257" s="929">
        <f t="shared" si="242"/>
        <v>0</v>
      </c>
      <c r="HO257" s="929">
        <f t="shared" si="242"/>
        <v>0</v>
      </c>
      <c r="HP257" s="929">
        <f t="shared" si="242"/>
        <v>0</v>
      </c>
      <c r="HQ257" s="929">
        <f t="shared" si="242"/>
        <v>0</v>
      </c>
      <c r="HR257" s="929">
        <f t="shared" si="242"/>
        <v>0</v>
      </c>
      <c r="HS257" s="929">
        <f t="shared" si="242"/>
        <v>0</v>
      </c>
      <c r="HT257" s="929">
        <f t="shared" si="242"/>
        <v>0</v>
      </c>
      <c r="HU257" s="929">
        <f t="shared" si="242"/>
        <v>0</v>
      </c>
      <c r="HV257" s="929">
        <f t="shared" si="242"/>
        <v>0</v>
      </c>
      <c r="HW257" s="929">
        <f t="shared" si="242"/>
        <v>0</v>
      </c>
      <c r="HX257" s="929">
        <f t="shared" si="242"/>
        <v>0</v>
      </c>
      <c r="HY257" s="929">
        <f t="shared" si="242"/>
        <v>0</v>
      </c>
      <c r="HZ257" s="929">
        <f t="shared" si="242"/>
        <v>0</v>
      </c>
      <c r="IA257" s="929">
        <f t="shared" si="242"/>
        <v>0</v>
      </c>
      <c r="IB257" s="929">
        <f t="shared" si="242"/>
        <v>0</v>
      </c>
      <c r="IC257" s="929">
        <f t="shared" si="242"/>
        <v>0</v>
      </c>
      <c r="ID257" s="929">
        <f t="shared" si="242"/>
        <v>0</v>
      </c>
      <c r="IE257" s="929">
        <f t="shared" si="242"/>
        <v>0</v>
      </c>
      <c r="IF257" s="929">
        <f t="shared" si="242"/>
        <v>0</v>
      </c>
      <c r="IG257" s="929">
        <f t="shared" si="242"/>
        <v>0</v>
      </c>
      <c r="IH257" s="929">
        <f t="shared" si="242"/>
        <v>0</v>
      </c>
      <c r="II257" s="929">
        <f t="shared" si="242"/>
        <v>0</v>
      </c>
      <c r="IJ257" s="929">
        <f t="shared" si="242"/>
        <v>0</v>
      </c>
      <c r="IK257" s="929">
        <f t="shared" si="242"/>
        <v>0</v>
      </c>
      <c r="IL257" s="929">
        <f t="shared" si="242"/>
        <v>0</v>
      </c>
      <c r="IM257" s="929">
        <f t="shared" si="242"/>
        <v>0</v>
      </c>
      <c r="IN257" s="929">
        <f t="shared" si="242"/>
        <v>0</v>
      </c>
      <c r="IO257" s="929">
        <f t="shared" si="242"/>
        <v>0</v>
      </c>
      <c r="IP257" s="929">
        <f t="shared" si="242"/>
        <v>0</v>
      </c>
      <c r="IQ257" s="929">
        <f t="shared" si="242"/>
        <v>0</v>
      </c>
      <c r="IR257" s="929">
        <f t="shared" si="242"/>
        <v>0</v>
      </c>
      <c r="IS257" s="929">
        <f t="shared" si="242"/>
        <v>0</v>
      </c>
      <c r="IT257" s="929">
        <f t="shared" si="242"/>
        <v>0</v>
      </c>
      <c r="IU257" s="929">
        <f t="shared" si="242"/>
        <v>0</v>
      </c>
      <c r="IV257" s="929">
        <f t="shared" si="242"/>
        <v>0</v>
      </c>
      <c r="IW257" s="929">
        <f t="shared" si="242"/>
        <v>0</v>
      </c>
      <c r="IX257" s="929">
        <f t="shared" si="242"/>
        <v>0</v>
      </c>
      <c r="IY257" s="929">
        <f t="shared" si="242"/>
        <v>0</v>
      </c>
      <c r="IZ257" s="929">
        <f t="shared" si="242"/>
        <v>0</v>
      </c>
      <c r="JA257" s="929">
        <f t="shared" si="242"/>
        <v>0</v>
      </c>
      <c r="JB257" s="929">
        <f t="shared" si="242"/>
        <v>0</v>
      </c>
      <c r="JC257" s="929">
        <f t="shared" si="242"/>
        <v>0</v>
      </c>
      <c r="JD257" s="929">
        <f t="shared" si="242"/>
        <v>0</v>
      </c>
      <c r="JE257" s="929">
        <f t="shared" si="242"/>
        <v>0</v>
      </c>
      <c r="JF257" s="929">
        <f t="shared" si="242"/>
        <v>0</v>
      </c>
      <c r="JG257" s="929">
        <f t="shared" si="242"/>
        <v>0</v>
      </c>
      <c r="JH257" s="929">
        <f t="shared" si="243"/>
        <v>0</v>
      </c>
      <c r="JI257" s="929">
        <f t="shared" si="243"/>
        <v>0</v>
      </c>
      <c r="JJ257" s="929">
        <f t="shared" si="243"/>
        <v>0</v>
      </c>
      <c r="JK257" s="929">
        <f t="shared" si="243"/>
        <v>0</v>
      </c>
      <c r="JL257" s="929">
        <f t="shared" si="243"/>
        <v>0</v>
      </c>
      <c r="JM257" s="929">
        <f t="shared" si="243"/>
        <v>0</v>
      </c>
      <c r="JN257" s="929">
        <f t="shared" si="243"/>
        <v>0</v>
      </c>
      <c r="JO257" s="929">
        <f t="shared" si="243"/>
        <v>0</v>
      </c>
      <c r="JP257" s="929">
        <f t="shared" si="243"/>
        <v>0</v>
      </c>
      <c r="JQ257" s="929">
        <f t="shared" si="243"/>
        <v>0</v>
      </c>
      <c r="JR257" s="929">
        <f t="shared" si="243"/>
        <v>0</v>
      </c>
      <c r="JS257" s="929">
        <f t="shared" si="243"/>
        <v>0</v>
      </c>
      <c r="JT257" s="929">
        <f t="shared" si="243"/>
        <v>0</v>
      </c>
      <c r="JU257" s="929">
        <f t="shared" si="243"/>
        <v>0</v>
      </c>
      <c r="JV257" s="929">
        <f t="shared" si="243"/>
        <v>0</v>
      </c>
      <c r="JW257" s="929">
        <f t="shared" si="243"/>
        <v>0</v>
      </c>
      <c r="JX257" s="929">
        <f t="shared" si="243"/>
        <v>0</v>
      </c>
      <c r="JY257" s="929">
        <f t="shared" si="243"/>
        <v>0</v>
      </c>
      <c r="JZ257" s="929">
        <f t="shared" si="243"/>
        <v>0</v>
      </c>
      <c r="KA257" s="929">
        <f t="shared" si="243"/>
        <v>0</v>
      </c>
      <c r="KB257" s="929">
        <f t="shared" si="243"/>
        <v>0</v>
      </c>
      <c r="KC257" s="929">
        <f t="shared" si="243"/>
        <v>0</v>
      </c>
      <c r="KD257" s="929">
        <f t="shared" si="243"/>
        <v>0</v>
      </c>
      <c r="KE257" s="929">
        <f t="shared" si="243"/>
        <v>0</v>
      </c>
      <c r="KF257" s="929">
        <f t="shared" si="243"/>
        <v>0</v>
      </c>
      <c r="KG257" s="929">
        <f t="shared" si="243"/>
        <v>0</v>
      </c>
      <c r="KH257" s="929">
        <f t="shared" si="243"/>
        <v>0</v>
      </c>
      <c r="KI257" s="929">
        <f t="shared" si="243"/>
        <v>0</v>
      </c>
      <c r="KJ257" s="929">
        <f t="shared" si="243"/>
        <v>0</v>
      </c>
      <c r="KK257" s="929">
        <f t="shared" si="243"/>
        <v>0</v>
      </c>
      <c r="KL257" s="929">
        <f t="shared" si="243"/>
        <v>0</v>
      </c>
      <c r="KM257" s="929">
        <f t="shared" si="243"/>
        <v>0</v>
      </c>
      <c r="KN257" s="929">
        <f t="shared" si="243"/>
        <v>0</v>
      </c>
      <c r="KO257" s="929">
        <f t="shared" si="243"/>
        <v>0</v>
      </c>
      <c r="KP257" s="929">
        <f t="shared" si="243"/>
        <v>0</v>
      </c>
      <c r="KQ257" s="929">
        <f t="shared" si="243"/>
        <v>0</v>
      </c>
      <c r="KR257" s="929">
        <f t="shared" si="243"/>
        <v>0</v>
      </c>
      <c r="KS257" s="929">
        <f t="shared" si="243"/>
        <v>0</v>
      </c>
      <c r="KT257" s="929">
        <f t="shared" si="243"/>
        <v>0</v>
      </c>
      <c r="KU257" s="929">
        <f t="shared" si="243"/>
        <v>0</v>
      </c>
      <c r="KV257" s="929">
        <f t="shared" si="243"/>
        <v>0</v>
      </c>
      <c r="KW257" s="929">
        <f t="shared" si="243"/>
        <v>0</v>
      </c>
      <c r="KX257" s="929">
        <f t="shared" si="243"/>
        <v>0</v>
      </c>
      <c r="KY257" s="929">
        <f t="shared" si="243"/>
        <v>0</v>
      </c>
      <c r="KZ257" s="929">
        <f t="shared" si="243"/>
        <v>0</v>
      </c>
      <c r="LA257" s="929">
        <f t="shared" si="243"/>
        <v>0</v>
      </c>
      <c r="LB257" s="929">
        <f t="shared" si="243"/>
        <v>0</v>
      </c>
      <c r="LC257" s="929">
        <f t="shared" si="243"/>
        <v>0</v>
      </c>
      <c r="LD257" s="929">
        <f t="shared" si="243"/>
        <v>0</v>
      </c>
      <c r="LE257" s="929">
        <f t="shared" si="243"/>
        <v>0</v>
      </c>
      <c r="LF257" s="929">
        <f t="shared" si="243"/>
        <v>0</v>
      </c>
      <c r="LG257" s="929">
        <f t="shared" si="243"/>
        <v>0</v>
      </c>
      <c r="LH257" s="929">
        <f t="shared" si="243"/>
        <v>0</v>
      </c>
      <c r="LI257" s="929">
        <f t="shared" si="243"/>
        <v>0</v>
      </c>
      <c r="LJ257" s="929">
        <f t="shared" si="243"/>
        <v>0</v>
      </c>
      <c r="LK257" s="929">
        <f t="shared" si="243"/>
        <v>0</v>
      </c>
      <c r="LL257" s="929">
        <f t="shared" si="243"/>
        <v>0</v>
      </c>
      <c r="LM257" s="929">
        <f t="shared" si="243"/>
        <v>0</v>
      </c>
      <c r="LN257" s="929">
        <f t="shared" si="243"/>
        <v>0</v>
      </c>
      <c r="LO257" s="929">
        <f t="shared" si="243"/>
        <v>0</v>
      </c>
      <c r="LP257" s="929">
        <f t="shared" si="243"/>
        <v>0</v>
      </c>
      <c r="LQ257" s="929">
        <f t="shared" si="243"/>
        <v>0</v>
      </c>
      <c r="LR257" s="929">
        <f t="shared" si="243"/>
        <v>0</v>
      </c>
      <c r="LS257" s="929">
        <f t="shared" si="243"/>
        <v>0</v>
      </c>
      <c r="LT257" s="929">
        <f t="shared" si="244"/>
        <v>0</v>
      </c>
      <c r="LU257" s="929">
        <f t="shared" si="244"/>
        <v>0</v>
      </c>
      <c r="LV257" s="929">
        <f t="shared" si="244"/>
        <v>0</v>
      </c>
      <c r="LW257" s="929">
        <f t="shared" si="244"/>
        <v>0</v>
      </c>
      <c r="LX257" s="929">
        <f t="shared" si="244"/>
        <v>0</v>
      </c>
      <c r="LY257" s="929">
        <f t="shared" si="244"/>
        <v>0</v>
      </c>
      <c r="LZ257" s="929">
        <f t="shared" si="244"/>
        <v>0</v>
      </c>
      <c r="MA257" s="929">
        <f t="shared" si="244"/>
        <v>0</v>
      </c>
      <c r="MB257" s="929">
        <f t="shared" si="244"/>
        <v>0</v>
      </c>
      <c r="MC257" s="929">
        <f t="shared" si="244"/>
        <v>0</v>
      </c>
      <c r="MD257" s="929">
        <f t="shared" si="244"/>
        <v>0</v>
      </c>
      <c r="ME257" s="929">
        <f t="shared" si="244"/>
        <v>0</v>
      </c>
      <c r="MF257" s="929">
        <f t="shared" si="244"/>
        <v>0</v>
      </c>
      <c r="MG257" s="929">
        <f t="shared" si="244"/>
        <v>0</v>
      </c>
      <c r="MH257" s="929">
        <f t="shared" si="244"/>
        <v>0</v>
      </c>
      <c r="MI257" s="929">
        <f t="shared" si="244"/>
        <v>0</v>
      </c>
      <c r="MJ257" s="929">
        <f t="shared" si="244"/>
        <v>0</v>
      </c>
      <c r="MK257" s="929">
        <f t="shared" si="244"/>
        <v>0</v>
      </c>
      <c r="ML257" s="929">
        <f t="shared" si="244"/>
        <v>0</v>
      </c>
      <c r="MM257" s="929">
        <f t="shared" si="244"/>
        <v>0</v>
      </c>
      <c r="MN257" s="929">
        <f t="shared" si="244"/>
        <v>0</v>
      </c>
      <c r="MO257" s="929">
        <f t="shared" si="244"/>
        <v>0</v>
      </c>
      <c r="MP257" s="929">
        <f t="shared" si="244"/>
        <v>0</v>
      </c>
      <c r="MQ257" s="929">
        <f t="shared" si="244"/>
        <v>0</v>
      </c>
      <c r="MR257" s="929">
        <f t="shared" si="244"/>
        <v>0</v>
      </c>
      <c r="MS257" s="929">
        <f t="shared" si="244"/>
        <v>0</v>
      </c>
      <c r="MT257" s="929">
        <f t="shared" si="244"/>
        <v>0</v>
      </c>
      <c r="MU257" s="929">
        <f t="shared" si="244"/>
        <v>0</v>
      </c>
      <c r="MV257" s="929">
        <f t="shared" si="244"/>
        <v>0</v>
      </c>
      <c r="MW257" s="929">
        <f t="shared" si="244"/>
        <v>0</v>
      </c>
      <c r="MX257" s="929">
        <f t="shared" si="244"/>
        <v>0</v>
      </c>
      <c r="MY257" s="929">
        <f t="shared" si="244"/>
        <v>0</v>
      </c>
      <c r="MZ257" s="929">
        <f t="shared" si="244"/>
        <v>0</v>
      </c>
      <c r="NA257" s="929">
        <f t="shared" si="244"/>
        <v>0</v>
      </c>
      <c r="NB257" s="929">
        <f t="shared" si="244"/>
        <v>0</v>
      </c>
      <c r="NC257" s="929">
        <f t="shared" si="244"/>
        <v>0</v>
      </c>
      <c r="ND257" s="929">
        <f t="shared" si="244"/>
        <v>0</v>
      </c>
      <c r="NE257" s="929">
        <f t="shared" si="244"/>
        <v>0</v>
      </c>
      <c r="NF257" s="929">
        <f t="shared" si="244"/>
        <v>0</v>
      </c>
      <c r="NG257" s="929">
        <f t="shared" si="244"/>
        <v>0</v>
      </c>
      <c r="NH257" s="929">
        <f t="shared" si="244"/>
        <v>0</v>
      </c>
      <c r="NI257" s="929">
        <f t="shared" si="244"/>
        <v>0</v>
      </c>
      <c r="NJ257" s="929">
        <f t="shared" si="244"/>
        <v>0</v>
      </c>
      <c r="NK257" s="929">
        <f t="shared" si="244"/>
        <v>0</v>
      </c>
      <c r="NL257" s="929">
        <f t="shared" si="244"/>
        <v>0</v>
      </c>
      <c r="NM257" s="929">
        <f t="shared" si="244"/>
        <v>0</v>
      </c>
      <c r="NN257" s="929">
        <f t="shared" si="244"/>
        <v>0</v>
      </c>
      <c r="NO257" s="929">
        <f t="shared" si="244"/>
        <v>0</v>
      </c>
      <c r="NP257" s="929">
        <f t="shared" si="244"/>
        <v>0</v>
      </c>
      <c r="NQ257" s="929">
        <f t="shared" si="244"/>
        <v>0</v>
      </c>
      <c r="NR257" s="929">
        <f t="shared" si="244"/>
        <v>0</v>
      </c>
      <c r="NS257" s="929">
        <f t="shared" si="244"/>
        <v>0</v>
      </c>
      <c r="NT257" s="929">
        <f t="shared" si="244"/>
        <v>0</v>
      </c>
      <c r="NU257" s="929">
        <f t="shared" si="244"/>
        <v>0</v>
      </c>
      <c r="NV257" s="929">
        <f t="shared" si="244"/>
        <v>0</v>
      </c>
      <c r="NW257" s="929">
        <f t="shared" si="244"/>
        <v>0</v>
      </c>
      <c r="NX257" s="929">
        <f t="shared" si="244"/>
        <v>0</v>
      </c>
      <c r="NY257" s="929">
        <f t="shared" si="244"/>
        <v>0</v>
      </c>
      <c r="NZ257" s="929">
        <f t="shared" si="244"/>
        <v>0</v>
      </c>
      <c r="OA257" s="929">
        <f t="shared" si="244"/>
        <v>0</v>
      </c>
      <c r="OB257" s="929">
        <f t="shared" si="244"/>
        <v>0</v>
      </c>
      <c r="OC257" s="929">
        <f t="shared" si="244"/>
        <v>0</v>
      </c>
      <c r="OD257" s="929">
        <f t="shared" si="244"/>
        <v>0</v>
      </c>
      <c r="OE257" s="929">
        <f t="shared" si="244"/>
        <v>0</v>
      </c>
      <c r="OF257" s="929">
        <f t="shared" si="245"/>
        <v>0</v>
      </c>
      <c r="OG257" s="929">
        <f t="shared" si="245"/>
        <v>0</v>
      </c>
      <c r="OH257" s="929">
        <f t="shared" si="245"/>
        <v>0</v>
      </c>
      <c r="OI257" s="929">
        <f t="shared" si="245"/>
        <v>0</v>
      </c>
      <c r="OJ257" s="929">
        <f t="shared" si="245"/>
        <v>0</v>
      </c>
      <c r="OK257" s="929">
        <f t="shared" si="245"/>
        <v>0</v>
      </c>
      <c r="OL257" s="929">
        <f t="shared" si="245"/>
        <v>0</v>
      </c>
      <c r="OM257" s="929">
        <f t="shared" si="245"/>
        <v>0</v>
      </c>
      <c r="ON257" s="929">
        <f t="shared" si="245"/>
        <v>0</v>
      </c>
      <c r="OO257" s="929">
        <f t="shared" si="245"/>
        <v>0</v>
      </c>
      <c r="OP257" s="929">
        <f t="shared" si="245"/>
        <v>0</v>
      </c>
      <c r="OQ257" s="929">
        <f t="shared" si="245"/>
        <v>0</v>
      </c>
      <c r="OR257" s="929">
        <f t="shared" si="245"/>
        <v>0</v>
      </c>
      <c r="OS257" s="929">
        <f t="shared" si="245"/>
        <v>0</v>
      </c>
      <c r="OT257" s="929">
        <f t="shared" si="245"/>
        <v>0</v>
      </c>
      <c r="OU257" s="929">
        <f t="shared" si="245"/>
        <v>0</v>
      </c>
      <c r="OV257" s="929">
        <f t="shared" si="245"/>
        <v>0</v>
      </c>
      <c r="OW257" s="929">
        <f t="shared" si="245"/>
        <v>0</v>
      </c>
      <c r="OX257" s="929">
        <f t="shared" si="245"/>
        <v>0</v>
      </c>
      <c r="OY257" s="929">
        <f t="shared" si="245"/>
        <v>0</v>
      </c>
      <c r="OZ257" s="929">
        <f t="shared" si="245"/>
        <v>0</v>
      </c>
      <c r="PA257" s="929">
        <f t="shared" si="245"/>
        <v>0</v>
      </c>
      <c r="PB257" s="929">
        <f t="shared" si="245"/>
        <v>0</v>
      </c>
      <c r="PC257" s="929">
        <f t="shared" si="245"/>
        <v>0</v>
      </c>
      <c r="PD257" s="929">
        <f t="shared" si="245"/>
        <v>0</v>
      </c>
      <c r="PE257" s="929">
        <f t="shared" si="245"/>
        <v>0</v>
      </c>
      <c r="PF257" s="929">
        <f t="shared" si="245"/>
        <v>0</v>
      </c>
      <c r="PG257" s="929">
        <f t="shared" si="245"/>
        <v>0</v>
      </c>
      <c r="PH257" s="929">
        <f t="shared" si="245"/>
        <v>0</v>
      </c>
      <c r="PI257" s="929">
        <f t="shared" si="245"/>
        <v>0</v>
      </c>
      <c r="PJ257" s="929">
        <f t="shared" si="245"/>
        <v>0</v>
      </c>
      <c r="PK257" s="929">
        <f t="shared" si="245"/>
        <v>0</v>
      </c>
      <c r="PL257" s="929">
        <f t="shared" si="245"/>
        <v>0</v>
      </c>
      <c r="PM257" s="929">
        <f t="shared" si="245"/>
        <v>0</v>
      </c>
      <c r="PN257" s="929">
        <f t="shared" si="245"/>
        <v>0</v>
      </c>
      <c r="PO257" s="929">
        <f t="shared" si="245"/>
        <v>0</v>
      </c>
      <c r="PP257" s="929">
        <f t="shared" si="245"/>
        <v>0</v>
      </c>
      <c r="PQ257" s="929">
        <f t="shared" si="245"/>
        <v>0</v>
      </c>
      <c r="PR257" s="929">
        <f t="shared" si="245"/>
        <v>0</v>
      </c>
      <c r="PS257" s="929">
        <f t="shared" si="245"/>
        <v>0</v>
      </c>
      <c r="PT257" s="929">
        <f t="shared" si="245"/>
        <v>0</v>
      </c>
      <c r="PU257" s="929">
        <f t="shared" si="245"/>
        <v>0</v>
      </c>
      <c r="PV257" s="929">
        <f t="shared" si="245"/>
        <v>0</v>
      </c>
      <c r="PW257" s="929">
        <f t="shared" si="245"/>
        <v>0</v>
      </c>
      <c r="PX257" s="929">
        <f t="shared" si="245"/>
        <v>0</v>
      </c>
      <c r="PY257" s="929">
        <f t="shared" si="245"/>
        <v>0</v>
      </c>
      <c r="PZ257" s="929">
        <f t="shared" si="245"/>
        <v>0</v>
      </c>
      <c r="QA257" s="929">
        <f t="shared" si="245"/>
        <v>0</v>
      </c>
      <c r="QB257" s="929">
        <f t="shared" si="245"/>
        <v>0</v>
      </c>
      <c r="QC257" s="929">
        <f t="shared" si="245"/>
        <v>0</v>
      </c>
      <c r="QD257" s="929">
        <f t="shared" si="245"/>
        <v>0</v>
      </c>
      <c r="QE257" s="929">
        <f t="shared" si="245"/>
        <v>0</v>
      </c>
      <c r="QF257" s="929">
        <f t="shared" si="245"/>
        <v>0</v>
      </c>
      <c r="QG257" s="929">
        <f t="shared" si="245"/>
        <v>0</v>
      </c>
      <c r="QH257" s="929">
        <f t="shared" si="245"/>
        <v>0</v>
      </c>
      <c r="QI257" s="929">
        <f t="shared" si="245"/>
        <v>0</v>
      </c>
      <c r="QJ257" s="929">
        <f t="shared" si="245"/>
        <v>0</v>
      </c>
      <c r="QK257" s="929">
        <f t="shared" si="245"/>
        <v>0</v>
      </c>
      <c r="QL257" s="929">
        <f t="shared" si="245"/>
        <v>0</v>
      </c>
      <c r="QM257" s="929">
        <f t="shared" si="245"/>
        <v>0</v>
      </c>
      <c r="QN257" s="929">
        <f t="shared" si="245"/>
        <v>0</v>
      </c>
      <c r="QO257" s="929">
        <f t="shared" si="245"/>
        <v>0</v>
      </c>
      <c r="QP257" s="929">
        <f t="shared" si="245"/>
        <v>0</v>
      </c>
      <c r="QQ257" s="929">
        <f t="shared" si="245"/>
        <v>0</v>
      </c>
      <c r="QR257" s="929">
        <f t="shared" si="246"/>
        <v>0</v>
      </c>
      <c r="QS257" s="929">
        <f t="shared" si="246"/>
        <v>0</v>
      </c>
      <c r="QT257" s="929">
        <f t="shared" si="246"/>
        <v>0</v>
      </c>
      <c r="QU257" s="929">
        <f t="shared" si="246"/>
        <v>0</v>
      </c>
      <c r="QV257" s="929">
        <f t="shared" si="246"/>
        <v>0</v>
      </c>
      <c r="QW257" s="929">
        <f t="shared" si="246"/>
        <v>0</v>
      </c>
      <c r="QX257" s="929">
        <f t="shared" si="246"/>
        <v>0</v>
      </c>
      <c r="QY257" s="929">
        <f t="shared" si="246"/>
        <v>0</v>
      </c>
      <c r="QZ257" s="929">
        <f t="shared" si="246"/>
        <v>0</v>
      </c>
      <c r="RA257" s="929">
        <f t="shared" si="246"/>
        <v>0</v>
      </c>
      <c r="RB257" s="929">
        <f t="shared" si="246"/>
        <v>0</v>
      </c>
      <c r="RC257" s="929">
        <f t="shared" si="246"/>
        <v>0</v>
      </c>
      <c r="RD257" s="929">
        <f t="shared" si="246"/>
        <v>0</v>
      </c>
      <c r="RE257" s="929">
        <f t="shared" si="246"/>
        <v>0</v>
      </c>
      <c r="RF257" s="929">
        <f t="shared" si="246"/>
        <v>0</v>
      </c>
      <c r="RG257" s="929">
        <f t="shared" si="246"/>
        <v>0</v>
      </c>
      <c r="RH257" s="929">
        <f t="shared" si="246"/>
        <v>0</v>
      </c>
      <c r="RI257" s="929">
        <f t="shared" si="246"/>
        <v>0</v>
      </c>
      <c r="RJ257" s="929">
        <f t="shared" si="246"/>
        <v>0</v>
      </c>
      <c r="RK257" s="929">
        <f t="shared" si="246"/>
        <v>0</v>
      </c>
      <c r="RL257" s="929">
        <f t="shared" si="246"/>
        <v>0</v>
      </c>
      <c r="RM257" s="929">
        <f t="shared" si="246"/>
        <v>0</v>
      </c>
      <c r="RN257" s="929">
        <f t="shared" si="246"/>
        <v>0</v>
      </c>
      <c r="RO257" s="929">
        <f t="shared" si="246"/>
        <v>0</v>
      </c>
      <c r="RP257" s="929">
        <f t="shared" si="246"/>
        <v>0</v>
      </c>
      <c r="RQ257" s="929">
        <f t="shared" si="246"/>
        <v>0</v>
      </c>
      <c r="RR257" s="929">
        <f t="shared" si="246"/>
        <v>0</v>
      </c>
      <c r="RS257" s="929">
        <f t="shared" si="246"/>
        <v>0</v>
      </c>
      <c r="RT257" s="929">
        <f t="shared" si="246"/>
        <v>0</v>
      </c>
      <c r="RU257" s="929">
        <f t="shared" si="246"/>
        <v>0</v>
      </c>
      <c r="RV257" s="929">
        <f t="shared" si="246"/>
        <v>0</v>
      </c>
      <c r="RW257" s="929">
        <f t="shared" si="246"/>
        <v>0</v>
      </c>
      <c r="RX257" s="929">
        <f t="shared" si="246"/>
        <v>0</v>
      </c>
      <c r="RY257" s="929">
        <f t="shared" si="246"/>
        <v>0</v>
      </c>
      <c r="RZ257" s="929">
        <f t="shared" si="246"/>
        <v>0</v>
      </c>
      <c r="SA257" s="929">
        <f t="shared" si="246"/>
        <v>0</v>
      </c>
      <c r="SB257" s="929">
        <f t="shared" si="246"/>
        <v>0</v>
      </c>
      <c r="SC257" s="929">
        <f t="shared" si="246"/>
        <v>0</v>
      </c>
      <c r="SD257" s="929">
        <f t="shared" si="246"/>
        <v>0</v>
      </c>
      <c r="SE257" s="929">
        <f t="shared" si="246"/>
        <v>0</v>
      </c>
      <c r="SF257" s="929">
        <f t="shared" si="246"/>
        <v>0</v>
      </c>
      <c r="SG257" s="929">
        <f t="shared" si="246"/>
        <v>0</v>
      </c>
      <c r="SH257" s="929">
        <f t="shared" si="246"/>
        <v>0</v>
      </c>
      <c r="SI257" s="929">
        <f t="shared" si="246"/>
        <v>0</v>
      </c>
      <c r="SJ257" s="274">
        <f t="shared" si="217"/>
        <v>0</v>
      </c>
      <c r="SK257" s="261"/>
      <c r="SL257" s="249"/>
      <c r="SM257" s="249"/>
      <c r="SN257" s="249"/>
    </row>
    <row r="258" spans="1:508" outlineLevel="3" x14ac:dyDescent="0.35">
      <c r="A258" s="249"/>
      <c r="B258" s="258"/>
      <c r="C258" s="447">
        <f>INT($C$40)+3</f>
        <v>4</v>
      </c>
      <c r="D258" s="274"/>
      <c r="E258" s="325">
        <f t="shared" si="216"/>
        <v>106</v>
      </c>
      <c r="F258" s="331"/>
      <c r="G258" s="274"/>
      <c r="H258" s="569"/>
      <c r="I258" s="584" t="s">
        <v>922</v>
      </c>
      <c r="J258" s="570"/>
      <c r="K258" s="930">
        <f>K257</f>
        <v>0</v>
      </c>
      <c r="L258" s="930">
        <f t="shared" ref="L258:BW258" si="248">L257</f>
        <v>0</v>
      </c>
      <c r="M258" s="930">
        <f t="shared" si="248"/>
        <v>0</v>
      </c>
      <c r="N258" s="930">
        <f t="shared" si="248"/>
        <v>0</v>
      </c>
      <c r="O258" s="930">
        <f t="shared" si="248"/>
        <v>0</v>
      </c>
      <c r="P258" s="930">
        <f t="shared" si="248"/>
        <v>0</v>
      </c>
      <c r="Q258" s="930">
        <f t="shared" si="248"/>
        <v>0</v>
      </c>
      <c r="R258" s="930">
        <f t="shared" si="248"/>
        <v>0</v>
      </c>
      <c r="S258" s="930">
        <f t="shared" si="248"/>
        <v>0</v>
      </c>
      <c r="T258" s="930">
        <f t="shared" si="248"/>
        <v>0</v>
      </c>
      <c r="U258" s="930">
        <f t="shared" si="248"/>
        <v>0</v>
      </c>
      <c r="V258" s="930">
        <f t="shared" si="248"/>
        <v>0</v>
      </c>
      <c r="W258" s="930">
        <f t="shared" si="248"/>
        <v>0</v>
      </c>
      <c r="X258" s="930">
        <f t="shared" si="248"/>
        <v>0</v>
      </c>
      <c r="Y258" s="930">
        <f t="shared" si="248"/>
        <v>0</v>
      </c>
      <c r="Z258" s="930">
        <f t="shared" si="248"/>
        <v>0</v>
      </c>
      <c r="AA258" s="930">
        <f t="shared" si="248"/>
        <v>0</v>
      </c>
      <c r="AB258" s="930">
        <f t="shared" si="248"/>
        <v>0</v>
      </c>
      <c r="AC258" s="930">
        <f t="shared" si="248"/>
        <v>0</v>
      </c>
      <c r="AD258" s="930">
        <f t="shared" si="248"/>
        <v>0</v>
      </c>
      <c r="AE258" s="930">
        <f t="shared" si="248"/>
        <v>0</v>
      </c>
      <c r="AF258" s="930">
        <f t="shared" si="248"/>
        <v>0</v>
      </c>
      <c r="AG258" s="930">
        <f t="shared" si="248"/>
        <v>0</v>
      </c>
      <c r="AH258" s="930">
        <f t="shared" si="248"/>
        <v>0</v>
      </c>
      <c r="AI258" s="930">
        <f t="shared" si="248"/>
        <v>0</v>
      </c>
      <c r="AJ258" s="930">
        <f t="shared" si="248"/>
        <v>0</v>
      </c>
      <c r="AK258" s="930">
        <f t="shared" si="248"/>
        <v>0</v>
      </c>
      <c r="AL258" s="930">
        <f t="shared" si="248"/>
        <v>0</v>
      </c>
      <c r="AM258" s="930">
        <f t="shared" si="248"/>
        <v>0</v>
      </c>
      <c r="AN258" s="930">
        <f t="shared" si="248"/>
        <v>0</v>
      </c>
      <c r="AO258" s="930">
        <f t="shared" si="248"/>
        <v>0</v>
      </c>
      <c r="AP258" s="930">
        <f t="shared" si="248"/>
        <v>0</v>
      </c>
      <c r="AQ258" s="930">
        <f t="shared" si="248"/>
        <v>0</v>
      </c>
      <c r="AR258" s="930">
        <f t="shared" si="248"/>
        <v>0</v>
      </c>
      <c r="AS258" s="930">
        <f t="shared" si="248"/>
        <v>0</v>
      </c>
      <c r="AT258" s="930">
        <f t="shared" si="248"/>
        <v>0</v>
      </c>
      <c r="AU258" s="930">
        <f t="shared" si="248"/>
        <v>0</v>
      </c>
      <c r="AV258" s="930">
        <f t="shared" si="248"/>
        <v>0</v>
      </c>
      <c r="AW258" s="930">
        <f t="shared" si="248"/>
        <v>0</v>
      </c>
      <c r="AX258" s="930">
        <f t="shared" si="248"/>
        <v>0</v>
      </c>
      <c r="AY258" s="930">
        <f t="shared" si="248"/>
        <v>0</v>
      </c>
      <c r="AZ258" s="930">
        <f t="shared" si="248"/>
        <v>0</v>
      </c>
      <c r="BA258" s="930">
        <f t="shared" si="248"/>
        <v>0</v>
      </c>
      <c r="BB258" s="930">
        <f t="shared" si="248"/>
        <v>0</v>
      </c>
      <c r="BC258" s="930">
        <f t="shared" si="248"/>
        <v>0</v>
      </c>
      <c r="BD258" s="930">
        <f t="shared" si="248"/>
        <v>0</v>
      </c>
      <c r="BE258" s="930">
        <f t="shared" si="248"/>
        <v>0</v>
      </c>
      <c r="BF258" s="930">
        <f t="shared" si="248"/>
        <v>0</v>
      </c>
      <c r="BG258" s="930">
        <f t="shared" si="248"/>
        <v>0</v>
      </c>
      <c r="BH258" s="930">
        <f t="shared" si="248"/>
        <v>0</v>
      </c>
      <c r="BI258" s="930">
        <f t="shared" si="248"/>
        <v>0</v>
      </c>
      <c r="BJ258" s="930">
        <f t="shared" si="248"/>
        <v>0</v>
      </c>
      <c r="BK258" s="930">
        <f t="shared" si="248"/>
        <v>0</v>
      </c>
      <c r="BL258" s="930">
        <f t="shared" si="248"/>
        <v>0</v>
      </c>
      <c r="BM258" s="930">
        <f t="shared" si="248"/>
        <v>0</v>
      </c>
      <c r="BN258" s="930">
        <f t="shared" si="248"/>
        <v>0</v>
      </c>
      <c r="BO258" s="930">
        <f t="shared" si="248"/>
        <v>0</v>
      </c>
      <c r="BP258" s="930">
        <f t="shared" si="248"/>
        <v>0</v>
      </c>
      <c r="BQ258" s="930">
        <f t="shared" si="248"/>
        <v>0</v>
      </c>
      <c r="BR258" s="930">
        <f t="shared" si="248"/>
        <v>0</v>
      </c>
      <c r="BS258" s="930">
        <f t="shared" si="248"/>
        <v>0</v>
      </c>
      <c r="BT258" s="930">
        <f t="shared" si="248"/>
        <v>0</v>
      </c>
      <c r="BU258" s="930">
        <f t="shared" si="248"/>
        <v>0</v>
      </c>
      <c r="BV258" s="930">
        <f t="shared" si="248"/>
        <v>0</v>
      </c>
      <c r="BW258" s="930">
        <f t="shared" si="248"/>
        <v>0</v>
      </c>
      <c r="BX258" s="930">
        <f t="shared" ref="BX258:EI258" si="249">BX257</f>
        <v>0</v>
      </c>
      <c r="BY258" s="930">
        <f t="shared" si="249"/>
        <v>0</v>
      </c>
      <c r="BZ258" s="930">
        <f t="shared" si="249"/>
        <v>0</v>
      </c>
      <c r="CA258" s="930">
        <f t="shared" si="249"/>
        <v>0</v>
      </c>
      <c r="CB258" s="930">
        <f t="shared" si="249"/>
        <v>0</v>
      </c>
      <c r="CC258" s="930">
        <f t="shared" si="249"/>
        <v>0</v>
      </c>
      <c r="CD258" s="930">
        <f t="shared" si="249"/>
        <v>0</v>
      </c>
      <c r="CE258" s="930">
        <f t="shared" si="249"/>
        <v>0</v>
      </c>
      <c r="CF258" s="930">
        <f t="shared" si="249"/>
        <v>0</v>
      </c>
      <c r="CG258" s="930">
        <f t="shared" si="249"/>
        <v>0</v>
      </c>
      <c r="CH258" s="930">
        <f t="shared" si="249"/>
        <v>0</v>
      </c>
      <c r="CI258" s="930">
        <f t="shared" si="249"/>
        <v>0</v>
      </c>
      <c r="CJ258" s="930">
        <f t="shared" si="249"/>
        <v>0</v>
      </c>
      <c r="CK258" s="930">
        <f t="shared" si="249"/>
        <v>0</v>
      </c>
      <c r="CL258" s="930">
        <f t="shared" si="249"/>
        <v>0</v>
      </c>
      <c r="CM258" s="930">
        <f t="shared" si="249"/>
        <v>0</v>
      </c>
      <c r="CN258" s="930">
        <f t="shared" si="249"/>
        <v>0</v>
      </c>
      <c r="CO258" s="930">
        <f t="shared" si="249"/>
        <v>0</v>
      </c>
      <c r="CP258" s="930">
        <f t="shared" si="249"/>
        <v>0</v>
      </c>
      <c r="CQ258" s="930">
        <f t="shared" si="249"/>
        <v>0</v>
      </c>
      <c r="CR258" s="930">
        <f t="shared" si="249"/>
        <v>0</v>
      </c>
      <c r="CS258" s="930">
        <f t="shared" si="249"/>
        <v>0</v>
      </c>
      <c r="CT258" s="930">
        <f t="shared" si="249"/>
        <v>0</v>
      </c>
      <c r="CU258" s="930">
        <f t="shared" si="249"/>
        <v>0</v>
      </c>
      <c r="CV258" s="930">
        <f t="shared" si="249"/>
        <v>0</v>
      </c>
      <c r="CW258" s="930">
        <f t="shared" si="249"/>
        <v>0</v>
      </c>
      <c r="CX258" s="930">
        <f t="shared" si="249"/>
        <v>0</v>
      </c>
      <c r="CY258" s="930">
        <f t="shared" si="249"/>
        <v>0</v>
      </c>
      <c r="CZ258" s="930">
        <f t="shared" si="249"/>
        <v>0</v>
      </c>
      <c r="DA258" s="930">
        <f t="shared" si="249"/>
        <v>0</v>
      </c>
      <c r="DB258" s="930">
        <f t="shared" si="249"/>
        <v>0</v>
      </c>
      <c r="DC258" s="930">
        <f t="shared" si="249"/>
        <v>0</v>
      </c>
      <c r="DD258" s="930">
        <f t="shared" si="249"/>
        <v>0</v>
      </c>
      <c r="DE258" s="930">
        <f t="shared" si="249"/>
        <v>0</v>
      </c>
      <c r="DF258" s="930">
        <f t="shared" si="249"/>
        <v>0</v>
      </c>
      <c r="DG258" s="930">
        <f t="shared" si="249"/>
        <v>0</v>
      </c>
      <c r="DH258" s="930">
        <f t="shared" si="249"/>
        <v>0</v>
      </c>
      <c r="DI258" s="930">
        <f t="shared" si="249"/>
        <v>0</v>
      </c>
      <c r="DJ258" s="930">
        <f t="shared" si="249"/>
        <v>0</v>
      </c>
      <c r="DK258" s="930">
        <f t="shared" si="249"/>
        <v>0</v>
      </c>
      <c r="DL258" s="930">
        <f t="shared" si="249"/>
        <v>0</v>
      </c>
      <c r="DM258" s="930">
        <f t="shared" si="249"/>
        <v>0</v>
      </c>
      <c r="DN258" s="930">
        <f t="shared" si="249"/>
        <v>0</v>
      </c>
      <c r="DO258" s="930">
        <f t="shared" si="249"/>
        <v>0</v>
      </c>
      <c r="DP258" s="930">
        <f t="shared" si="249"/>
        <v>0</v>
      </c>
      <c r="DQ258" s="930">
        <f t="shared" si="249"/>
        <v>0</v>
      </c>
      <c r="DR258" s="930">
        <f t="shared" si="249"/>
        <v>0</v>
      </c>
      <c r="DS258" s="930">
        <f t="shared" si="249"/>
        <v>0</v>
      </c>
      <c r="DT258" s="930">
        <f t="shared" si="249"/>
        <v>0</v>
      </c>
      <c r="DU258" s="930">
        <f t="shared" si="249"/>
        <v>0</v>
      </c>
      <c r="DV258" s="930">
        <f t="shared" si="249"/>
        <v>0</v>
      </c>
      <c r="DW258" s="930">
        <f t="shared" si="249"/>
        <v>0</v>
      </c>
      <c r="DX258" s="930">
        <f t="shared" si="249"/>
        <v>0</v>
      </c>
      <c r="DY258" s="930">
        <f t="shared" si="249"/>
        <v>0</v>
      </c>
      <c r="DZ258" s="930">
        <f t="shared" si="249"/>
        <v>0</v>
      </c>
      <c r="EA258" s="930">
        <f t="shared" si="249"/>
        <v>0</v>
      </c>
      <c r="EB258" s="930">
        <f t="shared" si="249"/>
        <v>0</v>
      </c>
      <c r="EC258" s="930">
        <f t="shared" si="249"/>
        <v>0</v>
      </c>
      <c r="ED258" s="930">
        <f t="shared" si="249"/>
        <v>0</v>
      </c>
      <c r="EE258" s="930">
        <f t="shared" si="249"/>
        <v>0</v>
      </c>
      <c r="EF258" s="930">
        <f t="shared" si="249"/>
        <v>0</v>
      </c>
      <c r="EG258" s="930">
        <f t="shared" si="249"/>
        <v>0</v>
      </c>
      <c r="EH258" s="930">
        <f t="shared" si="249"/>
        <v>0</v>
      </c>
      <c r="EI258" s="930">
        <f t="shared" si="249"/>
        <v>0</v>
      </c>
      <c r="EJ258" s="930">
        <f t="shared" ref="EJ258:GU258" si="250">EJ257</f>
        <v>0</v>
      </c>
      <c r="EK258" s="930">
        <f t="shared" si="250"/>
        <v>0</v>
      </c>
      <c r="EL258" s="930">
        <f t="shared" si="250"/>
        <v>0</v>
      </c>
      <c r="EM258" s="930">
        <f t="shared" si="250"/>
        <v>0</v>
      </c>
      <c r="EN258" s="930">
        <f t="shared" si="250"/>
        <v>0</v>
      </c>
      <c r="EO258" s="930">
        <f t="shared" si="250"/>
        <v>0</v>
      </c>
      <c r="EP258" s="930">
        <f t="shared" si="250"/>
        <v>0</v>
      </c>
      <c r="EQ258" s="930">
        <f t="shared" si="250"/>
        <v>0</v>
      </c>
      <c r="ER258" s="930">
        <f t="shared" si="250"/>
        <v>0</v>
      </c>
      <c r="ES258" s="930">
        <f t="shared" si="250"/>
        <v>0</v>
      </c>
      <c r="ET258" s="930">
        <f t="shared" si="250"/>
        <v>0</v>
      </c>
      <c r="EU258" s="930">
        <f t="shared" si="250"/>
        <v>0</v>
      </c>
      <c r="EV258" s="930">
        <f t="shared" si="250"/>
        <v>0</v>
      </c>
      <c r="EW258" s="930">
        <f t="shared" si="250"/>
        <v>0</v>
      </c>
      <c r="EX258" s="930">
        <f t="shared" si="250"/>
        <v>0</v>
      </c>
      <c r="EY258" s="930">
        <f t="shared" si="250"/>
        <v>0</v>
      </c>
      <c r="EZ258" s="930">
        <f t="shared" si="250"/>
        <v>0</v>
      </c>
      <c r="FA258" s="930">
        <f t="shared" si="250"/>
        <v>0</v>
      </c>
      <c r="FB258" s="930">
        <f t="shared" si="250"/>
        <v>0</v>
      </c>
      <c r="FC258" s="930">
        <f t="shared" si="250"/>
        <v>0</v>
      </c>
      <c r="FD258" s="930">
        <f t="shared" si="250"/>
        <v>0</v>
      </c>
      <c r="FE258" s="930">
        <f t="shared" si="250"/>
        <v>0</v>
      </c>
      <c r="FF258" s="930">
        <f t="shared" si="250"/>
        <v>0</v>
      </c>
      <c r="FG258" s="930">
        <f t="shared" si="250"/>
        <v>0</v>
      </c>
      <c r="FH258" s="930">
        <f t="shared" si="250"/>
        <v>0</v>
      </c>
      <c r="FI258" s="930">
        <f t="shared" si="250"/>
        <v>0</v>
      </c>
      <c r="FJ258" s="930">
        <f t="shared" si="250"/>
        <v>0</v>
      </c>
      <c r="FK258" s="930">
        <f t="shared" si="250"/>
        <v>0</v>
      </c>
      <c r="FL258" s="930">
        <f t="shared" si="250"/>
        <v>0</v>
      </c>
      <c r="FM258" s="930">
        <f t="shared" si="250"/>
        <v>0</v>
      </c>
      <c r="FN258" s="930">
        <f t="shared" si="250"/>
        <v>0</v>
      </c>
      <c r="FO258" s="930">
        <f t="shared" si="250"/>
        <v>0</v>
      </c>
      <c r="FP258" s="930">
        <f t="shared" si="250"/>
        <v>0</v>
      </c>
      <c r="FQ258" s="930">
        <f t="shared" si="250"/>
        <v>0</v>
      </c>
      <c r="FR258" s="930">
        <f t="shared" si="250"/>
        <v>0</v>
      </c>
      <c r="FS258" s="930">
        <f t="shared" si="250"/>
        <v>0</v>
      </c>
      <c r="FT258" s="930">
        <f t="shared" si="250"/>
        <v>0</v>
      </c>
      <c r="FU258" s="930">
        <f t="shared" si="250"/>
        <v>0</v>
      </c>
      <c r="FV258" s="930">
        <f t="shared" si="250"/>
        <v>0</v>
      </c>
      <c r="FW258" s="930">
        <f t="shared" si="250"/>
        <v>0</v>
      </c>
      <c r="FX258" s="930">
        <f t="shared" si="250"/>
        <v>0</v>
      </c>
      <c r="FY258" s="930">
        <f t="shared" si="250"/>
        <v>0</v>
      </c>
      <c r="FZ258" s="930">
        <f t="shared" si="250"/>
        <v>0</v>
      </c>
      <c r="GA258" s="930">
        <f t="shared" si="250"/>
        <v>0</v>
      </c>
      <c r="GB258" s="930">
        <f t="shared" si="250"/>
        <v>0</v>
      </c>
      <c r="GC258" s="930">
        <f t="shared" si="250"/>
        <v>0</v>
      </c>
      <c r="GD258" s="930">
        <f t="shared" si="250"/>
        <v>0</v>
      </c>
      <c r="GE258" s="930">
        <f t="shared" si="250"/>
        <v>0</v>
      </c>
      <c r="GF258" s="930">
        <f t="shared" si="250"/>
        <v>0</v>
      </c>
      <c r="GG258" s="930">
        <f t="shared" si="250"/>
        <v>0</v>
      </c>
      <c r="GH258" s="930">
        <f t="shared" si="250"/>
        <v>0</v>
      </c>
      <c r="GI258" s="930">
        <f t="shared" si="250"/>
        <v>0</v>
      </c>
      <c r="GJ258" s="930">
        <f t="shared" si="250"/>
        <v>0</v>
      </c>
      <c r="GK258" s="930">
        <f t="shared" si="250"/>
        <v>0</v>
      </c>
      <c r="GL258" s="930">
        <f t="shared" si="250"/>
        <v>0</v>
      </c>
      <c r="GM258" s="930">
        <f t="shared" si="250"/>
        <v>0</v>
      </c>
      <c r="GN258" s="930">
        <f t="shared" si="250"/>
        <v>0</v>
      </c>
      <c r="GO258" s="930">
        <f t="shared" si="250"/>
        <v>0</v>
      </c>
      <c r="GP258" s="930">
        <f t="shared" si="250"/>
        <v>0</v>
      </c>
      <c r="GQ258" s="930">
        <f t="shared" si="250"/>
        <v>0</v>
      </c>
      <c r="GR258" s="930">
        <f t="shared" si="250"/>
        <v>0</v>
      </c>
      <c r="GS258" s="930">
        <f t="shared" si="250"/>
        <v>0</v>
      </c>
      <c r="GT258" s="930">
        <f t="shared" si="250"/>
        <v>0</v>
      </c>
      <c r="GU258" s="930">
        <f t="shared" si="250"/>
        <v>0</v>
      </c>
      <c r="GV258" s="930">
        <f t="shared" ref="GV258:JG258" si="251">GV257</f>
        <v>0</v>
      </c>
      <c r="GW258" s="930">
        <f t="shared" si="251"/>
        <v>0</v>
      </c>
      <c r="GX258" s="930">
        <f t="shared" si="251"/>
        <v>0</v>
      </c>
      <c r="GY258" s="930">
        <f t="shared" si="251"/>
        <v>0</v>
      </c>
      <c r="GZ258" s="930">
        <f t="shared" si="251"/>
        <v>0</v>
      </c>
      <c r="HA258" s="930">
        <f t="shared" si="251"/>
        <v>0</v>
      </c>
      <c r="HB258" s="930">
        <f t="shared" si="251"/>
        <v>0</v>
      </c>
      <c r="HC258" s="930">
        <f t="shared" si="251"/>
        <v>0</v>
      </c>
      <c r="HD258" s="930">
        <f t="shared" si="251"/>
        <v>0</v>
      </c>
      <c r="HE258" s="930">
        <f t="shared" si="251"/>
        <v>0</v>
      </c>
      <c r="HF258" s="930">
        <f t="shared" si="251"/>
        <v>0</v>
      </c>
      <c r="HG258" s="930">
        <f t="shared" si="251"/>
        <v>0</v>
      </c>
      <c r="HH258" s="930">
        <f t="shared" si="251"/>
        <v>0</v>
      </c>
      <c r="HI258" s="930">
        <f t="shared" si="251"/>
        <v>0</v>
      </c>
      <c r="HJ258" s="930">
        <f t="shared" si="251"/>
        <v>0</v>
      </c>
      <c r="HK258" s="930">
        <f t="shared" si="251"/>
        <v>0</v>
      </c>
      <c r="HL258" s="930">
        <f t="shared" si="251"/>
        <v>0</v>
      </c>
      <c r="HM258" s="930">
        <f t="shared" si="251"/>
        <v>0</v>
      </c>
      <c r="HN258" s="930">
        <f t="shared" si="251"/>
        <v>0</v>
      </c>
      <c r="HO258" s="930">
        <f t="shared" si="251"/>
        <v>0</v>
      </c>
      <c r="HP258" s="930">
        <f t="shared" si="251"/>
        <v>0</v>
      </c>
      <c r="HQ258" s="930">
        <f t="shared" si="251"/>
        <v>0</v>
      </c>
      <c r="HR258" s="930">
        <f t="shared" si="251"/>
        <v>0</v>
      </c>
      <c r="HS258" s="930">
        <f t="shared" si="251"/>
        <v>0</v>
      </c>
      <c r="HT258" s="930">
        <f t="shared" si="251"/>
        <v>0</v>
      </c>
      <c r="HU258" s="930">
        <f t="shared" si="251"/>
        <v>0</v>
      </c>
      <c r="HV258" s="930">
        <f t="shared" si="251"/>
        <v>0</v>
      </c>
      <c r="HW258" s="930">
        <f t="shared" si="251"/>
        <v>0</v>
      </c>
      <c r="HX258" s="930">
        <f t="shared" si="251"/>
        <v>0</v>
      </c>
      <c r="HY258" s="930">
        <f t="shared" si="251"/>
        <v>0</v>
      </c>
      <c r="HZ258" s="930">
        <f t="shared" si="251"/>
        <v>0</v>
      </c>
      <c r="IA258" s="930">
        <f t="shared" si="251"/>
        <v>0</v>
      </c>
      <c r="IB258" s="930">
        <f t="shared" si="251"/>
        <v>0</v>
      </c>
      <c r="IC258" s="930">
        <f t="shared" si="251"/>
        <v>0</v>
      </c>
      <c r="ID258" s="930">
        <f t="shared" si="251"/>
        <v>0</v>
      </c>
      <c r="IE258" s="930">
        <f t="shared" si="251"/>
        <v>0</v>
      </c>
      <c r="IF258" s="930">
        <f t="shared" si="251"/>
        <v>0</v>
      </c>
      <c r="IG258" s="930">
        <f t="shared" si="251"/>
        <v>0</v>
      </c>
      <c r="IH258" s="930">
        <f t="shared" si="251"/>
        <v>0</v>
      </c>
      <c r="II258" s="930">
        <f t="shared" si="251"/>
        <v>0</v>
      </c>
      <c r="IJ258" s="930">
        <f t="shared" si="251"/>
        <v>0</v>
      </c>
      <c r="IK258" s="930">
        <f t="shared" si="251"/>
        <v>0</v>
      </c>
      <c r="IL258" s="930">
        <f t="shared" si="251"/>
        <v>0</v>
      </c>
      <c r="IM258" s="930">
        <f t="shared" si="251"/>
        <v>0</v>
      </c>
      <c r="IN258" s="930">
        <f t="shared" si="251"/>
        <v>0</v>
      </c>
      <c r="IO258" s="930">
        <f t="shared" si="251"/>
        <v>0</v>
      </c>
      <c r="IP258" s="930">
        <f t="shared" si="251"/>
        <v>0</v>
      </c>
      <c r="IQ258" s="930">
        <f t="shared" si="251"/>
        <v>0</v>
      </c>
      <c r="IR258" s="930">
        <f t="shared" si="251"/>
        <v>0</v>
      </c>
      <c r="IS258" s="930">
        <f t="shared" si="251"/>
        <v>0</v>
      </c>
      <c r="IT258" s="930">
        <f t="shared" si="251"/>
        <v>0</v>
      </c>
      <c r="IU258" s="930">
        <f t="shared" si="251"/>
        <v>0</v>
      </c>
      <c r="IV258" s="930">
        <f t="shared" si="251"/>
        <v>0</v>
      </c>
      <c r="IW258" s="930">
        <f t="shared" si="251"/>
        <v>0</v>
      </c>
      <c r="IX258" s="930">
        <f t="shared" si="251"/>
        <v>0</v>
      </c>
      <c r="IY258" s="930">
        <f t="shared" si="251"/>
        <v>0</v>
      </c>
      <c r="IZ258" s="930">
        <f t="shared" si="251"/>
        <v>0</v>
      </c>
      <c r="JA258" s="930">
        <f t="shared" si="251"/>
        <v>0</v>
      </c>
      <c r="JB258" s="930">
        <f t="shared" si="251"/>
        <v>0</v>
      </c>
      <c r="JC258" s="930">
        <f t="shared" si="251"/>
        <v>0</v>
      </c>
      <c r="JD258" s="930">
        <f t="shared" si="251"/>
        <v>0</v>
      </c>
      <c r="JE258" s="930">
        <f t="shared" si="251"/>
        <v>0</v>
      </c>
      <c r="JF258" s="930">
        <f t="shared" si="251"/>
        <v>0</v>
      </c>
      <c r="JG258" s="930">
        <f t="shared" si="251"/>
        <v>0</v>
      </c>
      <c r="JH258" s="930">
        <f t="shared" ref="JH258:LS258" si="252">JH257</f>
        <v>0</v>
      </c>
      <c r="JI258" s="930">
        <f t="shared" si="252"/>
        <v>0</v>
      </c>
      <c r="JJ258" s="930">
        <f t="shared" si="252"/>
        <v>0</v>
      </c>
      <c r="JK258" s="930">
        <f t="shared" si="252"/>
        <v>0</v>
      </c>
      <c r="JL258" s="930">
        <f t="shared" si="252"/>
        <v>0</v>
      </c>
      <c r="JM258" s="930">
        <f t="shared" si="252"/>
        <v>0</v>
      </c>
      <c r="JN258" s="930">
        <f t="shared" si="252"/>
        <v>0</v>
      </c>
      <c r="JO258" s="930">
        <f t="shared" si="252"/>
        <v>0</v>
      </c>
      <c r="JP258" s="930">
        <f t="shared" si="252"/>
        <v>0</v>
      </c>
      <c r="JQ258" s="930">
        <f t="shared" si="252"/>
        <v>0</v>
      </c>
      <c r="JR258" s="930">
        <f t="shared" si="252"/>
        <v>0</v>
      </c>
      <c r="JS258" s="930">
        <f t="shared" si="252"/>
        <v>0</v>
      </c>
      <c r="JT258" s="930">
        <f t="shared" si="252"/>
        <v>0</v>
      </c>
      <c r="JU258" s="930">
        <f t="shared" si="252"/>
        <v>0</v>
      </c>
      <c r="JV258" s="930">
        <f t="shared" si="252"/>
        <v>0</v>
      </c>
      <c r="JW258" s="930">
        <f t="shared" si="252"/>
        <v>0</v>
      </c>
      <c r="JX258" s="930">
        <f t="shared" si="252"/>
        <v>0</v>
      </c>
      <c r="JY258" s="930">
        <f t="shared" si="252"/>
        <v>0</v>
      </c>
      <c r="JZ258" s="930">
        <f t="shared" si="252"/>
        <v>0</v>
      </c>
      <c r="KA258" s="930">
        <f t="shared" si="252"/>
        <v>0</v>
      </c>
      <c r="KB258" s="930">
        <f t="shared" si="252"/>
        <v>0</v>
      </c>
      <c r="KC258" s="930">
        <f t="shared" si="252"/>
        <v>0</v>
      </c>
      <c r="KD258" s="930">
        <f t="shared" si="252"/>
        <v>0</v>
      </c>
      <c r="KE258" s="930">
        <f t="shared" si="252"/>
        <v>0</v>
      </c>
      <c r="KF258" s="930">
        <f t="shared" si="252"/>
        <v>0</v>
      </c>
      <c r="KG258" s="930">
        <f t="shared" si="252"/>
        <v>0</v>
      </c>
      <c r="KH258" s="930">
        <f t="shared" si="252"/>
        <v>0</v>
      </c>
      <c r="KI258" s="930">
        <f t="shared" si="252"/>
        <v>0</v>
      </c>
      <c r="KJ258" s="930">
        <f t="shared" si="252"/>
        <v>0</v>
      </c>
      <c r="KK258" s="930">
        <f t="shared" si="252"/>
        <v>0</v>
      </c>
      <c r="KL258" s="930">
        <f t="shared" si="252"/>
        <v>0</v>
      </c>
      <c r="KM258" s="930">
        <f t="shared" si="252"/>
        <v>0</v>
      </c>
      <c r="KN258" s="930">
        <f t="shared" si="252"/>
        <v>0</v>
      </c>
      <c r="KO258" s="930">
        <f t="shared" si="252"/>
        <v>0</v>
      </c>
      <c r="KP258" s="930">
        <f t="shared" si="252"/>
        <v>0</v>
      </c>
      <c r="KQ258" s="930">
        <f t="shared" si="252"/>
        <v>0</v>
      </c>
      <c r="KR258" s="930">
        <f t="shared" si="252"/>
        <v>0</v>
      </c>
      <c r="KS258" s="930">
        <f t="shared" si="252"/>
        <v>0</v>
      </c>
      <c r="KT258" s="930">
        <f t="shared" si="252"/>
        <v>0</v>
      </c>
      <c r="KU258" s="930">
        <f t="shared" si="252"/>
        <v>0</v>
      </c>
      <c r="KV258" s="930">
        <f t="shared" si="252"/>
        <v>0</v>
      </c>
      <c r="KW258" s="930">
        <f t="shared" si="252"/>
        <v>0</v>
      </c>
      <c r="KX258" s="930">
        <f t="shared" si="252"/>
        <v>0</v>
      </c>
      <c r="KY258" s="930">
        <f t="shared" si="252"/>
        <v>0</v>
      </c>
      <c r="KZ258" s="930">
        <f t="shared" si="252"/>
        <v>0</v>
      </c>
      <c r="LA258" s="930">
        <f t="shared" si="252"/>
        <v>0</v>
      </c>
      <c r="LB258" s="930">
        <f t="shared" si="252"/>
        <v>0</v>
      </c>
      <c r="LC258" s="930">
        <f t="shared" si="252"/>
        <v>0</v>
      </c>
      <c r="LD258" s="930">
        <f t="shared" si="252"/>
        <v>0</v>
      </c>
      <c r="LE258" s="930">
        <f t="shared" si="252"/>
        <v>0</v>
      </c>
      <c r="LF258" s="930">
        <f t="shared" si="252"/>
        <v>0</v>
      </c>
      <c r="LG258" s="930">
        <f t="shared" si="252"/>
        <v>0</v>
      </c>
      <c r="LH258" s="930">
        <f t="shared" si="252"/>
        <v>0</v>
      </c>
      <c r="LI258" s="930">
        <f t="shared" si="252"/>
        <v>0</v>
      </c>
      <c r="LJ258" s="930">
        <f t="shared" si="252"/>
        <v>0</v>
      </c>
      <c r="LK258" s="930">
        <f t="shared" si="252"/>
        <v>0</v>
      </c>
      <c r="LL258" s="930">
        <f t="shared" si="252"/>
        <v>0</v>
      </c>
      <c r="LM258" s="930">
        <f t="shared" si="252"/>
        <v>0</v>
      </c>
      <c r="LN258" s="930">
        <f t="shared" si="252"/>
        <v>0</v>
      </c>
      <c r="LO258" s="930">
        <f t="shared" si="252"/>
        <v>0</v>
      </c>
      <c r="LP258" s="930">
        <f t="shared" si="252"/>
        <v>0</v>
      </c>
      <c r="LQ258" s="930">
        <f t="shared" si="252"/>
        <v>0</v>
      </c>
      <c r="LR258" s="930">
        <f t="shared" si="252"/>
        <v>0</v>
      </c>
      <c r="LS258" s="930">
        <f t="shared" si="252"/>
        <v>0</v>
      </c>
      <c r="LT258" s="930">
        <f t="shared" ref="LT258:OE258" si="253">LT257</f>
        <v>0</v>
      </c>
      <c r="LU258" s="930">
        <f t="shared" si="253"/>
        <v>0</v>
      </c>
      <c r="LV258" s="930">
        <f t="shared" si="253"/>
        <v>0</v>
      </c>
      <c r="LW258" s="930">
        <f t="shared" si="253"/>
        <v>0</v>
      </c>
      <c r="LX258" s="930">
        <f t="shared" si="253"/>
        <v>0</v>
      </c>
      <c r="LY258" s="930">
        <f t="shared" si="253"/>
        <v>0</v>
      </c>
      <c r="LZ258" s="930">
        <f t="shared" si="253"/>
        <v>0</v>
      </c>
      <c r="MA258" s="930">
        <f t="shared" si="253"/>
        <v>0</v>
      </c>
      <c r="MB258" s="930">
        <f t="shared" si="253"/>
        <v>0</v>
      </c>
      <c r="MC258" s="930">
        <f t="shared" si="253"/>
        <v>0</v>
      </c>
      <c r="MD258" s="930">
        <f t="shared" si="253"/>
        <v>0</v>
      </c>
      <c r="ME258" s="930">
        <f t="shared" si="253"/>
        <v>0</v>
      </c>
      <c r="MF258" s="930">
        <f t="shared" si="253"/>
        <v>0</v>
      </c>
      <c r="MG258" s="930">
        <f t="shared" si="253"/>
        <v>0</v>
      </c>
      <c r="MH258" s="930">
        <f t="shared" si="253"/>
        <v>0</v>
      </c>
      <c r="MI258" s="930">
        <f t="shared" si="253"/>
        <v>0</v>
      </c>
      <c r="MJ258" s="930">
        <f t="shared" si="253"/>
        <v>0</v>
      </c>
      <c r="MK258" s="930">
        <f t="shared" si="253"/>
        <v>0</v>
      </c>
      <c r="ML258" s="930">
        <f t="shared" si="253"/>
        <v>0</v>
      </c>
      <c r="MM258" s="930">
        <f t="shared" si="253"/>
        <v>0</v>
      </c>
      <c r="MN258" s="930">
        <f t="shared" si="253"/>
        <v>0</v>
      </c>
      <c r="MO258" s="930">
        <f t="shared" si="253"/>
        <v>0</v>
      </c>
      <c r="MP258" s="930">
        <f t="shared" si="253"/>
        <v>0</v>
      </c>
      <c r="MQ258" s="930">
        <f t="shared" si="253"/>
        <v>0</v>
      </c>
      <c r="MR258" s="930">
        <f t="shared" si="253"/>
        <v>0</v>
      </c>
      <c r="MS258" s="930">
        <f t="shared" si="253"/>
        <v>0</v>
      </c>
      <c r="MT258" s="930">
        <f t="shared" si="253"/>
        <v>0</v>
      </c>
      <c r="MU258" s="930">
        <f t="shared" si="253"/>
        <v>0</v>
      </c>
      <c r="MV258" s="930">
        <f t="shared" si="253"/>
        <v>0</v>
      </c>
      <c r="MW258" s="930">
        <f t="shared" si="253"/>
        <v>0</v>
      </c>
      <c r="MX258" s="930">
        <f t="shared" si="253"/>
        <v>0</v>
      </c>
      <c r="MY258" s="930">
        <f t="shared" si="253"/>
        <v>0</v>
      </c>
      <c r="MZ258" s="930">
        <f t="shared" si="253"/>
        <v>0</v>
      </c>
      <c r="NA258" s="930">
        <f t="shared" si="253"/>
        <v>0</v>
      </c>
      <c r="NB258" s="930">
        <f t="shared" si="253"/>
        <v>0</v>
      </c>
      <c r="NC258" s="930">
        <f t="shared" si="253"/>
        <v>0</v>
      </c>
      <c r="ND258" s="930">
        <f t="shared" si="253"/>
        <v>0</v>
      </c>
      <c r="NE258" s="930">
        <f t="shared" si="253"/>
        <v>0</v>
      </c>
      <c r="NF258" s="930">
        <f t="shared" si="253"/>
        <v>0</v>
      </c>
      <c r="NG258" s="930">
        <f t="shared" si="253"/>
        <v>0</v>
      </c>
      <c r="NH258" s="930">
        <f t="shared" si="253"/>
        <v>0</v>
      </c>
      <c r="NI258" s="930">
        <f t="shared" si="253"/>
        <v>0</v>
      </c>
      <c r="NJ258" s="930">
        <f t="shared" si="253"/>
        <v>0</v>
      </c>
      <c r="NK258" s="930">
        <f t="shared" si="253"/>
        <v>0</v>
      </c>
      <c r="NL258" s="930">
        <f t="shared" si="253"/>
        <v>0</v>
      </c>
      <c r="NM258" s="930">
        <f t="shared" si="253"/>
        <v>0</v>
      </c>
      <c r="NN258" s="930">
        <f t="shared" si="253"/>
        <v>0</v>
      </c>
      <c r="NO258" s="930">
        <f t="shared" si="253"/>
        <v>0</v>
      </c>
      <c r="NP258" s="930">
        <f t="shared" si="253"/>
        <v>0</v>
      </c>
      <c r="NQ258" s="930">
        <f t="shared" si="253"/>
        <v>0</v>
      </c>
      <c r="NR258" s="930">
        <f t="shared" si="253"/>
        <v>0</v>
      </c>
      <c r="NS258" s="930">
        <f t="shared" si="253"/>
        <v>0</v>
      </c>
      <c r="NT258" s="930">
        <f t="shared" si="253"/>
        <v>0</v>
      </c>
      <c r="NU258" s="930">
        <f t="shared" si="253"/>
        <v>0</v>
      </c>
      <c r="NV258" s="930">
        <f t="shared" si="253"/>
        <v>0</v>
      </c>
      <c r="NW258" s="930">
        <f t="shared" si="253"/>
        <v>0</v>
      </c>
      <c r="NX258" s="930">
        <f t="shared" si="253"/>
        <v>0</v>
      </c>
      <c r="NY258" s="930">
        <f t="shared" si="253"/>
        <v>0</v>
      </c>
      <c r="NZ258" s="930">
        <f t="shared" si="253"/>
        <v>0</v>
      </c>
      <c r="OA258" s="930">
        <f t="shared" si="253"/>
        <v>0</v>
      </c>
      <c r="OB258" s="930">
        <f t="shared" si="253"/>
        <v>0</v>
      </c>
      <c r="OC258" s="930">
        <f t="shared" si="253"/>
        <v>0</v>
      </c>
      <c r="OD258" s="930">
        <f t="shared" si="253"/>
        <v>0</v>
      </c>
      <c r="OE258" s="930">
        <f t="shared" si="253"/>
        <v>0</v>
      </c>
      <c r="OF258" s="930">
        <f t="shared" ref="OF258:QQ258" si="254">OF257</f>
        <v>0</v>
      </c>
      <c r="OG258" s="930">
        <f t="shared" si="254"/>
        <v>0</v>
      </c>
      <c r="OH258" s="930">
        <f t="shared" si="254"/>
        <v>0</v>
      </c>
      <c r="OI258" s="930">
        <f t="shared" si="254"/>
        <v>0</v>
      </c>
      <c r="OJ258" s="930">
        <f t="shared" si="254"/>
        <v>0</v>
      </c>
      <c r="OK258" s="930">
        <f t="shared" si="254"/>
        <v>0</v>
      </c>
      <c r="OL258" s="930">
        <f t="shared" si="254"/>
        <v>0</v>
      </c>
      <c r="OM258" s="930">
        <f t="shared" si="254"/>
        <v>0</v>
      </c>
      <c r="ON258" s="930">
        <f t="shared" si="254"/>
        <v>0</v>
      </c>
      <c r="OO258" s="930">
        <f t="shared" si="254"/>
        <v>0</v>
      </c>
      <c r="OP258" s="930">
        <f t="shared" si="254"/>
        <v>0</v>
      </c>
      <c r="OQ258" s="930">
        <f t="shared" si="254"/>
        <v>0</v>
      </c>
      <c r="OR258" s="930">
        <f t="shared" si="254"/>
        <v>0</v>
      </c>
      <c r="OS258" s="930">
        <f t="shared" si="254"/>
        <v>0</v>
      </c>
      <c r="OT258" s="930">
        <f t="shared" si="254"/>
        <v>0</v>
      </c>
      <c r="OU258" s="930">
        <f t="shared" si="254"/>
        <v>0</v>
      </c>
      <c r="OV258" s="930">
        <f t="shared" si="254"/>
        <v>0</v>
      </c>
      <c r="OW258" s="930">
        <f t="shared" si="254"/>
        <v>0</v>
      </c>
      <c r="OX258" s="930">
        <f t="shared" si="254"/>
        <v>0</v>
      </c>
      <c r="OY258" s="930">
        <f t="shared" si="254"/>
        <v>0</v>
      </c>
      <c r="OZ258" s="930">
        <f t="shared" si="254"/>
        <v>0</v>
      </c>
      <c r="PA258" s="930">
        <f t="shared" si="254"/>
        <v>0</v>
      </c>
      <c r="PB258" s="930">
        <f t="shared" si="254"/>
        <v>0</v>
      </c>
      <c r="PC258" s="930">
        <f t="shared" si="254"/>
        <v>0</v>
      </c>
      <c r="PD258" s="930">
        <f t="shared" si="254"/>
        <v>0</v>
      </c>
      <c r="PE258" s="930">
        <f t="shared" si="254"/>
        <v>0</v>
      </c>
      <c r="PF258" s="930">
        <f t="shared" si="254"/>
        <v>0</v>
      </c>
      <c r="PG258" s="930">
        <f t="shared" si="254"/>
        <v>0</v>
      </c>
      <c r="PH258" s="930">
        <f t="shared" si="254"/>
        <v>0</v>
      </c>
      <c r="PI258" s="930">
        <f t="shared" si="254"/>
        <v>0</v>
      </c>
      <c r="PJ258" s="930">
        <f t="shared" si="254"/>
        <v>0</v>
      </c>
      <c r="PK258" s="930">
        <f t="shared" si="254"/>
        <v>0</v>
      </c>
      <c r="PL258" s="930">
        <f t="shared" si="254"/>
        <v>0</v>
      </c>
      <c r="PM258" s="930">
        <f t="shared" si="254"/>
        <v>0</v>
      </c>
      <c r="PN258" s="930">
        <f t="shared" si="254"/>
        <v>0</v>
      </c>
      <c r="PO258" s="930">
        <f t="shared" si="254"/>
        <v>0</v>
      </c>
      <c r="PP258" s="930">
        <f t="shared" si="254"/>
        <v>0</v>
      </c>
      <c r="PQ258" s="930">
        <f t="shared" si="254"/>
        <v>0</v>
      </c>
      <c r="PR258" s="930">
        <f t="shared" si="254"/>
        <v>0</v>
      </c>
      <c r="PS258" s="930">
        <f t="shared" si="254"/>
        <v>0</v>
      </c>
      <c r="PT258" s="930">
        <f t="shared" si="254"/>
        <v>0</v>
      </c>
      <c r="PU258" s="930">
        <f t="shared" si="254"/>
        <v>0</v>
      </c>
      <c r="PV258" s="930">
        <f t="shared" si="254"/>
        <v>0</v>
      </c>
      <c r="PW258" s="930">
        <f t="shared" si="254"/>
        <v>0</v>
      </c>
      <c r="PX258" s="930">
        <f t="shared" si="254"/>
        <v>0</v>
      </c>
      <c r="PY258" s="930">
        <f t="shared" si="254"/>
        <v>0</v>
      </c>
      <c r="PZ258" s="930">
        <f t="shared" si="254"/>
        <v>0</v>
      </c>
      <c r="QA258" s="930">
        <f t="shared" si="254"/>
        <v>0</v>
      </c>
      <c r="QB258" s="930">
        <f t="shared" si="254"/>
        <v>0</v>
      </c>
      <c r="QC258" s="930">
        <f t="shared" si="254"/>
        <v>0</v>
      </c>
      <c r="QD258" s="930">
        <f t="shared" si="254"/>
        <v>0</v>
      </c>
      <c r="QE258" s="930">
        <f t="shared" si="254"/>
        <v>0</v>
      </c>
      <c r="QF258" s="930">
        <f t="shared" si="254"/>
        <v>0</v>
      </c>
      <c r="QG258" s="930">
        <f t="shared" si="254"/>
        <v>0</v>
      </c>
      <c r="QH258" s="930">
        <f t="shared" si="254"/>
        <v>0</v>
      </c>
      <c r="QI258" s="930">
        <f t="shared" si="254"/>
        <v>0</v>
      </c>
      <c r="QJ258" s="930">
        <f t="shared" si="254"/>
        <v>0</v>
      </c>
      <c r="QK258" s="930">
        <f t="shared" si="254"/>
        <v>0</v>
      </c>
      <c r="QL258" s="930">
        <f t="shared" si="254"/>
        <v>0</v>
      </c>
      <c r="QM258" s="930">
        <f t="shared" si="254"/>
        <v>0</v>
      </c>
      <c r="QN258" s="930">
        <f t="shared" si="254"/>
        <v>0</v>
      </c>
      <c r="QO258" s="930">
        <f t="shared" si="254"/>
        <v>0</v>
      </c>
      <c r="QP258" s="930">
        <f t="shared" si="254"/>
        <v>0</v>
      </c>
      <c r="QQ258" s="930">
        <f t="shared" si="254"/>
        <v>0</v>
      </c>
      <c r="QR258" s="930">
        <f t="shared" ref="QR258:SI258" si="255">QR257</f>
        <v>0</v>
      </c>
      <c r="QS258" s="930">
        <f t="shared" si="255"/>
        <v>0</v>
      </c>
      <c r="QT258" s="930">
        <f t="shared" si="255"/>
        <v>0</v>
      </c>
      <c r="QU258" s="930">
        <f t="shared" si="255"/>
        <v>0</v>
      </c>
      <c r="QV258" s="930">
        <f t="shared" si="255"/>
        <v>0</v>
      </c>
      <c r="QW258" s="930">
        <f t="shared" si="255"/>
        <v>0</v>
      </c>
      <c r="QX258" s="930">
        <f t="shared" si="255"/>
        <v>0</v>
      </c>
      <c r="QY258" s="930">
        <f t="shared" si="255"/>
        <v>0</v>
      </c>
      <c r="QZ258" s="930">
        <f t="shared" si="255"/>
        <v>0</v>
      </c>
      <c r="RA258" s="930">
        <f t="shared" si="255"/>
        <v>0</v>
      </c>
      <c r="RB258" s="930">
        <f t="shared" si="255"/>
        <v>0</v>
      </c>
      <c r="RC258" s="930">
        <f t="shared" si="255"/>
        <v>0</v>
      </c>
      <c r="RD258" s="930">
        <f t="shared" si="255"/>
        <v>0</v>
      </c>
      <c r="RE258" s="930">
        <f t="shared" si="255"/>
        <v>0</v>
      </c>
      <c r="RF258" s="930">
        <f t="shared" si="255"/>
        <v>0</v>
      </c>
      <c r="RG258" s="930">
        <f t="shared" si="255"/>
        <v>0</v>
      </c>
      <c r="RH258" s="930">
        <f t="shared" si="255"/>
        <v>0</v>
      </c>
      <c r="RI258" s="930">
        <f t="shared" si="255"/>
        <v>0</v>
      </c>
      <c r="RJ258" s="930">
        <f t="shared" si="255"/>
        <v>0</v>
      </c>
      <c r="RK258" s="930">
        <f t="shared" si="255"/>
        <v>0</v>
      </c>
      <c r="RL258" s="930">
        <f t="shared" si="255"/>
        <v>0</v>
      </c>
      <c r="RM258" s="930">
        <f t="shared" si="255"/>
        <v>0</v>
      </c>
      <c r="RN258" s="930">
        <f t="shared" si="255"/>
        <v>0</v>
      </c>
      <c r="RO258" s="930">
        <f t="shared" si="255"/>
        <v>0</v>
      </c>
      <c r="RP258" s="930">
        <f t="shared" si="255"/>
        <v>0</v>
      </c>
      <c r="RQ258" s="930">
        <f t="shared" si="255"/>
        <v>0</v>
      </c>
      <c r="RR258" s="930">
        <f t="shared" si="255"/>
        <v>0</v>
      </c>
      <c r="RS258" s="930">
        <f t="shared" si="255"/>
        <v>0</v>
      </c>
      <c r="RT258" s="930">
        <f t="shared" si="255"/>
        <v>0</v>
      </c>
      <c r="RU258" s="930">
        <f t="shared" si="255"/>
        <v>0</v>
      </c>
      <c r="RV258" s="930">
        <f t="shared" si="255"/>
        <v>0</v>
      </c>
      <c r="RW258" s="930">
        <f t="shared" si="255"/>
        <v>0</v>
      </c>
      <c r="RX258" s="930">
        <f t="shared" si="255"/>
        <v>0</v>
      </c>
      <c r="RY258" s="930">
        <f t="shared" si="255"/>
        <v>0</v>
      </c>
      <c r="RZ258" s="930">
        <f t="shared" si="255"/>
        <v>0</v>
      </c>
      <c r="SA258" s="930">
        <f t="shared" si="255"/>
        <v>0</v>
      </c>
      <c r="SB258" s="930">
        <f t="shared" si="255"/>
        <v>0</v>
      </c>
      <c r="SC258" s="930">
        <f t="shared" si="255"/>
        <v>0</v>
      </c>
      <c r="SD258" s="930">
        <f t="shared" si="255"/>
        <v>0</v>
      </c>
      <c r="SE258" s="930">
        <f t="shared" si="255"/>
        <v>0</v>
      </c>
      <c r="SF258" s="930">
        <f t="shared" si="255"/>
        <v>0</v>
      </c>
      <c r="SG258" s="930">
        <f t="shared" si="255"/>
        <v>0</v>
      </c>
      <c r="SH258" s="930">
        <f t="shared" si="255"/>
        <v>0</v>
      </c>
      <c r="SI258" s="930">
        <f t="shared" si="255"/>
        <v>0</v>
      </c>
      <c r="SJ258" s="274">
        <f t="shared" ref="SJ258:SJ261" si="256">SI258</f>
        <v>0</v>
      </c>
      <c r="SK258" s="261"/>
      <c r="SL258" s="249"/>
      <c r="SM258" s="249"/>
      <c r="SN258" s="249"/>
    </row>
    <row r="259" spans="1:508" outlineLevel="3" x14ac:dyDescent="0.35">
      <c r="A259" s="249"/>
      <c r="B259" s="258"/>
      <c r="C259" s="447">
        <f t="shared" ref="C259" si="257">INT($C$40)+3</f>
        <v>4</v>
      </c>
      <c r="D259" s="274"/>
      <c r="E259" s="325">
        <f t="shared" si="216"/>
        <v>107</v>
      </c>
      <c r="F259" s="331"/>
      <c r="G259" s="274"/>
      <c r="H259" s="569"/>
      <c r="I259" s="587" t="s">
        <v>928</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35">
      <c r="A260" s="249"/>
      <c r="B260" s="258"/>
      <c r="C260" s="447">
        <f>INT($C$40)+3</f>
        <v>4</v>
      </c>
      <c r="D260" s="274"/>
      <c r="E260" s="325">
        <f t="shared" si="216"/>
        <v>108</v>
      </c>
      <c r="F260" s="331"/>
      <c r="G260" s="274"/>
      <c r="H260" s="569"/>
      <c r="I260" s="584" t="s">
        <v>920</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35">
      <c r="A261" s="249"/>
      <c r="B261" s="258"/>
      <c r="C261" s="447">
        <f>INT($C$40)+3</f>
        <v>4</v>
      </c>
      <c r="D261" s="274"/>
      <c r="E261" s="325">
        <f t="shared" si="216"/>
        <v>109</v>
      </c>
      <c r="F261" s="331"/>
      <c r="G261" s="274"/>
      <c r="H261" s="569"/>
      <c r="I261" s="584" t="s">
        <v>921</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35">
      <c r="A262" s="249"/>
      <c r="B262" s="258"/>
      <c r="C262" s="447">
        <f>INT($C$40)+3</f>
        <v>4</v>
      </c>
      <c r="D262" s="274"/>
      <c r="E262" s="325">
        <f t="shared" si="216"/>
        <v>110</v>
      </c>
      <c r="F262" s="331"/>
      <c r="G262" s="274"/>
      <c r="H262" s="571"/>
      <c r="I262" s="585" t="s">
        <v>922</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35">
      <c r="A263" s="249"/>
      <c r="B263" s="258"/>
      <c r="C263" s="447">
        <f>INT($C$40)+2</f>
        <v>3</v>
      </c>
      <c r="D263" s="274"/>
      <c r="E263" s="325">
        <f t="shared" si="216"/>
        <v>111</v>
      </c>
      <c r="F263" s="331"/>
      <c r="G263" s="274"/>
      <c r="H263" s="567"/>
      <c r="I263" s="567" t="s">
        <v>615</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35">
      <c r="A264" s="249"/>
      <c r="B264" s="258"/>
      <c r="C264" s="447">
        <f t="shared" si="237"/>
        <v>4</v>
      </c>
      <c r="D264" s="274"/>
      <c r="E264" s="325">
        <f t="shared" si="216"/>
        <v>112</v>
      </c>
      <c r="F264" s="331"/>
      <c r="G264" s="274"/>
      <c r="H264" s="569"/>
      <c r="I264" s="569" t="s">
        <v>616</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35">
      <c r="A265" s="249"/>
      <c r="B265" s="258"/>
      <c r="C265" s="447">
        <f t="shared" si="237"/>
        <v>4</v>
      </c>
      <c r="D265" s="274"/>
      <c r="E265" s="325">
        <f t="shared" si="216"/>
        <v>113</v>
      </c>
      <c r="F265" s="331"/>
      <c r="G265" s="274"/>
      <c r="H265" s="569"/>
      <c r="I265" s="569" t="s">
        <v>617</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35">
      <c r="A266" s="249"/>
      <c r="B266" s="258"/>
      <c r="C266" s="447">
        <f t="shared" si="237"/>
        <v>4</v>
      </c>
      <c r="D266" s="274"/>
      <c r="E266" s="325">
        <f t="shared" si="216"/>
        <v>114</v>
      </c>
      <c r="F266" s="331"/>
      <c r="G266" s="274"/>
      <c r="H266" s="573"/>
      <c r="I266" s="573" t="s">
        <v>748</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35">
      <c r="A267" s="249"/>
      <c r="B267" s="258"/>
      <c r="C267" s="447">
        <f>INT($C$40)+3</f>
        <v>4</v>
      </c>
      <c r="D267" s="274"/>
      <c r="E267" s="325">
        <f t="shared" si="216"/>
        <v>115</v>
      </c>
      <c r="F267" s="331"/>
      <c r="G267" s="274"/>
      <c r="H267" s="575"/>
      <c r="I267" s="575" t="s">
        <v>749</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35">
      <c r="A268" s="249"/>
      <c r="B268" s="258"/>
      <c r="C268" s="447">
        <f>INT($C$40)+2</f>
        <v>3</v>
      </c>
      <c r="D268" s="274"/>
      <c r="E268" s="325">
        <f t="shared" si="216"/>
        <v>116</v>
      </c>
      <c r="F268" s="331"/>
      <c r="G268" s="274"/>
      <c r="H268" s="465"/>
      <c r="I268" s="465" t="s">
        <v>750</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35">
      <c r="A269" s="249"/>
      <c r="B269" s="258"/>
      <c r="C269" s="447">
        <f t="shared" si="237"/>
        <v>4</v>
      </c>
      <c r="D269" s="274"/>
      <c r="E269" s="325">
        <f t="shared" si="216"/>
        <v>117</v>
      </c>
      <c r="F269" s="331"/>
      <c r="G269" s="274"/>
      <c r="H269" s="514"/>
      <c r="I269" s="514" t="s">
        <v>751</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35">
      <c r="A270" s="249"/>
      <c r="B270" s="258"/>
      <c r="C270" s="447">
        <f>INT($C$40)+2</f>
        <v>3</v>
      </c>
      <c r="D270" s="274"/>
      <c r="E270" s="325">
        <f t="shared" si="216"/>
        <v>118</v>
      </c>
      <c r="F270" s="331"/>
      <c r="G270" s="274"/>
      <c r="H270" s="515"/>
      <c r="I270" s="515" t="s">
        <v>752</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35">
      <c r="A271" s="249"/>
      <c r="B271" s="258"/>
      <c r="C271" s="447">
        <f>INT($C$40)+3</f>
        <v>4</v>
      </c>
      <c r="D271" s="274"/>
      <c r="E271" s="325">
        <f t="shared" si="216"/>
        <v>119</v>
      </c>
      <c r="F271" s="331"/>
      <c r="G271" s="274"/>
      <c r="H271" s="347"/>
      <c r="I271" s="347" t="s">
        <v>753</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35">
      <c r="A272" s="249"/>
      <c r="B272" s="258"/>
      <c r="C272" s="447">
        <f>INT($C$40)+3</f>
        <v>4</v>
      </c>
      <c r="D272" s="274"/>
      <c r="E272" s="325">
        <f t="shared" si="216"/>
        <v>120</v>
      </c>
      <c r="F272" s="331"/>
      <c r="G272" s="274"/>
      <c r="H272" s="575"/>
      <c r="I272" s="575" t="s">
        <v>754</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35">
      <c r="A273" s="249"/>
      <c r="B273" s="258"/>
      <c r="C273" s="447">
        <f>INT($C$40)+2</f>
        <v>3</v>
      </c>
      <c r="D273" s="274"/>
      <c r="E273" s="325">
        <f t="shared" si="216"/>
        <v>121</v>
      </c>
      <c r="F273" s="331"/>
      <c r="G273" s="274"/>
      <c r="H273" s="567" t="str">
        <f>Sheep!$H$253&amp;" Merino BBT"</f>
        <v>Spr Merino BBT</v>
      </c>
      <c r="I273" s="567" t="s">
        <v>916</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35">
      <c r="A274" s="249"/>
      <c r="B274" s="258"/>
      <c r="C274" s="447">
        <f>INT($C$40)+3</f>
        <v>4</v>
      </c>
      <c r="D274" s="274"/>
      <c r="E274" s="325">
        <f t="shared" si="216"/>
        <v>122</v>
      </c>
      <c r="F274" s="331"/>
      <c r="G274" s="274"/>
      <c r="H274" s="569"/>
      <c r="I274" s="587" t="s">
        <v>917</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35">
      <c r="A275" s="249"/>
      <c r="B275" s="258"/>
      <c r="C275" s="447">
        <f>INT($C$40)+3</f>
        <v>4</v>
      </c>
      <c r="D275" s="274"/>
      <c r="E275" s="325">
        <f t="shared" si="216"/>
        <v>123</v>
      </c>
      <c r="F275" s="331"/>
      <c r="G275" s="274"/>
      <c r="H275" s="569"/>
      <c r="I275" s="584" t="s">
        <v>919</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35">
      <c r="A276" s="249"/>
      <c r="B276" s="258"/>
      <c r="C276" s="447">
        <f t="shared" ref="C276:C279" si="258">INT($C$40)+3</f>
        <v>4</v>
      </c>
      <c r="D276" s="274"/>
      <c r="E276" s="325">
        <f t="shared" si="216"/>
        <v>124</v>
      </c>
      <c r="F276" s="331"/>
      <c r="G276" s="274"/>
      <c r="H276" s="569"/>
      <c r="I276" s="587" t="s">
        <v>918</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35">
      <c r="A277" s="249"/>
      <c r="B277" s="258"/>
      <c r="C277" s="447">
        <f t="shared" si="258"/>
        <v>4</v>
      </c>
      <c r="D277" s="274"/>
      <c r="E277" s="325">
        <f t="shared" si="216"/>
        <v>125</v>
      </c>
      <c r="F277" s="331"/>
      <c r="G277" s="274"/>
      <c r="H277" s="569"/>
      <c r="I277" s="584" t="s">
        <v>920</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35">
      <c r="A278" s="249"/>
      <c r="B278" s="258"/>
      <c r="C278" s="447">
        <f t="shared" si="258"/>
        <v>4</v>
      </c>
      <c r="D278" s="274"/>
      <c r="E278" s="325">
        <f t="shared" si="216"/>
        <v>126</v>
      </c>
      <c r="F278" s="331"/>
      <c r="G278" s="274"/>
      <c r="H278" s="569"/>
      <c r="I278" s="584" t="s">
        <v>923</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35">
      <c r="A279" s="249"/>
      <c r="B279" s="258"/>
      <c r="C279" s="447">
        <f t="shared" si="258"/>
        <v>4</v>
      </c>
      <c r="D279" s="274"/>
      <c r="E279" s="325">
        <f t="shared" si="216"/>
        <v>127</v>
      </c>
      <c r="F279" s="331"/>
      <c r="G279" s="274"/>
      <c r="H279" s="569"/>
      <c r="I279" s="587" t="s">
        <v>924</v>
      </c>
      <c r="J279" s="570"/>
      <c r="K279" s="929">
        <f>K276</f>
        <v>0</v>
      </c>
      <c r="L279" s="929">
        <f t="shared" ref="L279:BW281" si="260">L276</f>
        <v>0</v>
      </c>
      <c r="M279" s="929">
        <f t="shared" si="260"/>
        <v>0</v>
      </c>
      <c r="N279" s="929">
        <f t="shared" si="260"/>
        <v>0</v>
      </c>
      <c r="O279" s="929">
        <f t="shared" si="260"/>
        <v>0</v>
      </c>
      <c r="P279" s="929">
        <f t="shared" si="260"/>
        <v>0</v>
      </c>
      <c r="Q279" s="929">
        <f t="shared" si="260"/>
        <v>0</v>
      </c>
      <c r="R279" s="929">
        <f t="shared" si="260"/>
        <v>0</v>
      </c>
      <c r="S279" s="929">
        <f t="shared" si="260"/>
        <v>0</v>
      </c>
      <c r="T279" s="929">
        <f t="shared" si="260"/>
        <v>0</v>
      </c>
      <c r="U279" s="929">
        <f t="shared" si="260"/>
        <v>0</v>
      </c>
      <c r="V279" s="929">
        <f t="shared" si="260"/>
        <v>0</v>
      </c>
      <c r="W279" s="929">
        <f t="shared" si="260"/>
        <v>0</v>
      </c>
      <c r="X279" s="929">
        <f t="shared" si="260"/>
        <v>0</v>
      </c>
      <c r="Y279" s="929">
        <f t="shared" si="260"/>
        <v>0</v>
      </c>
      <c r="Z279" s="929">
        <f t="shared" si="260"/>
        <v>0</v>
      </c>
      <c r="AA279" s="929">
        <f t="shared" si="260"/>
        <v>0</v>
      </c>
      <c r="AB279" s="929">
        <f t="shared" si="260"/>
        <v>0</v>
      </c>
      <c r="AC279" s="929">
        <f t="shared" si="260"/>
        <v>0</v>
      </c>
      <c r="AD279" s="929">
        <f t="shared" si="260"/>
        <v>0</v>
      </c>
      <c r="AE279" s="929">
        <f t="shared" si="260"/>
        <v>0</v>
      </c>
      <c r="AF279" s="929">
        <f t="shared" si="260"/>
        <v>0</v>
      </c>
      <c r="AG279" s="929">
        <f t="shared" si="260"/>
        <v>0</v>
      </c>
      <c r="AH279" s="929">
        <f t="shared" si="260"/>
        <v>0</v>
      </c>
      <c r="AI279" s="929">
        <f t="shared" si="260"/>
        <v>0</v>
      </c>
      <c r="AJ279" s="929">
        <f t="shared" si="260"/>
        <v>0</v>
      </c>
      <c r="AK279" s="929">
        <f t="shared" si="260"/>
        <v>0</v>
      </c>
      <c r="AL279" s="929">
        <f t="shared" si="260"/>
        <v>0</v>
      </c>
      <c r="AM279" s="929">
        <f t="shared" si="260"/>
        <v>0</v>
      </c>
      <c r="AN279" s="929">
        <f t="shared" si="260"/>
        <v>0</v>
      </c>
      <c r="AO279" s="929">
        <f t="shared" si="260"/>
        <v>0</v>
      </c>
      <c r="AP279" s="929">
        <f t="shared" si="260"/>
        <v>0</v>
      </c>
      <c r="AQ279" s="929">
        <f t="shared" si="260"/>
        <v>0</v>
      </c>
      <c r="AR279" s="929">
        <f t="shared" si="260"/>
        <v>0</v>
      </c>
      <c r="AS279" s="929">
        <f t="shared" si="260"/>
        <v>0</v>
      </c>
      <c r="AT279" s="929">
        <f t="shared" si="260"/>
        <v>0</v>
      </c>
      <c r="AU279" s="929">
        <f t="shared" si="260"/>
        <v>0</v>
      </c>
      <c r="AV279" s="929">
        <f t="shared" si="260"/>
        <v>0</v>
      </c>
      <c r="AW279" s="929">
        <f t="shared" si="260"/>
        <v>0</v>
      </c>
      <c r="AX279" s="929">
        <f t="shared" si="260"/>
        <v>0</v>
      </c>
      <c r="AY279" s="929">
        <f t="shared" si="260"/>
        <v>0</v>
      </c>
      <c r="AZ279" s="929">
        <f t="shared" si="260"/>
        <v>0</v>
      </c>
      <c r="BA279" s="929">
        <f t="shared" si="260"/>
        <v>0</v>
      </c>
      <c r="BB279" s="929">
        <f t="shared" si="260"/>
        <v>0</v>
      </c>
      <c r="BC279" s="929">
        <f t="shared" si="260"/>
        <v>0</v>
      </c>
      <c r="BD279" s="929">
        <f t="shared" si="260"/>
        <v>0</v>
      </c>
      <c r="BE279" s="929">
        <f t="shared" si="260"/>
        <v>0</v>
      </c>
      <c r="BF279" s="929">
        <f t="shared" si="260"/>
        <v>0</v>
      </c>
      <c r="BG279" s="929">
        <f t="shared" si="260"/>
        <v>0</v>
      </c>
      <c r="BH279" s="929">
        <f t="shared" si="260"/>
        <v>0</v>
      </c>
      <c r="BI279" s="929">
        <f t="shared" si="260"/>
        <v>0</v>
      </c>
      <c r="BJ279" s="929">
        <f t="shared" si="260"/>
        <v>0</v>
      </c>
      <c r="BK279" s="929">
        <f t="shared" si="260"/>
        <v>0</v>
      </c>
      <c r="BL279" s="929">
        <f t="shared" si="260"/>
        <v>0</v>
      </c>
      <c r="BM279" s="929">
        <f t="shared" si="260"/>
        <v>0</v>
      </c>
      <c r="BN279" s="929">
        <f t="shared" si="260"/>
        <v>0</v>
      </c>
      <c r="BO279" s="929">
        <f t="shared" si="260"/>
        <v>0</v>
      </c>
      <c r="BP279" s="929">
        <f t="shared" si="260"/>
        <v>0</v>
      </c>
      <c r="BQ279" s="929">
        <f t="shared" si="260"/>
        <v>0</v>
      </c>
      <c r="BR279" s="929">
        <f t="shared" si="260"/>
        <v>0</v>
      </c>
      <c r="BS279" s="929">
        <f t="shared" si="260"/>
        <v>0</v>
      </c>
      <c r="BT279" s="929">
        <f t="shared" si="260"/>
        <v>0</v>
      </c>
      <c r="BU279" s="929">
        <f t="shared" si="260"/>
        <v>0</v>
      </c>
      <c r="BV279" s="929">
        <f t="shared" si="260"/>
        <v>0</v>
      </c>
      <c r="BW279" s="929">
        <f t="shared" si="260"/>
        <v>0</v>
      </c>
      <c r="BX279" s="929">
        <f t="shared" ref="BX279:EI281" si="261">BX276</f>
        <v>0</v>
      </c>
      <c r="BY279" s="929">
        <f t="shared" si="261"/>
        <v>0</v>
      </c>
      <c r="BZ279" s="929">
        <f t="shared" si="261"/>
        <v>0</v>
      </c>
      <c r="CA279" s="929">
        <f t="shared" si="261"/>
        <v>0</v>
      </c>
      <c r="CB279" s="929">
        <f t="shared" si="261"/>
        <v>0</v>
      </c>
      <c r="CC279" s="929">
        <f t="shared" si="261"/>
        <v>0</v>
      </c>
      <c r="CD279" s="929">
        <f t="shared" si="261"/>
        <v>0</v>
      </c>
      <c r="CE279" s="929">
        <f t="shared" si="261"/>
        <v>0</v>
      </c>
      <c r="CF279" s="929">
        <f t="shared" si="261"/>
        <v>0</v>
      </c>
      <c r="CG279" s="929">
        <f t="shared" si="261"/>
        <v>0</v>
      </c>
      <c r="CH279" s="929">
        <f t="shared" si="261"/>
        <v>0</v>
      </c>
      <c r="CI279" s="929">
        <f t="shared" si="261"/>
        <v>0</v>
      </c>
      <c r="CJ279" s="929">
        <f t="shared" si="261"/>
        <v>0</v>
      </c>
      <c r="CK279" s="929">
        <f t="shared" si="261"/>
        <v>0</v>
      </c>
      <c r="CL279" s="929">
        <f t="shared" si="261"/>
        <v>0</v>
      </c>
      <c r="CM279" s="929">
        <f t="shared" si="261"/>
        <v>0</v>
      </c>
      <c r="CN279" s="929">
        <f t="shared" si="261"/>
        <v>0</v>
      </c>
      <c r="CO279" s="929">
        <f t="shared" si="261"/>
        <v>0</v>
      </c>
      <c r="CP279" s="929">
        <f t="shared" si="261"/>
        <v>0</v>
      </c>
      <c r="CQ279" s="929">
        <f t="shared" si="261"/>
        <v>0</v>
      </c>
      <c r="CR279" s="929">
        <f t="shared" si="261"/>
        <v>0</v>
      </c>
      <c r="CS279" s="929">
        <f t="shared" si="261"/>
        <v>0</v>
      </c>
      <c r="CT279" s="929">
        <f t="shared" si="261"/>
        <v>0</v>
      </c>
      <c r="CU279" s="929">
        <f t="shared" si="261"/>
        <v>0</v>
      </c>
      <c r="CV279" s="929">
        <f t="shared" si="261"/>
        <v>0</v>
      </c>
      <c r="CW279" s="929">
        <f t="shared" si="261"/>
        <v>0</v>
      </c>
      <c r="CX279" s="929">
        <f t="shared" si="261"/>
        <v>0</v>
      </c>
      <c r="CY279" s="929">
        <f t="shared" si="261"/>
        <v>0</v>
      </c>
      <c r="CZ279" s="929">
        <f t="shared" si="261"/>
        <v>0</v>
      </c>
      <c r="DA279" s="929">
        <f t="shared" si="261"/>
        <v>0</v>
      </c>
      <c r="DB279" s="929">
        <f t="shared" si="261"/>
        <v>0</v>
      </c>
      <c r="DC279" s="929">
        <f t="shared" si="261"/>
        <v>0</v>
      </c>
      <c r="DD279" s="929">
        <f t="shared" si="261"/>
        <v>0</v>
      </c>
      <c r="DE279" s="929">
        <f t="shared" si="261"/>
        <v>0</v>
      </c>
      <c r="DF279" s="929">
        <f t="shared" si="261"/>
        <v>0</v>
      </c>
      <c r="DG279" s="929">
        <f t="shared" si="261"/>
        <v>0</v>
      </c>
      <c r="DH279" s="929">
        <f t="shared" si="261"/>
        <v>0</v>
      </c>
      <c r="DI279" s="929">
        <f t="shared" si="261"/>
        <v>0</v>
      </c>
      <c r="DJ279" s="929">
        <f t="shared" si="261"/>
        <v>0</v>
      </c>
      <c r="DK279" s="929">
        <f t="shared" si="261"/>
        <v>0</v>
      </c>
      <c r="DL279" s="929">
        <f t="shared" si="261"/>
        <v>0</v>
      </c>
      <c r="DM279" s="929">
        <f t="shared" si="261"/>
        <v>0</v>
      </c>
      <c r="DN279" s="929">
        <f t="shared" si="261"/>
        <v>0</v>
      </c>
      <c r="DO279" s="929">
        <f t="shared" si="261"/>
        <v>0</v>
      </c>
      <c r="DP279" s="929">
        <f t="shared" si="261"/>
        <v>0</v>
      </c>
      <c r="DQ279" s="929">
        <f t="shared" si="261"/>
        <v>0</v>
      </c>
      <c r="DR279" s="929">
        <f t="shared" si="261"/>
        <v>0</v>
      </c>
      <c r="DS279" s="929">
        <f t="shared" si="261"/>
        <v>0</v>
      </c>
      <c r="DT279" s="929">
        <f t="shared" si="261"/>
        <v>0</v>
      </c>
      <c r="DU279" s="929">
        <f t="shared" si="261"/>
        <v>0</v>
      </c>
      <c r="DV279" s="929">
        <f t="shared" si="261"/>
        <v>0</v>
      </c>
      <c r="DW279" s="929">
        <f t="shared" si="261"/>
        <v>0</v>
      </c>
      <c r="DX279" s="929">
        <f t="shared" si="261"/>
        <v>0</v>
      </c>
      <c r="DY279" s="929">
        <f t="shared" si="261"/>
        <v>0</v>
      </c>
      <c r="DZ279" s="929">
        <f t="shared" si="261"/>
        <v>0</v>
      </c>
      <c r="EA279" s="929">
        <f t="shared" si="261"/>
        <v>0</v>
      </c>
      <c r="EB279" s="929">
        <f t="shared" si="261"/>
        <v>0</v>
      </c>
      <c r="EC279" s="929">
        <f t="shared" si="261"/>
        <v>0</v>
      </c>
      <c r="ED279" s="929">
        <f t="shared" si="261"/>
        <v>0</v>
      </c>
      <c r="EE279" s="929">
        <f t="shared" si="261"/>
        <v>0</v>
      </c>
      <c r="EF279" s="929">
        <f t="shared" si="261"/>
        <v>0</v>
      </c>
      <c r="EG279" s="929">
        <f t="shared" si="261"/>
        <v>0</v>
      </c>
      <c r="EH279" s="929">
        <f t="shared" si="261"/>
        <v>0</v>
      </c>
      <c r="EI279" s="929">
        <f t="shared" si="261"/>
        <v>0</v>
      </c>
      <c r="EJ279" s="929">
        <f t="shared" ref="EJ279:GU281" si="262">EJ276</f>
        <v>0</v>
      </c>
      <c r="EK279" s="929">
        <f t="shared" si="262"/>
        <v>0</v>
      </c>
      <c r="EL279" s="929">
        <f t="shared" si="262"/>
        <v>0</v>
      </c>
      <c r="EM279" s="929">
        <f t="shared" si="262"/>
        <v>0</v>
      </c>
      <c r="EN279" s="929">
        <f t="shared" si="262"/>
        <v>0</v>
      </c>
      <c r="EO279" s="929">
        <f t="shared" si="262"/>
        <v>0</v>
      </c>
      <c r="EP279" s="929">
        <f t="shared" si="262"/>
        <v>0</v>
      </c>
      <c r="EQ279" s="929">
        <f t="shared" si="262"/>
        <v>0</v>
      </c>
      <c r="ER279" s="929">
        <f t="shared" si="262"/>
        <v>0</v>
      </c>
      <c r="ES279" s="929">
        <f t="shared" si="262"/>
        <v>0</v>
      </c>
      <c r="ET279" s="929">
        <f t="shared" si="262"/>
        <v>0</v>
      </c>
      <c r="EU279" s="929">
        <f t="shared" si="262"/>
        <v>0</v>
      </c>
      <c r="EV279" s="929">
        <f t="shared" si="262"/>
        <v>0</v>
      </c>
      <c r="EW279" s="929">
        <f t="shared" si="262"/>
        <v>0</v>
      </c>
      <c r="EX279" s="929">
        <f t="shared" si="262"/>
        <v>0</v>
      </c>
      <c r="EY279" s="929">
        <f t="shared" si="262"/>
        <v>0</v>
      </c>
      <c r="EZ279" s="929">
        <f t="shared" si="262"/>
        <v>0</v>
      </c>
      <c r="FA279" s="929">
        <f t="shared" si="262"/>
        <v>0</v>
      </c>
      <c r="FB279" s="929">
        <f t="shared" si="262"/>
        <v>0</v>
      </c>
      <c r="FC279" s="929">
        <f t="shared" si="262"/>
        <v>0</v>
      </c>
      <c r="FD279" s="929">
        <f t="shared" si="262"/>
        <v>0</v>
      </c>
      <c r="FE279" s="929">
        <f t="shared" si="262"/>
        <v>0</v>
      </c>
      <c r="FF279" s="929">
        <f t="shared" si="262"/>
        <v>0</v>
      </c>
      <c r="FG279" s="929">
        <f t="shared" si="262"/>
        <v>0</v>
      </c>
      <c r="FH279" s="929">
        <f t="shared" si="262"/>
        <v>0</v>
      </c>
      <c r="FI279" s="929">
        <f t="shared" si="262"/>
        <v>0</v>
      </c>
      <c r="FJ279" s="929">
        <f t="shared" si="262"/>
        <v>0</v>
      </c>
      <c r="FK279" s="929">
        <f t="shared" si="262"/>
        <v>0</v>
      </c>
      <c r="FL279" s="929">
        <f t="shared" si="262"/>
        <v>0</v>
      </c>
      <c r="FM279" s="929">
        <f t="shared" si="262"/>
        <v>0</v>
      </c>
      <c r="FN279" s="929">
        <f t="shared" si="262"/>
        <v>0</v>
      </c>
      <c r="FO279" s="929">
        <f t="shared" si="262"/>
        <v>0</v>
      </c>
      <c r="FP279" s="929">
        <f t="shared" si="262"/>
        <v>0</v>
      </c>
      <c r="FQ279" s="929">
        <f t="shared" si="262"/>
        <v>0</v>
      </c>
      <c r="FR279" s="929">
        <f t="shared" si="262"/>
        <v>0</v>
      </c>
      <c r="FS279" s="929">
        <f t="shared" si="262"/>
        <v>0</v>
      </c>
      <c r="FT279" s="929">
        <f t="shared" si="262"/>
        <v>0</v>
      </c>
      <c r="FU279" s="929">
        <f t="shared" si="262"/>
        <v>0</v>
      </c>
      <c r="FV279" s="929">
        <f t="shared" si="262"/>
        <v>0</v>
      </c>
      <c r="FW279" s="929">
        <f t="shared" si="262"/>
        <v>0</v>
      </c>
      <c r="FX279" s="929">
        <f t="shared" si="262"/>
        <v>0</v>
      </c>
      <c r="FY279" s="929">
        <f t="shared" si="262"/>
        <v>0</v>
      </c>
      <c r="FZ279" s="929">
        <f t="shared" si="262"/>
        <v>0</v>
      </c>
      <c r="GA279" s="929">
        <f t="shared" si="262"/>
        <v>0</v>
      </c>
      <c r="GB279" s="929">
        <f t="shared" si="262"/>
        <v>0</v>
      </c>
      <c r="GC279" s="929">
        <f t="shared" si="262"/>
        <v>0</v>
      </c>
      <c r="GD279" s="929">
        <f t="shared" si="262"/>
        <v>0</v>
      </c>
      <c r="GE279" s="929">
        <f t="shared" si="262"/>
        <v>0</v>
      </c>
      <c r="GF279" s="929">
        <f t="shared" si="262"/>
        <v>0</v>
      </c>
      <c r="GG279" s="929">
        <f t="shared" si="262"/>
        <v>0</v>
      </c>
      <c r="GH279" s="929">
        <f t="shared" si="262"/>
        <v>0</v>
      </c>
      <c r="GI279" s="929">
        <f t="shared" si="262"/>
        <v>0</v>
      </c>
      <c r="GJ279" s="929">
        <f t="shared" si="262"/>
        <v>0</v>
      </c>
      <c r="GK279" s="929">
        <f t="shared" si="262"/>
        <v>0</v>
      </c>
      <c r="GL279" s="929">
        <f t="shared" si="262"/>
        <v>0</v>
      </c>
      <c r="GM279" s="929">
        <f t="shared" si="262"/>
        <v>0</v>
      </c>
      <c r="GN279" s="929">
        <f t="shared" si="262"/>
        <v>0</v>
      </c>
      <c r="GO279" s="929">
        <f t="shared" si="262"/>
        <v>0</v>
      </c>
      <c r="GP279" s="929">
        <f t="shared" si="262"/>
        <v>0</v>
      </c>
      <c r="GQ279" s="929">
        <f t="shared" si="262"/>
        <v>0</v>
      </c>
      <c r="GR279" s="929">
        <f t="shared" si="262"/>
        <v>0</v>
      </c>
      <c r="GS279" s="929">
        <f t="shared" si="262"/>
        <v>0</v>
      </c>
      <c r="GT279" s="929">
        <f t="shared" si="262"/>
        <v>0</v>
      </c>
      <c r="GU279" s="929">
        <f t="shared" si="262"/>
        <v>0</v>
      </c>
      <c r="GV279" s="929">
        <f t="shared" ref="GV279:JG281" si="263">GV276</f>
        <v>0</v>
      </c>
      <c r="GW279" s="929">
        <f t="shared" si="263"/>
        <v>0</v>
      </c>
      <c r="GX279" s="929">
        <f t="shared" si="263"/>
        <v>0</v>
      </c>
      <c r="GY279" s="929">
        <f t="shared" si="263"/>
        <v>0</v>
      </c>
      <c r="GZ279" s="929">
        <f t="shared" si="263"/>
        <v>0</v>
      </c>
      <c r="HA279" s="929">
        <f t="shared" si="263"/>
        <v>0</v>
      </c>
      <c r="HB279" s="929">
        <f t="shared" si="263"/>
        <v>0</v>
      </c>
      <c r="HC279" s="929">
        <f t="shared" si="263"/>
        <v>0</v>
      </c>
      <c r="HD279" s="929">
        <f t="shared" si="263"/>
        <v>0</v>
      </c>
      <c r="HE279" s="929">
        <f t="shared" si="263"/>
        <v>0</v>
      </c>
      <c r="HF279" s="929">
        <f t="shared" si="263"/>
        <v>0</v>
      </c>
      <c r="HG279" s="929">
        <f t="shared" si="263"/>
        <v>0</v>
      </c>
      <c r="HH279" s="929">
        <f t="shared" si="263"/>
        <v>0</v>
      </c>
      <c r="HI279" s="929">
        <f t="shared" si="263"/>
        <v>0</v>
      </c>
      <c r="HJ279" s="929">
        <f t="shared" si="263"/>
        <v>0</v>
      </c>
      <c r="HK279" s="929">
        <f t="shared" si="263"/>
        <v>0</v>
      </c>
      <c r="HL279" s="929">
        <f t="shared" si="263"/>
        <v>0</v>
      </c>
      <c r="HM279" s="929">
        <f t="shared" si="263"/>
        <v>0</v>
      </c>
      <c r="HN279" s="929">
        <f t="shared" si="263"/>
        <v>0</v>
      </c>
      <c r="HO279" s="929">
        <f t="shared" si="263"/>
        <v>0</v>
      </c>
      <c r="HP279" s="929">
        <f t="shared" si="263"/>
        <v>0</v>
      </c>
      <c r="HQ279" s="929">
        <f t="shared" si="263"/>
        <v>0</v>
      </c>
      <c r="HR279" s="929">
        <f t="shared" si="263"/>
        <v>0</v>
      </c>
      <c r="HS279" s="929">
        <f t="shared" si="263"/>
        <v>0</v>
      </c>
      <c r="HT279" s="929">
        <f t="shared" si="263"/>
        <v>0</v>
      </c>
      <c r="HU279" s="929">
        <f t="shared" si="263"/>
        <v>0</v>
      </c>
      <c r="HV279" s="929">
        <f t="shared" si="263"/>
        <v>0</v>
      </c>
      <c r="HW279" s="929">
        <f t="shared" si="263"/>
        <v>0</v>
      </c>
      <c r="HX279" s="929">
        <f t="shared" si="263"/>
        <v>0</v>
      </c>
      <c r="HY279" s="929">
        <f t="shared" si="263"/>
        <v>0</v>
      </c>
      <c r="HZ279" s="929">
        <f t="shared" si="263"/>
        <v>0</v>
      </c>
      <c r="IA279" s="929">
        <f t="shared" si="263"/>
        <v>0</v>
      </c>
      <c r="IB279" s="929">
        <f t="shared" si="263"/>
        <v>0</v>
      </c>
      <c r="IC279" s="929">
        <f t="shared" si="263"/>
        <v>0</v>
      </c>
      <c r="ID279" s="929">
        <f t="shared" si="263"/>
        <v>0</v>
      </c>
      <c r="IE279" s="929">
        <f t="shared" si="263"/>
        <v>0</v>
      </c>
      <c r="IF279" s="929">
        <f t="shared" si="263"/>
        <v>0</v>
      </c>
      <c r="IG279" s="929">
        <f t="shared" si="263"/>
        <v>0</v>
      </c>
      <c r="IH279" s="929">
        <f t="shared" si="263"/>
        <v>0</v>
      </c>
      <c r="II279" s="929">
        <f t="shared" si="263"/>
        <v>0</v>
      </c>
      <c r="IJ279" s="929">
        <f t="shared" si="263"/>
        <v>0</v>
      </c>
      <c r="IK279" s="929">
        <f t="shared" si="263"/>
        <v>0</v>
      </c>
      <c r="IL279" s="929">
        <f t="shared" si="263"/>
        <v>0</v>
      </c>
      <c r="IM279" s="929">
        <f t="shared" si="263"/>
        <v>0</v>
      </c>
      <c r="IN279" s="929">
        <f t="shared" si="263"/>
        <v>0</v>
      </c>
      <c r="IO279" s="929">
        <f t="shared" si="263"/>
        <v>0</v>
      </c>
      <c r="IP279" s="929">
        <f t="shared" si="263"/>
        <v>0</v>
      </c>
      <c r="IQ279" s="929">
        <f t="shared" si="263"/>
        <v>0</v>
      </c>
      <c r="IR279" s="929">
        <f t="shared" si="263"/>
        <v>0</v>
      </c>
      <c r="IS279" s="929">
        <f t="shared" si="263"/>
        <v>0</v>
      </c>
      <c r="IT279" s="929">
        <f t="shared" si="263"/>
        <v>0</v>
      </c>
      <c r="IU279" s="929">
        <f t="shared" si="263"/>
        <v>0</v>
      </c>
      <c r="IV279" s="929">
        <f t="shared" si="263"/>
        <v>0</v>
      </c>
      <c r="IW279" s="929">
        <f t="shared" si="263"/>
        <v>0</v>
      </c>
      <c r="IX279" s="929">
        <f t="shared" si="263"/>
        <v>0</v>
      </c>
      <c r="IY279" s="929">
        <f t="shared" si="263"/>
        <v>0</v>
      </c>
      <c r="IZ279" s="929">
        <f t="shared" si="263"/>
        <v>0</v>
      </c>
      <c r="JA279" s="929">
        <f t="shared" si="263"/>
        <v>0</v>
      </c>
      <c r="JB279" s="929">
        <f t="shared" si="263"/>
        <v>0</v>
      </c>
      <c r="JC279" s="929">
        <f t="shared" si="263"/>
        <v>0</v>
      </c>
      <c r="JD279" s="929">
        <f t="shared" si="263"/>
        <v>0</v>
      </c>
      <c r="JE279" s="929">
        <f t="shared" si="263"/>
        <v>0</v>
      </c>
      <c r="JF279" s="929">
        <f t="shared" si="263"/>
        <v>0</v>
      </c>
      <c r="JG279" s="929">
        <f t="shared" si="263"/>
        <v>0</v>
      </c>
      <c r="JH279" s="929">
        <f t="shared" ref="JH279:LS281" si="264">JH276</f>
        <v>0</v>
      </c>
      <c r="JI279" s="929">
        <f t="shared" si="264"/>
        <v>0</v>
      </c>
      <c r="JJ279" s="929">
        <f t="shared" si="264"/>
        <v>0</v>
      </c>
      <c r="JK279" s="929">
        <f t="shared" si="264"/>
        <v>0</v>
      </c>
      <c r="JL279" s="929">
        <f t="shared" si="264"/>
        <v>0</v>
      </c>
      <c r="JM279" s="929">
        <f t="shared" si="264"/>
        <v>0</v>
      </c>
      <c r="JN279" s="929">
        <f t="shared" si="264"/>
        <v>0</v>
      </c>
      <c r="JO279" s="929">
        <f t="shared" si="264"/>
        <v>0</v>
      </c>
      <c r="JP279" s="929">
        <f t="shared" si="264"/>
        <v>0</v>
      </c>
      <c r="JQ279" s="929">
        <f t="shared" si="264"/>
        <v>0</v>
      </c>
      <c r="JR279" s="929">
        <f t="shared" si="264"/>
        <v>0</v>
      </c>
      <c r="JS279" s="929">
        <f t="shared" si="264"/>
        <v>0</v>
      </c>
      <c r="JT279" s="929">
        <f t="shared" si="264"/>
        <v>0</v>
      </c>
      <c r="JU279" s="929">
        <f t="shared" si="264"/>
        <v>0</v>
      </c>
      <c r="JV279" s="929">
        <f t="shared" si="264"/>
        <v>0</v>
      </c>
      <c r="JW279" s="929">
        <f t="shared" si="264"/>
        <v>0</v>
      </c>
      <c r="JX279" s="929">
        <f t="shared" si="264"/>
        <v>0</v>
      </c>
      <c r="JY279" s="929">
        <f t="shared" si="264"/>
        <v>0</v>
      </c>
      <c r="JZ279" s="929">
        <f t="shared" si="264"/>
        <v>0</v>
      </c>
      <c r="KA279" s="929">
        <f t="shared" si="264"/>
        <v>0</v>
      </c>
      <c r="KB279" s="929">
        <f t="shared" si="264"/>
        <v>0</v>
      </c>
      <c r="KC279" s="929">
        <f t="shared" si="264"/>
        <v>0</v>
      </c>
      <c r="KD279" s="929">
        <f t="shared" si="264"/>
        <v>0</v>
      </c>
      <c r="KE279" s="929">
        <f t="shared" si="264"/>
        <v>0</v>
      </c>
      <c r="KF279" s="929">
        <f t="shared" si="264"/>
        <v>0</v>
      </c>
      <c r="KG279" s="929">
        <f t="shared" si="264"/>
        <v>0</v>
      </c>
      <c r="KH279" s="929">
        <f t="shared" si="264"/>
        <v>0</v>
      </c>
      <c r="KI279" s="929">
        <f t="shared" si="264"/>
        <v>0</v>
      </c>
      <c r="KJ279" s="929">
        <f t="shared" si="264"/>
        <v>0</v>
      </c>
      <c r="KK279" s="929">
        <f t="shared" si="264"/>
        <v>0</v>
      </c>
      <c r="KL279" s="929">
        <f t="shared" si="264"/>
        <v>0</v>
      </c>
      <c r="KM279" s="929">
        <f t="shared" si="264"/>
        <v>0</v>
      </c>
      <c r="KN279" s="929">
        <f t="shared" si="264"/>
        <v>0</v>
      </c>
      <c r="KO279" s="929">
        <f t="shared" si="264"/>
        <v>0</v>
      </c>
      <c r="KP279" s="929">
        <f t="shared" si="264"/>
        <v>0</v>
      </c>
      <c r="KQ279" s="929">
        <f t="shared" si="264"/>
        <v>0</v>
      </c>
      <c r="KR279" s="929">
        <f t="shared" si="264"/>
        <v>0</v>
      </c>
      <c r="KS279" s="929">
        <f t="shared" si="264"/>
        <v>0</v>
      </c>
      <c r="KT279" s="929">
        <f t="shared" si="264"/>
        <v>0</v>
      </c>
      <c r="KU279" s="929">
        <f t="shared" si="264"/>
        <v>0</v>
      </c>
      <c r="KV279" s="929">
        <f t="shared" si="264"/>
        <v>0</v>
      </c>
      <c r="KW279" s="929">
        <f t="shared" si="264"/>
        <v>0</v>
      </c>
      <c r="KX279" s="929">
        <f t="shared" si="264"/>
        <v>0</v>
      </c>
      <c r="KY279" s="929">
        <f t="shared" si="264"/>
        <v>0</v>
      </c>
      <c r="KZ279" s="929">
        <f t="shared" si="264"/>
        <v>0</v>
      </c>
      <c r="LA279" s="929">
        <f t="shared" si="264"/>
        <v>0</v>
      </c>
      <c r="LB279" s="929">
        <f t="shared" si="264"/>
        <v>0</v>
      </c>
      <c r="LC279" s="929">
        <f t="shared" si="264"/>
        <v>0</v>
      </c>
      <c r="LD279" s="929">
        <f t="shared" si="264"/>
        <v>0</v>
      </c>
      <c r="LE279" s="929">
        <f t="shared" si="264"/>
        <v>0</v>
      </c>
      <c r="LF279" s="929">
        <f t="shared" si="264"/>
        <v>0</v>
      </c>
      <c r="LG279" s="929">
        <f t="shared" si="264"/>
        <v>0</v>
      </c>
      <c r="LH279" s="929">
        <f t="shared" si="264"/>
        <v>0</v>
      </c>
      <c r="LI279" s="929">
        <f t="shared" si="264"/>
        <v>0</v>
      </c>
      <c r="LJ279" s="929">
        <f t="shared" si="264"/>
        <v>0</v>
      </c>
      <c r="LK279" s="929">
        <f t="shared" si="264"/>
        <v>0</v>
      </c>
      <c r="LL279" s="929">
        <f t="shared" si="264"/>
        <v>0</v>
      </c>
      <c r="LM279" s="929">
        <f t="shared" si="264"/>
        <v>0</v>
      </c>
      <c r="LN279" s="929">
        <f t="shared" si="264"/>
        <v>0</v>
      </c>
      <c r="LO279" s="929">
        <f t="shared" si="264"/>
        <v>0</v>
      </c>
      <c r="LP279" s="929">
        <f t="shared" si="264"/>
        <v>0</v>
      </c>
      <c r="LQ279" s="929">
        <f t="shared" si="264"/>
        <v>0</v>
      </c>
      <c r="LR279" s="929">
        <f t="shared" si="264"/>
        <v>0</v>
      </c>
      <c r="LS279" s="929">
        <f t="shared" si="264"/>
        <v>0</v>
      </c>
      <c r="LT279" s="929">
        <f t="shared" ref="LT279:OE281" si="265">LT276</f>
        <v>0</v>
      </c>
      <c r="LU279" s="929">
        <f t="shared" si="265"/>
        <v>0</v>
      </c>
      <c r="LV279" s="929">
        <f t="shared" si="265"/>
        <v>0</v>
      </c>
      <c r="LW279" s="929">
        <f t="shared" si="265"/>
        <v>0</v>
      </c>
      <c r="LX279" s="929">
        <f t="shared" si="265"/>
        <v>0</v>
      </c>
      <c r="LY279" s="929">
        <f t="shared" si="265"/>
        <v>0</v>
      </c>
      <c r="LZ279" s="929">
        <f t="shared" si="265"/>
        <v>0</v>
      </c>
      <c r="MA279" s="929">
        <f t="shared" si="265"/>
        <v>0</v>
      </c>
      <c r="MB279" s="929">
        <f t="shared" si="265"/>
        <v>0</v>
      </c>
      <c r="MC279" s="929">
        <f t="shared" si="265"/>
        <v>0</v>
      </c>
      <c r="MD279" s="929">
        <f t="shared" si="265"/>
        <v>0</v>
      </c>
      <c r="ME279" s="929">
        <f t="shared" si="265"/>
        <v>0</v>
      </c>
      <c r="MF279" s="929">
        <f t="shared" si="265"/>
        <v>0</v>
      </c>
      <c r="MG279" s="929">
        <f t="shared" si="265"/>
        <v>0</v>
      </c>
      <c r="MH279" s="929">
        <f t="shared" si="265"/>
        <v>0</v>
      </c>
      <c r="MI279" s="929">
        <f t="shared" si="265"/>
        <v>0</v>
      </c>
      <c r="MJ279" s="929">
        <f t="shared" si="265"/>
        <v>0</v>
      </c>
      <c r="MK279" s="929">
        <f t="shared" si="265"/>
        <v>0</v>
      </c>
      <c r="ML279" s="929">
        <f t="shared" si="265"/>
        <v>0</v>
      </c>
      <c r="MM279" s="929">
        <f t="shared" si="265"/>
        <v>0</v>
      </c>
      <c r="MN279" s="929">
        <f t="shared" si="265"/>
        <v>0</v>
      </c>
      <c r="MO279" s="929">
        <f t="shared" si="265"/>
        <v>0</v>
      </c>
      <c r="MP279" s="929">
        <f t="shared" si="265"/>
        <v>0</v>
      </c>
      <c r="MQ279" s="929">
        <f t="shared" si="265"/>
        <v>0</v>
      </c>
      <c r="MR279" s="929">
        <f t="shared" si="265"/>
        <v>0</v>
      </c>
      <c r="MS279" s="929">
        <f t="shared" si="265"/>
        <v>0</v>
      </c>
      <c r="MT279" s="929">
        <f t="shared" si="265"/>
        <v>0</v>
      </c>
      <c r="MU279" s="929">
        <f t="shared" si="265"/>
        <v>0</v>
      </c>
      <c r="MV279" s="929">
        <f t="shared" si="265"/>
        <v>0</v>
      </c>
      <c r="MW279" s="929">
        <f t="shared" si="265"/>
        <v>0</v>
      </c>
      <c r="MX279" s="929">
        <f t="shared" si="265"/>
        <v>0</v>
      </c>
      <c r="MY279" s="929">
        <f t="shared" si="265"/>
        <v>0</v>
      </c>
      <c r="MZ279" s="929">
        <f t="shared" si="265"/>
        <v>0</v>
      </c>
      <c r="NA279" s="929">
        <f t="shared" si="265"/>
        <v>0</v>
      </c>
      <c r="NB279" s="929">
        <f t="shared" si="265"/>
        <v>0</v>
      </c>
      <c r="NC279" s="929">
        <f t="shared" si="265"/>
        <v>0</v>
      </c>
      <c r="ND279" s="929">
        <f t="shared" si="265"/>
        <v>0</v>
      </c>
      <c r="NE279" s="929">
        <f t="shared" si="265"/>
        <v>0</v>
      </c>
      <c r="NF279" s="929">
        <f t="shared" si="265"/>
        <v>0</v>
      </c>
      <c r="NG279" s="929">
        <f t="shared" si="265"/>
        <v>0</v>
      </c>
      <c r="NH279" s="929">
        <f t="shared" si="265"/>
        <v>0</v>
      </c>
      <c r="NI279" s="929">
        <f t="shared" si="265"/>
        <v>0</v>
      </c>
      <c r="NJ279" s="929">
        <f t="shared" si="265"/>
        <v>0</v>
      </c>
      <c r="NK279" s="929">
        <f t="shared" si="265"/>
        <v>0</v>
      </c>
      <c r="NL279" s="929">
        <f t="shared" si="265"/>
        <v>0</v>
      </c>
      <c r="NM279" s="929">
        <f t="shared" si="265"/>
        <v>0</v>
      </c>
      <c r="NN279" s="929">
        <f t="shared" si="265"/>
        <v>0</v>
      </c>
      <c r="NO279" s="929">
        <f t="shared" si="265"/>
        <v>0</v>
      </c>
      <c r="NP279" s="929">
        <f t="shared" si="265"/>
        <v>0</v>
      </c>
      <c r="NQ279" s="929">
        <f t="shared" si="265"/>
        <v>0</v>
      </c>
      <c r="NR279" s="929">
        <f t="shared" si="265"/>
        <v>0</v>
      </c>
      <c r="NS279" s="929">
        <f t="shared" si="265"/>
        <v>0</v>
      </c>
      <c r="NT279" s="929">
        <f t="shared" si="265"/>
        <v>0</v>
      </c>
      <c r="NU279" s="929">
        <f t="shared" si="265"/>
        <v>0</v>
      </c>
      <c r="NV279" s="929">
        <f t="shared" si="265"/>
        <v>0</v>
      </c>
      <c r="NW279" s="929">
        <f t="shared" si="265"/>
        <v>0</v>
      </c>
      <c r="NX279" s="929">
        <f t="shared" si="265"/>
        <v>0</v>
      </c>
      <c r="NY279" s="929">
        <f t="shared" si="265"/>
        <v>0</v>
      </c>
      <c r="NZ279" s="929">
        <f t="shared" si="265"/>
        <v>0</v>
      </c>
      <c r="OA279" s="929">
        <f t="shared" si="265"/>
        <v>0</v>
      </c>
      <c r="OB279" s="929">
        <f t="shared" si="265"/>
        <v>0</v>
      </c>
      <c r="OC279" s="929">
        <f t="shared" si="265"/>
        <v>0</v>
      </c>
      <c r="OD279" s="929">
        <f t="shared" si="265"/>
        <v>0</v>
      </c>
      <c r="OE279" s="929">
        <f t="shared" si="265"/>
        <v>0</v>
      </c>
      <c r="OF279" s="929">
        <f t="shared" ref="OF279:QQ281" si="266">OF276</f>
        <v>0</v>
      </c>
      <c r="OG279" s="929">
        <f t="shared" si="266"/>
        <v>0</v>
      </c>
      <c r="OH279" s="929">
        <f t="shared" si="266"/>
        <v>0</v>
      </c>
      <c r="OI279" s="929">
        <f t="shared" si="266"/>
        <v>0</v>
      </c>
      <c r="OJ279" s="929">
        <f t="shared" si="266"/>
        <v>0</v>
      </c>
      <c r="OK279" s="929">
        <f t="shared" si="266"/>
        <v>0</v>
      </c>
      <c r="OL279" s="929">
        <f t="shared" si="266"/>
        <v>0</v>
      </c>
      <c r="OM279" s="929">
        <f t="shared" si="266"/>
        <v>0</v>
      </c>
      <c r="ON279" s="929">
        <f t="shared" si="266"/>
        <v>0</v>
      </c>
      <c r="OO279" s="929">
        <f t="shared" si="266"/>
        <v>0</v>
      </c>
      <c r="OP279" s="929">
        <f t="shared" si="266"/>
        <v>0</v>
      </c>
      <c r="OQ279" s="929">
        <f t="shared" si="266"/>
        <v>0</v>
      </c>
      <c r="OR279" s="929">
        <f t="shared" si="266"/>
        <v>0</v>
      </c>
      <c r="OS279" s="929">
        <f t="shared" si="266"/>
        <v>0</v>
      </c>
      <c r="OT279" s="929">
        <f t="shared" si="266"/>
        <v>0</v>
      </c>
      <c r="OU279" s="929">
        <f t="shared" si="266"/>
        <v>0</v>
      </c>
      <c r="OV279" s="929">
        <f t="shared" si="266"/>
        <v>0</v>
      </c>
      <c r="OW279" s="929">
        <f t="shared" si="266"/>
        <v>0</v>
      </c>
      <c r="OX279" s="929">
        <f t="shared" si="266"/>
        <v>0</v>
      </c>
      <c r="OY279" s="929">
        <f t="shared" si="266"/>
        <v>0</v>
      </c>
      <c r="OZ279" s="929">
        <f t="shared" si="266"/>
        <v>0</v>
      </c>
      <c r="PA279" s="929">
        <f t="shared" si="266"/>
        <v>0</v>
      </c>
      <c r="PB279" s="929">
        <f t="shared" si="266"/>
        <v>0</v>
      </c>
      <c r="PC279" s="929">
        <f t="shared" si="266"/>
        <v>0</v>
      </c>
      <c r="PD279" s="929">
        <f t="shared" si="266"/>
        <v>0</v>
      </c>
      <c r="PE279" s="929">
        <f t="shared" si="266"/>
        <v>0</v>
      </c>
      <c r="PF279" s="929">
        <f t="shared" si="266"/>
        <v>0</v>
      </c>
      <c r="PG279" s="929">
        <f t="shared" si="266"/>
        <v>0</v>
      </c>
      <c r="PH279" s="929">
        <f t="shared" si="266"/>
        <v>0</v>
      </c>
      <c r="PI279" s="929">
        <f t="shared" si="266"/>
        <v>0</v>
      </c>
      <c r="PJ279" s="929">
        <f t="shared" si="266"/>
        <v>0</v>
      </c>
      <c r="PK279" s="929">
        <f t="shared" si="266"/>
        <v>0</v>
      </c>
      <c r="PL279" s="929">
        <f t="shared" si="266"/>
        <v>0</v>
      </c>
      <c r="PM279" s="929">
        <f t="shared" si="266"/>
        <v>0</v>
      </c>
      <c r="PN279" s="929">
        <f t="shared" si="266"/>
        <v>0</v>
      </c>
      <c r="PO279" s="929">
        <f t="shared" si="266"/>
        <v>0</v>
      </c>
      <c r="PP279" s="929">
        <f t="shared" si="266"/>
        <v>0</v>
      </c>
      <c r="PQ279" s="929">
        <f t="shared" si="266"/>
        <v>0</v>
      </c>
      <c r="PR279" s="929">
        <f t="shared" si="266"/>
        <v>0</v>
      </c>
      <c r="PS279" s="929">
        <f t="shared" si="266"/>
        <v>0</v>
      </c>
      <c r="PT279" s="929">
        <f t="shared" si="266"/>
        <v>0</v>
      </c>
      <c r="PU279" s="929">
        <f t="shared" si="266"/>
        <v>0</v>
      </c>
      <c r="PV279" s="929">
        <f t="shared" si="266"/>
        <v>0</v>
      </c>
      <c r="PW279" s="929">
        <f t="shared" si="266"/>
        <v>0</v>
      </c>
      <c r="PX279" s="929">
        <f t="shared" si="266"/>
        <v>0</v>
      </c>
      <c r="PY279" s="929">
        <f t="shared" si="266"/>
        <v>0</v>
      </c>
      <c r="PZ279" s="929">
        <f t="shared" si="266"/>
        <v>0</v>
      </c>
      <c r="QA279" s="929">
        <f t="shared" si="266"/>
        <v>0</v>
      </c>
      <c r="QB279" s="929">
        <f t="shared" si="266"/>
        <v>0</v>
      </c>
      <c r="QC279" s="929">
        <f t="shared" si="266"/>
        <v>0</v>
      </c>
      <c r="QD279" s="929">
        <f t="shared" si="266"/>
        <v>0</v>
      </c>
      <c r="QE279" s="929">
        <f t="shared" si="266"/>
        <v>0</v>
      </c>
      <c r="QF279" s="929">
        <f t="shared" si="266"/>
        <v>0</v>
      </c>
      <c r="QG279" s="929">
        <f t="shared" si="266"/>
        <v>0</v>
      </c>
      <c r="QH279" s="929">
        <f t="shared" si="266"/>
        <v>0</v>
      </c>
      <c r="QI279" s="929">
        <f t="shared" si="266"/>
        <v>0</v>
      </c>
      <c r="QJ279" s="929">
        <f t="shared" si="266"/>
        <v>0</v>
      </c>
      <c r="QK279" s="929">
        <f t="shared" si="266"/>
        <v>0</v>
      </c>
      <c r="QL279" s="929">
        <f t="shared" si="266"/>
        <v>0</v>
      </c>
      <c r="QM279" s="929">
        <f t="shared" si="266"/>
        <v>0</v>
      </c>
      <c r="QN279" s="929">
        <f t="shared" si="266"/>
        <v>0</v>
      </c>
      <c r="QO279" s="929">
        <f t="shared" si="266"/>
        <v>0</v>
      </c>
      <c r="QP279" s="929">
        <f t="shared" si="266"/>
        <v>0</v>
      </c>
      <c r="QQ279" s="929">
        <f t="shared" si="266"/>
        <v>0</v>
      </c>
      <c r="QR279" s="929">
        <f t="shared" ref="QR279:SI281" si="267">QR276</f>
        <v>0</v>
      </c>
      <c r="QS279" s="929">
        <f t="shared" si="267"/>
        <v>0</v>
      </c>
      <c r="QT279" s="929">
        <f t="shared" si="267"/>
        <v>0</v>
      </c>
      <c r="QU279" s="929">
        <f t="shared" si="267"/>
        <v>0</v>
      </c>
      <c r="QV279" s="929">
        <f t="shared" si="267"/>
        <v>0</v>
      </c>
      <c r="QW279" s="929">
        <f t="shared" si="267"/>
        <v>0</v>
      </c>
      <c r="QX279" s="929">
        <f t="shared" si="267"/>
        <v>0</v>
      </c>
      <c r="QY279" s="929">
        <f t="shared" si="267"/>
        <v>0</v>
      </c>
      <c r="QZ279" s="929">
        <f t="shared" si="267"/>
        <v>0</v>
      </c>
      <c r="RA279" s="929">
        <f t="shared" si="267"/>
        <v>0</v>
      </c>
      <c r="RB279" s="929">
        <f t="shared" si="267"/>
        <v>0</v>
      </c>
      <c r="RC279" s="929">
        <f t="shared" si="267"/>
        <v>0</v>
      </c>
      <c r="RD279" s="929">
        <f t="shared" si="267"/>
        <v>0</v>
      </c>
      <c r="RE279" s="929">
        <f t="shared" si="267"/>
        <v>0</v>
      </c>
      <c r="RF279" s="929">
        <f t="shared" si="267"/>
        <v>0</v>
      </c>
      <c r="RG279" s="929">
        <f t="shared" si="267"/>
        <v>0</v>
      </c>
      <c r="RH279" s="929">
        <f t="shared" si="267"/>
        <v>0</v>
      </c>
      <c r="RI279" s="929">
        <f t="shared" si="267"/>
        <v>0</v>
      </c>
      <c r="RJ279" s="929">
        <f t="shared" si="267"/>
        <v>0</v>
      </c>
      <c r="RK279" s="929">
        <f t="shared" si="267"/>
        <v>0</v>
      </c>
      <c r="RL279" s="929">
        <f t="shared" si="267"/>
        <v>0</v>
      </c>
      <c r="RM279" s="929">
        <f t="shared" si="267"/>
        <v>0</v>
      </c>
      <c r="RN279" s="929">
        <f t="shared" si="267"/>
        <v>0</v>
      </c>
      <c r="RO279" s="929">
        <f t="shared" si="267"/>
        <v>0</v>
      </c>
      <c r="RP279" s="929">
        <f t="shared" si="267"/>
        <v>0</v>
      </c>
      <c r="RQ279" s="929">
        <f t="shared" si="267"/>
        <v>0</v>
      </c>
      <c r="RR279" s="929">
        <f t="shared" si="267"/>
        <v>0</v>
      </c>
      <c r="RS279" s="929">
        <f t="shared" si="267"/>
        <v>0</v>
      </c>
      <c r="RT279" s="929">
        <f t="shared" si="267"/>
        <v>0</v>
      </c>
      <c r="RU279" s="929">
        <f t="shared" si="267"/>
        <v>0</v>
      </c>
      <c r="RV279" s="929">
        <f t="shared" si="267"/>
        <v>0</v>
      </c>
      <c r="RW279" s="929">
        <f t="shared" si="267"/>
        <v>0</v>
      </c>
      <c r="RX279" s="929">
        <f t="shared" si="267"/>
        <v>0</v>
      </c>
      <c r="RY279" s="929">
        <f t="shared" si="267"/>
        <v>0</v>
      </c>
      <c r="RZ279" s="929">
        <f t="shared" si="267"/>
        <v>0</v>
      </c>
      <c r="SA279" s="929">
        <f t="shared" si="267"/>
        <v>0</v>
      </c>
      <c r="SB279" s="929">
        <f t="shared" si="267"/>
        <v>0</v>
      </c>
      <c r="SC279" s="929">
        <f t="shared" si="267"/>
        <v>0</v>
      </c>
      <c r="SD279" s="929">
        <f t="shared" si="267"/>
        <v>0</v>
      </c>
      <c r="SE279" s="929">
        <f t="shared" si="267"/>
        <v>0</v>
      </c>
      <c r="SF279" s="929">
        <f t="shared" si="267"/>
        <v>0</v>
      </c>
      <c r="SG279" s="929">
        <f t="shared" si="267"/>
        <v>0</v>
      </c>
      <c r="SH279" s="929">
        <f t="shared" si="267"/>
        <v>0</v>
      </c>
      <c r="SI279" s="929">
        <f t="shared" si="267"/>
        <v>0</v>
      </c>
      <c r="SJ279" s="274">
        <f t="shared" si="259"/>
        <v>0</v>
      </c>
      <c r="SK279" s="261"/>
      <c r="SL279" s="249"/>
      <c r="SM279" s="249"/>
      <c r="SN279" s="249"/>
    </row>
    <row r="280" spans="1:508" outlineLevel="3" x14ac:dyDescent="0.35">
      <c r="A280" s="249"/>
      <c r="B280" s="258"/>
      <c r="C280" s="447">
        <f>INT($C$40)+3</f>
        <v>4</v>
      </c>
      <c r="D280" s="274"/>
      <c r="E280" s="325">
        <f t="shared" si="216"/>
        <v>128</v>
      </c>
      <c r="F280" s="331"/>
      <c r="G280" s="274"/>
      <c r="H280" s="569"/>
      <c r="I280" s="584" t="s">
        <v>920</v>
      </c>
      <c r="J280" s="570"/>
      <c r="K280" s="929">
        <f t="shared" ref="K280:Z281" si="268">K277</f>
        <v>0</v>
      </c>
      <c r="L280" s="929">
        <f t="shared" si="268"/>
        <v>0</v>
      </c>
      <c r="M280" s="929">
        <f t="shared" si="268"/>
        <v>0</v>
      </c>
      <c r="N280" s="929">
        <f t="shared" si="268"/>
        <v>0</v>
      </c>
      <c r="O280" s="929">
        <f t="shared" si="268"/>
        <v>0</v>
      </c>
      <c r="P280" s="929">
        <f t="shared" si="268"/>
        <v>0</v>
      </c>
      <c r="Q280" s="929">
        <f t="shared" si="268"/>
        <v>0</v>
      </c>
      <c r="R280" s="929">
        <f t="shared" si="268"/>
        <v>0</v>
      </c>
      <c r="S280" s="929">
        <f t="shared" si="268"/>
        <v>0</v>
      </c>
      <c r="T280" s="929">
        <f t="shared" si="268"/>
        <v>0</v>
      </c>
      <c r="U280" s="929">
        <f t="shared" si="268"/>
        <v>0</v>
      </c>
      <c r="V280" s="929">
        <f t="shared" si="268"/>
        <v>0</v>
      </c>
      <c r="W280" s="929">
        <f t="shared" si="268"/>
        <v>0</v>
      </c>
      <c r="X280" s="929">
        <f t="shared" si="268"/>
        <v>0</v>
      </c>
      <c r="Y280" s="929">
        <f t="shared" si="268"/>
        <v>0</v>
      </c>
      <c r="Z280" s="929">
        <f t="shared" si="268"/>
        <v>0</v>
      </c>
      <c r="AA280" s="929">
        <f t="shared" si="260"/>
        <v>0</v>
      </c>
      <c r="AB280" s="929">
        <f t="shared" si="260"/>
        <v>0</v>
      </c>
      <c r="AC280" s="929">
        <f t="shared" si="260"/>
        <v>0</v>
      </c>
      <c r="AD280" s="929">
        <f t="shared" si="260"/>
        <v>0</v>
      </c>
      <c r="AE280" s="929">
        <f t="shared" si="260"/>
        <v>0</v>
      </c>
      <c r="AF280" s="929">
        <f t="shared" si="260"/>
        <v>0</v>
      </c>
      <c r="AG280" s="929">
        <f t="shared" si="260"/>
        <v>0</v>
      </c>
      <c r="AH280" s="929">
        <f t="shared" si="260"/>
        <v>0</v>
      </c>
      <c r="AI280" s="929">
        <f t="shared" si="260"/>
        <v>0</v>
      </c>
      <c r="AJ280" s="929">
        <f t="shared" si="260"/>
        <v>0</v>
      </c>
      <c r="AK280" s="929">
        <f t="shared" si="260"/>
        <v>0</v>
      </c>
      <c r="AL280" s="929">
        <f t="shared" si="260"/>
        <v>0</v>
      </c>
      <c r="AM280" s="929">
        <f t="shared" si="260"/>
        <v>0</v>
      </c>
      <c r="AN280" s="929">
        <f t="shared" si="260"/>
        <v>0</v>
      </c>
      <c r="AO280" s="929">
        <f t="shared" si="260"/>
        <v>0</v>
      </c>
      <c r="AP280" s="929">
        <f t="shared" si="260"/>
        <v>0</v>
      </c>
      <c r="AQ280" s="929">
        <f t="shared" si="260"/>
        <v>0</v>
      </c>
      <c r="AR280" s="929">
        <f t="shared" si="260"/>
        <v>0</v>
      </c>
      <c r="AS280" s="929">
        <f t="shared" si="260"/>
        <v>0</v>
      </c>
      <c r="AT280" s="929">
        <f t="shared" si="260"/>
        <v>0</v>
      </c>
      <c r="AU280" s="929">
        <f t="shared" si="260"/>
        <v>0</v>
      </c>
      <c r="AV280" s="929">
        <f t="shared" si="260"/>
        <v>0</v>
      </c>
      <c r="AW280" s="929">
        <f t="shared" si="260"/>
        <v>0</v>
      </c>
      <c r="AX280" s="929">
        <f t="shared" si="260"/>
        <v>0</v>
      </c>
      <c r="AY280" s="929">
        <f t="shared" si="260"/>
        <v>0</v>
      </c>
      <c r="AZ280" s="929">
        <f t="shared" si="260"/>
        <v>0</v>
      </c>
      <c r="BA280" s="929">
        <f t="shared" si="260"/>
        <v>0</v>
      </c>
      <c r="BB280" s="929">
        <f t="shared" si="260"/>
        <v>0</v>
      </c>
      <c r="BC280" s="929">
        <f t="shared" si="260"/>
        <v>0</v>
      </c>
      <c r="BD280" s="929">
        <f t="shared" si="260"/>
        <v>0</v>
      </c>
      <c r="BE280" s="929">
        <f t="shared" si="260"/>
        <v>0</v>
      </c>
      <c r="BF280" s="929">
        <f t="shared" si="260"/>
        <v>0</v>
      </c>
      <c r="BG280" s="929">
        <f t="shared" si="260"/>
        <v>0</v>
      </c>
      <c r="BH280" s="929">
        <f t="shared" si="260"/>
        <v>0</v>
      </c>
      <c r="BI280" s="929">
        <f t="shared" si="260"/>
        <v>0</v>
      </c>
      <c r="BJ280" s="929">
        <f t="shared" si="260"/>
        <v>0</v>
      </c>
      <c r="BK280" s="929">
        <f t="shared" si="260"/>
        <v>0</v>
      </c>
      <c r="BL280" s="929">
        <f t="shared" si="260"/>
        <v>0</v>
      </c>
      <c r="BM280" s="929">
        <f t="shared" si="260"/>
        <v>0</v>
      </c>
      <c r="BN280" s="929">
        <f t="shared" si="260"/>
        <v>0</v>
      </c>
      <c r="BO280" s="929">
        <f t="shared" si="260"/>
        <v>0</v>
      </c>
      <c r="BP280" s="929">
        <f t="shared" si="260"/>
        <v>0</v>
      </c>
      <c r="BQ280" s="929">
        <f t="shared" si="260"/>
        <v>0</v>
      </c>
      <c r="BR280" s="929">
        <f t="shared" si="260"/>
        <v>0</v>
      </c>
      <c r="BS280" s="929">
        <f t="shared" si="260"/>
        <v>0</v>
      </c>
      <c r="BT280" s="929">
        <f t="shared" si="260"/>
        <v>0</v>
      </c>
      <c r="BU280" s="929">
        <f t="shared" si="260"/>
        <v>0</v>
      </c>
      <c r="BV280" s="929">
        <f t="shared" si="260"/>
        <v>0</v>
      </c>
      <c r="BW280" s="929">
        <f t="shared" si="260"/>
        <v>0</v>
      </c>
      <c r="BX280" s="929">
        <f t="shared" si="261"/>
        <v>0</v>
      </c>
      <c r="BY280" s="929">
        <f t="shared" si="261"/>
        <v>0</v>
      </c>
      <c r="BZ280" s="929">
        <f t="shared" si="261"/>
        <v>0</v>
      </c>
      <c r="CA280" s="929">
        <f t="shared" si="261"/>
        <v>0</v>
      </c>
      <c r="CB280" s="929">
        <f t="shared" si="261"/>
        <v>0</v>
      </c>
      <c r="CC280" s="929">
        <f t="shared" si="261"/>
        <v>0</v>
      </c>
      <c r="CD280" s="929">
        <f t="shared" si="261"/>
        <v>0</v>
      </c>
      <c r="CE280" s="929">
        <f t="shared" si="261"/>
        <v>0</v>
      </c>
      <c r="CF280" s="929">
        <f t="shared" si="261"/>
        <v>0</v>
      </c>
      <c r="CG280" s="929">
        <f t="shared" si="261"/>
        <v>0</v>
      </c>
      <c r="CH280" s="929">
        <f t="shared" si="261"/>
        <v>0</v>
      </c>
      <c r="CI280" s="929">
        <f t="shared" si="261"/>
        <v>0</v>
      </c>
      <c r="CJ280" s="929">
        <f t="shared" si="261"/>
        <v>0</v>
      </c>
      <c r="CK280" s="929">
        <f t="shared" si="261"/>
        <v>0</v>
      </c>
      <c r="CL280" s="929">
        <f t="shared" si="261"/>
        <v>0</v>
      </c>
      <c r="CM280" s="929">
        <f t="shared" si="261"/>
        <v>0</v>
      </c>
      <c r="CN280" s="929">
        <f t="shared" si="261"/>
        <v>0</v>
      </c>
      <c r="CO280" s="929">
        <f t="shared" si="261"/>
        <v>0</v>
      </c>
      <c r="CP280" s="929">
        <f t="shared" si="261"/>
        <v>0</v>
      </c>
      <c r="CQ280" s="929">
        <f t="shared" si="261"/>
        <v>0</v>
      </c>
      <c r="CR280" s="929">
        <f t="shared" si="261"/>
        <v>0</v>
      </c>
      <c r="CS280" s="929">
        <f t="shared" si="261"/>
        <v>0</v>
      </c>
      <c r="CT280" s="929">
        <f t="shared" si="261"/>
        <v>0</v>
      </c>
      <c r="CU280" s="929">
        <f t="shared" si="261"/>
        <v>0</v>
      </c>
      <c r="CV280" s="929">
        <f t="shared" si="261"/>
        <v>0</v>
      </c>
      <c r="CW280" s="929">
        <f t="shared" si="261"/>
        <v>0</v>
      </c>
      <c r="CX280" s="929">
        <f t="shared" si="261"/>
        <v>0</v>
      </c>
      <c r="CY280" s="929">
        <f t="shared" si="261"/>
        <v>0</v>
      </c>
      <c r="CZ280" s="929">
        <f t="shared" si="261"/>
        <v>0</v>
      </c>
      <c r="DA280" s="929">
        <f t="shared" si="261"/>
        <v>0</v>
      </c>
      <c r="DB280" s="929">
        <f t="shared" si="261"/>
        <v>0</v>
      </c>
      <c r="DC280" s="929">
        <f t="shared" si="261"/>
        <v>0</v>
      </c>
      <c r="DD280" s="929">
        <f t="shared" si="261"/>
        <v>0</v>
      </c>
      <c r="DE280" s="929">
        <f t="shared" si="261"/>
        <v>0</v>
      </c>
      <c r="DF280" s="929">
        <f t="shared" si="261"/>
        <v>0</v>
      </c>
      <c r="DG280" s="929">
        <f t="shared" si="261"/>
        <v>0</v>
      </c>
      <c r="DH280" s="929">
        <f t="shared" si="261"/>
        <v>0</v>
      </c>
      <c r="DI280" s="929">
        <f t="shared" si="261"/>
        <v>0</v>
      </c>
      <c r="DJ280" s="929">
        <f t="shared" si="261"/>
        <v>0</v>
      </c>
      <c r="DK280" s="929">
        <f t="shared" si="261"/>
        <v>0</v>
      </c>
      <c r="DL280" s="929">
        <f t="shared" si="261"/>
        <v>0</v>
      </c>
      <c r="DM280" s="929">
        <f t="shared" si="261"/>
        <v>0</v>
      </c>
      <c r="DN280" s="929">
        <f t="shared" si="261"/>
        <v>0</v>
      </c>
      <c r="DO280" s="929">
        <f t="shared" si="261"/>
        <v>0</v>
      </c>
      <c r="DP280" s="929">
        <f t="shared" si="261"/>
        <v>0</v>
      </c>
      <c r="DQ280" s="929">
        <f t="shared" si="261"/>
        <v>0</v>
      </c>
      <c r="DR280" s="929">
        <f t="shared" si="261"/>
        <v>0</v>
      </c>
      <c r="DS280" s="929">
        <f t="shared" si="261"/>
        <v>0</v>
      </c>
      <c r="DT280" s="929">
        <f t="shared" si="261"/>
        <v>0</v>
      </c>
      <c r="DU280" s="929">
        <f t="shared" si="261"/>
        <v>0</v>
      </c>
      <c r="DV280" s="929">
        <f t="shared" si="261"/>
        <v>0</v>
      </c>
      <c r="DW280" s="929">
        <f t="shared" si="261"/>
        <v>0</v>
      </c>
      <c r="DX280" s="929">
        <f t="shared" si="261"/>
        <v>0</v>
      </c>
      <c r="DY280" s="929">
        <f t="shared" si="261"/>
        <v>0</v>
      </c>
      <c r="DZ280" s="929">
        <f t="shared" si="261"/>
        <v>0</v>
      </c>
      <c r="EA280" s="929">
        <f t="shared" si="261"/>
        <v>0</v>
      </c>
      <c r="EB280" s="929">
        <f t="shared" si="261"/>
        <v>0</v>
      </c>
      <c r="EC280" s="929">
        <f t="shared" si="261"/>
        <v>0</v>
      </c>
      <c r="ED280" s="929">
        <f t="shared" si="261"/>
        <v>0</v>
      </c>
      <c r="EE280" s="929">
        <f t="shared" si="261"/>
        <v>0</v>
      </c>
      <c r="EF280" s="929">
        <f t="shared" si="261"/>
        <v>0</v>
      </c>
      <c r="EG280" s="929">
        <f t="shared" si="261"/>
        <v>0</v>
      </c>
      <c r="EH280" s="929">
        <f t="shared" si="261"/>
        <v>0</v>
      </c>
      <c r="EI280" s="929">
        <f t="shared" si="261"/>
        <v>0</v>
      </c>
      <c r="EJ280" s="929">
        <f t="shared" si="262"/>
        <v>0</v>
      </c>
      <c r="EK280" s="929">
        <f t="shared" si="262"/>
        <v>0</v>
      </c>
      <c r="EL280" s="929">
        <f t="shared" si="262"/>
        <v>0</v>
      </c>
      <c r="EM280" s="929">
        <f t="shared" si="262"/>
        <v>0</v>
      </c>
      <c r="EN280" s="929">
        <f t="shared" si="262"/>
        <v>0</v>
      </c>
      <c r="EO280" s="929">
        <f t="shared" si="262"/>
        <v>0</v>
      </c>
      <c r="EP280" s="929">
        <f t="shared" si="262"/>
        <v>0</v>
      </c>
      <c r="EQ280" s="929">
        <f t="shared" si="262"/>
        <v>0</v>
      </c>
      <c r="ER280" s="929">
        <f t="shared" si="262"/>
        <v>0</v>
      </c>
      <c r="ES280" s="929">
        <f t="shared" si="262"/>
        <v>0</v>
      </c>
      <c r="ET280" s="929">
        <f t="shared" si="262"/>
        <v>0</v>
      </c>
      <c r="EU280" s="929">
        <f t="shared" si="262"/>
        <v>0</v>
      </c>
      <c r="EV280" s="929">
        <f t="shared" si="262"/>
        <v>0</v>
      </c>
      <c r="EW280" s="929">
        <f t="shared" si="262"/>
        <v>0</v>
      </c>
      <c r="EX280" s="929">
        <f t="shared" si="262"/>
        <v>0</v>
      </c>
      <c r="EY280" s="929">
        <f t="shared" si="262"/>
        <v>0</v>
      </c>
      <c r="EZ280" s="929">
        <f t="shared" si="262"/>
        <v>0</v>
      </c>
      <c r="FA280" s="929">
        <f t="shared" si="262"/>
        <v>0</v>
      </c>
      <c r="FB280" s="929">
        <f t="shared" si="262"/>
        <v>0</v>
      </c>
      <c r="FC280" s="929">
        <f t="shared" si="262"/>
        <v>0</v>
      </c>
      <c r="FD280" s="929">
        <f t="shared" si="262"/>
        <v>0</v>
      </c>
      <c r="FE280" s="929">
        <f t="shared" si="262"/>
        <v>0</v>
      </c>
      <c r="FF280" s="929">
        <f t="shared" si="262"/>
        <v>0</v>
      </c>
      <c r="FG280" s="929">
        <f t="shared" si="262"/>
        <v>0</v>
      </c>
      <c r="FH280" s="929">
        <f t="shared" si="262"/>
        <v>0</v>
      </c>
      <c r="FI280" s="929">
        <f t="shared" si="262"/>
        <v>0</v>
      </c>
      <c r="FJ280" s="929">
        <f t="shared" si="262"/>
        <v>0</v>
      </c>
      <c r="FK280" s="929">
        <f t="shared" si="262"/>
        <v>0</v>
      </c>
      <c r="FL280" s="929">
        <f t="shared" si="262"/>
        <v>0</v>
      </c>
      <c r="FM280" s="929">
        <f t="shared" si="262"/>
        <v>0</v>
      </c>
      <c r="FN280" s="929">
        <f t="shared" si="262"/>
        <v>0</v>
      </c>
      <c r="FO280" s="929">
        <f t="shared" si="262"/>
        <v>0</v>
      </c>
      <c r="FP280" s="929">
        <f t="shared" si="262"/>
        <v>0</v>
      </c>
      <c r="FQ280" s="929">
        <f t="shared" si="262"/>
        <v>0</v>
      </c>
      <c r="FR280" s="929">
        <f t="shared" si="262"/>
        <v>0</v>
      </c>
      <c r="FS280" s="929">
        <f t="shared" si="262"/>
        <v>0</v>
      </c>
      <c r="FT280" s="929">
        <f t="shared" si="262"/>
        <v>0</v>
      </c>
      <c r="FU280" s="929">
        <f t="shared" si="262"/>
        <v>0</v>
      </c>
      <c r="FV280" s="929">
        <f t="shared" si="262"/>
        <v>0</v>
      </c>
      <c r="FW280" s="929">
        <f t="shared" si="262"/>
        <v>0</v>
      </c>
      <c r="FX280" s="929">
        <f t="shared" si="262"/>
        <v>0</v>
      </c>
      <c r="FY280" s="929">
        <f t="shared" si="262"/>
        <v>0</v>
      </c>
      <c r="FZ280" s="929">
        <f t="shared" si="262"/>
        <v>0</v>
      </c>
      <c r="GA280" s="929">
        <f t="shared" si="262"/>
        <v>0</v>
      </c>
      <c r="GB280" s="929">
        <f t="shared" si="262"/>
        <v>0</v>
      </c>
      <c r="GC280" s="929">
        <f t="shared" si="262"/>
        <v>0</v>
      </c>
      <c r="GD280" s="929">
        <f t="shared" si="262"/>
        <v>0</v>
      </c>
      <c r="GE280" s="929">
        <f t="shared" si="262"/>
        <v>0</v>
      </c>
      <c r="GF280" s="929">
        <f t="shared" si="262"/>
        <v>0</v>
      </c>
      <c r="GG280" s="929">
        <f t="shared" si="262"/>
        <v>0</v>
      </c>
      <c r="GH280" s="929">
        <f t="shared" si="262"/>
        <v>0</v>
      </c>
      <c r="GI280" s="929">
        <f t="shared" si="262"/>
        <v>0</v>
      </c>
      <c r="GJ280" s="929">
        <f t="shared" si="262"/>
        <v>0</v>
      </c>
      <c r="GK280" s="929">
        <f t="shared" si="262"/>
        <v>0</v>
      </c>
      <c r="GL280" s="929">
        <f t="shared" si="262"/>
        <v>0</v>
      </c>
      <c r="GM280" s="929">
        <f t="shared" si="262"/>
        <v>0</v>
      </c>
      <c r="GN280" s="929">
        <f t="shared" si="262"/>
        <v>0</v>
      </c>
      <c r="GO280" s="929">
        <f t="shared" si="262"/>
        <v>0</v>
      </c>
      <c r="GP280" s="929">
        <f t="shared" si="262"/>
        <v>0</v>
      </c>
      <c r="GQ280" s="929">
        <f t="shared" si="262"/>
        <v>0</v>
      </c>
      <c r="GR280" s="929">
        <f t="shared" si="262"/>
        <v>0</v>
      </c>
      <c r="GS280" s="929">
        <f t="shared" si="262"/>
        <v>0</v>
      </c>
      <c r="GT280" s="929">
        <f t="shared" si="262"/>
        <v>0</v>
      </c>
      <c r="GU280" s="929">
        <f t="shared" si="262"/>
        <v>0</v>
      </c>
      <c r="GV280" s="929">
        <f t="shared" si="263"/>
        <v>0</v>
      </c>
      <c r="GW280" s="929">
        <f t="shared" si="263"/>
        <v>0</v>
      </c>
      <c r="GX280" s="929">
        <f t="shared" si="263"/>
        <v>0</v>
      </c>
      <c r="GY280" s="929">
        <f t="shared" si="263"/>
        <v>0</v>
      </c>
      <c r="GZ280" s="929">
        <f t="shared" si="263"/>
        <v>0</v>
      </c>
      <c r="HA280" s="929">
        <f t="shared" si="263"/>
        <v>0</v>
      </c>
      <c r="HB280" s="929">
        <f t="shared" si="263"/>
        <v>0</v>
      </c>
      <c r="HC280" s="929">
        <f t="shared" si="263"/>
        <v>0</v>
      </c>
      <c r="HD280" s="929">
        <f t="shared" si="263"/>
        <v>0</v>
      </c>
      <c r="HE280" s="929">
        <f t="shared" si="263"/>
        <v>0</v>
      </c>
      <c r="HF280" s="929">
        <f t="shared" si="263"/>
        <v>0</v>
      </c>
      <c r="HG280" s="929">
        <f t="shared" si="263"/>
        <v>0</v>
      </c>
      <c r="HH280" s="929">
        <f t="shared" si="263"/>
        <v>0</v>
      </c>
      <c r="HI280" s="929">
        <f t="shared" si="263"/>
        <v>0</v>
      </c>
      <c r="HJ280" s="929">
        <f t="shared" si="263"/>
        <v>0</v>
      </c>
      <c r="HK280" s="929">
        <f t="shared" si="263"/>
        <v>0</v>
      </c>
      <c r="HL280" s="929">
        <f t="shared" si="263"/>
        <v>0</v>
      </c>
      <c r="HM280" s="929">
        <f t="shared" si="263"/>
        <v>0</v>
      </c>
      <c r="HN280" s="929">
        <f t="shared" si="263"/>
        <v>0</v>
      </c>
      <c r="HO280" s="929">
        <f t="shared" si="263"/>
        <v>0</v>
      </c>
      <c r="HP280" s="929">
        <f t="shared" si="263"/>
        <v>0</v>
      </c>
      <c r="HQ280" s="929">
        <f t="shared" si="263"/>
        <v>0</v>
      </c>
      <c r="HR280" s="929">
        <f t="shared" si="263"/>
        <v>0</v>
      </c>
      <c r="HS280" s="929">
        <f t="shared" si="263"/>
        <v>0</v>
      </c>
      <c r="HT280" s="929">
        <f t="shared" si="263"/>
        <v>0</v>
      </c>
      <c r="HU280" s="929">
        <f t="shared" si="263"/>
        <v>0</v>
      </c>
      <c r="HV280" s="929">
        <f t="shared" si="263"/>
        <v>0</v>
      </c>
      <c r="HW280" s="929">
        <f t="shared" si="263"/>
        <v>0</v>
      </c>
      <c r="HX280" s="929">
        <f t="shared" si="263"/>
        <v>0</v>
      </c>
      <c r="HY280" s="929">
        <f t="shared" si="263"/>
        <v>0</v>
      </c>
      <c r="HZ280" s="929">
        <f t="shared" si="263"/>
        <v>0</v>
      </c>
      <c r="IA280" s="929">
        <f t="shared" si="263"/>
        <v>0</v>
      </c>
      <c r="IB280" s="929">
        <f t="shared" si="263"/>
        <v>0</v>
      </c>
      <c r="IC280" s="929">
        <f t="shared" si="263"/>
        <v>0</v>
      </c>
      <c r="ID280" s="929">
        <f t="shared" si="263"/>
        <v>0</v>
      </c>
      <c r="IE280" s="929">
        <f t="shared" si="263"/>
        <v>0</v>
      </c>
      <c r="IF280" s="929">
        <f t="shared" si="263"/>
        <v>0</v>
      </c>
      <c r="IG280" s="929">
        <f t="shared" si="263"/>
        <v>0</v>
      </c>
      <c r="IH280" s="929">
        <f t="shared" si="263"/>
        <v>0</v>
      </c>
      <c r="II280" s="929">
        <f t="shared" si="263"/>
        <v>0</v>
      </c>
      <c r="IJ280" s="929">
        <f t="shared" si="263"/>
        <v>0</v>
      </c>
      <c r="IK280" s="929">
        <f t="shared" si="263"/>
        <v>0</v>
      </c>
      <c r="IL280" s="929">
        <f t="shared" si="263"/>
        <v>0</v>
      </c>
      <c r="IM280" s="929">
        <f t="shared" si="263"/>
        <v>0</v>
      </c>
      <c r="IN280" s="929">
        <f t="shared" si="263"/>
        <v>0</v>
      </c>
      <c r="IO280" s="929">
        <f t="shared" si="263"/>
        <v>0</v>
      </c>
      <c r="IP280" s="929">
        <f t="shared" si="263"/>
        <v>0</v>
      </c>
      <c r="IQ280" s="929">
        <f t="shared" si="263"/>
        <v>0</v>
      </c>
      <c r="IR280" s="929">
        <f t="shared" si="263"/>
        <v>0</v>
      </c>
      <c r="IS280" s="929">
        <f t="shared" si="263"/>
        <v>0</v>
      </c>
      <c r="IT280" s="929">
        <f t="shared" si="263"/>
        <v>0</v>
      </c>
      <c r="IU280" s="929">
        <f t="shared" si="263"/>
        <v>0</v>
      </c>
      <c r="IV280" s="929">
        <f t="shared" si="263"/>
        <v>0</v>
      </c>
      <c r="IW280" s="929">
        <f t="shared" si="263"/>
        <v>0</v>
      </c>
      <c r="IX280" s="929">
        <f t="shared" si="263"/>
        <v>0</v>
      </c>
      <c r="IY280" s="929">
        <f t="shared" si="263"/>
        <v>0</v>
      </c>
      <c r="IZ280" s="929">
        <f t="shared" si="263"/>
        <v>0</v>
      </c>
      <c r="JA280" s="929">
        <f t="shared" si="263"/>
        <v>0</v>
      </c>
      <c r="JB280" s="929">
        <f t="shared" si="263"/>
        <v>0</v>
      </c>
      <c r="JC280" s="929">
        <f t="shared" si="263"/>
        <v>0</v>
      </c>
      <c r="JD280" s="929">
        <f t="shared" si="263"/>
        <v>0</v>
      </c>
      <c r="JE280" s="929">
        <f t="shared" si="263"/>
        <v>0</v>
      </c>
      <c r="JF280" s="929">
        <f t="shared" si="263"/>
        <v>0</v>
      </c>
      <c r="JG280" s="929">
        <f t="shared" si="263"/>
        <v>0</v>
      </c>
      <c r="JH280" s="929">
        <f t="shared" si="264"/>
        <v>0</v>
      </c>
      <c r="JI280" s="929">
        <f t="shared" si="264"/>
        <v>0</v>
      </c>
      <c r="JJ280" s="929">
        <f t="shared" si="264"/>
        <v>0</v>
      </c>
      <c r="JK280" s="929">
        <f t="shared" si="264"/>
        <v>0</v>
      </c>
      <c r="JL280" s="929">
        <f t="shared" si="264"/>
        <v>0</v>
      </c>
      <c r="JM280" s="929">
        <f t="shared" si="264"/>
        <v>0</v>
      </c>
      <c r="JN280" s="929">
        <f t="shared" si="264"/>
        <v>0</v>
      </c>
      <c r="JO280" s="929">
        <f t="shared" si="264"/>
        <v>0</v>
      </c>
      <c r="JP280" s="929">
        <f t="shared" si="264"/>
        <v>0</v>
      </c>
      <c r="JQ280" s="929">
        <f t="shared" si="264"/>
        <v>0</v>
      </c>
      <c r="JR280" s="929">
        <f t="shared" si="264"/>
        <v>0</v>
      </c>
      <c r="JS280" s="929">
        <f t="shared" si="264"/>
        <v>0</v>
      </c>
      <c r="JT280" s="929">
        <f t="shared" si="264"/>
        <v>0</v>
      </c>
      <c r="JU280" s="929">
        <f t="shared" si="264"/>
        <v>0</v>
      </c>
      <c r="JV280" s="929">
        <f t="shared" si="264"/>
        <v>0</v>
      </c>
      <c r="JW280" s="929">
        <f t="shared" si="264"/>
        <v>0</v>
      </c>
      <c r="JX280" s="929">
        <f t="shared" si="264"/>
        <v>0</v>
      </c>
      <c r="JY280" s="929">
        <f t="shared" si="264"/>
        <v>0</v>
      </c>
      <c r="JZ280" s="929">
        <f t="shared" si="264"/>
        <v>0</v>
      </c>
      <c r="KA280" s="929">
        <f t="shared" si="264"/>
        <v>0</v>
      </c>
      <c r="KB280" s="929">
        <f t="shared" si="264"/>
        <v>0</v>
      </c>
      <c r="KC280" s="929">
        <f t="shared" si="264"/>
        <v>0</v>
      </c>
      <c r="KD280" s="929">
        <f t="shared" si="264"/>
        <v>0</v>
      </c>
      <c r="KE280" s="929">
        <f t="shared" si="264"/>
        <v>0</v>
      </c>
      <c r="KF280" s="929">
        <f t="shared" si="264"/>
        <v>0</v>
      </c>
      <c r="KG280" s="929">
        <f t="shared" si="264"/>
        <v>0</v>
      </c>
      <c r="KH280" s="929">
        <f t="shared" si="264"/>
        <v>0</v>
      </c>
      <c r="KI280" s="929">
        <f t="shared" si="264"/>
        <v>0</v>
      </c>
      <c r="KJ280" s="929">
        <f t="shared" si="264"/>
        <v>0</v>
      </c>
      <c r="KK280" s="929">
        <f t="shared" si="264"/>
        <v>0</v>
      </c>
      <c r="KL280" s="929">
        <f t="shared" si="264"/>
        <v>0</v>
      </c>
      <c r="KM280" s="929">
        <f t="shared" si="264"/>
        <v>0</v>
      </c>
      <c r="KN280" s="929">
        <f t="shared" si="264"/>
        <v>0</v>
      </c>
      <c r="KO280" s="929">
        <f t="shared" si="264"/>
        <v>0</v>
      </c>
      <c r="KP280" s="929">
        <f t="shared" si="264"/>
        <v>0</v>
      </c>
      <c r="KQ280" s="929">
        <f t="shared" si="264"/>
        <v>0</v>
      </c>
      <c r="KR280" s="929">
        <f t="shared" si="264"/>
        <v>0</v>
      </c>
      <c r="KS280" s="929">
        <f t="shared" si="264"/>
        <v>0</v>
      </c>
      <c r="KT280" s="929">
        <f t="shared" si="264"/>
        <v>0</v>
      </c>
      <c r="KU280" s="929">
        <f t="shared" si="264"/>
        <v>0</v>
      </c>
      <c r="KV280" s="929">
        <f t="shared" si="264"/>
        <v>0</v>
      </c>
      <c r="KW280" s="929">
        <f t="shared" si="264"/>
        <v>0</v>
      </c>
      <c r="KX280" s="929">
        <f t="shared" si="264"/>
        <v>0</v>
      </c>
      <c r="KY280" s="929">
        <f t="shared" si="264"/>
        <v>0</v>
      </c>
      <c r="KZ280" s="929">
        <f t="shared" si="264"/>
        <v>0</v>
      </c>
      <c r="LA280" s="929">
        <f t="shared" si="264"/>
        <v>0</v>
      </c>
      <c r="LB280" s="929">
        <f t="shared" si="264"/>
        <v>0</v>
      </c>
      <c r="LC280" s="929">
        <f t="shared" si="264"/>
        <v>0</v>
      </c>
      <c r="LD280" s="929">
        <f t="shared" si="264"/>
        <v>0</v>
      </c>
      <c r="LE280" s="929">
        <f t="shared" si="264"/>
        <v>0</v>
      </c>
      <c r="LF280" s="929">
        <f t="shared" si="264"/>
        <v>0</v>
      </c>
      <c r="LG280" s="929">
        <f t="shared" si="264"/>
        <v>0</v>
      </c>
      <c r="LH280" s="929">
        <f t="shared" si="264"/>
        <v>0</v>
      </c>
      <c r="LI280" s="929">
        <f t="shared" si="264"/>
        <v>0</v>
      </c>
      <c r="LJ280" s="929">
        <f t="shared" si="264"/>
        <v>0</v>
      </c>
      <c r="LK280" s="929">
        <f t="shared" si="264"/>
        <v>0</v>
      </c>
      <c r="LL280" s="929">
        <f t="shared" si="264"/>
        <v>0</v>
      </c>
      <c r="LM280" s="929">
        <f t="shared" si="264"/>
        <v>0</v>
      </c>
      <c r="LN280" s="929">
        <f t="shared" si="264"/>
        <v>0</v>
      </c>
      <c r="LO280" s="929">
        <f t="shared" si="264"/>
        <v>0</v>
      </c>
      <c r="LP280" s="929">
        <f t="shared" si="264"/>
        <v>0</v>
      </c>
      <c r="LQ280" s="929">
        <f t="shared" si="264"/>
        <v>0</v>
      </c>
      <c r="LR280" s="929">
        <f t="shared" si="264"/>
        <v>0</v>
      </c>
      <c r="LS280" s="929">
        <f t="shared" si="264"/>
        <v>0</v>
      </c>
      <c r="LT280" s="929">
        <f t="shared" si="265"/>
        <v>0</v>
      </c>
      <c r="LU280" s="929">
        <f t="shared" si="265"/>
        <v>0</v>
      </c>
      <c r="LV280" s="929">
        <f t="shared" si="265"/>
        <v>0</v>
      </c>
      <c r="LW280" s="929">
        <f t="shared" si="265"/>
        <v>0</v>
      </c>
      <c r="LX280" s="929">
        <f t="shared" si="265"/>
        <v>0</v>
      </c>
      <c r="LY280" s="929">
        <f t="shared" si="265"/>
        <v>0</v>
      </c>
      <c r="LZ280" s="929">
        <f t="shared" si="265"/>
        <v>0</v>
      </c>
      <c r="MA280" s="929">
        <f t="shared" si="265"/>
        <v>0</v>
      </c>
      <c r="MB280" s="929">
        <f t="shared" si="265"/>
        <v>0</v>
      </c>
      <c r="MC280" s="929">
        <f t="shared" si="265"/>
        <v>0</v>
      </c>
      <c r="MD280" s="929">
        <f t="shared" si="265"/>
        <v>0</v>
      </c>
      <c r="ME280" s="929">
        <f t="shared" si="265"/>
        <v>0</v>
      </c>
      <c r="MF280" s="929">
        <f t="shared" si="265"/>
        <v>0</v>
      </c>
      <c r="MG280" s="929">
        <f t="shared" si="265"/>
        <v>0</v>
      </c>
      <c r="MH280" s="929">
        <f t="shared" si="265"/>
        <v>0</v>
      </c>
      <c r="MI280" s="929">
        <f t="shared" si="265"/>
        <v>0</v>
      </c>
      <c r="MJ280" s="929">
        <f t="shared" si="265"/>
        <v>0</v>
      </c>
      <c r="MK280" s="929">
        <f t="shared" si="265"/>
        <v>0</v>
      </c>
      <c r="ML280" s="929">
        <f t="shared" si="265"/>
        <v>0</v>
      </c>
      <c r="MM280" s="929">
        <f t="shared" si="265"/>
        <v>0</v>
      </c>
      <c r="MN280" s="929">
        <f t="shared" si="265"/>
        <v>0</v>
      </c>
      <c r="MO280" s="929">
        <f t="shared" si="265"/>
        <v>0</v>
      </c>
      <c r="MP280" s="929">
        <f t="shared" si="265"/>
        <v>0</v>
      </c>
      <c r="MQ280" s="929">
        <f t="shared" si="265"/>
        <v>0</v>
      </c>
      <c r="MR280" s="929">
        <f t="shared" si="265"/>
        <v>0</v>
      </c>
      <c r="MS280" s="929">
        <f t="shared" si="265"/>
        <v>0</v>
      </c>
      <c r="MT280" s="929">
        <f t="shared" si="265"/>
        <v>0</v>
      </c>
      <c r="MU280" s="929">
        <f t="shared" si="265"/>
        <v>0</v>
      </c>
      <c r="MV280" s="929">
        <f t="shared" si="265"/>
        <v>0</v>
      </c>
      <c r="MW280" s="929">
        <f t="shared" si="265"/>
        <v>0</v>
      </c>
      <c r="MX280" s="929">
        <f t="shared" si="265"/>
        <v>0</v>
      </c>
      <c r="MY280" s="929">
        <f t="shared" si="265"/>
        <v>0</v>
      </c>
      <c r="MZ280" s="929">
        <f t="shared" si="265"/>
        <v>0</v>
      </c>
      <c r="NA280" s="929">
        <f t="shared" si="265"/>
        <v>0</v>
      </c>
      <c r="NB280" s="929">
        <f t="shared" si="265"/>
        <v>0</v>
      </c>
      <c r="NC280" s="929">
        <f t="shared" si="265"/>
        <v>0</v>
      </c>
      <c r="ND280" s="929">
        <f t="shared" si="265"/>
        <v>0</v>
      </c>
      <c r="NE280" s="929">
        <f t="shared" si="265"/>
        <v>0</v>
      </c>
      <c r="NF280" s="929">
        <f t="shared" si="265"/>
        <v>0</v>
      </c>
      <c r="NG280" s="929">
        <f t="shared" si="265"/>
        <v>0</v>
      </c>
      <c r="NH280" s="929">
        <f t="shared" si="265"/>
        <v>0</v>
      </c>
      <c r="NI280" s="929">
        <f t="shared" si="265"/>
        <v>0</v>
      </c>
      <c r="NJ280" s="929">
        <f t="shared" si="265"/>
        <v>0</v>
      </c>
      <c r="NK280" s="929">
        <f t="shared" si="265"/>
        <v>0</v>
      </c>
      <c r="NL280" s="929">
        <f t="shared" si="265"/>
        <v>0</v>
      </c>
      <c r="NM280" s="929">
        <f t="shared" si="265"/>
        <v>0</v>
      </c>
      <c r="NN280" s="929">
        <f t="shared" si="265"/>
        <v>0</v>
      </c>
      <c r="NO280" s="929">
        <f t="shared" si="265"/>
        <v>0</v>
      </c>
      <c r="NP280" s="929">
        <f t="shared" si="265"/>
        <v>0</v>
      </c>
      <c r="NQ280" s="929">
        <f t="shared" si="265"/>
        <v>0</v>
      </c>
      <c r="NR280" s="929">
        <f t="shared" si="265"/>
        <v>0</v>
      </c>
      <c r="NS280" s="929">
        <f t="shared" si="265"/>
        <v>0</v>
      </c>
      <c r="NT280" s="929">
        <f t="shared" si="265"/>
        <v>0</v>
      </c>
      <c r="NU280" s="929">
        <f t="shared" si="265"/>
        <v>0</v>
      </c>
      <c r="NV280" s="929">
        <f t="shared" si="265"/>
        <v>0</v>
      </c>
      <c r="NW280" s="929">
        <f t="shared" si="265"/>
        <v>0</v>
      </c>
      <c r="NX280" s="929">
        <f t="shared" si="265"/>
        <v>0</v>
      </c>
      <c r="NY280" s="929">
        <f t="shared" si="265"/>
        <v>0</v>
      </c>
      <c r="NZ280" s="929">
        <f t="shared" si="265"/>
        <v>0</v>
      </c>
      <c r="OA280" s="929">
        <f t="shared" si="265"/>
        <v>0</v>
      </c>
      <c r="OB280" s="929">
        <f t="shared" si="265"/>
        <v>0</v>
      </c>
      <c r="OC280" s="929">
        <f t="shared" si="265"/>
        <v>0</v>
      </c>
      <c r="OD280" s="929">
        <f t="shared" si="265"/>
        <v>0</v>
      </c>
      <c r="OE280" s="929">
        <f t="shared" si="265"/>
        <v>0</v>
      </c>
      <c r="OF280" s="929">
        <f t="shared" si="266"/>
        <v>0</v>
      </c>
      <c r="OG280" s="929">
        <f t="shared" si="266"/>
        <v>0</v>
      </c>
      <c r="OH280" s="929">
        <f t="shared" si="266"/>
        <v>0</v>
      </c>
      <c r="OI280" s="929">
        <f t="shared" si="266"/>
        <v>0</v>
      </c>
      <c r="OJ280" s="929">
        <f t="shared" si="266"/>
        <v>0</v>
      </c>
      <c r="OK280" s="929">
        <f t="shared" si="266"/>
        <v>0</v>
      </c>
      <c r="OL280" s="929">
        <f t="shared" si="266"/>
        <v>0</v>
      </c>
      <c r="OM280" s="929">
        <f t="shared" si="266"/>
        <v>0</v>
      </c>
      <c r="ON280" s="929">
        <f t="shared" si="266"/>
        <v>0</v>
      </c>
      <c r="OO280" s="929">
        <f t="shared" si="266"/>
        <v>0</v>
      </c>
      <c r="OP280" s="929">
        <f t="shared" si="266"/>
        <v>0</v>
      </c>
      <c r="OQ280" s="929">
        <f t="shared" si="266"/>
        <v>0</v>
      </c>
      <c r="OR280" s="929">
        <f t="shared" si="266"/>
        <v>0</v>
      </c>
      <c r="OS280" s="929">
        <f t="shared" si="266"/>
        <v>0</v>
      </c>
      <c r="OT280" s="929">
        <f t="shared" si="266"/>
        <v>0</v>
      </c>
      <c r="OU280" s="929">
        <f t="shared" si="266"/>
        <v>0</v>
      </c>
      <c r="OV280" s="929">
        <f t="shared" si="266"/>
        <v>0</v>
      </c>
      <c r="OW280" s="929">
        <f t="shared" si="266"/>
        <v>0</v>
      </c>
      <c r="OX280" s="929">
        <f t="shared" si="266"/>
        <v>0</v>
      </c>
      <c r="OY280" s="929">
        <f t="shared" si="266"/>
        <v>0</v>
      </c>
      <c r="OZ280" s="929">
        <f t="shared" si="266"/>
        <v>0</v>
      </c>
      <c r="PA280" s="929">
        <f t="shared" si="266"/>
        <v>0</v>
      </c>
      <c r="PB280" s="929">
        <f t="shared" si="266"/>
        <v>0</v>
      </c>
      <c r="PC280" s="929">
        <f t="shared" si="266"/>
        <v>0</v>
      </c>
      <c r="PD280" s="929">
        <f t="shared" si="266"/>
        <v>0</v>
      </c>
      <c r="PE280" s="929">
        <f t="shared" si="266"/>
        <v>0</v>
      </c>
      <c r="PF280" s="929">
        <f t="shared" si="266"/>
        <v>0</v>
      </c>
      <c r="PG280" s="929">
        <f t="shared" si="266"/>
        <v>0</v>
      </c>
      <c r="PH280" s="929">
        <f t="shared" si="266"/>
        <v>0</v>
      </c>
      <c r="PI280" s="929">
        <f t="shared" si="266"/>
        <v>0</v>
      </c>
      <c r="PJ280" s="929">
        <f t="shared" si="266"/>
        <v>0</v>
      </c>
      <c r="PK280" s="929">
        <f t="shared" si="266"/>
        <v>0</v>
      </c>
      <c r="PL280" s="929">
        <f t="shared" si="266"/>
        <v>0</v>
      </c>
      <c r="PM280" s="929">
        <f t="shared" si="266"/>
        <v>0</v>
      </c>
      <c r="PN280" s="929">
        <f t="shared" si="266"/>
        <v>0</v>
      </c>
      <c r="PO280" s="929">
        <f t="shared" si="266"/>
        <v>0</v>
      </c>
      <c r="PP280" s="929">
        <f t="shared" si="266"/>
        <v>0</v>
      </c>
      <c r="PQ280" s="929">
        <f t="shared" si="266"/>
        <v>0</v>
      </c>
      <c r="PR280" s="929">
        <f t="shared" si="266"/>
        <v>0</v>
      </c>
      <c r="PS280" s="929">
        <f t="shared" si="266"/>
        <v>0</v>
      </c>
      <c r="PT280" s="929">
        <f t="shared" si="266"/>
        <v>0</v>
      </c>
      <c r="PU280" s="929">
        <f t="shared" si="266"/>
        <v>0</v>
      </c>
      <c r="PV280" s="929">
        <f t="shared" si="266"/>
        <v>0</v>
      </c>
      <c r="PW280" s="929">
        <f t="shared" si="266"/>
        <v>0</v>
      </c>
      <c r="PX280" s="929">
        <f t="shared" si="266"/>
        <v>0</v>
      </c>
      <c r="PY280" s="929">
        <f t="shared" si="266"/>
        <v>0</v>
      </c>
      <c r="PZ280" s="929">
        <f t="shared" si="266"/>
        <v>0</v>
      </c>
      <c r="QA280" s="929">
        <f t="shared" si="266"/>
        <v>0</v>
      </c>
      <c r="QB280" s="929">
        <f t="shared" si="266"/>
        <v>0</v>
      </c>
      <c r="QC280" s="929">
        <f t="shared" si="266"/>
        <v>0</v>
      </c>
      <c r="QD280" s="929">
        <f t="shared" si="266"/>
        <v>0</v>
      </c>
      <c r="QE280" s="929">
        <f t="shared" si="266"/>
        <v>0</v>
      </c>
      <c r="QF280" s="929">
        <f t="shared" si="266"/>
        <v>0</v>
      </c>
      <c r="QG280" s="929">
        <f t="shared" si="266"/>
        <v>0</v>
      </c>
      <c r="QH280" s="929">
        <f t="shared" si="266"/>
        <v>0</v>
      </c>
      <c r="QI280" s="929">
        <f t="shared" si="266"/>
        <v>0</v>
      </c>
      <c r="QJ280" s="929">
        <f t="shared" si="266"/>
        <v>0</v>
      </c>
      <c r="QK280" s="929">
        <f t="shared" si="266"/>
        <v>0</v>
      </c>
      <c r="QL280" s="929">
        <f t="shared" si="266"/>
        <v>0</v>
      </c>
      <c r="QM280" s="929">
        <f t="shared" si="266"/>
        <v>0</v>
      </c>
      <c r="QN280" s="929">
        <f t="shared" si="266"/>
        <v>0</v>
      </c>
      <c r="QO280" s="929">
        <f t="shared" si="266"/>
        <v>0</v>
      </c>
      <c r="QP280" s="929">
        <f t="shared" si="266"/>
        <v>0</v>
      </c>
      <c r="QQ280" s="929">
        <f t="shared" si="266"/>
        <v>0</v>
      </c>
      <c r="QR280" s="929">
        <f t="shared" si="267"/>
        <v>0</v>
      </c>
      <c r="QS280" s="929">
        <f t="shared" si="267"/>
        <v>0</v>
      </c>
      <c r="QT280" s="929">
        <f t="shared" si="267"/>
        <v>0</v>
      </c>
      <c r="QU280" s="929">
        <f t="shared" si="267"/>
        <v>0</v>
      </c>
      <c r="QV280" s="929">
        <f t="shared" si="267"/>
        <v>0</v>
      </c>
      <c r="QW280" s="929">
        <f t="shared" si="267"/>
        <v>0</v>
      </c>
      <c r="QX280" s="929">
        <f t="shared" si="267"/>
        <v>0</v>
      </c>
      <c r="QY280" s="929">
        <f t="shared" si="267"/>
        <v>0</v>
      </c>
      <c r="QZ280" s="929">
        <f t="shared" si="267"/>
        <v>0</v>
      </c>
      <c r="RA280" s="929">
        <f t="shared" si="267"/>
        <v>0</v>
      </c>
      <c r="RB280" s="929">
        <f t="shared" si="267"/>
        <v>0</v>
      </c>
      <c r="RC280" s="929">
        <f t="shared" si="267"/>
        <v>0</v>
      </c>
      <c r="RD280" s="929">
        <f t="shared" si="267"/>
        <v>0</v>
      </c>
      <c r="RE280" s="929">
        <f t="shared" si="267"/>
        <v>0</v>
      </c>
      <c r="RF280" s="929">
        <f t="shared" si="267"/>
        <v>0</v>
      </c>
      <c r="RG280" s="929">
        <f t="shared" si="267"/>
        <v>0</v>
      </c>
      <c r="RH280" s="929">
        <f t="shared" si="267"/>
        <v>0</v>
      </c>
      <c r="RI280" s="929">
        <f t="shared" si="267"/>
        <v>0</v>
      </c>
      <c r="RJ280" s="929">
        <f t="shared" si="267"/>
        <v>0</v>
      </c>
      <c r="RK280" s="929">
        <f t="shared" si="267"/>
        <v>0</v>
      </c>
      <c r="RL280" s="929">
        <f t="shared" si="267"/>
        <v>0</v>
      </c>
      <c r="RM280" s="929">
        <f t="shared" si="267"/>
        <v>0</v>
      </c>
      <c r="RN280" s="929">
        <f t="shared" si="267"/>
        <v>0</v>
      </c>
      <c r="RO280" s="929">
        <f t="shared" si="267"/>
        <v>0</v>
      </c>
      <c r="RP280" s="929">
        <f t="shared" si="267"/>
        <v>0</v>
      </c>
      <c r="RQ280" s="929">
        <f t="shared" si="267"/>
        <v>0</v>
      </c>
      <c r="RR280" s="929">
        <f t="shared" si="267"/>
        <v>0</v>
      </c>
      <c r="RS280" s="929">
        <f t="shared" si="267"/>
        <v>0</v>
      </c>
      <c r="RT280" s="929">
        <f t="shared" si="267"/>
        <v>0</v>
      </c>
      <c r="RU280" s="929">
        <f t="shared" si="267"/>
        <v>0</v>
      </c>
      <c r="RV280" s="929">
        <f t="shared" si="267"/>
        <v>0</v>
      </c>
      <c r="RW280" s="929">
        <f t="shared" si="267"/>
        <v>0</v>
      </c>
      <c r="RX280" s="929">
        <f t="shared" si="267"/>
        <v>0</v>
      </c>
      <c r="RY280" s="929">
        <f t="shared" si="267"/>
        <v>0</v>
      </c>
      <c r="RZ280" s="929">
        <f t="shared" si="267"/>
        <v>0</v>
      </c>
      <c r="SA280" s="929">
        <f t="shared" si="267"/>
        <v>0</v>
      </c>
      <c r="SB280" s="929">
        <f t="shared" si="267"/>
        <v>0</v>
      </c>
      <c r="SC280" s="929">
        <f t="shared" si="267"/>
        <v>0</v>
      </c>
      <c r="SD280" s="929">
        <f t="shared" si="267"/>
        <v>0</v>
      </c>
      <c r="SE280" s="929">
        <f t="shared" si="267"/>
        <v>0</v>
      </c>
      <c r="SF280" s="929">
        <f t="shared" si="267"/>
        <v>0</v>
      </c>
      <c r="SG280" s="929">
        <f t="shared" si="267"/>
        <v>0</v>
      </c>
      <c r="SH280" s="929">
        <f t="shared" si="267"/>
        <v>0</v>
      </c>
      <c r="SI280" s="929">
        <f t="shared" si="267"/>
        <v>0</v>
      </c>
      <c r="SJ280" s="274">
        <f t="shared" si="217"/>
        <v>0</v>
      </c>
      <c r="SK280" s="261"/>
      <c r="SL280" s="249"/>
      <c r="SM280" s="249"/>
      <c r="SN280" s="249"/>
    </row>
    <row r="281" spans="1:508" outlineLevel="3" x14ac:dyDescent="0.35">
      <c r="A281" s="249"/>
      <c r="B281" s="258"/>
      <c r="C281" s="447">
        <f>INT($C$40)+3</f>
        <v>4</v>
      </c>
      <c r="D281" s="274"/>
      <c r="E281" s="325">
        <f t="shared" si="216"/>
        <v>129</v>
      </c>
      <c r="F281" s="331"/>
      <c r="G281" s="274"/>
      <c r="H281" s="569"/>
      <c r="I281" s="584" t="s">
        <v>921</v>
      </c>
      <c r="J281" s="570"/>
      <c r="K281" s="929">
        <f t="shared" si="268"/>
        <v>0</v>
      </c>
      <c r="L281" s="929">
        <f t="shared" si="268"/>
        <v>0</v>
      </c>
      <c r="M281" s="929">
        <f t="shared" si="268"/>
        <v>0</v>
      </c>
      <c r="N281" s="929">
        <f t="shared" si="268"/>
        <v>0</v>
      </c>
      <c r="O281" s="929">
        <f t="shared" si="268"/>
        <v>0</v>
      </c>
      <c r="P281" s="929">
        <f t="shared" si="268"/>
        <v>0</v>
      </c>
      <c r="Q281" s="929">
        <f t="shared" si="268"/>
        <v>0</v>
      </c>
      <c r="R281" s="929">
        <f t="shared" si="268"/>
        <v>0</v>
      </c>
      <c r="S281" s="929">
        <f t="shared" si="268"/>
        <v>0</v>
      </c>
      <c r="T281" s="929">
        <f t="shared" si="268"/>
        <v>0</v>
      </c>
      <c r="U281" s="929">
        <f t="shared" si="268"/>
        <v>0</v>
      </c>
      <c r="V281" s="929">
        <f t="shared" si="268"/>
        <v>0</v>
      </c>
      <c r="W281" s="929">
        <f t="shared" si="268"/>
        <v>0</v>
      </c>
      <c r="X281" s="929">
        <f t="shared" si="268"/>
        <v>0</v>
      </c>
      <c r="Y281" s="929">
        <f t="shared" si="268"/>
        <v>0</v>
      </c>
      <c r="Z281" s="929">
        <f t="shared" si="268"/>
        <v>0</v>
      </c>
      <c r="AA281" s="929">
        <f t="shared" si="260"/>
        <v>0</v>
      </c>
      <c r="AB281" s="929">
        <f t="shared" si="260"/>
        <v>0</v>
      </c>
      <c r="AC281" s="929">
        <f t="shared" si="260"/>
        <v>0</v>
      </c>
      <c r="AD281" s="929">
        <f t="shared" si="260"/>
        <v>0</v>
      </c>
      <c r="AE281" s="929">
        <f t="shared" si="260"/>
        <v>0</v>
      </c>
      <c r="AF281" s="929">
        <f t="shared" si="260"/>
        <v>0</v>
      </c>
      <c r="AG281" s="929">
        <f t="shared" si="260"/>
        <v>0</v>
      </c>
      <c r="AH281" s="929">
        <f t="shared" si="260"/>
        <v>0</v>
      </c>
      <c r="AI281" s="929">
        <f t="shared" si="260"/>
        <v>0</v>
      </c>
      <c r="AJ281" s="929">
        <f t="shared" si="260"/>
        <v>0</v>
      </c>
      <c r="AK281" s="929">
        <f t="shared" si="260"/>
        <v>0</v>
      </c>
      <c r="AL281" s="929">
        <f t="shared" si="260"/>
        <v>0</v>
      </c>
      <c r="AM281" s="929">
        <f t="shared" si="260"/>
        <v>0</v>
      </c>
      <c r="AN281" s="929">
        <f t="shared" si="260"/>
        <v>0</v>
      </c>
      <c r="AO281" s="929">
        <f t="shared" si="260"/>
        <v>0</v>
      </c>
      <c r="AP281" s="929">
        <f t="shared" si="260"/>
        <v>0</v>
      </c>
      <c r="AQ281" s="929">
        <f t="shared" si="260"/>
        <v>0</v>
      </c>
      <c r="AR281" s="929">
        <f t="shared" si="260"/>
        <v>0</v>
      </c>
      <c r="AS281" s="929">
        <f t="shared" si="260"/>
        <v>0</v>
      </c>
      <c r="AT281" s="929">
        <f t="shared" si="260"/>
        <v>0</v>
      </c>
      <c r="AU281" s="929">
        <f t="shared" si="260"/>
        <v>0</v>
      </c>
      <c r="AV281" s="929">
        <f t="shared" si="260"/>
        <v>0</v>
      </c>
      <c r="AW281" s="929">
        <f t="shared" si="260"/>
        <v>0</v>
      </c>
      <c r="AX281" s="929">
        <f t="shared" si="260"/>
        <v>0</v>
      </c>
      <c r="AY281" s="929">
        <f t="shared" si="260"/>
        <v>0</v>
      </c>
      <c r="AZ281" s="929">
        <f t="shared" si="260"/>
        <v>0</v>
      </c>
      <c r="BA281" s="929">
        <f t="shared" si="260"/>
        <v>0</v>
      </c>
      <c r="BB281" s="929">
        <f t="shared" si="260"/>
        <v>0</v>
      </c>
      <c r="BC281" s="929">
        <f t="shared" si="260"/>
        <v>0</v>
      </c>
      <c r="BD281" s="929">
        <f t="shared" si="260"/>
        <v>0</v>
      </c>
      <c r="BE281" s="929">
        <f t="shared" si="260"/>
        <v>0</v>
      </c>
      <c r="BF281" s="929">
        <f t="shared" si="260"/>
        <v>0</v>
      </c>
      <c r="BG281" s="929">
        <f t="shared" si="260"/>
        <v>0</v>
      </c>
      <c r="BH281" s="929">
        <f t="shared" si="260"/>
        <v>0</v>
      </c>
      <c r="BI281" s="929">
        <f t="shared" si="260"/>
        <v>0</v>
      </c>
      <c r="BJ281" s="929">
        <f t="shared" si="260"/>
        <v>0</v>
      </c>
      <c r="BK281" s="929">
        <f t="shared" si="260"/>
        <v>0</v>
      </c>
      <c r="BL281" s="929">
        <f t="shared" si="260"/>
        <v>0</v>
      </c>
      <c r="BM281" s="929">
        <f t="shared" si="260"/>
        <v>0</v>
      </c>
      <c r="BN281" s="929">
        <f t="shared" si="260"/>
        <v>0</v>
      </c>
      <c r="BO281" s="929">
        <f t="shared" si="260"/>
        <v>0</v>
      </c>
      <c r="BP281" s="929">
        <f t="shared" si="260"/>
        <v>0</v>
      </c>
      <c r="BQ281" s="929">
        <f t="shared" si="260"/>
        <v>0</v>
      </c>
      <c r="BR281" s="929">
        <f t="shared" si="260"/>
        <v>0</v>
      </c>
      <c r="BS281" s="929">
        <f t="shared" si="260"/>
        <v>0</v>
      </c>
      <c r="BT281" s="929">
        <f t="shared" si="260"/>
        <v>0</v>
      </c>
      <c r="BU281" s="929">
        <f t="shared" si="260"/>
        <v>0</v>
      </c>
      <c r="BV281" s="929">
        <f t="shared" si="260"/>
        <v>0</v>
      </c>
      <c r="BW281" s="929">
        <f t="shared" si="260"/>
        <v>0</v>
      </c>
      <c r="BX281" s="929">
        <f t="shared" si="261"/>
        <v>0</v>
      </c>
      <c r="BY281" s="929">
        <f t="shared" si="261"/>
        <v>0</v>
      </c>
      <c r="BZ281" s="929">
        <f t="shared" si="261"/>
        <v>0</v>
      </c>
      <c r="CA281" s="929">
        <f t="shared" si="261"/>
        <v>0</v>
      </c>
      <c r="CB281" s="929">
        <f t="shared" si="261"/>
        <v>0</v>
      </c>
      <c r="CC281" s="929">
        <f t="shared" si="261"/>
        <v>0</v>
      </c>
      <c r="CD281" s="929">
        <f t="shared" si="261"/>
        <v>0</v>
      </c>
      <c r="CE281" s="929">
        <f t="shared" si="261"/>
        <v>0</v>
      </c>
      <c r="CF281" s="929">
        <f t="shared" si="261"/>
        <v>0</v>
      </c>
      <c r="CG281" s="929">
        <f t="shared" si="261"/>
        <v>0</v>
      </c>
      <c r="CH281" s="929">
        <f t="shared" si="261"/>
        <v>0</v>
      </c>
      <c r="CI281" s="929">
        <f t="shared" si="261"/>
        <v>0</v>
      </c>
      <c r="CJ281" s="929">
        <f t="shared" si="261"/>
        <v>0</v>
      </c>
      <c r="CK281" s="929">
        <f t="shared" si="261"/>
        <v>0</v>
      </c>
      <c r="CL281" s="929">
        <f t="shared" si="261"/>
        <v>0</v>
      </c>
      <c r="CM281" s="929">
        <f t="shared" si="261"/>
        <v>0</v>
      </c>
      <c r="CN281" s="929">
        <f t="shared" si="261"/>
        <v>0</v>
      </c>
      <c r="CO281" s="929">
        <f t="shared" si="261"/>
        <v>0</v>
      </c>
      <c r="CP281" s="929">
        <f t="shared" si="261"/>
        <v>0</v>
      </c>
      <c r="CQ281" s="929">
        <f t="shared" si="261"/>
        <v>0</v>
      </c>
      <c r="CR281" s="929">
        <f t="shared" si="261"/>
        <v>0</v>
      </c>
      <c r="CS281" s="929">
        <f t="shared" si="261"/>
        <v>0</v>
      </c>
      <c r="CT281" s="929">
        <f t="shared" si="261"/>
        <v>0</v>
      </c>
      <c r="CU281" s="929">
        <f t="shared" si="261"/>
        <v>0</v>
      </c>
      <c r="CV281" s="929">
        <f t="shared" si="261"/>
        <v>0</v>
      </c>
      <c r="CW281" s="929">
        <f t="shared" si="261"/>
        <v>0</v>
      </c>
      <c r="CX281" s="929">
        <f t="shared" si="261"/>
        <v>0</v>
      </c>
      <c r="CY281" s="929">
        <f t="shared" si="261"/>
        <v>0</v>
      </c>
      <c r="CZ281" s="929">
        <f t="shared" si="261"/>
        <v>0</v>
      </c>
      <c r="DA281" s="929">
        <f t="shared" si="261"/>
        <v>0</v>
      </c>
      <c r="DB281" s="929">
        <f t="shared" si="261"/>
        <v>0</v>
      </c>
      <c r="DC281" s="929">
        <f t="shared" si="261"/>
        <v>0</v>
      </c>
      <c r="DD281" s="929">
        <f t="shared" si="261"/>
        <v>0</v>
      </c>
      <c r="DE281" s="929">
        <f t="shared" si="261"/>
        <v>0</v>
      </c>
      <c r="DF281" s="929">
        <f t="shared" si="261"/>
        <v>0</v>
      </c>
      <c r="DG281" s="929">
        <f t="shared" si="261"/>
        <v>0</v>
      </c>
      <c r="DH281" s="929">
        <f t="shared" si="261"/>
        <v>0</v>
      </c>
      <c r="DI281" s="929">
        <f t="shared" si="261"/>
        <v>0</v>
      </c>
      <c r="DJ281" s="929">
        <f t="shared" si="261"/>
        <v>0</v>
      </c>
      <c r="DK281" s="929">
        <f t="shared" si="261"/>
        <v>0</v>
      </c>
      <c r="DL281" s="929">
        <f t="shared" si="261"/>
        <v>0</v>
      </c>
      <c r="DM281" s="929">
        <f t="shared" si="261"/>
        <v>0</v>
      </c>
      <c r="DN281" s="929">
        <f t="shared" si="261"/>
        <v>0</v>
      </c>
      <c r="DO281" s="929">
        <f t="shared" si="261"/>
        <v>0</v>
      </c>
      <c r="DP281" s="929">
        <f t="shared" si="261"/>
        <v>0</v>
      </c>
      <c r="DQ281" s="929">
        <f t="shared" si="261"/>
        <v>0</v>
      </c>
      <c r="DR281" s="929">
        <f t="shared" si="261"/>
        <v>0</v>
      </c>
      <c r="DS281" s="929">
        <f t="shared" si="261"/>
        <v>0</v>
      </c>
      <c r="DT281" s="929">
        <f t="shared" si="261"/>
        <v>0</v>
      </c>
      <c r="DU281" s="929">
        <f t="shared" si="261"/>
        <v>0</v>
      </c>
      <c r="DV281" s="929">
        <f t="shared" si="261"/>
        <v>0</v>
      </c>
      <c r="DW281" s="929">
        <f t="shared" si="261"/>
        <v>0</v>
      </c>
      <c r="DX281" s="929">
        <f t="shared" si="261"/>
        <v>0</v>
      </c>
      <c r="DY281" s="929">
        <f t="shared" si="261"/>
        <v>0</v>
      </c>
      <c r="DZ281" s="929">
        <f t="shared" si="261"/>
        <v>0</v>
      </c>
      <c r="EA281" s="929">
        <f t="shared" si="261"/>
        <v>0</v>
      </c>
      <c r="EB281" s="929">
        <f t="shared" si="261"/>
        <v>0</v>
      </c>
      <c r="EC281" s="929">
        <f t="shared" si="261"/>
        <v>0</v>
      </c>
      <c r="ED281" s="929">
        <f t="shared" si="261"/>
        <v>0</v>
      </c>
      <c r="EE281" s="929">
        <f t="shared" si="261"/>
        <v>0</v>
      </c>
      <c r="EF281" s="929">
        <f t="shared" si="261"/>
        <v>0</v>
      </c>
      <c r="EG281" s="929">
        <f t="shared" si="261"/>
        <v>0</v>
      </c>
      <c r="EH281" s="929">
        <f t="shared" si="261"/>
        <v>0</v>
      </c>
      <c r="EI281" s="929">
        <f t="shared" si="261"/>
        <v>0</v>
      </c>
      <c r="EJ281" s="929">
        <f t="shared" si="262"/>
        <v>0</v>
      </c>
      <c r="EK281" s="929">
        <f t="shared" si="262"/>
        <v>0</v>
      </c>
      <c r="EL281" s="929">
        <f t="shared" si="262"/>
        <v>0</v>
      </c>
      <c r="EM281" s="929">
        <f t="shared" si="262"/>
        <v>0</v>
      </c>
      <c r="EN281" s="929">
        <f t="shared" si="262"/>
        <v>0</v>
      </c>
      <c r="EO281" s="929">
        <f t="shared" si="262"/>
        <v>0</v>
      </c>
      <c r="EP281" s="929">
        <f t="shared" si="262"/>
        <v>0</v>
      </c>
      <c r="EQ281" s="929">
        <f t="shared" si="262"/>
        <v>0</v>
      </c>
      <c r="ER281" s="929">
        <f t="shared" si="262"/>
        <v>0</v>
      </c>
      <c r="ES281" s="929">
        <f t="shared" si="262"/>
        <v>0</v>
      </c>
      <c r="ET281" s="929">
        <f t="shared" si="262"/>
        <v>0</v>
      </c>
      <c r="EU281" s="929">
        <f t="shared" si="262"/>
        <v>0</v>
      </c>
      <c r="EV281" s="929">
        <f t="shared" si="262"/>
        <v>0</v>
      </c>
      <c r="EW281" s="929">
        <f t="shared" si="262"/>
        <v>0</v>
      </c>
      <c r="EX281" s="929">
        <f t="shared" si="262"/>
        <v>0</v>
      </c>
      <c r="EY281" s="929">
        <f t="shared" si="262"/>
        <v>0</v>
      </c>
      <c r="EZ281" s="929">
        <f t="shared" si="262"/>
        <v>0</v>
      </c>
      <c r="FA281" s="929">
        <f t="shared" si="262"/>
        <v>0</v>
      </c>
      <c r="FB281" s="929">
        <f t="shared" si="262"/>
        <v>0</v>
      </c>
      <c r="FC281" s="929">
        <f t="shared" si="262"/>
        <v>0</v>
      </c>
      <c r="FD281" s="929">
        <f t="shared" si="262"/>
        <v>0</v>
      </c>
      <c r="FE281" s="929">
        <f t="shared" si="262"/>
        <v>0</v>
      </c>
      <c r="FF281" s="929">
        <f t="shared" si="262"/>
        <v>0</v>
      </c>
      <c r="FG281" s="929">
        <f t="shared" si="262"/>
        <v>0</v>
      </c>
      <c r="FH281" s="929">
        <f t="shared" si="262"/>
        <v>0</v>
      </c>
      <c r="FI281" s="929">
        <f t="shared" si="262"/>
        <v>0</v>
      </c>
      <c r="FJ281" s="929">
        <f t="shared" si="262"/>
        <v>0</v>
      </c>
      <c r="FK281" s="929">
        <f t="shared" si="262"/>
        <v>0</v>
      </c>
      <c r="FL281" s="929">
        <f t="shared" si="262"/>
        <v>0</v>
      </c>
      <c r="FM281" s="929">
        <f t="shared" si="262"/>
        <v>0</v>
      </c>
      <c r="FN281" s="929">
        <f t="shared" si="262"/>
        <v>0</v>
      </c>
      <c r="FO281" s="929">
        <f t="shared" si="262"/>
        <v>0</v>
      </c>
      <c r="FP281" s="929">
        <f t="shared" si="262"/>
        <v>0</v>
      </c>
      <c r="FQ281" s="929">
        <f t="shared" si="262"/>
        <v>0</v>
      </c>
      <c r="FR281" s="929">
        <f t="shared" si="262"/>
        <v>0</v>
      </c>
      <c r="FS281" s="929">
        <f t="shared" si="262"/>
        <v>0</v>
      </c>
      <c r="FT281" s="929">
        <f t="shared" si="262"/>
        <v>0</v>
      </c>
      <c r="FU281" s="929">
        <f t="shared" si="262"/>
        <v>0</v>
      </c>
      <c r="FV281" s="929">
        <f t="shared" si="262"/>
        <v>0</v>
      </c>
      <c r="FW281" s="929">
        <f t="shared" si="262"/>
        <v>0</v>
      </c>
      <c r="FX281" s="929">
        <f t="shared" si="262"/>
        <v>0</v>
      </c>
      <c r="FY281" s="929">
        <f t="shared" si="262"/>
        <v>0</v>
      </c>
      <c r="FZ281" s="929">
        <f t="shared" si="262"/>
        <v>0</v>
      </c>
      <c r="GA281" s="929">
        <f t="shared" si="262"/>
        <v>0</v>
      </c>
      <c r="GB281" s="929">
        <f t="shared" si="262"/>
        <v>0</v>
      </c>
      <c r="GC281" s="929">
        <f t="shared" si="262"/>
        <v>0</v>
      </c>
      <c r="GD281" s="929">
        <f t="shared" si="262"/>
        <v>0</v>
      </c>
      <c r="GE281" s="929">
        <f t="shared" si="262"/>
        <v>0</v>
      </c>
      <c r="GF281" s="929">
        <f t="shared" si="262"/>
        <v>0</v>
      </c>
      <c r="GG281" s="929">
        <f t="shared" si="262"/>
        <v>0</v>
      </c>
      <c r="GH281" s="929">
        <f t="shared" si="262"/>
        <v>0</v>
      </c>
      <c r="GI281" s="929">
        <f t="shared" si="262"/>
        <v>0</v>
      </c>
      <c r="GJ281" s="929">
        <f t="shared" si="262"/>
        <v>0</v>
      </c>
      <c r="GK281" s="929">
        <f t="shared" si="262"/>
        <v>0</v>
      </c>
      <c r="GL281" s="929">
        <f t="shared" si="262"/>
        <v>0</v>
      </c>
      <c r="GM281" s="929">
        <f t="shared" si="262"/>
        <v>0</v>
      </c>
      <c r="GN281" s="929">
        <f t="shared" si="262"/>
        <v>0</v>
      </c>
      <c r="GO281" s="929">
        <f t="shared" si="262"/>
        <v>0</v>
      </c>
      <c r="GP281" s="929">
        <f t="shared" si="262"/>
        <v>0</v>
      </c>
      <c r="GQ281" s="929">
        <f t="shared" si="262"/>
        <v>0</v>
      </c>
      <c r="GR281" s="929">
        <f t="shared" si="262"/>
        <v>0</v>
      </c>
      <c r="GS281" s="929">
        <f t="shared" si="262"/>
        <v>0</v>
      </c>
      <c r="GT281" s="929">
        <f t="shared" si="262"/>
        <v>0</v>
      </c>
      <c r="GU281" s="929">
        <f t="shared" si="262"/>
        <v>0</v>
      </c>
      <c r="GV281" s="929">
        <f t="shared" si="263"/>
        <v>0</v>
      </c>
      <c r="GW281" s="929">
        <f t="shared" si="263"/>
        <v>0</v>
      </c>
      <c r="GX281" s="929">
        <f t="shared" si="263"/>
        <v>0</v>
      </c>
      <c r="GY281" s="929">
        <f t="shared" si="263"/>
        <v>0</v>
      </c>
      <c r="GZ281" s="929">
        <f t="shared" si="263"/>
        <v>0</v>
      </c>
      <c r="HA281" s="929">
        <f t="shared" si="263"/>
        <v>0</v>
      </c>
      <c r="HB281" s="929">
        <f t="shared" si="263"/>
        <v>0</v>
      </c>
      <c r="HC281" s="929">
        <f t="shared" si="263"/>
        <v>0</v>
      </c>
      <c r="HD281" s="929">
        <f t="shared" si="263"/>
        <v>0</v>
      </c>
      <c r="HE281" s="929">
        <f t="shared" si="263"/>
        <v>0</v>
      </c>
      <c r="HF281" s="929">
        <f t="shared" si="263"/>
        <v>0</v>
      </c>
      <c r="HG281" s="929">
        <f t="shared" si="263"/>
        <v>0</v>
      </c>
      <c r="HH281" s="929">
        <f t="shared" si="263"/>
        <v>0</v>
      </c>
      <c r="HI281" s="929">
        <f t="shared" si="263"/>
        <v>0</v>
      </c>
      <c r="HJ281" s="929">
        <f t="shared" si="263"/>
        <v>0</v>
      </c>
      <c r="HK281" s="929">
        <f t="shared" si="263"/>
        <v>0</v>
      </c>
      <c r="HL281" s="929">
        <f t="shared" si="263"/>
        <v>0</v>
      </c>
      <c r="HM281" s="929">
        <f t="shared" si="263"/>
        <v>0</v>
      </c>
      <c r="HN281" s="929">
        <f t="shared" si="263"/>
        <v>0</v>
      </c>
      <c r="HO281" s="929">
        <f t="shared" si="263"/>
        <v>0</v>
      </c>
      <c r="HP281" s="929">
        <f t="shared" si="263"/>
        <v>0</v>
      </c>
      <c r="HQ281" s="929">
        <f t="shared" si="263"/>
        <v>0</v>
      </c>
      <c r="HR281" s="929">
        <f t="shared" si="263"/>
        <v>0</v>
      </c>
      <c r="HS281" s="929">
        <f t="shared" si="263"/>
        <v>0</v>
      </c>
      <c r="HT281" s="929">
        <f t="shared" si="263"/>
        <v>0</v>
      </c>
      <c r="HU281" s="929">
        <f t="shared" si="263"/>
        <v>0</v>
      </c>
      <c r="HV281" s="929">
        <f t="shared" si="263"/>
        <v>0</v>
      </c>
      <c r="HW281" s="929">
        <f t="shared" si="263"/>
        <v>0</v>
      </c>
      <c r="HX281" s="929">
        <f t="shared" si="263"/>
        <v>0</v>
      </c>
      <c r="HY281" s="929">
        <f t="shared" si="263"/>
        <v>0</v>
      </c>
      <c r="HZ281" s="929">
        <f t="shared" si="263"/>
        <v>0</v>
      </c>
      <c r="IA281" s="929">
        <f t="shared" si="263"/>
        <v>0</v>
      </c>
      <c r="IB281" s="929">
        <f t="shared" si="263"/>
        <v>0</v>
      </c>
      <c r="IC281" s="929">
        <f t="shared" si="263"/>
        <v>0</v>
      </c>
      <c r="ID281" s="929">
        <f t="shared" si="263"/>
        <v>0</v>
      </c>
      <c r="IE281" s="929">
        <f t="shared" si="263"/>
        <v>0</v>
      </c>
      <c r="IF281" s="929">
        <f t="shared" si="263"/>
        <v>0</v>
      </c>
      <c r="IG281" s="929">
        <f t="shared" si="263"/>
        <v>0</v>
      </c>
      <c r="IH281" s="929">
        <f t="shared" si="263"/>
        <v>0</v>
      </c>
      <c r="II281" s="929">
        <f t="shared" si="263"/>
        <v>0</v>
      </c>
      <c r="IJ281" s="929">
        <f t="shared" si="263"/>
        <v>0</v>
      </c>
      <c r="IK281" s="929">
        <f t="shared" si="263"/>
        <v>0</v>
      </c>
      <c r="IL281" s="929">
        <f t="shared" si="263"/>
        <v>0</v>
      </c>
      <c r="IM281" s="929">
        <f t="shared" si="263"/>
        <v>0</v>
      </c>
      <c r="IN281" s="929">
        <f t="shared" si="263"/>
        <v>0</v>
      </c>
      <c r="IO281" s="929">
        <f t="shared" si="263"/>
        <v>0</v>
      </c>
      <c r="IP281" s="929">
        <f t="shared" si="263"/>
        <v>0</v>
      </c>
      <c r="IQ281" s="929">
        <f t="shared" si="263"/>
        <v>0</v>
      </c>
      <c r="IR281" s="929">
        <f t="shared" si="263"/>
        <v>0</v>
      </c>
      <c r="IS281" s="929">
        <f t="shared" si="263"/>
        <v>0</v>
      </c>
      <c r="IT281" s="929">
        <f t="shared" si="263"/>
        <v>0</v>
      </c>
      <c r="IU281" s="929">
        <f t="shared" si="263"/>
        <v>0</v>
      </c>
      <c r="IV281" s="929">
        <f t="shared" si="263"/>
        <v>0</v>
      </c>
      <c r="IW281" s="929">
        <f t="shared" si="263"/>
        <v>0</v>
      </c>
      <c r="IX281" s="929">
        <f t="shared" si="263"/>
        <v>0</v>
      </c>
      <c r="IY281" s="929">
        <f t="shared" si="263"/>
        <v>0</v>
      </c>
      <c r="IZ281" s="929">
        <f t="shared" si="263"/>
        <v>0</v>
      </c>
      <c r="JA281" s="929">
        <f t="shared" si="263"/>
        <v>0</v>
      </c>
      <c r="JB281" s="929">
        <f t="shared" si="263"/>
        <v>0</v>
      </c>
      <c r="JC281" s="929">
        <f t="shared" si="263"/>
        <v>0</v>
      </c>
      <c r="JD281" s="929">
        <f t="shared" si="263"/>
        <v>0</v>
      </c>
      <c r="JE281" s="929">
        <f t="shared" si="263"/>
        <v>0</v>
      </c>
      <c r="JF281" s="929">
        <f t="shared" si="263"/>
        <v>0</v>
      </c>
      <c r="JG281" s="929">
        <f t="shared" si="263"/>
        <v>0</v>
      </c>
      <c r="JH281" s="929">
        <f t="shared" si="264"/>
        <v>0</v>
      </c>
      <c r="JI281" s="929">
        <f t="shared" si="264"/>
        <v>0</v>
      </c>
      <c r="JJ281" s="929">
        <f t="shared" si="264"/>
        <v>0</v>
      </c>
      <c r="JK281" s="929">
        <f t="shared" si="264"/>
        <v>0</v>
      </c>
      <c r="JL281" s="929">
        <f t="shared" si="264"/>
        <v>0</v>
      </c>
      <c r="JM281" s="929">
        <f t="shared" si="264"/>
        <v>0</v>
      </c>
      <c r="JN281" s="929">
        <f t="shared" si="264"/>
        <v>0</v>
      </c>
      <c r="JO281" s="929">
        <f t="shared" si="264"/>
        <v>0</v>
      </c>
      <c r="JP281" s="929">
        <f t="shared" si="264"/>
        <v>0</v>
      </c>
      <c r="JQ281" s="929">
        <f t="shared" si="264"/>
        <v>0</v>
      </c>
      <c r="JR281" s="929">
        <f t="shared" si="264"/>
        <v>0</v>
      </c>
      <c r="JS281" s="929">
        <f t="shared" si="264"/>
        <v>0</v>
      </c>
      <c r="JT281" s="929">
        <f t="shared" si="264"/>
        <v>0</v>
      </c>
      <c r="JU281" s="929">
        <f t="shared" si="264"/>
        <v>0</v>
      </c>
      <c r="JV281" s="929">
        <f t="shared" si="264"/>
        <v>0</v>
      </c>
      <c r="JW281" s="929">
        <f t="shared" si="264"/>
        <v>0</v>
      </c>
      <c r="JX281" s="929">
        <f t="shared" si="264"/>
        <v>0</v>
      </c>
      <c r="JY281" s="929">
        <f t="shared" si="264"/>
        <v>0</v>
      </c>
      <c r="JZ281" s="929">
        <f t="shared" si="264"/>
        <v>0</v>
      </c>
      <c r="KA281" s="929">
        <f t="shared" si="264"/>
        <v>0</v>
      </c>
      <c r="KB281" s="929">
        <f t="shared" si="264"/>
        <v>0</v>
      </c>
      <c r="KC281" s="929">
        <f t="shared" si="264"/>
        <v>0</v>
      </c>
      <c r="KD281" s="929">
        <f t="shared" si="264"/>
        <v>0</v>
      </c>
      <c r="KE281" s="929">
        <f t="shared" si="264"/>
        <v>0</v>
      </c>
      <c r="KF281" s="929">
        <f t="shared" si="264"/>
        <v>0</v>
      </c>
      <c r="KG281" s="929">
        <f t="shared" si="264"/>
        <v>0</v>
      </c>
      <c r="KH281" s="929">
        <f t="shared" si="264"/>
        <v>0</v>
      </c>
      <c r="KI281" s="929">
        <f t="shared" si="264"/>
        <v>0</v>
      </c>
      <c r="KJ281" s="929">
        <f t="shared" si="264"/>
        <v>0</v>
      </c>
      <c r="KK281" s="929">
        <f t="shared" si="264"/>
        <v>0</v>
      </c>
      <c r="KL281" s="929">
        <f t="shared" si="264"/>
        <v>0</v>
      </c>
      <c r="KM281" s="929">
        <f t="shared" si="264"/>
        <v>0</v>
      </c>
      <c r="KN281" s="929">
        <f t="shared" si="264"/>
        <v>0</v>
      </c>
      <c r="KO281" s="929">
        <f t="shared" si="264"/>
        <v>0</v>
      </c>
      <c r="KP281" s="929">
        <f t="shared" si="264"/>
        <v>0</v>
      </c>
      <c r="KQ281" s="929">
        <f t="shared" si="264"/>
        <v>0</v>
      </c>
      <c r="KR281" s="929">
        <f t="shared" si="264"/>
        <v>0</v>
      </c>
      <c r="KS281" s="929">
        <f t="shared" si="264"/>
        <v>0</v>
      </c>
      <c r="KT281" s="929">
        <f t="shared" si="264"/>
        <v>0</v>
      </c>
      <c r="KU281" s="929">
        <f t="shared" si="264"/>
        <v>0</v>
      </c>
      <c r="KV281" s="929">
        <f t="shared" si="264"/>
        <v>0</v>
      </c>
      <c r="KW281" s="929">
        <f t="shared" si="264"/>
        <v>0</v>
      </c>
      <c r="KX281" s="929">
        <f t="shared" si="264"/>
        <v>0</v>
      </c>
      <c r="KY281" s="929">
        <f t="shared" si="264"/>
        <v>0</v>
      </c>
      <c r="KZ281" s="929">
        <f t="shared" si="264"/>
        <v>0</v>
      </c>
      <c r="LA281" s="929">
        <f t="shared" si="264"/>
        <v>0</v>
      </c>
      <c r="LB281" s="929">
        <f t="shared" si="264"/>
        <v>0</v>
      </c>
      <c r="LC281" s="929">
        <f t="shared" si="264"/>
        <v>0</v>
      </c>
      <c r="LD281" s="929">
        <f t="shared" si="264"/>
        <v>0</v>
      </c>
      <c r="LE281" s="929">
        <f t="shared" si="264"/>
        <v>0</v>
      </c>
      <c r="LF281" s="929">
        <f t="shared" si="264"/>
        <v>0</v>
      </c>
      <c r="LG281" s="929">
        <f t="shared" si="264"/>
        <v>0</v>
      </c>
      <c r="LH281" s="929">
        <f t="shared" si="264"/>
        <v>0</v>
      </c>
      <c r="LI281" s="929">
        <f t="shared" si="264"/>
        <v>0</v>
      </c>
      <c r="LJ281" s="929">
        <f t="shared" si="264"/>
        <v>0</v>
      </c>
      <c r="LK281" s="929">
        <f t="shared" si="264"/>
        <v>0</v>
      </c>
      <c r="LL281" s="929">
        <f t="shared" si="264"/>
        <v>0</v>
      </c>
      <c r="LM281" s="929">
        <f t="shared" si="264"/>
        <v>0</v>
      </c>
      <c r="LN281" s="929">
        <f t="shared" si="264"/>
        <v>0</v>
      </c>
      <c r="LO281" s="929">
        <f t="shared" si="264"/>
        <v>0</v>
      </c>
      <c r="LP281" s="929">
        <f t="shared" si="264"/>
        <v>0</v>
      </c>
      <c r="LQ281" s="929">
        <f t="shared" si="264"/>
        <v>0</v>
      </c>
      <c r="LR281" s="929">
        <f t="shared" si="264"/>
        <v>0</v>
      </c>
      <c r="LS281" s="929">
        <f t="shared" si="264"/>
        <v>0</v>
      </c>
      <c r="LT281" s="929">
        <f t="shared" si="265"/>
        <v>0</v>
      </c>
      <c r="LU281" s="929">
        <f t="shared" si="265"/>
        <v>0</v>
      </c>
      <c r="LV281" s="929">
        <f t="shared" si="265"/>
        <v>0</v>
      </c>
      <c r="LW281" s="929">
        <f t="shared" si="265"/>
        <v>0</v>
      </c>
      <c r="LX281" s="929">
        <f t="shared" si="265"/>
        <v>0</v>
      </c>
      <c r="LY281" s="929">
        <f t="shared" si="265"/>
        <v>0</v>
      </c>
      <c r="LZ281" s="929">
        <f t="shared" si="265"/>
        <v>0</v>
      </c>
      <c r="MA281" s="929">
        <f t="shared" si="265"/>
        <v>0</v>
      </c>
      <c r="MB281" s="929">
        <f t="shared" si="265"/>
        <v>0</v>
      </c>
      <c r="MC281" s="929">
        <f t="shared" si="265"/>
        <v>0</v>
      </c>
      <c r="MD281" s="929">
        <f t="shared" si="265"/>
        <v>0</v>
      </c>
      <c r="ME281" s="929">
        <f t="shared" si="265"/>
        <v>0</v>
      </c>
      <c r="MF281" s="929">
        <f t="shared" si="265"/>
        <v>0</v>
      </c>
      <c r="MG281" s="929">
        <f t="shared" si="265"/>
        <v>0</v>
      </c>
      <c r="MH281" s="929">
        <f t="shared" si="265"/>
        <v>0</v>
      </c>
      <c r="MI281" s="929">
        <f t="shared" si="265"/>
        <v>0</v>
      </c>
      <c r="MJ281" s="929">
        <f t="shared" si="265"/>
        <v>0</v>
      </c>
      <c r="MK281" s="929">
        <f t="shared" si="265"/>
        <v>0</v>
      </c>
      <c r="ML281" s="929">
        <f t="shared" si="265"/>
        <v>0</v>
      </c>
      <c r="MM281" s="929">
        <f t="shared" si="265"/>
        <v>0</v>
      </c>
      <c r="MN281" s="929">
        <f t="shared" si="265"/>
        <v>0</v>
      </c>
      <c r="MO281" s="929">
        <f t="shared" si="265"/>
        <v>0</v>
      </c>
      <c r="MP281" s="929">
        <f t="shared" si="265"/>
        <v>0</v>
      </c>
      <c r="MQ281" s="929">
        <f t="shared" si="265"/>
        <v>0</v>
      </c>
      <c r="MR281" s="929">
        <f t="shared" si="265"/>
        <v>0</v>
      </c>
      <c r="MS281" s="929">
        <f t="shared" si="265"/>
        <v>0</v>
      </c>
      <c r="MT281" s="929">
        <f t="shared" si="265"/>
        <v>0</v>
      </c>
      <c r="MU281" s="929">
        <f t="shared" si="265"/>
        <v>0</v>
      </c>
      <c r="MV281" s="929">
        <f t="shared" si="265"/>
        <v>0</v>
      </c>
      <c r="MW281" s="929">
        <f t="shared" si="265"/>
        <v>0</v>
      </c>
      <c r="MX281" s="929">
        <f t="shared" si="265"/>
        <v>0</v>
      </c>
      <c r="MY281" s="929">
        <f t="shared" si="265"/>
        <v>0</v>
      </c>
      <c r="MZ281" s="929">
        <f t="shared" si="265"/>
        <v>0</v>
      </c>
      <c r="NA281" s="929">
        <f t="shared" si="265"/>
        <v>0</v>
      </c>
      <c r="NB281" s="929">
        <f t="shared" si="265"/>
        <v>0</v>
      </c>
      <c r="NC281" s="929">
        <f t="shared" si="265"/>
        <v>0</v>
      </c>
      <c r="ND281" s="929">
        <f t="shared" si="265"/>
        <v>0</v>
      </c>
      <c r="NE281" s="929">
        <f t="shared" si="265"/>
        <v>0</v>
      </c>
      <c r="NF281" s="929">
        <f t="shared" si="265"/>
        <v>0</v>
      </c>
      <c r="NG281" s="929">
        <f t="shared" si="265"/>
        <v>0</v>
      </c>
      <c r="NH281" s="929">
        <f t="shared" si="265"/>
        <v>0</v>
      </c>
      <c r="NI281" s="929">
        <f t="shared" si="265"/>
        <v>0</v>
      </c>
      <c r="NJ281" s="929">
        <f t="shared" si="265"/>
        <v>0</v>
      </c>
      <c r="NK281" s="929">
        <f t="shared" si="265"/>
        <v>0</v>
      </c>
      <c r="NL281" s="929">
        <f t="shared" si="265"/>
        <v>0</v>
      </c>
      <c r="NM281" s="929">
        <f t="shared" si="265"/>
        <v>0</v>
      </c>
      <c r="NN281" s="929">
        <f t="shared" si="265"/>
        <v>0</v>
      </c>
      <c r="NO281" s="929">
        <f t="shared" si="265"/>
        <v>0</v>
      </c>
      <c r="NP281" s="929">
        <f t="shared" si="265"/>
        <v>0</v>
      </c>
      <c r="NQ281" s="929">
        <f t="shared" si="265"/>
        <v>0</v>
      </c>
      <c r="NR281" s="929">
        <f t="shared" si="265"/>
        <v>0</v>
      </c>
      <c r="NS281" s="929">
        <f t="shared" si="265"/>
        <v>0</v>
      </c>
      <c r="NT281" s="929">
        <f t="shared" si="265"/>
        <v>0</v>
      </c>
      <c r="NU281" s="929">
        <f t="shared" si="265"/>
        <v>0</v>
      </c>
      <c r="NV281" s="929">
        <f t="shared" si="265"/>
        <v>0</v>
      </c>
      <c r="NW281" s="929">
        <f t="shared" si="265"/>
        <v>0</v>
      </c>
      <c r="NX281" s="929">
        <f t="shared" si="265"/>
        <v>0</v>
      </c>
      <c r="NY281" s="929">
        <f t="shared" si="265"/>
        <v>0</v>
      </c>
      <c r="NZ281" s="929">
        <f t="shared" si="265"/>
        <v>0</v>
      </c>
      <c r="OA281" s="929">
        <f t="shared" si="265"/>
        <v>0</v>
      </c>
      <c r="OB281" s="929">
        <f t="shared" si="265"/>
        <v>0</v>
      </c>
      <c r="OC281" s="929">
        <f t="shared" si="265"/>
        <v>0</v>
      </c>
      <c r="OD281" s="929">
        <f t="shared" si="265"/>
        <v>0</v>
      </c>
      <c r="OE281" s="929">
        <f t="shared" si="265"/>
        <v>0</v>
      </c>
      <c r="OF281" s="929">
        <f t="shared" si="266"/>
        <v>0</v>
      </c>
      <c r="OG281" s="929">
        <f t="shared" si="266"/>
        <v>0</v>
      </c>
      <c r="OH281" s="929">
        <f t="shared" si="266"/>
        <v>0</v>
      </c>
      <c r="OI281" s="929">
        <f t="shared" si="266"/>
        <v>0</v>
      </c>
      <c r="OJ281" s="929">
        <f t="shared" si="266"/>
        <v>0</v>
      </c>
      <c r="OK281" s="929">
        <f t="shared" si="266"/>
        <v>0</v>
      </c>
      <c r="OL281" s="929">
        <f t="shared" si="266"/>
        <v>0</v>
      </c>
      <c r="OM281" s="929">
        <f t="shared" si="266"/>
        <v>0</v>
      </c>
      <c r="ON281" s="929">
        <f t="shared" si="266"/>
        <v>0</v>
      </c>
      <c r="OO281" s="929">
        <f t="shared" si="266"/>
        <v>0</v>
      </c>
      <c r="OP281" s="929">
        <f t="shared" si="266"/>
        <v>0</v>
      </c>
      <c r="OQ281" s="929">
        <f t="shared" si="266"/>
        <v>0</v>
      </c>
      <c r="OR281" s="929">
        <f t="shared" si="266"/>
        <v>0</v>
      </c>
      <c r="OS281" s="929">
        <f t="shared" si="266"/>
        <v>0</v>
      </c>
      <c r="OT281" s="929">
        <f t="shared" si="266"/>
        <v>0</v>
      </c>
      <c r="OU281" s="929">
        <f t="shared" si="266"/>
        <v>0</v>
      </c>
      <c r="OV281" s="929">
        <f t="shared" si="266"/>
        <v>0</v>
      </c>
      <c r="OW281" s="929">
        <f t="shared" si="266"/>
        <v>0</v>
      </c>
      <c r="OX281" s="929">
        <f t="shared" si="266"/>
        <v>0</v>
      </c>
      <c r="OY281" s="929">
        <f t="shared" si="266"/>
        <v>0</v>
      </c>
      <c r="OZ281" s="929">
        <f t="shared" si="266"/>
        <v>0</v>
      </c>
      <c r="PA281" s="929">
        <f t="shared" si="266"/>
        <v>0</v>
      </c>
      <c r="PB281" s="929">
        <f t="shared" si="266"/>
        <v>0</v>
      </c>
      <c r="PC281" s="929">
        <f t="shared" si="266"/>
        <v>0</v>
      </c>
      <c r="PD281" s="929">
        <f t="shared" si="266"/>
        <v>0</v>
      </c>
      <c r="PE281" s="929">
        <f t="shared" si="266"/>
        <v>0</v>
      </c>
      <c r="PF281" s="929">
        <f t="shared" si="266"/>
        <v>0</v>
      </c>
      <c r="PG281" s="929">
        <f t="shared" si="266"/>
        <v>0</v>
      </c>
      <c r="PH281" s="929">
        <f t="shared" si="266"/>
        <v>0</v>
      </c>
      <c r="PI281" s="929">
        <f t="shared" si="266"/>
        <v>0</v>
      </c>
      <c r="PJ281" s="929">
        <f t="shared" si="266"/>
        <v>0</v>
      </c>
      <c r="PK281" s="929">
        <f t="shared" si="266"/>
        <v>0</v>
      </c>
      <c r="PL281" s="929">
        <f t="shared" si="266"/>
        <v>0</v>
      </c>
      <c r="PM281" s="929">
        <f t="shared" si="266"/>
        <v>0</v>
      </c>
      <c r="PN281" s="929">
        <f t="shared" si="266"/>
        <v>0</v>
      </c>
      <c r="PO281" s="929">
        <f t="shared" si="266"/>
        <v>0</v>
      </c>
      <c r="PP281" s="929">
        <f t="shared" si="266"/>
        <v>0</v>
      </c>
      <c r="PQ281" s="929">
        <f t="shared" si="266"/>
        <v>0</v>
      </c>
      <c r="PR281" s="929">
        <f t="shared" si="266"/>
        <v>0</v>
      </c>
      <c r="PS281" s="929">
        <f t="shared" si="266"/>
        <v>0</v>
      </c>
      <c r="PT281" s="929">
        <f t="shared" si="266"/>
        <v>0</v>
      </c>
      <c r="PU281" s="929">
        <f t="shared" si="266"/>
        <v>0</v>
      </c>
      <c r="PV281" s="929">
        <f t="shared" si="266"/>
        <v>0</v>
      </c>
      <c r="PW281" s="929">
        <f t="shared" si="266"/>
        <v>0</v>
      </c>
      <c r="PX281" s="929">
        <f t="shared" si="266"/>
        <v>0</v>
      </c>
      <c r="PY281" s="929">
        <f t="shared" si="266"/>
        <v>0</v>
      </c>
      <c r="PZ281" s="929">
        <f t="shared" si="266"/>
        <v>0</v>
      </c>
      <c r="QA281" s="929">
        <f t="shared" si="266"/>
        <v>0</v>
      </c>
      <c r="QB281" s="929">
        <f t="shared" si="266"/>
        <v>0</v>
      </c>
      <c r="QC281" s="929">
        <f t="shared" si="266"/>
        <v>0</v>
      </c>
      <c r="QD281" s="929">
        <f t="shared" si="266"/>
        <v>0</v>
      </c>
      <c r="QE281" s="929">
        <f t="shared" si="266"/>
        <v>0</v>
      </c>
      <c r="QF281" s="929">
        <f t="shared" si="266"/>
        <v>0</v>
      </c>
      <c r="QG281" s="929">
        <f t="shared" si="266"/>
        <v>0</v>
      </c>
      <c r="QH281" s="929">
        <f t="shared" si="266"/>
        <v>0</v>
      </c>
      <c r="QI281" s="929">
        <f t="shared" si="266"/>
        <v>0</v>
      </c>
      <c r="QJ281" s="929">
        <f t="shared" si="266"/>
        <v>0</v>
      </c>
      <c r="QK281" s="929">
        <f t="shared" si="266"/>
        <v>0</v>
      </c>
      <c r="QL281" s="929">
        <f t="shared" si="266"/>
        <v>0</v>
      </c>
      <c r="QM281" s="929">
        <f t="shared" si="266"/>
        <v>0</v>
      </c>
      <c r="QN281" s="929">
        <f t="shared" si="266"/>
        <v>0</v>
      </c>
      <c r="QO281" s="929">
        <f t="shared" si="266"/>
        <v>0</v>
      </c>
      <c r="QP281" s="929">
        <f t="shared" si="266"/>
        <v>0</v>
      </c>
      <c r="QQ281" s="929">
        <f t="shared" si="266"/>
        <v>0</v>
      </c>
      <c r="QR281" s="929">
        <f t="shared" si="267"/>
        <v>0</v>
      </c>
      <c r="QS281" s="929">
        <f t="shared" si="267"/>
        <v>0</v>
      </c>
      <c r="QT281" s="929">
        <f t="shared" si="267"/>
        <v>0</v>
      </c>
      <c r="QU281" s="929">
        <f t="shared" si="267"/>
        <v>0</v>
      </c>
      <c r="QV281" s="929">
        <f t="shared" si="267"/>
        <v>0</v>
      </c>
      <c r="QW281" s="929">
        <f t="shared" si="267"/>
        <v>0</v>
      </c>
      <c r="QX281" s="929">
        <f t="shared" si="267"/>
        <v>0</v>
      </c>
      <c r="QY281" s="929">
        <f t="shared" si="267"/>
        <v>0</v>
      </c>
      <c r="QZ281" s="929">
        <f t="shared" si="267"/>
        <v>0</v>
      </c>
      <c r="RA281" s="929">
        <f t="shared" si="267"/>
        <v>0</v>
      </c>
      <c r="RB281" s="929">
        <f t="shared" si="267"/>
        <v>0</v>
      </c>
      <c r="RC281" s="929">
        <f t="shared" si="267"/>
        <v>0</v>
      </c>
      <c r="RD281" s="929">
        <f t="shared" si="267"/>
        <v>0</v>
      </c>
      <c r="RE281" s="929">
        <f t="shared" si="267"/>
        <v>0</v>
      </c>
      <c r="RF281" s="929">
        <f t="shared" si="267"/>
        <v>0</v>
      </c>
      <c r="RG281" s="929">
        <f t="shared" si="267"/>
        <v>0</v>
      </c>
      <c r="RH281" s="929">
        <f t="shared" si="267"/>
        <v>0</v>
      </c>
      <c r="RI281" s="929">
        <f t="shared" si="267"/>
        <v>0</v>
      </c>
      <c r="RJ281" s="929">
        <f t="shared" si="267"/>
        <v>0</v>
      </c>
      <c r="RK281" s="929">
        <f t="shared" si="267"/>
        <v>0</v>
      </c>
      <c r="RL281" s="929">
        <f t="shared" si="267"/>
        <v>0</v>
      </c>
      <c r="RM281" s="929">
        <f t="shared" si="267"/>
        <v>0</v>
      </c>
      <c r="RN281" s="929">
        <f t="shared" si="267"/>
        <v>0</v>
      </c>
      <c r="RO281" s="929">
        <f t="shared" si="267"/>
        <v>0</v>
      </c>
      <c r="RP281" s="929">
        <f t="shared" si="267"/>
        <v>0</v>
      </c>
      <c r="RQ281" s="929">
        <f t="shared" si="267"/>
        <v>0</v>
      </c>
      <c r="RR281" s="929">
        <f t="shared" si="267"/>
        <v>0</v>
      </c>
      <c r="RS281" s="929">
        <f t="shared" si="267"/>
        <v>0</v>
      </c>
      <c r="RT281" s="929">
        <f t="shared" si="267"/>
        <v>0</v>
      </c>
      <c r="RU281" s="929">
        <f t="shared" si="267"/>
        <v>0</v>
      </c>
      <c r="RV281" s="929">
        <f t="shared" si="267"/>
        <v>0</v>
      </c>
      <c r="RW281" s="929">
        <f t="shared" si="267"/>
        <v>0</v>
      </c>
      <c r="RX281" s="929">
        <f t="shared" si="267"/>
        <v>0</v>
      </c>
      <c r="RY281" s="929">
        <f t="shared" si="267"/>
        <v>0</v>
      </c>
      <c r="RZ281" s="929">
        <f t="shared" si="267"/>
        <v>0</v>
      </c>
      <c r="SA281" s="929">
        <f t="shared" si="267"/>
        <v>0</v>
      </c>
      <c r="SB281" s="929">
        <f t="shared" si="267"/>
        <v>0</v>
      </c>
      <c r="SC281" s="929">
        <f t="shared" si="267"/>
        <v>0</v>
      </c>
      <c r="SD281" s="929">
        <f t="shared" si="267"/>
        <v>0</v>
      </c>
      <c r="SE281" s="929">
        <f t="shared" si="267"/>
        <v>0</v>
      </c>
      <c r="SF281" s="929">
        <f t="shared" si="267"/>
        <v>0</v>
      </c>
      <c r="SG281" s="929">
        <f t="shared" si="267"/>
        <v>0</v>
      </c>
      <c r="SH281" s="929">
        <f t="shared" si="267"/>
        <v>0</v>
      </c>
      <c r="SI281" s="929">
        <f t="shared" si="267"/>
        <v>0</v>
      </c>
      <c r="SJ281" s="274">
        <f t="shared" si="217"/>
        <v>0</v>
      </c>
      <c r="SK281" s="261"/>
      <c r="SL281" s="249"/>
      <c r="SM281" s="249"/>
      <c r="SN281" s="249"/>
    </row>
    <row r="282" spans="1:508" outlineLevel="3" x14ac:dyDescent="0.35">
      <c r="A282" s="249"/>
      <c r="B282" s="258"/>
      <c r="C282" s="447">
        <f>INT($C$40)+3</f>
        <v>4</v>
      </c>
      <c r="D282" s="274"/>
      <c r="E282" s="325">
        <f t="shared" ref="E282:E345" si="269">E281+1</f>
        <v>130</v>
      </c>
      <c r="F282" s="331"/>
      <c r="G282" s="274"/>
      <c r="H282" s="569"/>
      <c r="I282" s="584" t="s">
        <v>922</v>
      </c>
      <c r="J282" s="570"/>
      <c r="K282" s="930">
        <f>K281</f>
        <v>0</v>
      </c>
      <c r="L282" s="930">
        <f t="shared" ref="L282:BW282" si="270">L281</f>
        <v>0</v>
      </c>
      <c r="M282" s="930">
        <f t="shared" si="270"/>
        <v>0</v>
      </c>
      <c r="N282" s="930">
        <f t="shared" si="270"/>
        <v>0</v>
      </c>
      <c r="O282" s="930">
        <f t="shared" si="270"/>
        <v>0</v>
      </c>
      <c r="P282" s="930">
        <f t="shared" si="270"/>
        <v>0</v>
      </c>
      <c r="Q282" s="930">
        <f t="shared" si="270"/>
        <v>0</v>
      </c>
      <c r="R282" s="930">
        <f t="shared" si="270"/>
        <v>0</v>
      </c>
      <c r="S282" s="930">
        <f t="shared" si="270"/>
        <v>0</v>
      </c>
      <c r="T282" s="930">
        <f t="shared" si="270"/>
        <v>0</v>
      </c>
      <c r="U282" s="930">
        <f t="shared" si="270"/>
        <v>0</v>
      </c>
      <c r="V282" s="930">
        <f t="shared" si="270"/>
        <v>0</v>
      </c>
      <c r="W282" s="930">
        <f t="shared" si="270"/>
        <v>0</v>
      </c>
      <c r="X282" s="930">
        <f t="shared" si="270"/>
        <v>0</v>
      </c>
      <c r="Y282" s="930">
        <f t="shared" si="270"/>
        <v>0</v>
      </c>
      <c r="Z282" s="930">
        <f t="shared" si="270"/>
        <v>0</v>
      </c>
      <c r="AA282" s="930">
        <f t="shared" si="270"/>
        <v>0</v>
      </c>
      <c r="AB282" s="930">
        <f t="shared" si="270"/>
        <v>0</v>
      </c>
      <c r="AC282" s="930">
        <f t="shared" si="270"/>
        <v>0</v>
      </c>
      <c r="AD282" s="930">
        <f t="shared" si="270"/>
        <v>0</v>
      </c>
      <c r="AE282" s="930">
        <f t="shared" si="270"/>
        <v>0</v>
      </c>
      <c r="AF282" s="930">
        <f t="shared" si="270"/>
        <v>0</v>
      </c>
      <c r="AG282" s="930">
        <f t="shared" si="270"/>
        <v>0</v>
      </c>
      <c r="AH282" s="930">
        <f t="shared" si="270"/>
        <v>0</v>
      </c>
      <c r="AI282" s="930">
        <f t="shared" si="270"/>
        <v>0</v>
      </c>
      <c r="AJ282" s="930">
        <f t="shared" si="270"/>
        <v>0</v>
      </c>
      <c r="AK282" s="930">
        <f t="shared" si="270"/>
        <v>0</v>
      </c>
      <c r="AL282" s="930">
        <f t="shared" si="270"/>
        <v>0</v>
      </c>
      <c r="AM282" s="930">
        <f t="shared" si="270"/>
        <v>0</v>
      </c>
      <c r="AN282" s="930">
        <f t="shared" si="270"/>
        <v>0</v>
      </c>
      <c r="AO282" s="930">
        <f t="shared" si="270"/>
        <v>0</v>
      </c>
      <c r="AP282" s="930">
        <f t="shared" si="270"/>
        <v>0</v>
      </c>
      <c r="AQ282" s="930">
        <f t="shared" si="270"/>
        <v>0</v>
      </c>
      <c r="AR282" s="930">
        <f t="shared" si="270"/>
        <v>0</v>
      </c>
      <c r="AS282" s="930">
        <f t="shared" si="270"/>
        <v>0</v>
      </c>
      <c r="AT282" s="930">
        <f t="shared" si="270"/>
        <v>0</v>
      </c>
      <c r="AU282" s="930">
        <f t="shared" si="270"/>
        <v>0</v>
      </c>
      <c r="AV282" s="930">
        <f t="shared" si="270"/>
        <v>0</v>
      </c>
      <c r="AW282" s="930">
        <f t="shared" si="270"/>
        <v>0</v>
      </c>
      <c r="AX282" s="930">
        <f t="shared" si="270"/>
        <v>0</v>
      </c>
      <c r="AY282" s="930">
        <f t="shared" si="270"/>
        <v>0</v>
      </c>
      <c r="AZ282" s="930">
        <f t="shared" si="270"/>
        <v>0</v>
      </c>
      <c r="BA282" s="930">
        <f t="shared" si="270"/>
        <v>0</v>
      </c>
      <c r="BB282" s="930">
        <f t="shared" si="270"/>
        <v>0</v>
      </c>
      <c r="BC282" s="930">
        <f t="shared" si="270"/>
        <v>0</v>
      </c>
      <c r="BD282" s="930">
        <f t="shared" si="270"/>
        <v>0</v>
      </c>
      <c r="BE282" s="930">
        <f t="shared" si="270"/>
        <v>0</v>
      </c>
      <c r="BF282" s="930">
        <f t="shared" si="270"/>
        <v>0</v>
      </c>
      <c r="BG282" s="930">
        <f t="shared" si="270"/>
        <v>0</v>
      </c>
      <c r="BH282" s="930">
        <f t="shared" si="270"/>
        <v>0</v>
      </c>
      <c r="BI282" s="930">
        <f t="shared" si="270"/>
        <v>0</v>
      </c>
      <c r="BJ282" s="930">
        <f t="shared" si="270"/>
        <v>0</v>
      </c>
      <c r="BK282" s="930">
        <f t="shared" si="270"/>
        <v>0</v>
      </c>
      <c r="BL282" s="930">
        <f t="shared" si="270"/>
        <v>0</v>
      </c>
      <c r="BM282" s="930">
        <f t="shared" si="270"/>
        <v>0</v>
      </c>
      <c r="BN282" s="930">
        <f t="shared" si="270"/>
        <v>0</v>
      </c>
      <c r="BO282" s="930">
        <f t="shared" si="270"/>
        <v>0</v>
      </c>
      <c r="BP282" s="930">
        <f t="shared" si="270"/>
        <v>0</v>
      </c>
      <c r="BQ282" s="930">
        <f t="shared" si="270"/>
        <v>0</v>
      </c>
      <c r="BR282" s="930">
        <f t="shared" si="270"/>
        <v>0</v>
      </c>
      <c r="BS282" s="930">
        <f t="shared" si="270"/>
        <v>0</v>
      </c>
      <c r="BT282" s="930">
        <f t="shared" si="270"/>
        <v>0</v>
      </c>
      <c r="BU282" s="930">
        <f t="shared" si="270"/>
        <v>0</v>
      </c>
      <c r="BV282" s="930">
        <f t="shared" si="270"/>
        <v>0</v>
      </c>
      <c r="BW282" s="930">
        <f t="shared" si="270"/>
        <v>0</v>
      </c>
      <c r="BX282" s="930">
        <f t="shared" ref="BX282:EI282" si="271">BX281</f>
        <v>0</v>
      </c>
      <c r="BY282" s="930">
        <f t="shared" si="271"/>
        <v>0</v>
      </c>
      <c r="BZ282" s="930">
        <f t="shared" si="271"/>
        <v>0</v>
      </c>
      <c r="CA282" s="930">
        <f t="shared" si="271"/>
        <v>0</v>
      </c>
      <c r="CB282" s="930">
        <f t="shared" si="271"/>
        <v>0</v>
      </c>
      <c r="CC282" s="930">
        <f t="shared" si="271"/>
        <v>0</v>
      </c>
      <c r="CD282" s="930">
        <f t="shared" si="271"/>
        <v>0</v>
      </c>
      <c r="CE282" s="930">
        <f t="shared" si="271"/>
        <v>0</v>
      </c>
      <c r="CF282" s="930">
        <f t="shared" si="271"/>
        <v>0</v>
      </c>
      <c r="CG282" s="930">
        <f t="shared" si="271"/>
        <v>0</v>
      </c>
      <c r="CH282" s="930">
        <f t="shared" si="271"/>
        <v>0</v>
      </c>
      <c r="CI282" s="930">
        <f t="shared" si="271"/>
        <v>0</v>
      </c>
      <c r="CJ282" s="930">
        <f t="shared" si="271"/>
        <v>0</v>
      </c>
      <c r="CK282" s="930">
        <f t="shared" si="271"/>
        <v>0</v>
      </c>
      <c r="CL282" s="930">
        <f t="shared" si="271"/>
        <v>0</v>
      </c>
      <c r="CM282" s="930">
        <f t="shared" si="271"/>
        <v>0</v>
      </c>
      <c r="CN282" s="930">
        <f t="shared" si="271"/>
        <v>0</v>
      </c>
      <c r="CO282" s="930">
        <f t="shared" si="271"/>
        <v>0</v>
      </c>
      <c r="CP282" s="930">
        <f t="shared" si="271"/>
        <v>0</v>
      </c>
      <c r="CQ282" s="930">
        <f t="shared" si="271"/>
        <v>0</v>
      </c>
      <c r="CR282" s="930">
        <f t="shared" si="271"/>
        <v>0</v>
      </c>
      <c r="CS282" s="930">
        <f t="shared" si="271"/>
        <v>0</v>
      </c>
      <c r="CT282" s="930">
        <f t="shared" si="271"/>
        <v>0</v>
      </c>
      <c r="CU282" s="930">
        <f t="shared" si="271"/>
        <v>0</v>
      </c>
      <c r="CV282" s="930">
        <f t="shared" si="271"/>
        <v>0</v>
      </c>
      <c r="CW282" s="930">
        <f t="shared" si="271"/>
        <v>0</v>
      </c>
      <c r="CX282" s="930">
        <f t="shared" si="271"/>
        <v>0</v>
      </c>
      <c r="CY282" s="930">
        <f t="shared" si="271"/>
        <v>0</v>
      </c>
      <c r="CZ282" s="930">
        <f t="shared" si="271"/>
        <v>0</v>
      </c>
      <c r="DA282" s="930">
        <f t="shared" si="271"/>
        <v>0</v>
      </c>
      <c r="DB282" s="930">
        <f t="shared" si="271"/>
        <v>0</v>
      </c>
      <c r="DC282" s="930">
        <f t="shared" si="271"/>
        <v>0</v>
      </c>
      <c r="DD282" s="930">
        <f t="shared" si="271"/>
        <v>0</v>
      </c>
      <c r="DE282" s="930">
        <f t="shared" si="271"/>
        <v>0</v>
      </c>
      <c r="DF282" s="930">
        <f t="shared" si="271"/>
        <v>0</v>
      </c>
      <c r="DG282" s="930">
        <f t="shared" si="271"/>
        <v>0</v>
      </c>
      <c r="DH282" s="930">
        <f t="shared" si="271"/>
        <v>0</v>
      </c>
      <c r="DI282" s="930">
        <f t="shared" si="271"/>
        <v>0</v>
      </c>
      <c r="DJ282" s="930">
        <f t="shared" si="271"/>
        <v>0</v>
      </c>
      <c r="DK282" s="930">
        <f t="shared" si="271"/>
        <v>0</v>
      </c>
      <c r="DL282" s="930">
        <f t="shared" si="271"/>
        <v>0</v>
      </c>
      <c r="DM282" s="930">
        <f t="shared" si="271"/>
        <v>0</v>
      </c>
      <c r="DN282" s="930">
        <f t="shared" si="271"/>
        <v>0</v>
      </c>
      <c r="DO282" s="930">
        <f t="shared" si="271"/>
        <v>0</v>
      </c>
      <c r="DP282" s="930">
        <f t="shared" si="271"/>
        <v>0</v>
      </c>
      <c r="DQ282" s="930">
        <f t="shared" si="271"/>
        <v>0</v>
      </c>
      <c r="DR282" s="930">
        <f t="shared" si="271"/>
        <v>0</v>
      </c>
      <c r="DS282" s="930">
        <f t="shared" si="271"/>
        <v>0</v>
      </c>
      <c r="DT282" s="930">
        <f t="shared" si="271"/>
        <v>0</v>
      </c>
      <c r="DU282" s="930">
        <f t="shared" si="271"/>
        <v>0</v>
      </c>
      <c r="DV282" s="930">
        <f t="shared" si="271"/>
        <v>0</v>
      </c>
      <c r="DW282" s="930">
        <f t="shared" si="271"/>
        <v>0</v>
      </c>
      <c r="DX282" s="930">
        <f t="shared" si="271"/>
        <v>0</v>
      </c>
      <c r="DY282" s="930">
        <f t="shared" si="271"/>
        <v>0</v>
      </c>
      <c r="DZ282" s="930">
        <f t="shared" si="271"/>
        <v>0</v>
      </c>
      <c r="EA282" s="930">
        <f t="shared" si="271"/>
        <v>0</v>
      </c>
      <c r="EB282" s="930">
        <f t="shared" si="271"/>
        <v>0</v>
      </c>
      <c r="EC282" s="930">
        <f t="shared" si="271"/>
        <v>0</v>
      </c>
      <c r="ED282" s="930">
        <f t="shared" si="271"/>
        <v>0</v>
      </c>
      <c r="EE282" s="930">
        <f t="shared" si="271"/>
        <v>0</v>
      </c>
      <c r="EF282" s="930">
        <f t="shared" si="271"/>
        <v>0</v>
      </c>
      <c r="EG282" s="930">
        <f t="shared" si="271"/>
        <v>0</v>
      </c>
      <c r="EH282" s="930">
        <f t="shared" si="271"/>
        <v>0</v>
      </c>
      <c r="EI282" s="930">
        <f t="shared" si="271"/>
        <v>0</v>
      </c>
      <c r="EJ282" s="930">
        <f t="shared" ref="EJ282:GU282" si="272">EJ281</f>
        <v>0</v>
      </c>
      <c r="EK282" s="930">
        <f t="shared" si="272"/>
        <v>0</v>
      </c>
      <c r="EL282" s="930">
        <f t="shared" si="272"/>
        <v>0</v>
      </c>
      <c r="EM282" s="930">
        <f t="shared" si="272"/>
        <v>0</v>
      </c>
      <c r="EN282" s="930">
        <f t="shared" si="272"/>
        <v>0</v>
      </c>
      <c r="EO282" s="930">
        <f t="shared" si="272"/>
        <v>0</v>
      </c>
      <c r="EP282" s="930">
        <f t="shared" si="272"/>
        <v>0</v>
      </c>
      <c r="EQ282" s="930">
        <f t="shared" si="272"/>
        <v>0</v>
      </c>
      <c r="ER282" s="930">
        <f t="shared" si="272"/>
        <v>0</v>
      </c>
      <c r="ES282" s="930">
        <f t="shared" si="272"/>
        <v>0</v>
      </c>
      <c r="ET282" s="930">
        <f t="shared" si="272"/>
        <v>0</v>
      </c>
      <c r="EU282" s="930">
        <f t="shared" si="272"/>
        <v>0</v>
      </c>
      <c r="EV282" s="930">
        <f t="shared" si="272"/>
        <v>0</v>
      </c>
      <c r="EW282" s="930">
        <f t="shared" si="272"/>
        <v>0</v>
      </c>
      <c r="EX282" s="930">
        <f t="shared" si="272"/>
        <v>0</v>
      </c>
      <c r="EY282" s="930">
        <f t="shared" si="272"/>
        <v>0</v>
      </c>
      <c r="EZ282" s="930">
        <f t="shared" si="272"/>
        <v>0</v>
      </c>
      <c r="FA282" s="930">
        <f t="shared" si="272"/>
        <v>0</v>
      </c>
      <c r="FB282" s="930">
        <f t="shared" si="272"/>
        <v>0</v>
      </c>
      <c r="FC282" s="930">
        <f t="shared" si="272"/>
        <v>0</v>
      </c>
      <c r="FD282" s="930">
        <f t="shared" si="272"/>
        <v>0</v>
      </c>
      <c r="FE282" s="930">
        <f t="shared" si="272"/>
        <v>0</v>
      </c>
      <c r="FF282" s="930">
        <f t="shared" si="272"/>
        <v>0</v>
      </c>
      <c r="FG282" s="930">
        <f t="shared" si="272"/>
        <v>0</v>
      </c>
      <c r="FH282" s="930">
        <f t="shared" si="272"/>
        <v>0</v>
      </c>
      <c r="FI282" s="930">
        <f t="shared" si="272"/>
        <v>0</v>
      </c>
      <c r="FJ282" s="930">
        <f t="shared" si="272"/>
        <v>0</v>
      </c>
      <c r="FK282" s="930">
        <f t="shared" si="272"/>
        <v>0</v>
      </c>
      <c r="FL282" s="930">
        <f t="shared" si="272"/>
        <v>0</v>
      </c>
      <c r="FM282" s="930">
        <f t="shared" si="272"/>
        <v>0</v>
      </c>
      <c r="FN282" s="930">
        <f t="shared" si="272"/>
        <v>0</v>
      </c>
      <c r="FO282" s="930">
        <f t="shared" si="272"/>
        <v>0</v>
      </c>
      <c r="FP282" s="930">
        <f t="shared" si="272"/>
        <v>0</v>
      </c>
      <c r="FQ282" s="930">
        <f t="shared" si="272"/>
        <v>0</v>
      </c>
      <c r="FR282" s="930">
        <f t="shared" si="272"/>
        <v>0</v>
      </c>
      <c r="FS282" s="930">
        <f t="shared" si="272"/>
        <v>0</v>
      </c>
      <c r="FT282" s="930">
        <f t="shared" si="272"/>
        <v>0</v>
      </c>
      <c r="FU282" s="930">
        <f t="shared" si="272"/>
        <v>0</v>
      </c>
      <c r="FV282" s="930">
        <f t="shared" si="272"/>
        <v>0</v>
      </c>
      <c r="FW282" s="930">
        <f t="shared" si="272"/>
        <v>0</v>
      </c>
      <c r="FX282" s="930">
        <f t="shared" si="272"/>
        <v>0</v>
      </c>
      <c r="FY282" s="930">
        <f t="shared" si="272"/>
        <v>0</v>
      </c>
      <c r="FZ282" s="930">
        <f t="shared" si="272"/>
        <v>0</v>
      </c>
      <c r="GA282" s="930">
        <f t="shared" si="272"/>
        <v>0</v>
      </c>
      <c r="GB282" s="930">
        <f t="shared" si="272"/>
        <v>0</v>
      </c>
      <c r="GC282" s="930">
        <f t="shared" si="272"/>
        <v>0</v>
      </c>
      <c r="GD282" s="930">
        <f t="shared" si="272"/>
        <v>0</v>
      </c>
      <c r="GE282" s="930">
        <f t="shared" si="272"/>
        <v>0</v>
      </c>
      <c r="GF282" s="930">
        <f t="shared" si="272"/>
        <v>0</v>
      </c>
      <c r="GG282" s="930">
        <f t="shared" si="272"/>
        <v>0</v>
      </c>
      <c r="GH282" s="930">
        <f t="shared" si="272"/>
        <v>0</v>
      </c>
      <c r="GI282" s="930">
        <f t="shared" si="272"/>
        <v>0</v>
      </c>
      <c r="GJ282" s="930">
        <f t="shared" si="272"/>
        <v>0</v>
      </c>
      <c r="GK282" s="930">
        <f t="shared" si="272"/>
        <v>0</v>
      </c>
      <c r="GL282" s="930">
        <f t="shared" si="272"/>
        <v>0</v>
      </c>
      <c r="GM282" s="930">
        <f t="shared" si="272"/>
        <v>0</v>
      </c>
      <c r="GN282" s="930">
        <f t="shared" si="272"/>
        <v>0</v>
      </c>
      <c r="GO282" s="930">
        <f t="shared" si="272"/>
        <v>0</v>
      </c>
      <c r="GP282" s="930">
        <f t="shared" si="272"/>
        <v>0</v>
      </c>
      <c r="GQ282" s="930">
        <f t="shared" si="272"/>
        <v>0</v>
      </c>
      <c r="GR282" s="930">
        <f t="shared" si="272"/>
        <v>0</v>
      </c>
      <c r="GS282" s="930">
        <f t="shared" si="272"/>
        <v>0</v>
      </c>
      <c r="GT282" s="930">
        <f t="shared" si="272"/>
        <v>0</v>
      </c>
      <c r="GU282" s="930">
        <f t="shared" si="272"/>
        <v>0</v>
      </c>
      <c r="GV282" s="930">
        <f t="shared" ref="GV282:JG282" si="273">GV281</f>
        <v>0</v>
      </c>
      <c r="GW282" s="930">
        <f t="shared" si="273"/>
        <v>0</v>
      </c>
      <c r="GX282" s="930">
        <f t="shared" si="273"/>
        <v>0</v>
      </c>
      <c r="GY282" s="930">
        <f t="shared" si="273"/>
        <v>0</v>
      </c>
      <c r="GZ282" s="930">
        <f t="shared" si="273"/>
        <v>0</v>
      </c>
      <c r="HA282" s="930">
        <f t="shared" si="273"/>
        <v>0</v>
      </c>
      <c r="HB282" s="930">
        <f t="shared" si="273"/>
        <v>0</v>
      </c>
      <c r="HC282" s="930">
        <f t="shared" si="273"/>
        <v>0</v>
      </c>
      <c r="HD282" s="930">
        <f t="shared" si="273"/>
        <v>0</v>
      </c>
      <c r="HE282" s="930">
        <f t="shared" si="273"/>
        <v>0</v>
      </c>
      <c r="HF282" s="930">
        <f t="shared" si="273"/>
        <v>0</v>
      </c>
      <c r="HG282" s="930">
        <f t="shared" si="273"/>
        <v>0</v>
      </c>
      <c r="HH282" s="930">
        <f t="shared" si="273"/>
        <v>0</v>
      </c>
      <c r="HI282" s="930">
        <f t="shared" si="273"/>
        <v>0</v>
      </c>
      <c r="HJ282" s="930">
        <f t="shared" si="273"/>
        <v>0</v>
      </c>
      <c r="HK282" s="930">
        <f t="shared" si="273"/>
        <v>0</v>
      </c>
      <c r="HL282" s="930">
        <f t="shared" si="273"/>
        <v>0</v>
      </c>
      <c r="HM282" s="930">
        <f t="shared" si="273"/>
        <v>0</v>
      </c>
      <c r="HN282" s="930">
        <f t="shared" si="273"/>
        <v>0</v>
      </c>
      <c r="HO282" s="930">
        <f t="shared" si="273"/>
        <v>0</v>
      </c>
      <c r="HP282" s="930">
        <f t="shared" si="273"/>
        <v>0</v>
      </c>
      <c r="HQ282" s="930">
        <f t="shared" si="273"/>
        <v>0</v>
      </c>
      <c r="HR282" s="930">
        <f t="shared" si="273"/>
        <v>0</v>
      </c>
      <c r="HS282" s="930">
        <f t="shared" si="273"/>
        <v>0</v>
      </c>
      <c r="HT282" s="930">
        <f t="shared" si="273"/>
        <v>0</v>
      </c>
      <c r="HU282" s="930">
        <f t="shared" si="273"/>
        <v>0</v>
      </c>
      <c r="HV282" s="930">
        <f t="shared" si="273"/>
        <v>0</v>
      </c>
      <c r="HW282" s="930">
        <f t="shared" si="273"/>
        <v>0</v>
      </c>
      <c r="HX282" s="930">
        <f t="shared" si="273"/>
        <v>0</v>
      </c>
      <c r="HY282" s="930">
        <f t="shared" si="273"/>
        <v>0</v>
      </c>
      <c r="HZ282" s="930">
        <f t="shared" si="273"/>
        <v>0</v>
      </c>
      <c r="IA282" s="930">
        <f t="shared" si="273"/>
        <v>0</v>
      </c>
      <c r="IB282" s="930">
        <f t="shared" si="273"/>
        <v>0</v>
      </c>
      <c r="IC282" s="930">
        <f t="shared" si="273"/>
        <v>0</v>
      </c>
      <c r="ID282" s="930">
        <f t="shared" si="273"/>
        <v>0</v>
      </c>
      <c r="IE282" s="930">
        <f t="shared" si="273"/>
        <v>0</v>
      </c>
      <c r="IF282" s="930">
        <f t="shared" si="273"/>
        <v>0</v>
      </c>
      <c r="IG282" s="930">
        <f t="shared" si="273"/>
        <v>0</v>
      </c>
      <c r="IH282" s="930">
        <f t="shared" si="273"/>
        <v>0</v>
      </c>
      <c r="II282" s="930">
        <f t="shared" si="273"/>
        <v>0</v>
      </c>
      <c r="IJ282" s="930">
        <f t="shared" si="273"/>
        <v>0</v>
      </c>
      <c r="IK282" s="930">
        <f t="shared" si="273"/>
        <v>0</v>
      </c>
      <c r="IL282" s="930">
        <f t="shared" si="273"/>
        <v>0</v>
      </c>
      <c r="IM282" s="930">
        <f t="shared" si="273"/>
        <v>0</v>
      </c>
      <c r="IN282" s="930">
        <f t="shared" si="273"/>
        <v>0</v>
      </c>
      <c r="IO282" s="930">
        <f t="shared" si="273"/>
        <v>0</v>
      </c>
      <c r="IP282" s="930">
        <f t="shared" si="273"/>
        <v>0</v>
      </c>
      <c r="IQ282" s="930">
        <f t="shared" si="273"/>
        <v>0</v>
      </c>
      <c r="IR282" s="930">
        <f t="shared" si="273"/>
        <v>0</v>
      </c>
      <c r="IS282" s="930">
        <f t="shared" si="273"/>
        <v>0</v>
      </c>
      <c r="IT282" s="930">
        <f t="shared" si="273"/>
        <v>0</v>
      </c>
      <c r="IU282" s="930">
        <f t="shared" si="273"/>
        <v>0</v>
      </c>
      <c r="IV282" s="930">
        <f t="shared" si="273"/>
        <v>0</v>
      </c>
      <c r="IW282" s="930">
        <f t="shared" si="273"/>
        <v>0</v>
      </c>
      <c r="IX282" s="930">
        <f t="shared" si="273"/>
        <v>0</v>
      </c>
      <c r="IY282" s="930">
        <f t="shared" si="273"/>
        <v>0</v>
      </c>
      <c r="IZ282" s="930">
        <f t="shared" si="273"/>
        <v>0</v>
      </c>
      <c r="JA282" s="930">
        <f t="shared" si="273"/>
        <v>0</v>
      </c>
      <c r="JB282" s="930">
        <f t="shared" si="273"/>
        <v>0</v>
      </c>
      <c r="JC282" s="930">
        <f t="shared" si="273"/>
        <v>0</v>
      </c>
      <c r="JD282" s="930">
        <f t="shared" si="273"/>
        <v>0</v>
      </c>
      <c r="JE282" s="930">
        <f t="shared" si="273"/>
        <v>0</v>
      </c>
      <c r="JF282" s="930">
        <f t="shared" si="273"/>
        <v>0</v>
      </c>
      <c r="JG282" s="930">
        <f t="shared" si="273"/>
        <v>0</v>
      </c>
      <c r="JH282" s="930">
        <f t="shared" ref="JH282:LS282" si="274">JH281</f>
        <v>0</v>
      </c>
      <c r="JI282" s="930">
        <f t="shared" si="274"/>
        <v>0</v>
      </c>
      <c r="JJ282" s="930">
        <f t="shared" si="274"/>
        <v>0</v>
      </c>
      <c r="JK282" s="930">
        <f t="shared" si="274"/>
        <v>0</v>
      </c>
      <c r="JL282" s="930">
        <f t="shared" si="274"/>
        <v>0</v>
      </c>
      <c r="JM282" s="930">
        <f t="shared" si="274"/>
        <v>0</v>
      </c>
      <c r="JN282" s="930">
        <f t="shared" si="274"/>
        <v>0</v>
      </c>
      <c r="JO282" s="930">
        <f t="shared" si="274"/>
        <v>0</v>
      </c>
      <c r="JP282" s="930">
        <f t="shared" si="274"/>
        <v>0</v>
      </c>
      <c r="JQ282" s="930">
        <f t="shared" si="274"/>
        <v>0</v>
      </c>
      <c r="JR282" s="930">
        <f t="shared" si="274"/>
        <v>0</v>
      </c>
      <c r="JS282" s="930">
        <f t="shared" si="274"/>
        <v>0</v>
      </c>
      <c r="JT282" s="930">
        <f t="shared" si="274"/>
        <v>0</v>
      </c>
      <c r="JU282" s="930">
        <f t="shared" si="274"/>
        <v>0</v>
      </c>
      <c r="JV282" s="930">
        <f t="shared" si="274"/>
        <v>0</v>
      </c>
      <c r="JW282" s="930">
        <f t="shared" si="274"/>
        <v>0</v>
      </c>
      <c r="JX282" s="930">
        <f t="shared" si="274"/>
        <v>0</v>
      </c>
      <c r="JY282" s="930">
        <f t="shared" si="274"/>
        <v>0</v>
      </c>
      <c r="JZ282" s="930">
        <f t="shared" si="274"/>
        <v>0</v>
      </c>
      <c r="KA282" s="930">
        <f t="shared" si="274"/>
        <v>0</v>
      </c>
      <c r="KB282" s="930">
        <f t="shared" si="274"/>
        <v>0</v>
      </c>
      <c r="KC282" s="930">
        <f t="shared" si="274"/>
        <v>0</v>
      </c>
      <c r="KD282" s="930">
        <f t="shared" si="274"/>
        <v>0</v>
      </c>
      <c r="KE282" s="930">
        <f t="shared" si="274"/>
        <v>0</v>
      </c>
      <c r="KF282" s="930">
        <f t="shared" si="274"/>
        <v>0</v>
      </c>
      <c r="KG282" s="930">
        <f t="shared" si="274"/>
        <v>0</v>
      </c>
      <c r="KH282" s="930">
        <f t="shared" si="274"/>
        <v>0</v>
      </c>
      <c r="KI282" s="930">
        <f t="shared" si="274"/>
        <v>0</v>
      </c>
      <c r="KJ282" s="930">
        <f t="shared" si="274"/>
        <v>0</v>
      </c>
      <c r="KK282" s="930">
        <f t="shared" si="274"/>
        <v>0</v>
      </c>
      <c r="KL282" s="930">
        <f t="shared" si="274"/>
        <v>0</v>
      </c>
      <c r="KM282" s="930">
        <f t="shared" si="274"/>
        <v>0</v>
      </c>
      <c r="KN282" s="930">
        <f t="shared" si="274"/>
        <v>0</v>
      </c>
      <c r="KO282" s="930">
        <f t="shared" si="274"/>
        <v>0</v>
      </c>
      <c r="KP282" s="930">
        <f t="shared" si="274"/>
        <v>0</v>
      </c>
      <c r="KQ282" s="930">
        <f t="shared" si="274"/>
        <v>0</v>
      </c>
      <c r="KR282" s="930">
        <f t="shared" si="274"/>
        <v>0</v>
      </c>
      <c r="KS282" s="930">
        <f t="shared" si="274"/>
        <v>0</v>
      </c>
      <c r="KT282" s="930">
        <f t="shared" si="274"/>
        <v>0</v>
      </c>
      <c r="KU282" s="930">
        <f t="shared" si="274"/>
        <v>0</v>
      </c>
      <c r="KV282" s="930">
        <f t="shared" si="274"/>
        <v>0</v>
      </c>
      <c r="KW282" s="930">
        <f t="shared" si="274"/>
        <v>0</v>
      </c>
      <c r="KX282" s="930">
        <f t="shared" si="274"/>
        <v>0</v>
      </c>
      <c r="KY282" s="930">
        <f t="shared" si="274"/>
        <v>0</v>
      </c>
      <c r="KZ282" s="930">
        <f t="shared" si="274"/>
        <v>0</v>
      </c>
      <c r="LA282" s="930">
        <f t="shared" si="274"/>
        <v>0</v>
      </c>
      <c r="LB282" s="930">
        <f t="shared" si="274"/>
        <v>0</v>
      </c>
      <c r="LC282" s="930">
        <f t="shared" si="274"/>
        <v>0</v>
      </c>
      <c r="LD282" s="930">
        <f t="shared" si="274"/>
        <v>0</v>
      </c>
      <c r="LE282" s="930">
        <f t="shared" si="274"/>
        <v>0</v>
      </c>
      <c r="LF282" s="930">
        <f t="shared" si="274"/>
        <v>0</v>
      </c>
      <c r="LG282" s="930">
        <f t="shared" si="274"/>
        <v>0</v>
      </c>
      <c r="LH282" s="930">
        <f t="shared" si="274"/>
        <v>0</v>
      </c>
      <c r="LI282" s="930">
        <f t="shared" si="274"/>
        <v>0</v>
      </c>
      <c r="LJ282" s="930">
        <f t="shared" si="274"/>
        <v>0</v>
      </c>
      <c r="LK282" s="930">
        <f t="shared" si="274"/>
        <v>0</v>
      </c>
      <c r="LL282" s="930">
        <f t="shared" si="274"/>
        <v>0</v>
      </c>
      <c r="LM282" s="930">
        <f t="shared" si="274"/>
        <v>0</v>
      </c>
      <c r="LN282" s="930">
        <f t="shared" si="274"/>
        <v>0</v>
      </c>
      <c r="LO282" s="930">
        <f t="shared" si="274"/>
        <v>0</v>
      </c>
      <c r="LP282" s="930">
        <f t="shared" si="274"/>
        <v>0</v>
      </c>
      <c r="LQ282" s="930">
        <f t="shared" si="274"/>
        <v>0</v>
      </c>
      <c r="LR282" s="930">
        <f t="shared" si="274"/>
        <v>0</v>
      </c>
      <c r="LS282" s="930">
        <f t="shared" si="274"/>
        <v>0</v>
      </c>
      <c r="LT282" s="930">
        <f t="shared" ref="LT282:OE282" si="275">LT281</f>
        <v>0</v>
      </c>
      <c r="LU282" s="930">
        <f t="shared" si="275"/>
        <v>0</v>
      </c>
      <c r="LV282" s="930">
        <f t="shared" si="275"/>
        <v>0</v>
      </c>
      <c r="LW282" s="930">
        <f t="shared" si="275"/>
        <v>0</v>
      </c>
      <c r="LX282" s="930">
        <f t="shared" si="275"/>
        <v>0</v>
      </c>
      <c r="LY282" s="930">
        <f t="shared" si="275"/>
        <v>0</v>
      </c>
      <c r="LZ282" s="930">
        <f t="shared" si="275"/>
        <v>0</v>
      </c>
      <c r="MA282" s="930">
        <f t="shared" si="275"/>
        <v>0</v>
      </c>
      <c r="MB282" s="930">
        <f t="shared" si="275"/>
        <v>0</v>
      </c>
      <c r="MC282" s="930">
        <f t="shared" si="275"/>
        <v>0</v>
      </c>
      <c r="MD282" s="930">
        <f t="shared" si="275"/>
        <v>0</v>
      </c>
      <c r="ME282" s="930">
        <f t="shared" si="275"/>
        <v>0</v>
      </c>
      <c r="MF282" s="930">
        <f t="shared" si="275"/>
        <v>0</v>
      </c>
      <c r="MG282" s="930">
        <f t="shared" si="275"/>
        <v>0</v>
      </c>
      <c r="MH282" s="930">
        <f t="shared" si="275"/>
        <v>0</v>
      </c>
      <c r="MI282" s="930">
        <f t="shared" si="275"/>
        <v>0</v>
      </c>
      <c r="MJ282" s="930">
        <f t="shared" si="275"/>
        <v>0</v>
      </c>
      <c r="MK282" s="930">
        <f t="shared" si="275"/>
        <v>0</v>
      </c>
      <c r="ML282" s="930">
        <f t="shared" si="275"/>
        <v>0</v>
      </c>
      <c r="MM282" s="930">
        <f t="shared" si="275"/>
        <v>0</v>
      </c>
      <c r="MN282" s="930">
        <f t="shared" si="275"/>
        <v>0</v>
      </c>
      <c r="MO282" s="930">
        <f t="shared" si="275"/>
        <v>0</v>
      </c>
      <c r="MP282" s="930">
        <f t="shared" si="275"/>
        <v>0</v>
      </c>
      <c r="MQ282" s="930">
        <f t="shared" si="275"/>
        <v>0</v>
      </c>
      <c r="MR282" s="930">
        <f t="shared" si="275"/>
        <v>0</v>
      </c>
      <c r="MS282" s="930">
        <f t="shared" si="275"/>
        <v>0</v>
      </c>
      <c r="MT282" s="930">
        <f t="shared" si="275"/>
        <v>0</v>
      </c>
      <c r="MU282" s="930">
        <f t="shared" si="275"/>
        <v>0</v>
      </c>
      <c r="MV282" s="930">
        <f t="shared" si="275"/>
        <v>0</v>
      </c>
      <c r="MW282" s="930">
        <f t="shared" si="275"/>
        <v>0</v>
      </c>
      <c r="MX282" s="930">
        <f t="shared" si="275"/>
        <v>0</v>
      </c>
      <c r="MY282" s="930">
        <f t="shared" si="275"/>
        <v>0</v>
      </c>
      <c r="MZ282" s="930">
        <f t="shared" si="275"/>
        <v>0</v>
      </c>
      <c r="NA282" s="930">
        <f t="shared" si="275"/>
        <v>0</v>
      </c>
      <c r="NB282" s="930">
        <f t="shared" si="275"/>
        <v>0</v>
      </c>
      <c r="NC282" s="930">
        <f t="shared" si="275"/>
        <v>0</v>
      </c>
      <c r="ND282" s="930">
        <f t="shared" si="275"/>
        <v>0</v>
      </c>
      <c r="NE282" s="930">
        <f t="shared" si="275"/>
        <v>0</v>
      </c>
      <c r="NF282" s="930">
        <f t="shared" si="275"/>
        <v>0</v>
      </c>
      <c r="NG282" s="930">
        <f t="shared" si="275"/>
        <v>0</v>
      </c>
      <c r="NH282" s="930">
        <f t="shared" si="275"/>
        <v>0</v>
      </c>
      <c r="NI282" s="930">
        <f t="shared" si="275"/>
        <v>0</v>
      </c>
      <c r="NJ282" s="930">
        <f t="shared" si="275"/>
        <v>0</v>
      </c>
      <c r="NK282" s="930">
        <f t="shared" si="275"/>
        <v>0</v>
      </c>
      <c r="NL282" s="930">
        <f t="shared" si="275"/>
        <v>0</v>
      </c>
      <c r="NM282" s="930">
        <f t="shared" si="275"/>
        <v>0</v>
      </c>
      <c r="NN282" s="930">
        <f t="shared" si="275"/>
        <v>0</v>
      </c>
      <c r="NO282" s="930">
        <f t="shared" si="275"/>
        <v>0</v>
      </c>
      <c r="NP282" s="930">
        <f t="shared" si="275"/>
        <v>0</v>
      </c>
      <c r="NQ282" s="930">
        <f t="shared" si="275"/>
        <v>0</v>
      </c>
      <c r="NR282" s="930">
        <f t="shared" si="275"/>
        <v>0</v>
      </c>
      <c r="NS282" s="930">
        <f t="shared" si="275"/>
        <v>0</v>
      </c>
      <c r="NT282" s="930">
        <f t="shared" si="275"/>
        <v>0</v>
      </c>
      <c r="NU282" s="930">
        <f t="shared" si="275"/>
        <v>0</v>
      </c>
      <c r="NV282" s="930">
        <f t="shared" si="275"/>
        <v>0</v>
      </c>
      <c r="NW282" s="930">
        <f t="shared" si="275"/>
        <v>0</v>
      </c>
      <c r="NX282" s="930">
        <f t="shared" si="275"/>
        <v>0</v>
      </c>
      <c r="NY282" s="930">
        <f t="shared" si="275"/>
        <v>0</v>
      </c>
      <c r="NZ282" s="930">
        <f t="shared" si="275"/>
        <v>0</v>
      </c>
      <c r="OA282" s="930">
        <f t="shared" si="275"/>
        <v>0</v>
      </c>
      <c r="OB282" s="930">
        <f t="shared" si="275"/>
        <v>0</v>
      </c>
      <c r="OC282" s="930">
        <f t="shared" si="275"/>
        <v>0</v>
      </c>
      <c r="OD282" s="930">
        <f t="shared" si="275"/>
        <v>0</v>
      </c>
      <c r="OE282" s="930">
        <f t="shared" si="275"/>
        <v>0</v>
      </c>
      <c r="OF282" s="930">
        <f t="shared" ref="OF282:QQ282" si="276">OF281</f>
        <v>0</v>
      </c>
      <c r="OG282" s="930">
        <f t="shared" si="276"/>
        <v>0</v>
      </c>
      <c r="OH282" s="930">
        <f t="shared" si="276"/>
        <v>0</v>
      </c>
      <c r="OI282" s="930">
        <f t="shared" si="276"/>
        <v>0</v>
      </c>
      <c r="OJ282" s="930">
        <f t="shared" si="276"/>
        <v>0</v>
      </c>
      <c r="OK282" s="930">
        <f t="shared" si="276"/>
        <v>0</v>
      </c>
      <c r="OL282" s="930">
        <f t="shared" si="276"/>
        <v>0</v>
      </c>
      <c r="OM282" s="930">
        <f t="shared" si="276"/>
        <v>0</v>
      </c>
      <c r="ON282" s="930">
        <f t="shared" si="276"/>
        <v>0</v>
      </c>
      <c r="OO282" s="930">
        <f t="shared" si="276"/>
        <v>0</v>
      </c>
      <c r="OP282" s="930">
        <f t="shared" si="276"/>
        <v>0</v>
      </c>
      <c r="OQ282" s="930">
        <f t="shared" si="276"/>
        <v>0</v>
      </c>
      <c r="OR282" s="930">
        <f t="shared" si="276"/>
        <v>0</v>
      </c>
      <c r="OS282" s="930">
        <f t="shared" si="276"/>
        <v>0</v>
      </c>
      <c r="OT282" s="930">
        <f t="shared" si="276"/>
        <v>0</v>
      </c>
      <c r="OU282" s="930">
        <f t="shared" si="276"/>
        <v>0</v>
      </c>
      <c r="OV282" s="930">
        <f t="shared" si="276"/>
        <v>0</v>
      </c>
      <c r="OW282" s="930">
        <f t="shared" si="276"/>
        <v>0</v>
      </c>
      <c r="OX282" s="930">
        <f t="shared" si="276"/>
        <v>0</v>
      </c>
      <c r="OY282" s="930">
        <f t="shared" si="276"/>
        <v>0</v>
      </c>
      <c r="OZ282" s="930">
        <f t="shared" si="276"/>
        <v>0</v>
      </c>
      <c r="PA282" s="930">
        <f t="shared" si="276"/>
        <v>0</v>
      </c>
      <c r="PB282" s="930">
        <f t="shared" si="276"/>
        <v>0</v>
      </c>
      <c r="PC282" s="930">
        <f t="shared" si="276"/>
        <v>0</v>
      </c>
      <c r="PD282" s="930">
        <f t="shared" si="276"/>
        <v>0</v>
      </c>
      <c r="PE282" s="930">
        <f t="shared" si="276"/>
        <v>0</v>
      </c>
      <c r="PF282" s="930">
        <f t="shared" si="276"/>
        <v>0</v>
      </c>
      <c r="PG282" s="930">
        <f t="shared" si="276"/>
        <v>0</v>
      </c>
      <c r="PH282" s="930">
        <f t="shared" si="276"/>
        <v>0</v>
      </c>
      <c r="PI282" s="930">
        <f t="shared" si="276"/>
        <v>0</v>
      </c>
      <c r="PJ282" s="930">
        <f t="shared" si="276"/>
        <v>0</v>
      </c>
      <c r="PK282" s="930">
        <f t="shared" si="276"/>
        <v>0</v>
      </c>
      <c r="PL282" s="930">
        <f t="shared" si="276"/>
        <v>0</v>
      </c>
      <c r="PM282" s="930">
        <f t="shared" si="276"/>
        <v>0</v>
      </c>
      <c r="PN282" s="930">
        <f t="shared" si="276"/>
        <v>0</v>
      </c>
      <c r="PO282" s="930">
        <f t="shared" si="276"/>
        <v>0</v>
      </c>
      <c r="PP282" s="930">
        <f t="shared" si="276"/>
        <v>0</v>
      </c>
      <c r="PQ282" s="930">
        <f t="shared" si="276"/>
        <v>0</v>
      </c>
      <c r="PR282" s="930">
        <f t="shared" si="276"/>
        <v>0</v>
      </c>
      <c r="PS282" s="930">
        <f t="shared" si="276"/>
        <v>0</v>
      </c>
      <c r="PT282" s="930">
        <f t="shared" si="276"/>
        <v>0</v>
      </c>
      <c r="PU282" s="930">
        <f t="shared" si="276"/>
        <v>0</v>
      </c>
      <c r="PV282" s="930">
        <f t="shared" si="276"/>
        <v>0</v>
      </c>
      <c r="PW282" s="930">
        <f t="shared" si="276"/>
        <v>0</v>
      </c>
      <c r="PX282" s="930">
        <f t="shared" si="276"/>
        <v>0</v>
      </c>
      <c r="PY282" s="930">
        <f t="shared" si="276"/>
        <v>0</v>
      </c>
      <c r="PZ282" s="930">
        <f t="shared" si="276"/>
        <v>0</v>
      </c>
      <c r="QA282" s="930">
        <f t="shared" si="276"/>
        <v>0</v>
      </c>
      <c r="QB282" s="930">
        <f t="shared" si="276"/>
        <v>0</v>
      </c>
      <c r="QC282" s="930">
        <f t="shared" si="276"/>
        <v>0</v>
      </c>
      <c r="QD282" s="930">
        <f t="shared" si="276"/>
        <v>0</v>
      </c>
      <c r="QE282" s="930">
        <f t="shared" si="276"/>
        <v>0</v>
      </c>
      <c r="QF282" s="930">
        <f t="shared" si="276"/>
        <v>0</v>
      </c>
      <c r="QG282" s="930">
        <f t="shared" si="276"/>
        <v>0</v>
      </c>
      <c r="QH282" s="930">
        <f t="shared" si="276"/>
        <v>0</v>
      </c>
      <c r="QI282" s="930">
        <f t="shared" si="276"/>
        <v>0</v>
      </c>
      <c r="QJ282" s="930">
        <f t="shared" si="276"/>
        <v>0</v>
      </c>
      <c r="QK282" s="930">
        <f t="shared" si="276"/>
        <v>0</v>
      </c>
      <c r="QL282" s="930">
        <f t="shared" si="276"/>
        <v>0</v>
      </c>
      <c r="QM282" s="930">
        <f t="shared" si="276"/>
        <v>0</v>
      </c>
      <c r="QN282" s="930">
        <f t="shared" si="276"/>
        <v>0</v>
      </c>
      <c r="QO282" s="930">
        <f t="shared" si="276"/>
        <v>0</v>
      </c>
      <c r="QP282" s="930">
        <f t="shared" si="276"/>
        <v>0</v>
      </c>
      <c r="QQ282" s="930">
        <f t="shared" si="276"/>
        <v>0</v>
      </c>
      <c r="QR282" s="930">
        <f t="shared" ref="QR282:SI282" si="277">QR281</f>
        <v>0</v>
      </c>
      <c r="QS282" s="930">
        <f t="shared" si="277"/>
        <v>0</v>
      </c>
      <c r="QT282" s="930">
        <f t="shared" si="277"/>
        <v>0</v>
      </c>
      <c r="QU282" s="930">
        <f t="shared" si="277"/>
        <v>0</v>
      </c>
      <c r="QV282" s="930">
        <f t="shared" si="277"/>
        <v>0</v>
      </c>
      <c r="QW282" s="930">
        <f t="shared" si="277"/>
        <v>0</v>
      </c>
      <c r="QX282" s="930">
        <f t="shared" si="277"/>
        <v>0</v>
      </c>
      <c r="QY282" s="930">
        <f t="shared" si="277"/>
        <v>0</v>
      </c>
      <c r="QZ282" s="930">
        <f t="shared" si="277"/>
        <v>0</v>
      </c>
      <c r="RA282" s="930">
        <f t="shared" si="277"/>
        <v>0</v>
      </c>
      <c r="RB282" s="930">
        <f t="shared" si="277"/>
        <v>0</v>
      </c>
      <c r="RC282" s="930">
        <f t="shared" si="277"/>
        <v>0</v>
      </c>
      <c r="RD282" s="930">
        <f t="shared" si="277"/>
        <v>0</v>
      </c>
      <c r="RE282" s="930">
        <f t="shared" si="277"/>
        <v>0</v>
      </c>
      <c r="RF282" s="930">
        <f t="shared" si="277"/>
        <v>0</v>
      </c>
      <c r="RG282" s="930">
        <f t="shared" si="277"/>
        <v>0</v>
      </c>
      <c r="RH282" s="930">
        <f t="shared" si="277"/>
        <v>0</v>
      </c>
      <c r="RI282" s="930">
        <f t="shared" si="277"/>
        <v>0</v>
      </c>
      <c r="RJ282" s="930">
        <f t="shared" si="277"/>
        <v>0</v>
      </c>
      <c r="RK282" s="930">
        <f t="shared" si="277"/>
        <v>0</v>
      </c>
      <c r="RL282" s="930">
        <f t="shared" si="277"/>
        <v>0</v>
      </c>
      <c r="RM282" s="930">
        <f t="shared" si="277"/>
        <v>0</v>
      </c>
      <c r="RN282" s="930">
        <f t="shared" si="277"/>
        <v>0</v>
      </c>
      <c r="RO282" s="930">
        <f t="shared" si="277"/>
        <v>0</v>
      </c>
      <c r="RP282" s="930">
        <f t="shared" si="277"/>
        <v>0</v>
      </c>
      <c r="RQ282" s="930">
        <f t="shared" si="277"/>
        <v>0</v>
      </c>
      <c r="RR282" s="930">
        <f t="shared" si="277"/>
        <v>0</v>
      </c>
      <c r="RS282" s="930">
        <f t="shared" si="277"/>
        <v>0</v>
      </c>
      <c r="RT282" s="930">
        <f t="shared" si="277"/>
        <v>0</v>
      </c>
      <c r="RU282" s="930">
        <f t="shared" si="277"/>
        <v>0</v>
      </c>
      <c r="RV282" s="930">
        <f t="shared" si="277"/>
        <v>0</v>
      </c>
      <c r="RW282" s="930">
        <f t="shared" si="277"/>
        <v>0</v>
      </c>
      <c r="RX282" s="930">
        <f t="shared" si="277"/>
        <v>0</v>
      </c>
      <c r="RY282" s="930">
        <f t="shared" si="277"/>
        <v>0</v>
      </c>
      <c r="RZ282" s="930">
        <f t="shared" si="277"/>
        <v>0</v>
      </c>
      <c r="SA282" s="930">
        <f t="shared" si="277"/>
        <v>0</v>
      </c>
      <c r="SB282" s="930">
        <f t="shared" si="277"/>
        <v>0</v>
      </c>
      <c r="SC282" s="930">
        <f t="shared" si="277"/>
        <v>0</v>
      </c>
      <c r="SD282" s="930">
        <f t="shared" si="277"/>
        <v>0</v>
      </c>
      <c r="SE282" s="930">
        <f t="shared" si="277"/>
        <v>0</v>
      </c>
      <c r="SF282" s="930">
        <f t="shared" si="277"/>
        <v>0</v>
      </c>
      <c r="SG282" s="930">
        <f t="shared" si="277"/>
        <v>0</v>
      </c>
      <c r="SH282" s="930">
        <f t="shared" si="277"/>
        <v>0</v>
      </c>
      <c r="SI282" s="930">
        <f t="shared" si="277"/>
        <v>0</v>
      </c>
      <c r="SJ282" s="274">
        <f t="shared" si="217"/>
        <v>0</v>
      </c>
      <c r="SK282" s="261"/>
      <c r="SL282" s="249"/>
      <c r="SM282" s="249"/>
      <c r="SN282" s="249"/>
    </row>
    <row r="283" spans="1:508" outlineLevel="3" x14ac:dyDescent="0.35">
      <c r="A283" s="249"/>
      <c r="B283" s="258"/>
      <c r="C283" s="447">
        <f t="shared" ref="C283" si="278">INT($C$40)+3</f>
        <v>4</v>
      </c>
      <c r="D283" s="274"/>
      <c r="E283" s="325">
        <f t="shared" si="269"/>
        <v>131</v>
      </c>
      <c r="F283" s="331"/>
      <c r="G283" s="274"/>
      <c r="H283" s="569"/>
      <c r="I283" s="587" t="s">
        <v>928</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35">
      <c r="A284" s="249"/>
      <c r="B284" s="258"/>
      <c r="C284" s="447">
        <f>INT($C$40)+3</f>
        <v>4</v>
      </c>
      <c r="D284" s="274"/>
      <c r="E284" s="325">
        <f t="shared" si="269"/>
        <v>132</v>
      </c>
      <c r="F284" s="331"/>
      <c r="G284" s="274"/>
      <c r="H284" s="569"/>
      <c r="I284" s="584" t="s">
        <v>920</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35">
      <c r="A285" s="249"/>
      <c r="B285" s="258"/>
      <c r="C285" s="447">
        <f>INT($C$40)+3</f>
        <v>4</v>
      </c>
      <c r="D285" s="274"/>
      <c r="E285" s="325">
        <f t="shared" si="269"/>
        <v>133</v>
      </c>
      <c r="F285" s="331"/>
      <c r="G285" s="274"/>
      <c r="H285" s="569"/>
      <c r="I285" s="584" t="s">
        <v>921</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35">
      <c r="A286" s="249"/>
      <c r="B286" s="258"/>
      <c r="C286" s="447">
        <f>INT($C$40)+3</f>
        <v>4</v>
      </c>
      <c r="D286" s="274"/>
      <c r="E286" s="325">
        <f t="shared" si="269"/>
        <v>134</v>
      </c>
      <c r="F286" s="331"/>
      <c r="G286" s="274"/>
      <c r="H286" s="571"/>
      <c r="I286" s="585" t="s">
        <v>922</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35">
      <c r="A287" s="249"/>
      <c r="B287" s="258"/>
      <c r="C287" s="447">
        <f>INT($C$40)+2</f>
        <v>3</v>
      </c>
      <c r="D287" s="274"/>
      <c r="E287" s="325">
        <f t="shared" si="269"/>
        <v>135</v>
      </c>
      <c r="F287" s="331"/>
      <c r="G287" s="274"/>
      <c r="H287" s="567"/>
      <c r="I287" s="567" t="s">
        <v>615</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35">
      <c r="A288" s="249"/>
      <c r="B288" s="258"/>
      <c r="C288" s="447">
        <f t="shared" si="237"/>
        <v>4</v>
      </c>
      <c r="D288" s="274"/>
      <c r="E288" s="325">
        <f t="shared" si="269"/>
        <v>136</v>
      </c>
      <c r="F288" s="331"/>
      <c r="G288" s="274"/>
      <c r="H288" s="569"/>
      <c r="I288" s="569" t="s">
        <v>616</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35">
      <c r="A289" s="249"/>
      <c r="B289" s="258"/>
      <c r="C289" s="447">
        <f t="shared" si="237"/>
        <v>4</v>
      </c>
      <c r="D289" s="274"/>
      <c r="E289" s="325">
        <f t="shared" si="269"/>
        <v>137</v>
      </c>
      <c r="F289" s="331"/>
      <c r="G289" s="274"/>
      <c r="H289" s="569"/>
      <c r="I289" s="569" t="s">
        <v>617</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35">
      <c r="A290" s="249"/>
      <c r="B290" s="258"/>
      <c r="C290" s="447">
        <f t="shared" si="237"/>
        <v>4</v>
      </c>
      <c r="D290" s="274"/>
      <c r="E290" s="325">
        <f t="shared" si="269"/>
        <v>138</v>
      </c>
      <c r="F290" s="331"/>
      <c r="G290" s="274"/>
      <c r="H290" s="573"/>
      <c r="I290" s="573" t="s">
        <v>748</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35">
      <c r="A291" s="249"/>
      <c r="B291" s="258"/>
      <c r="C291" s="447">
        <f>INT($C$40)+3</f>
        <v>4</v>
      </c>
      <c r="D291" s="274"/>
      <c r="E291" s="325">
        <f t="shared" si="269"/>
        <v>139</v>
      </c>
      <c r="F291" s="331"/>
      <c r="G291" s="274"/>
      <c r="H291" s="575"/>
      <c r="I291" s="575" t="s">
        <v>749</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35">
      <c r="A292" s="249"/>
      <c r="B292" s="258"/>
      <c r="C292" s="447">
        <f>INT($C$40)+2</f>
        <v>3</v>
      </c>
      <c r="D292" s="274"/>
      <c r="E292" s="325">
        <f t="shared" si="269"/>
        <v>140</v>
      </c>
      <c r="F292" s="331"/>
      <c r="G292" s="274"/>
      <c r="H292" s="465"/>
      <c r="I292" s="465" t="s">
        <v>750</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35">
      <c r="A293" s="249"/>
      <c r="B293" s="258"/>
      <c r="C293" s="447">
        <f t="shared" si="237"/>
        <v>4</v>
      </c>
      <c r="D293" s="274"/>
      <c r="E293" s="325">
        <f t="shared" si="269"/>
        <v>141</v>
      </c>
      <c r="F293" s="331"/>
      <c r="G293" s="274"/>
      <c r="H293" s="514"/>
      <c r="I293" s="514" t="s">
        <v>751</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35">
      <c r="A294" s="249"/>
      <c r="B294" s="258"/>
      <c r="C294" s="447">
        <f>INT($C$40)+2</f>
        <v>3</v>
      </c>
      <c r="D294" s="274"/>
      <c r="E294" s="325">
        <f t="shared" si="269"/>
        <v>142</v>
      </c>
      <c r="F294" s="331"/>
      <c r="G294" s="274"/>
      <c r="H294" s="515"/>
      <c r="I294" s="515" t="s">
        <v>752</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35">
      <c r="A295" s="249"/>
      <c r="B295" s="258"/>
      <c r="C295" s="447">
        <f>INT($C$40)+3</f>
        <v>4</v>
      </c>
      <c r="D295" s="274"/>
      <c r="E295" s="325">
        <f t="shared" si="269"/>
        <v>143</v>
      </c>
      <c r="F295" s="331"/>
      <c r="G295" s="274"/>
      <c r="H295" s="347"/>
      <c r="I295" s="347" t="s">
        <v>753</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35">
      <c r="A296" s="249"/>
      <c r="B296" s="258"/>
      <c r="C296" s="447">
        <f>INT($C$40)+3</f>
        <v>4</v>
      </c>
      <c r="D296" s="274"/>
      <c r="E296" s="325">
        <f t="shared" si="269"/>
        <v>144</v>
      </c>
      <c r="F296" s="331"/>
      <c r="G296" s="274"/>
      <c r="H296" s="575"/>
      <c r="I296" s="575" t="s">
        <v>754</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35">
      <c r="A297" s="249"/>
      <c r="B297" s="258"/>
      <c r="C297" s="447">
        <f>INT($C$40)+2</f>
        <v>3</v>
      </c>
      <c r="D297" s="274"/>
      <c r="E297" s="325">
        <f t="shared" si="269"/>
        <v>145</v>
      </c>
      <c r="F297" s="331"/>
      <c r="G297" s="274"/>
      <c r="H297" s="567" t="str">
        <f>Sheep!$H$251&amp;" Maternal"</f>
        <v>Aut Maternal</v>
      </c>
      <c r="I297" s="567" t="s">
        <v>916</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35">
      <c r="A298" s="249"/>
      <c r="B298" s="258"/>
      <c r="C298" s="447">
        <f>INT($C$40)+3</f>
        <v>4</v>
      </c>
      <c r="D298" s="274"/>
      <c r="E298" s="325">
        <f t="shared" si="269"/>
        <v>146</v>
      </c>
      <c r="F298" s="331"/>
      <c r="G298" s="274"/>
      <c r="H298" s="569"/>
      <c r="I298" s="587" t="s">
        <v>917</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35">
      <c r="A299" s="249"/>
      <c r="B299" s="258"/>
      <c r="C299" s="447">
        <f>INT($C$40)+3</f>
        <v>4</v>
      </c>
      <c r="D299" s="274"/>
      <c r="E299" s="325">
        <f t="shared" si="269"/>
        <v>147</v>
      </c>
      <c r="F299" s="331"/>
      <c r="G299" s="274"/>
      <c r="H299" s="569"/>
      <c r="I299" s="584" t="s">
        <v>919</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35">
      <c r="A300" s="249"/>
      <c r="B300" s="258"/>
      <c r="C300" s="447">
        <f t="shared" ref="C300:C303" si="280">INT($C$40)+3</f>
        <v>4</v>
      </c>
      <c r="D300" s="274"/>
      <c r="E300" s="325">
        <f t="shared" si="269"/>
        <v>148</v>
      </c>
      <c r="F300" s="331"/>
      <c r="G300" s="274"/>
      <c r="H300" s="569"/>
      <c r="I300" s="587" t="s">
        <v>918</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35">
      <c r="A301" s="249"/>
      <c r="B301" s="258"/>
      <c r="C301" s="447">
        <f t="shared" si="280"/>
        <v>4</v>
      </c>
      <c r="D301" s="274"/>
      <c r="E301" s="325">
        <f t="shared" si="269"/>
        <v>149</v>
      </c>
      <c r="F301" s="331"/>
      <c r="G301" s="274"/>
      <c r="H301" s="569"/>
      <c r="I301" s="584" t="s">
        <v>920</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35">
      <c r="A302" s="249"/>
      <c r="B302" s="258"/>
      <c r="C302" s="447">
        <f t="shared" si="280"/>
        <v>4</v>
      </c>
      <c r="D302" s="274"/>
      <c r="E302" s="325">
        <f t="shared" si="269"/>
        <v>150</v>
      </c>
      <c r="F302" s="331"/>
      <c r="G302" s="274"/>
      <c r="H302" s="569"/>
      <c r="I302" s="584" t="s">
        <v>923</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35">
      <c r="A303" s="249"/>
      <c r="B303" s="258"/>
      <c r="C303" s="447">
        <f t="shared" si="280"/>
        <v>4</v>
      </c>
      <c r="D303" s="274"/>
      <c r="E303" s="325">
        <f t="shared" si="269"/>
        <v>151</v>
      </c>
      <c r="F303" s="331"/>
      <c r="G303" s="274"/>
      <c r="H303" s="569"/>
      <c r="I303" s="587" t="s">
        <v>924</v>
      </c>
      <c r="J303" s="570"/>
      <c r="K303" s="929">
        <f>K300</f>
        <v>0</v>
      </c>
      <c r="L303" s="929">
        <f t="shared" ref="L303:BW305" si="281">L300</f>
        <v>0</v>
      </c>
      <c r="M303" s="929">
        <f t="shared" si="281"/>
        <v>0</v>
      </c>
      <c r="N303" s="929">
        <f t="shared" si="281"/>
        <v>0</v>
      </c>
      <c r="O303" s="929">
        <f t="shared" si="281"/>
        <v>0</v>
      </c>
      <c r="P303" s="929">
        <f t="shared" si="281"/>
        <v>0</v>
      </c>
      <c r="Q303" s="929">
        <f t="shared" si="281"/>
        <v>0</v>
      </c>
      <c r="R303" s="929">
        <f t="shared" si="281"/>
        <v>0</v>
      </c>
      <c r="S303" s="929">
        <f t="shared" si="281"/>
        <v>0</v>
      </c>
      <c r="T303" s="929">
        <f t="shared" si="281"/>
        <v>0</v>
      </c>
      <c r="U303" s="929">
        <f t="shared" si="281"/>
        <v>0</v>
      </c>
      <c r="V303" s="929">
        <f t="shared" si="281"/>
        <v>0</v>
      </c>
      <c r="W303" s="929">
        <f t="shared" si="281"/>
        <v>0</v>
      </c>
      <c r="X303" s="929">
        <f t="shared" si="281"/>
        <v>0</v>
      </c>
      <c r="Y303" s="929">
        <f t="shared" si="281"/>
        <v>0</v>
      </c>
      <c r="Z303" s="929">
        <f t="shared" si="281"/>
        <v>0</v>
      </c>
      <c r="AA303" s="929">
        <f t="shared" si="281"/>
        <v>0</v>
      </c>
      <c r="AB303" s="929">
        <f t="shared" si="281"/>
        <v>0</v>
      </c>
      <c r="AC303" s="929">
        <f t="shared" si="281"/>
        <v>0</v>
      </c>
      <c r="AD303" s="929">
        <f t="shared" si="281"/>
        <v>0</v>
      </c>
      <c r="AE303" s="929">
        <f t="shared" si="281"/>
        <v>0</v>
      </c>
      <c r="AF303" s="929">
        <f t="shared" si="281"/>
        <v>0</v>
      </c>
      <c r="AG303" s="929">
        <f t="shared" si="281"/>
        <v>0</v>
      </c>
      <c r="AH303" s="929">
        <f t="shared" si="281"/>
        <v>0</v>
      </c>
      <c r="AI303" s="929">
        <f t="shared" si="281"/>
        <v>0</v>
      </c>
      <c r="AJ303" s="929">
        <f t="shared" si="281"/>
        <v>0</v>
      </c>
      <c r="AK303" s="929">
        <f t="shared" si="281"/>
        <v>0</v>
      </c>
      <c r="AL303" s="929">
        <f t="shared" si="281"/>
        <v>0</v>
      </c>
      <c r="AM303" s="929">
        <f t="shared" si="281"/>
        <v>0</v>
      </c>
      <c r="AN303" s="929">
        <f t="shared" si="281"/>
        <v>0</v>
      </c>
      <c r="AO303" s="929">
        <f t="shared" si="281"/>
        <v>0</v>
      </c>
      <c r="AP303" s="929">
        <f t="shared" si="281"/>
        <v>0</v>
      </c>
      <c r="AQ303" s="929">
        <f t="shared" si="281"/>
        <v>0</v>
      </c>
      <c r="AR303" s="929">
        <f t="shared" si="281"/>
        <v>0</v>
      </c>
      <c r="AS303" s="929">
        <f t="shared" si="281"/>
        <v>0</v>
      </c>
      <c r="AT303" s="929">
        <f t="shared" si="281"/>
        <v>0</v>
      </c>
      <c r="AU303" s="929">
        <f t="shared" si="281"/>
        <v>0</v>
      </c>
      <c r="AV303" s="929">
        <f t="shared" si="281"/>
        <v>0</v>
      </c>
      <c r="AW303" s="929">
        <f t="shared" si="281"/>
        <v>0</v>
      </c>
      <c r="AX303" s="929">
        <f t="shared" si="281"/>
        <v>0</v>
      </c>
      <c r="AY303" s="929">
        <f t="shared" si="281"/>
        <v>0</v>
      </c>
      <c r="AZ303" s="929">
        <f t="shared" si="281"/>
        <v>0</v>
      </c>
      <c r="BA303" s="929">
        <f t="shared" si="281"/>
        <v>0</v>
      </c>
      <c r="BB303" s="929">
        <f t="shared" si="281"/>
        <v>0</v>
      </c>
      <c r="BC303" s="929">
        <f t="shared" si="281"/>
        <v>0</v>
      </c>
      <c r="BD303" s="929">
        <f t="shared" si="281"/>
        <v>0</v>
      </c>
      <c r="BE303" s="929">
        <f t="shared" si="281"/>
        <v>0</v>
      </c>
      <c r="BF303" s="929">
        <f t="shared" si="281"/>
        <v>0</v>
      </c>
      <c r="BG303" s="929">
        <f t="shared" si="281"/>
        <v>0</v>
      </c>
      <c r="BH303" s="929">
        <f t="shared" si="281"/>
        <v>0</v>
      </c>
      <c r="BI303" s="929">
        <f t="shared" si="281"/>
        <v>0</v>
      </c>
      <c r="BJ303" s="929">
        <f t="shared" si="281"/>
        <v>0</v>
      </c>
      <c r="BK303" s="929">
        <f t="shared" si="281"/>
        <v>0</v>
      </c>
      <c r="BL303" s="929">
        <f t="shared" si="281"/>
        <v>0</v>
      </c>
      <c r="BM303" s="929">
        <f t="shared" si="281"/>
        <v>0</v>
      </c>
      <c r="BN303" s="929">
        <f t="shared" si="281"/>
        <v>0</v>
      </c>
      <c r="BO303" s="929">
        <f t="shared" si="281"/>
        <v>0</v>
      </c>
      <c r="BP303" s="929">
        <f t="shared" si="281"/>
        <v>0</v>
      </c>
      <c r="BQ303" s="929">
        <f t="shared" si="281"/>
        <v>0</v>
      </c>
      <c r="BR303" s="929">
        <f t="shared" si="281"/>
        <v>0</v>
      </c>
      <c r="BS303" s="929">
        <f t="shared" si="281"/>
        <v>0</v>
      </c>
      <c r="BT303" s="929">
        <f t="shared" si="281"/>
        <v>0</v>
      </c>
      <c r="BU303" s="929">
        <f t="shared" si="281"/>
        <v>0</v>
      </c>
      <c r="BV303" s="929">
        <f t="shared" si="281"/>
        <v>0</v>
      </c>
      <c r="BW303" s="929">
        <f t="shared" si="281"/>
        <v>0</v>
      </c>
      <c r="BX303" s="929">
        <f t="shared" ref="BX303:EI305" si="282">BX300</f>
        <v>0</v>
      </c>
      <c r="BY303" s="929">
        <f t="shared" si="282"/>
        <v>0</v>
      </c>
      <c r="BZ303" s="929">
        <f t="shared" si="282"/>
        <v>0</v>
      </c>
      <c r="CA303" s="929">
        <f t="shared" si="282"/>
        <v>0</v>
      </c>
      <c r="CB303" s="929">
        <f t="shared" si="282"/>
        <v>0</v>
      </c>
      <c r="CC303" s="929">
        <f t="shared" si="282"/>
        <v>0</v>
      </c>
      <c r="CD303" s="929">
        <f t="shared" si="282"/>
        <v>0</v>
      </c>
      <c r="CE303" s="929">
        <f t="shared" si="282"/>
        <v>0</v>
      </c>
      <c r="CF303" s="929">
        <f t="shared" si="282"/>
        <v>0</v>
      </c>
      <c r="CG303" s="929">
        <f t="shared" si="282"/>
        <v>0</v>
      </c>
      <c r="CH303" s="929">
        <f t="shared" si="282"/>
        <v>0</v>
      </c>
      <c r="CI303" s="929">
        <f t="shared" si="282"/>
        <v>0</v>
      </c>
      <c r="CJ303" s="929">
        <f t="shared" si="282"/>
        <v>0</v>
      </c>
      <c r="CK303" s="929">
        <f t="shared" si="282"/>
        <v>0</v>
      </c>
      <c r="CL303" s="929">
        <f t="shared" si="282"/>
        <v>0</v>
      </c>
      <c r="CM303" s="929">
        <f t="shared" si="282"/>
        <v>0</v>
      </c>
      <c r="CN303" s="929">
        <f t="shared" si="282"/>
        <v>0</v>
      </c>
      <c r="CO303" s="929">
        <f t="shared" si="282"/>
        <v>0</v>
      </c>
      <c r="CP303" s="929">
        <f t="shared" si="282"/>
        <v>0</v>
      </c>
      <c r="CQ303" s="929">
        <f t="shared" si="282"/>
        <v>0</v>
      </c>
      <c r="CR303" s="929">
        <f t="shared" si="282"/>
        <v>0</v>
      </c>
      <c r="CS303" s="929">
        <f t="shared" si="282"/>
        <v>0</v>
      </c>
      <c r="CT303" s="929">
        <f t="shared" si="282"/>
        <v>0</v>
      </c>
      <c r="CU303" s="929">
        <f t="shared" si="282"/>
        <v>0</v>
      </c>
      <c r="CV303" s="929">
        <f t="shared" si="282"/>
        <v>0</v>
      </c>
      <c r="CW303" s="929">
        <f t="shared" si="282"/>
        <v>0</v>
      </c>
      <c r="CX303" s="929">
        <f t="shared" si="282"/>
        <v>0</v>
      </c>
      <c r="CY303" s="929">
        <f t="shared" si="282"/>
        <v>0</v>
      </c>
      <c r="CZ303" s="929">
        <f t="shared" si="282"/>
        <v>0</v>
      </c>
      <c r="DA303" s="929">
        <f t="shared" si="282"/>
        <v>0</v>
      </c>
      <c r="DB303" s="929">
        <f t="shared" si="282"/>
        <v>0</v>
      </c>
      <c r="DC303" s="929">
        <f t="shared" si="282"/>
        <v>0</v>
      </c>
      <c r="DD303" s="929">
        <f t="shared" si="282"/>
        <v>0</v>
      </c>
      <c r="DE303" s="929">
        <f t="shared" si="282"/>
        <v>0</v>
      </c>
      <c r="DF303" s="929">
        <f t="shared" si="282"/>
        <v>0</v>
      </c>
      <c r="DG303" s="929">
        <f t="shared" si="282"/>
        <v>0</v>
      </c>
      <c r="DH303" s="929">
        <f t="shared" si="282"/>
        <v>0</v>
      </c>
      <c r="DI303" s="929">
        <f t="shared" si="282"/>
        <v>0</v>
      </c>
      <c r="DJ303" s="929">
        <f t="shared" si="282"/>
        <v>0</v>
      </c>
      <c r="DK303" s="929">
        <f t="shared" si="282"/>
        <v>0</v>
      </c>
      <c r="DL303" s="929">
        <f t="shared" si="282"/>
        <v>0</v>
      </c>
      <c r="DM303" s="929">
        <f t="shared" si="282"/>
        <v>0</v>
      </c>
      <c r="DN303" s="929">
        <f t="shared" si="282"/>
        <v>0</v>
      </c>
      <c r="DO303" s="929">
        <f t="shared" si="282"/>
        <v>0</v>
      </c>
      <c r="DP303" s="929">
        <f t="shared" si="282"/>
        <v>0</v>
      </c>
      <c r="DQ303" s="929">
        <f t="shared" si="282"/>
        <v>0</v>
      </c>
      <c r="DR303" s="929">
        <f t="shared" si="282"/>
        <v>0</v>
      </c>
      <c r="DS303" s="929">
        <f t="shared" si="282"/>
        <v>0</v>
      </c>
      <c r="DT303" s="929">
        <f t="shared" si="282"/>
        <v>0</v>
      </c>
      <c r="DU303" s="929">
        <f t="shared" si="282"/>
        <v>0</v>
      </c>
      <c r="DV303" s="929">
        <f t="shared" si="282"/>
        <v>0</v>
      </c>
      <c r="DW303" s="929">
        <f t="shared" si="282"/>
        <v>0</v>
      </c>
      <c r="DX303" s="929">
        <f t="shared" si="282"/>
        <v>0</v>
      </c>
      <c r="DY303" s="929">
        <f t="shared" si="282"/>
        <v>0</v>
      </c>
      <c r="DZ303" s="929">
        <f t="shared" si="282"/>
        <v>0</v>
      </c>
      <c r="EA303" s="929">
        <f t="shared" si="282"/>
        <v>0</v>
      </c>
      <c r="EB303" s="929">
        <f t="shared" si="282"/>
        <v>0</v>
      </c>
      <c r="EC303" s="929">
        <f t="shared" si="282"/>
        <v>0</v>
      </c>
      <c r="ED303" s="929">
        <f t="shared" si="282"/>
        <v>0</v>
      </c>
      <c r="EE303" s="929">
        <f t="shared" si="282"/>
        <v>0</v>
      </c>
      <c r="EF303" s="929">
        <f t="shared" si="282"/>
        <v>0</v>
      </c>
      <c r="EG303" s="929">
        <f t="shared" si="282"/>
        <v>0</v>
      </c>
      <c r="EH303" s="929">
        <f t="shared" si="282"/>
        <v>0</v>
      </c>
      <c r="EI303" s="929">
        <f t="shared" si="282"/>
        <v>0</v>
      </c>
      <c r="EJ303" s="929">
        <f t="shared" ref="EJ303:GU305" si="283">EJ300</f>
        <v>0</v>
      </c>
      <c r="EK303" s="929">
        <f t="shared" si="283"/>
        <v>0</v>
      </c>
      <c r="EL303" s="929">
        <f t="shared" si="283"/>
        <v>0</v>
      </c>
      <c r="EM303" s="929">
        <f t="shared" si="283"/>
        <v>0</v>
      </c>
      <c r="EN303" s="929">
        <f t="shared" si="283"/>
        <v>0</v>
      </c>
      <c r="EO303" s="929">
        <f t="shared" si="283"/>
        <v>0</v>
      </c>
      <c r="EP303" s="929">
        <f t="shared" si="283"/>
        <v>0</v>
      </c>
      <c r="EQ303" s="929">
        <f t="shared" si="283"/>
        <v>0</v>
      </c>
      <c r="ER303" s="929">
        <f t="shared" si="283"/>
        <v>0</v>
      </c>
      <c r="ES303" s="929">
        <f t="shared" si="283"/>
        <v>0</v>
      </c>
      <c r="ET303" s="929">
        <f t="shared" si="283"/>
        <v>0</v>
      </c>
      <c r="EU303" s="929">
        <f t="shared" si="283"/>
        <v>0</v>
      </c>
      <c r="EV303" s="929">
        <f t="shared" si="283"/>
        <v>0</v>
      </c>
      <c r="EW303" s="929">
        <f t="shared" si="283"/>
        <v>0</v>
      </c>
      <c r="EX303" s="929">
        <f t="shared" si="283"/>
        <v>0</v>
      </c>
      <c r="EY303" s="929">
        <f t="shared" si="283"/>
        <v>0</v>
      </c>
      <c r="EZ303" s="929">
        <f t="shared" si="283"/>
        <v>0</v>
      </c>
      <c r="FA303" s="929">
        <f t="shared" si="283"/>
        <v>0</v>
      </c>
      <c r="FB303" s="929">
        <f t="shared" si="283"/>
        <v>0</v>
      </c>
      <c r="FC303" s="929">
        <f t="shared" si="283"/>
        <v>0</v>
      </c>
      <c r="FD303" s="929">
        <f t="shared" si="283"/>
        <v>0</v>
      </c>
      <c r="FE303" s="929">
        <f t="shared" si="283"/>
        <v>0</v>
      </c>
      <c r="FF303" s="929">
        <f t="shared" si="283"/>
        <v>0</v>
      </c>
      <c r="FG303" s="929">
        <f t="shared" si="283"/>
        <v>0</v>
      </c>
      <c r="FH303" s="929">
        <f t="shared" si="283"/>
        <v>0</v>
      </c>
      <c r="FI303" s="929">
        <f t="shared" si="283"/>
        <v>0</v>
      </c>
      <c r="FJ303" s="929">
        <f t="shared" si="283"/>
        <v>0</v>
      </c>
      <c r="FK303" s="929">
        <f t="shared" si="283"/>
        <v>0</v>
      </c>
      <c r="FL303" s="929">
        <f t="shared" si="283"/>
        <v>0</v>
      </c>
      <c r="FM303" s="929">
        <f t="shared" si="283"/>
        <v>0</v>
      </c>
      <c r="FN303" s="929">
        <f t="shared" si="283"/>
        <v>0</v>
      </c>
      <c r="FO303" s="929">
        <f t="shared" si="283"/>
        <v>0</v>
      </c>
      <c r="FP303" s="929">
        <f t="shared" si="283"/>
        <v>0</v>
      </c>
      <c r="FQ303" s="929">
        <f t="shared" si="283"/>
        <v>0</v>
      </c>
      <c r="FR303" s="929">
        <f t="shared" si="283"/>
        <v>0</v>
      </c>
      <c r="FS303" s="929">
        <f t="shared" si="283"/>
        <v>0</v>
      </c>
      <c r="FT303" s="929">
        <f t="shared" si="283"/>
        <v>0</v>
      </c>
      <c r="FU303" s="929">
        <f t="shared" si="283"/>
        <v>0</v>
      </c>
      <c r="FV303" s="929">
        <f t="shared" si="283"/>
        <v>0</v>
      </c>
      <c r="FW303" s="929">
        <f t="shared" si="283"/>
        <v>0</v>
      </c>
      <c r="FX303" s="929">
        <f t="shared" si="283"/>
        <v>0</v>
      </c>
      <c r="FY303" s="929">
        <f t="shared" si="283"/>
        <v>0</v>
      </c>
      <c r="FZ303" s="929">
        <f t="shared" si="283"/>
        <v>0</v>
      </c>
      <c r="GA303" s="929">
        <f t="shared" si="283"/>
        <v>0</v>
      </c>
      <c r="GB303" s="929">
        <f t="shared" si="283"/>
        <v>0</v>
      </c>
      <c r="GC303" s="929">
        <f t="shared" si="283"/>
        <v>0</v>
      </c>
      <c r="GD303" s="929">
        <f t="shared" si="283"/>
        <v>0</v>
      </c>
      <c r="GE303" s="929">
        <f t="shared" si="283"/>
        <v>0</v>
      </c>
      <c r="GF303" s="929">
        <f t="shared" si="283"/>
        <v>0</v>
      </c>
      <c r="GG303" s="929">
        <f t="shared" si="283"/>
        <v>0</v>
      </c>
      <c r="GH303" s="929">
        <f t="shared" si="283"/>
        <v>0</v>
      </c>
      <c r="GI303" s="929">
        <f t="shared" si="283"/>
        <v>0</v>
      </c>
      <c r="GJ303" s="929">
        <f t="shared" si="283"/>
        <v>0</v>
      </c>
      <c r="GK303" s="929">
        <f t="shared" si="283"/>
        <v>0</v>
      </c>
      <c r="GL303" s="929">
        <f t="shared" si="283"/>
        <v>0</v>
      </c>
      <c r="GM303" s="929">
        <f t="shared" si="283"/>
        <v>0</v>
      </c>
      <c r="GN303" s="929">
        <f t="shared" si="283"/>
        <v>0</v>
      </c>
      <c r="GO303" s="929">
        <f t="shared" si="283"/>
        <v>0</v>
      </c>
      <c r="GP303" s="929">
        <f t="shared" si="283"/>
        <v>0</v>
      </c>
      <c r="GQ303" s="929">
        <f t="shared" si="283"/>
        <v>0</v>
      </c>
      <c r="GR303" s="929">
        <f t="shared" si="283"/>
        <v>0</v>
      </c>
      <c r="GS303" s="929">
        <f t="shared" si="283"/>
        <v>0</v>
      </c>
      <c r="GT303" s="929">
        <f t="shared" si="283"/>
        <v>0</v>
      </c>
      <c r="GU303" s="929">
        <f t="shared" si="283"/>
        <v>0</v>
      </c>
      <c r="GV303" s="929">
        <f t="shared" ref="GV303:JG305" si="284">GV300</f>
        <v>0</v>
      </c>
      <c r="GW303" s="929">
        <f t="shared" si="284"/>
        <v>0</v>
      </c>
      <c r="GX303" s="929">
        <f t="shared" si="284"/>
        <v>0</v>
      </c>
      <c r="GY303" s="929">
        <f t="shared" si="284"/>
        <v>0</v>
      </c>
      <c r="GZ303" s="929">
        <f t="shared" si="284"/>
        <v>0</v>
      </c>
      <c r="HA303" s="929">
        <f t="shared" si="284"/>
        <v>0</v>
      </c>
      <c r="HB303" s="929">
        <f t="shared" si="284"/>
        <v>0</v>
      </c>
      <c r="HC303" s="929">
        <f t="shared" si="284"/>
        <v>0</v>
      </c>
      <c r="HD303" s="929">
        <f t="shared" si="284"/>
        <v>0</v>
      </c>
      <c r="HE303" s="929">
        <f t="shared" si="284"/>
        <v>0</v>
      </c>
      <c r="HF303" s="929">
        <f t="shared" si="284"/>
        <v>0</v>
      </c>
      <c r="HG303" s="929">
        <f t="shared" si="284"/>
        <v>0</v>
      </c>
      <c r="HH303" s="929">
        <f t="shared" si="284"/>
        <v>0</v>
      </c>
      <c r="HI303" s="929">
        <f t="shared" si="284"/>
        <v>0</v>
      </c>
      <c r="HJ303" s="929">
        <f t="shared" si="284"/>
        <v>0</v>
      </c>
      <c r="HK303" s="929">
        <f t="shared" si="284"/>
        <v>0</v>
      </c>
      <c r="HL303" s="929">
        <f t="shared" si="284"/>
        <v>0</v>
      </c>
      <c r="HM303" s="929">
        <f t="shared" si="284"/>
        <v>0</v>
      </c>
      <c r="HN303" s="929">
        <f t="shared" si="284"/>
        <v>0</v>
      </c>
      <c r="HO303" s="929">
        <f t="shared" si="284"/>
        <v>0</v>
      </c>
      <c r="HP303" s="929">
        <f t="shared" si="284"/>
        <v>0</v>
      </c>
      <c r="HQ303" s="929">
        <f t="shared" si="284"/>
        <v>0</v>
      </c>
      <c r="HR303" s="929">
        <f t="shared" si="284"/>
        <v>0</v>
      </c>
      <c r="HS303" s="929">
        <f t="shared" si="284"/>
        <v>0</v>
      </c>
      <c r="HT303" s="929">
        <f t="shared" si="284"/>
        <v>0</v>
      </c>
      <c r="HU303" s="929">
        <f t="shared" si="284"/>
        <v>0</v>
      </c>
      <c r="HV303" s="929">
        <f t="shared" si="284"/>
        <v>0</v>
      </c>
      <c r="HW303" s="929">
        <f t="shared" si="284"/>
        <v>0</v>
      </c>
      <c r="HX303" s="929">
        <f t="shared" si="284"/>
        <v>0</v>
      </c>
      <c r="HY303" s="929">
        <f t="shared" si="284"/>
        <v>0</v>
      </c>
      <c r="HZ303" s="929">
        <f t="shared" si="284"/>
        <v>0</v>
      </c>
      <c r="IA303" s="929">
        <f t="shared" si="284"/>
        <v>0</v>
      </c>
      <c r="IB303" s="929">
        <f t="shared" si="284"/>
        <v>0</v>
      </c>
      <c r="IC303" s="929">
        <f t="shared" si="284"/>
        <v>0</v>
      </c>
      <c r="ID303" s="929">
        <f t="shared" si="284"/>
        <v>0</v>
      </c>
      <c r="IE303" s="929">
        <f t="shared" si="284"/>
        <v>0</v>
      </c>
      <c r="IF303" s="929">
        <f t="shared" si="284"/>
        <v>0</v>
      </c>
      <c r="IG303" s="929">
        <f t="shared" si="284"/>
        <v>0</v>
      </c>
      <c r="IH303" s="929">
        <f t="shared" si="284"/>
        <v>0</v>
      </c>
      <c r="II303" s="929">
        <f t="shared" si="284"/>
        <v>0</v>
      </c>
      <c r="IJ303" s="929">
        <f t="shared" si="284"/>
        <v>0</v>
      </c>
      <c r="IK303" s="929">
        <f t="shared" si="284"/>
        <v>0</v>
      </c>
      <c r="IL303" s="929">
        <f t="shared" si="284"/>
        <v>0</v>
      </c>
      <c r="IM303" s="929">
        <f t="shared" si="284"/>
        <v>0</v>
      </c>
      <c r="IN303" s="929">
        <f t="shared" si="284"/>
        <v>0</v>
      </c>
      <c r="IO303" s="929">
        <f t="shared" si="284"/>
        <v>0</v>
      </c>
      <c r="IP303" s="929">
        <f t="shared" si="284"/>
        <v>0</v>
      </c>
      <c r="IQ303" s="929">
        <f t="shared" si="284"/>
        <v>0</v>
      </c>
      <c r="IR303" s="929">
        <f t="shared" si="284"/>
        <v>0</v>
      </c>
      <c r="IS303" s="929">
        <f t="shared" si="284"/>
        <v>0</v>
      </c>
      <c r="IT303" s="929">
        <f t="shared" si="284"/>
        <v>0</v>
      </c>
      <c r="IU303" s="929">
        <f t="shared" si="284"/>
        <v>0</v>
      </c>
      <c r="IV303" s="929">
        <f t="shared" si="284"/>
        <v>0</v>
      </c>
      <c r="IW303" s="929">
        <f t="shared" si="284"/>
        <v>0</v>
      </c>
      <c r="IX303" s="929">
        <f t="shared" si="284"/>
        <v>0</v>
      </c>
      <c r="IY303" s="929">
        <f t="shared" si="284"/>
        <v>0</v>
      </c>
      <c r="IZ303" s="929">
        <f t="shared" si="284"/>
        <v>0</v>
      </c>
      <c r="JA303" s="929">
        <f t="shared" si="284"/>
        <v>0</v>
      </c>
      <c r="JB303" s="929">
        <f t="shared" si="284"/>
        <v>0</v>
      </c>
      <c r="JC303" s="929">
        <f t="shared" si="284"/>
        <v>0</v>
      </c>
      <c r="JD303" s="929">
        <f t="shared" si="284"/>
        <v>0</v>
      </c>
      <c r="JE303" s="929">
        <f t="shared" si="284"/>
        <v>0</v>
      </c>
      <c r="JF303" s="929">
        <f t="shared" si="284"/>
        <v>0</v>
      </c>
      <c r="JG303" s="929">
        <f t="shared" si="284"/>
        <v>0</v>
      </c>
      <c r="JH303" s="929">
        <f t="shared" ref="JH303:LS305" si="285">JH300</f>
        <v>0</v>
      </c>
      <c r="JI303" s="929">
        <f t="shared" si="285"/>
        <v>0</v>
      </c>
      <c r="JJ303" s="929">
        <f t="shared" si="285"/>
        <v>0</v>
      </c>
      <c r="JK303" s="929">
        <f t="shared" si="285"/>
        <v>0</v>
      </c>
      <c r="JL303" s="929">
        <f t="shared" si="285"/>
        <v>0</v>
      </c>
      <c r="JM303" s="929">
        <f t="shared" si="285"/>
        <v>0</v>
      </c>
      <c r="JN303" s="929">
        <f t="shared" si="285"/>
        <v>0</v>
      </c>
      <c r="JO303" s="929">
        <f t="shared" si="285"/>
        <v>0</v>
      </c>
      <c r="JP303" s="929">
        <f t="shared" si="285"/>
        <v>0</v>
      </c>
      <c r="JQ303" s="929">
        <f t="shared" si="285"/>
        <v>0</v>
      </c>
      <c r="JR303" s="929">
        <f t="shared" si="285"/>
        <v>0</v>
      </c>
      <c r="JS303" s="929">
        <f t="shared" si="285"/>
        <v>0</v>
      </c>
      <c r="JT303" s="929">
        <f t="shared" si="285"/>
        <v>0</v>
      </c>
      <c r="JU303" s="929">
        <f t="shared" si="285"/>
        <v>0</v>
      </c>
      <c r="JV303" s="929">
        <f t="shared" si="285"/>
        <v>0</v>
      </c>
      <c r="JW303" s="929">
        <f t="shared" si="285"/>
        <v>0</v>
      </c>
      <c r="JX303" s="929">
        <f t="shared" si="285"/>
        <v>0</v>
      </c>
      <c r="JY303" s="929">
        <f t="shared" si="285"/>
        <v>0</v>
      </c>
      <c r="JZ303" s="929">
        <f t="shared" si="285"/>
        <v>0</v>
      </c>
      <c r="KA303" s="929">
        <f t="shared" si="285"/>
        <v>0</v>
      </c>
      <c r="KB303" s="929">
        <f t="shared" si="285"/>
        <v>0</v>
      </c>
      <c r="KC303" s="929">
        <f t="shared" si="285"/>
        <v>0</v>
      </c>
      <c r="KD303" s="929">
        <f t="shared" si="285"/>
        <v>0</v>
      </c>
      <c r="KE303" s="929">
        <f t="shared" si="285"/>
        <v>0</v>
      </c>
      <c r="KF303" s="929">
        <f t="shared" si="285"/>
        <v>0</v>
      </c>
      <c r="KG303" s="929">
        <f t="shared" si="285"/>
        <v>0</v>
      </c>
      <c r="KH303" s="929">
        <f t="shared" si="285"/>
        <v>0</v>
      </c>
      <c r="KI303" s="929">
        <f t="shared" si="285"/>
        <v>0</v>
      </c>
      <c r="KJ303" s="929">
        <f t="shared" si="285"/>
        <v>0</v>
      </c>
      <c r="KK303" s="929">
        <f t="shared" si="285"/>
        <v>0</v>
      </c>
      <c r="KL303" s="929">
        <f t="shared" si="285"/>
        <v>0</v>
      </c>
      <c r="KM303" s="929">
        <f t="shared" si="285"/>
        <v>0</v>
      </c>
      <c r="KN303" s="929">
        <f t="shared" si="285"/>
        <v>0</v>
      </c>
      <c r="KO303" s="929">
        <f t="shared" si="285"/>
        <v>0</v>
      </c>
      <c r="KP303" s="929">
        <f t="shared" si="285"/>
        <v>0</v>
      </c>
      <c r="KQ303" s="929">
        <f t="shared" si="285"/>
        <v>0</v>
      </c>
      <c r="KR303" s="929">
        <f t="shared" si="285"/>
        <v>0</v>
      </c>
      <c r="KS303" s="929">
        <f t="shared" si="285"/>
        <v>0</v>
      </c>
      <c r="KT303" s="929">
        <f t="shared" si="285"/>
        <v>0</v>
      </c>
      <c r="KU303" s="929">
        <f t="shared" si="285"/>
        <v>0</v>
      </c>
      <c r="KV303" s="929">
        <f t="shared" si="285"/>
        <v>0</v>
      </c>
      <c r="KW303" s="929">
        <f t="shared" si="285"/>
        <v>0</v>
      </c>
      <c r="KX303" s="929">
        <f t="shared" si="285"/>
        <v>0</v>
      </c>
      <c r="KY303" s="929">
        <f t="shared" si="285"/>
        <v>0</v>
      </c>
      <c r="KZ303" s="929">
        <f t="shared" si="285"/>
        <v>0</v>
      </c>
      <c r="LA303" s="929">
        <f t="shared" si="285"/>
        <v>0</v>
      </c>
      <c r="LB303" s="929">
        <f t="shared" si="285"/>
        <v>0</v>
      </c>
      <c r="LC303" s="929">
        <f t="shared" si="285"/>
        <v>0</v>
      </c>
      <c r="LD303" s="929">
        <f t="shared" si="285"/>
        <v>0</v>
      </c>
      <c r="LE303" s="929">
        <f t="shared" si="285"/>
        <v>0</v>
      </c>
      <c r="LF303" s="929">
        <f t="shared" si="285"/>
        <v>0</v>
      </c>
      <c r="LG303" s="929">
        <f t="shared" si="285"/>
        <v>0</v>
      </c>
      <c r="LH303" s="929">
        <f t="shared" si="285"/>
        <v>0</v>
      </c>
      <c r="LI303" s="929">
        <f t="shared" si="285"/>
        <v>0</v>
      </c>
      <c r="LJ303" s="929">
        <f t="shared" si="285"/>
        <v>0</v>
      </c>
      <c r="LK303" s="929">
        <f t="shared" si="285"/>
        <v>0</v>
      </c>
      <c r="LL303" s="929">
        <f t="shared" si="285"/>
        <v>0</v>
      </c>
      <c r="LM303" s="929">
        <f t="shared" si="285"/>
        <v>0</v>
      </c>
      <c r="LN303" s="929">
        <f t="shared" si="285"/>
        <v>0</v>
      </c>
      <c r="LO303" s="929">
        <f t="shared" si="285"/>
        <v>0</v>
      </c>
      <c r="LP303" s="929">
        <f t="shared" si="285"/>
        <v>0</v>
      </c>
      <c r="LQ303" s="929">
        <f t="shared" si="285"/>
        <v>0</v>
      </c>
      <c r="LR303" s="929">
        <f t="shared" si="285"/>
        <v>0</v>
      </c>
      <c r="LS303" s="929">
        <f t="shared" si="285"/>
        <v>0</v>
      </c>
      <c r="LT303" s="929">
        <f t="shared" ref="LT303:OE305" si="286">LT300</f>
        <v>0</v>
      </c>
      <c r="LU303" s="929">
        <f t="shared" si="286"/>
        <v>0</v>
      </c>
      <c r="LV303" s="929">
        <f t="shared" si="286"/>
        <v>0</v>
      </c>
      <c r="LW303" s="929">
        <f t="shared" si="286"/>
        <v>0</v>
      </c>
      <c r="LX303" s="929">
        <f t="shared" si="286"/>
        <v>0</v>
      </c>
      <c r="LY303" s="929">
        <f t="shared" si="286"/>
        <v>0</v>
      </c>
      <c r="LZ303" s="929">
        <f t="shared" si="286"/>
        <v>0</v>
      </c>
      <c r="MA303" s="929">
        <f t="shared" si="286"/>
        <v>0</v>
      </c>
      <c r="MB303" s="929">
        <f t="shared" si="286"/>
        <v>0</v>
      </c>
      <c r="MC303" s="929">
        <f t="shared" si="286"/>
        <v>0</v>
      </c>
      <c r="MD303" s="929">
        <f t="shared" si="286"/>
        <v>0</v>
      </c>
      <c r="ME303" s="929">
        <f t="shared" si="286"/>
        <v>0</v>
      </c>
      <c r="MF303" s="929">
        <f t="shared" si="286"/>
        <v>0</v>
      </c>
      <c r="MG303" s="929">
        <f t="shared" si="286"/>
        <v>0</v>
      </c>
      <c r="MH303" s="929">
        <f t="shared" si="286"/>
        <v>0</v>
      </c>
      <c r="MI303" s="929">
        <f t="shared" si="286"/>
        <v>0</v>
      </c>
      <c r="MJ303" s="929">
        <f t="shared" si="286"/>
        <v>0</v>
      </c>
      <c r="MK303" s="929">
        <f t="shared" si="286"/>
        <v>0</v>
      </c>
      <c r="ML303" s="929">
        <f t="shared" si="286"/>
        <v>0</v>
      </c>
      <c r="MM303" s="929">
        <f t="shared" si="286"/>
        <v>0</v>
      </c>
      <c r="MN303" s="929">
        <f t="shared" si="286"/>
        <v>0</v>
      </c>
      <c r="MO303" s="929">
        <f t="shared" si="286"/>
        <v>0</v>
      </c>
      <c r="MP303" s="929">
        <f t="shared" si="286"/>
        <v>0</v>
      </c>
      <c r="MQ303" s="929">
        <f t="shared" si="286"/>
        <v>0</v>
      </c>
      <c r="MR303" s="929">
        <f t="shared" si="286"/>
        <v>0</v>
      </c>
      <c r="MS303" s="929">
        <f t="shared" si="286"/>
        <v>0</v>
      </c>
      <c r="MT303" s="929">
        <f t="shared" si="286"/>
        <v>0</v>
      </c>
      <c r="MU303" s="929">
        <f t="shared" si="286"/>
        <v>0</v>
      </c>
      <c r="MV303" s="929">
        <f t="shared" si="286"/>
        <v>0</v>
      </c>
      <c r="MW303" s="929">
        <f t="shared" si="286"/>
        <v>0</v>
      </c>
      <c r="MX303" s="929">
        <f t="shared" si="286"/>
        <v>0</v>
      </c>
      <c r="MY303" s="929">
        <f t="shared" si="286"/>
        <v>0</v>
      </c>
      <c r="MZ303" s="929">
        <f t="shared" si="286"/>
        <v>0</v>
      </c>
      <c r="NA303" s="929">
        <f t="shared" si="286"/>
        <v>0</v>
      </c>
      <c r="NB303" s="929">
        <f t="shared" si="286"/>
        <v>0</v>
      </c>
      <c r="NC303" s="929">
        <f t="shared" si="286"/>
        <v>0</v>
      </c>
      <c r="ND303" s="929">
        <f t="shared" si="286"/>
        <v>0</v>
      </c>
      <c r="NE303" s="929">
        <f t="shared" si="286"/>
        <v>0</v>
      </c>
      <c r="NF303" s="929">
        <f t="shared" si="286"/>
        <v>0</v>
      </c>
      <c r="NG303" s="929">
        <f t="shared" si="286"/>
        <v>0</v>
      </c>
      <c r="NH303" s="929">
        <f t="shared" si="286"/>
        <v>0</v>
      </c>
      <c r="NI303" s="929">
        <f t="shared" si="286"/>
        <v>0</v>
      </c>
      <c r="NJ303" s="929">
        <f t="shared" si="286"/>
        <v>0</v>
      </c>
      <c r="NK303" s="929">
        <f t="shared" si="286"/>
        <v>0</v>
      </c>
      <c r="NL303" s="929">
        <f t="shared" si="286"/>
        <v>0</v>
      </c>
      <c r="NM303" s="929">
        <f t="shared" si="286"/>
        <v>0</v>
      </c>
      <c r="NN303" s="929">
        <f t="shared" si="286"/>
        <v>0</v>
      </c>
      <c r="NO303" s="929">
        <f t="shared" si="286"/>
        <v>0</v>
      </c>
      <c r="NP303" s="929">
        <f t="shared" si="286"/>
        <v>0</v>
      </c>
      <c r="NQ303" s="929">
        <f t="shared" si="286"/>
        <v>0</v>
      </c>
      <c r="NR303" s="929">
        <f t="shared" si="286"/>
        <v>0</v>
      </c>
      <c r="NS303" s="929">
        <f t="shared" si="286"/>
        <v>0</v>
      </c>
      <c r="NT303" s="929">
        <f t="shared" si="286"/>
        <v>0</v>
      </c>
      <c r="NU303" s="929">
        <f t="shared" si="286"/>
        <v>0</v>
      </c>
      <c r="NV303" s="929">
        <f t="shared" si="286"/>
        <v>0</v>
      </c>
      <c r="NW303" s="929">
        <f t="shared" si="286"/>
        <v>0</v>
      </c>
      <c r="NX303" s="929">
        <f t="shared" si="286"/>
        <v>0</v>
      </c>
      <c r="NY303" s="929">
        <f t="shared" si="286"/>
        <v>0</v>
      </c>
      <c r="NZ303" s="929">
        <f t="shared" si="286"/>
        <v>0</v>
      </c>
      <c r="OA303" s="929">
        <f t="shared" si="286"/>
        <v>0</v>
      </c>
      <c r="OB303" s="929">
        <f t="shared" si="286"/>
        <v>0</v>
      </c>
      <c r="OC303" s="929">
        <f t="shared" si="286"/>
        <v>0</v>
      </c>
      <c r="OD303" s="929">
        <f t="shared" si="286"/>
        <v>0</v>
      </c>
      <c r="OE303" s="929">
        <f t="shared" si="286"/>
        <v>0</v>
      </c>
      <c r="OF303" s="929">
        <f t="shared" ref="OF303:QQ305" si="287">OF300</f>
        <v>0</v>
      </c>
      <c r="OG303" s="929">
        <f t="shared" si="287"/>
        <v>0</v>
      </c>
      <c r="OH303" s="929">
        <f t="shared" si="287"/>
        <v>0</v>
      </c>
      <c r="OI303" s="929">
        <f t="shared" si="287"/>
        <v>0</v>
      </c>
      <c r="OJ303" s="929">
        <f t="shared" si="287"/>
        <v>0</v>
      </c>
      <c r="OK303" s="929">
        <f t="shared" si="287"/>
        <v>0</v>
      </c>
      <c r="OL303" s="929">
        <f t="shared" si="287"/>
        <v>0</v>
      </c>
      <c r="OM303" s="929">
        <f t="shared" si="287"/>
        <v>0</v>
      </c>
      <c r="ON303" s="929">
        <f t="shared" si="287"/>
        <v>0</v>
      </c>
      <c r="OO303" s="929">
        <f t="shared" si="287"/>
        <v>0</v>
      </c>
      <c r="OP303" s="929">
        <f t="shared" si="287"/>
        <v>0</v>
      </c>
      <c r="OQ303" s="929">
        <f t="shared" si="287"/>
        <v>0</v>
      </c>
      <c r="OR303" s="929">
        <f t="shared" si="287"/>
        <v>0</v>
      </c>
      <c r="OS303" s="929">
        <f t="shared" si="287"/>
        <v>0</v>
      </c>
      <c r="OT303" s="929">
        <f t="shared" si="287"/>
        <v>0</v>
      </c>
      <c r="OU303" s="929">
        <f t="shared" si="287"/>
        <v>0</v>
      </c>
      <c r="OV303" s="929">
        <f t="shared" si="287"/>
        <v>0</v>
      </c>
      <c r="OW303" s="929">
        <f t="shared" si="287"/>
        <v>0</v>
      </c>
      <c r="OX303" s="929">
        <f t="shared" si="287"/>
        <v>0</v>
      </c>
      <c r="OY303" s="929">
        <f t="shared" si="287"/>
        <v>0</v>
      </c>
      <c r="OZ303" s="929">
        <f t="shared" si="287"/>
        <v>0</v>
      </c>
      <c r="PA303" s="929">
        <f t="shared" si="287"/>
        <v>0</v>
      </c>
      <c r="PB303" s="929">
        <f t="shared" si="287"/>
        <v>0</v>
      </c>
      <c r="PC303" s="929">
        <f t="shared" si="287"/>
        <v>0</v>
      </c>
      <c r="PD303" s="929">
        <f t="shared" si="287"/>
        <v>0</v>
      </c>
      <c r="PE303" s="929">
        <f t="shared" si="287"/>
        <v>0</v>
      </c>
      <c r="PF303" s="929">
        <f t="shared" si="287"/>
        <v>0</v>
      </c>
      <c r="PG303" s="929">
        <f t="shared" si="287"/>
        <v>0</v>
      </c>
      <c r="PH303" s="929">
        <f t="shared" si="287"/>
        <v>0</v>
      </c>
      <c r="PI303" s="929">
        <f t="shared" si="287"/>
        <v>0</v>
      </c>
      <c r="PJ303" s="929">
        <f t="shared" si="287"/>
        <v>0</v>
      </c>
      <c r="PK303" s="929">
        <f t="shared" si="287"/>
        <v>0</v>
      </c>
      <c r="PL303" s="929">
        <f t="shared" si="287"/>
        <v>0</v>
      </c>
      <c r="PM303" s="929">
        <f t="shared" si="287"/>
        <v>0</v>
      </c>
      <c r="PN303" s="929">
        <f t="shared" si="287"/>
        <v>0</v>
      </c>
      <c r="PO303" s="929">
        <f t="shared" si="287"/>
        <v>0</v>
      </c>
      <c r="PP303" s="929">
        <f t="shared" si="287"/>
        <v>0</v>
      </c>
      <c r="PQ303" s="929">
        <f t="shared" si="287"/>
        <v>0</v>
      </c>
      <c r="PR303" s="929">
        <f t="shared" si="287"/>
        <v>0</v>
      </c>
      <c r="PS303" s="929">
        <f t="shared" si="287"/>
        <v>0</v>
      </c>
      <c r="PT303" s="929">
        <f t="shared" si="287"/>
        <v>0</v>
      </c>
      <c r="PU303" s="929">
        <f t="shared" si="287"/>
        <v>0</v>
      </c>
      <c r="PV303" s="929">
        <f t="shared" si="287"/>
        <v>0</v>
      </c>
      <c r="PW303" s="929">
        <f t="shared" si="287"/>
        <v>0</v>
      </c>
      <c r="PX303" s="929">
        <f t="shared" si="287"/>
        <v>0</v>
      </c>
      <c r="PY303" s="929">
        <f t="shared" si="287"/>
        <v>0</v>
      </c>
      <c r="PZ303" s="929">
        <f t="shared" si="287"/>
        <v>0</v>
      </c>
      <c r="QA303" s="929">
        <f t="shared" si="287"/>
        <v>0</v>
      </c>
      <c r="QB303" s="929">
        <f t="shared" si="287"/>
        <v>0</v>
      </c>
      <c r="QC303" s="929">
        <f t="shared" si="287"/>
        <v>0</v>
      </c>
      <c r="QD303" s="929">
        <f t="shared" si="287"/>
        <v>0</v>
      </c>
      <c r="QE303" s="929">
        <f t="shared" si="287"/>
        <v>0</v>
      </c>
      <c r="QF303" s="929">
        <f t="shared" si="287"/>
        <v>0</v>
      </c>
      <c r="QG303" s="929">
        <f t="shared" si="287"/>
        <v>0</v>
      </c>
      <c r="QH303" s="929">
        <f t="shared" si="287"/>
        <v>0</v>
      </c>
      <c r="QI303" s="929">
        <f t="shared" si="287"/>
        <v>0</v>
      </c>
      <c r="QJ303" s="929">
        <f t="shared" si="287"/>
        <v>0</v>
      </c>
      <c r="QK303" s="929">
        <f t="shared" si="287"/>
        <v>0</v>
      </c>
      <c r="QL303" s="929">
        <f t="shared" si="287"/>
        <v>0</v>
      </c>
      <c r="QM303" s="929">
        <f t="shared" si="287"/>
        <v>0</v>
      </c>
      <c r="QN303" s="929">
        <f t="shared" si="287"/>
        <v>0</v>
      </c>
      <c r="QO303" s="929">
        <f t="shared" si="287"/>
        <v>0</v>
      </c>
      <c r="QP303" s="929">
        <f t="shared" si="287"/>
        <v>0</v>
      </c>
      <c r="QQ303" s="929">
        <f t="shared" si="287"/>
        <v>0</v>
      </c>
      <c r="QR303" s="929">
        <f t="shared" ref="QR303:SI305" si="288">QR300</f>
        <v>0</v>
      </c>
      <c r="QS303" s="929">
        <f t="shared" si="288"/>
        <v>0</v>
      </c>
      <c r="QT303" s="929">
        <f t="shared" si="288"/>
        <v>0</v>
      </c>
      <c r="QU303" s="929">
        <f t="shared" si="288"/>
        <v>0</v>
      </c>
      <c r="QV303" s="929">
        <f t="shared" si="288"/>
        <v>0</v>
      </c>
      <c r="QW303" s="929">
        <f t="shared" si="288"/>
        <v>0</v>
      </c>
      <c r="QX303" s="929">
        <f t="shared" si="288"/>
        <v>0</v>
      </c>
      <c r="QY303" s="929">
        <f t="shared" si="288"/>
        <v>0</v>
      </c>
      <c r="QZ303" s="929">
        <f t="shared" si="288"/>
        <v>0</v>
      </c>
      <c r="RA303" s="929">
        <f t="shared" si="288"/>
        <v>0</v>
      </c>
      <c r="RB303" s="929">
        <f t="shared" si="288"/>
        <v>0</v>
      </c>
      <c r="RC303" s="929">
        <f t="shared" si="288"/>
        <v>0</v>
      </c>
      <c r="RD303" s="929">
        <f t="shared" si="288"/>
        <v>0</v>
      </c>
      <c r="RE303" s="929">
        <f t="shared" si="288"/>
        <v>0</v>
      </c>
      <c r="RF303" s="929">
        <f t="shared" si="288"/>
        <v>0</v>
      </c>
      <c r="RG303" s="929">
        <f t="shared" si="288"/>
        <v>0</v>
      </c>
      <c r="RH303" s="929">
        <f t="shared" si="288"/>
        <v>0</v>
      </c>
      <c r="RI303" s="929">
        <f t="shared" si="288"/>
        <v>0</v>
      </c>
      <c r="RJ303" s="929">
        <f t="shared" si="288"/>
        <v>0</v>
      </c>
      <c r="RK303" s="929">
        <f t="shared" si="288"/>
        <v>0</v>
      </c>
      <c r="RL303" s="929">
        <f t="shared" si="288"/>
        <v>0</v>
      </c>
      <c r="RM303" s="929">
        <f t="shared" si="288"/>
        <v>0</v>
      </c>
      <c r="RN303" s="929">
        <f t="shared" si="288"/>
        <v>0</v>
      </c>
      <c r="RO303" s="929">
        <f t="shared" si="288"/>
        <v>0</v>
      </c>
      <c r="RP303" s="929">
        <f t="shared" si="288"/>
        <v>0</v>
      </c>
      <c r="RQ303" s="929">
        <f t="shared" si="288"/>
        <v>0</v>
      </c>
      <c r="RR303" s="929">
        <f t="shared" si="288"/>
        <v>0</v>
      </c>
      <c r="RS303" s="929">
        <f t="shared" si="288"/>
        <v>0</v>
      </c>
      <c r="RT303" s="929">
        <f t="shared" si="288"/>
        <v>0</v>
      </c>
      <c r="RU303" s="929">
        <f t="shared" si="288"/>
        <v>0</v>
      </c>
      <c r="RV303" s="929">
        <f t="shared" si="288"/>
        <v>0</v>
      </c>
      <c r="RW303" s="929">
        <f t="shared" si="288"/>
        <v>0</v>
      </c>
      <c r="RX303" s="929">
        <f t="shared" si="288"/>
        <v>0</v>
      </c>
      <c r="RY303" s="929">
        <f t="shared" si="288"/>
        <v>0</v>
      </c>
      <c r="RZ303" s="929">
        <f t="shared" si="288"/>
        <v>0</v>
      </c>
      <c r="SA303" s="929">
        <f t="shared" si="288"/>
        <v>0</v>
      </c>
      <c r="SB303" s="929">
        <f t="shared" si="288"/>
        <v>0</v>
      </c>
      <c r="SC303" s="929">
        <f t="shared" si="288"/>
        <v>0</v>
      </c>
      <c r="SD303" s="929">
        <f t="shared" si="288"/>
        <v>0</v>
      </c>
      <c r="SE303" s="929">
        <f t="shared" si="288"/>
        <v>0</v>
      </c>
      <c r="SF303" s="929">
        <f t="shared" si="288"/>
        <v>0</v>
      </c>
      <c r="SG303" s="929">
        <f t="shared" si="288"/>
        <v>0</v>
      </c>
      <c r="SH303" s="929">
        <f t="shared" si="288"/>
        <v>0</v>
      </c>
      <c r="SI303" s="929">
        <f t="shared" si="288"/>
        <v>0</v>
      </c>
      <c r="SJ303" s="274">
        <f t="shared" si="279"/>
        <v>0</v>
      </c>
      <c r="SK303" s="261"/>
      <c r="SL303" s="249"/>
      <c r="SM303" s="249"/>
      <c r="SN303" s="249"/>
    </row>
    <row r="304" spans="1:508" outlineLevel="3" x14ac:dyDescent="0.35">
      <c r="A304" s="249"/>
      <c r="B304" s="258"/>
      <c r="C304" s="447">
        <f>INT($C$40)+3</f>
        <v>4</v>
      </c>
      <c r="D304" s="274"/>
      <c r="E304" s="325">
        <f t="shared" si="269"/>
        <v>152</v>
      </c>
      <c r="F304" s="331"/>
      <c r="G304" s="274"/>
      <c r="H304" s="569"/>
      <c r="I304" s="584" t="s">
        <v>920</v>
      </c>
      <c r="J304" s="570"/>
      <c r="K304" s="929">
        <f t="shared" ref="K304:Z305" si="289">K301</f>
        <v>0</v>
      </c>
      <c r="L304" s="929">
        <f t="shared" si="289"/>
        <v>0</v>
      </c>
      <c r="M304" s="929">
        <f t="shared" si="289"/>
        <v>0</v>
      </c>
      <c r="N304" s="929">
        <f t="shared" si="289"/>
        <v>0</v>
      </c>
      <c r="O304" s="929">
        <f t="shared" si="289"/>
        <v>0</v>
      </c>
      <c r="P304" s="929">
        <f t="shared" si="289"/>
        <v>0</v>
      </c>
      <c r="Q304" s="929">
        <f t="shared" si="289"/>
        <v>0</v>
      </c>
      <c r="R304" s="929">
        <f t="shared" si="289"/>
        <v>0</v>
      </c>
      <c r="S304" s="929">
        <f t="shared" si="289"/>
        <v>0</v>
      </c>
      <c r="T304" s="929">
        <f t="shared" si="289"/>
        <v>0</v>
      </c>
      <c r="U304" s="929">
        <f t="shared" si="289"/>
        <v>0</v>
      </c>
      <c r="V304" s="929">
        <f t="shared" si="289"/>
        <v>0</v>
      </c>
      <c r="W304" s="929">
        <f t="shared" si="289"/>
        <v>0</v>
      </c>
      <c r="X304" s="929">
        <f t="shared" si="289"/>
        <v>0</v>
      </c>
      <c r="Y304" s="929">
        <f t="shared" si="289"/>
        <v>0</v>
      </c>
      <c r="Z304" s="929">
        <f t="shared" si="289"/>
        <v>0</v>
      </c>
      <c r="AA304" s="929">
        <f t="shared" si="281"/>
        <v>0</v>
      </c>
      <c r="AB304" s="929">
        <f t="shared" si="281"/>
        <v>0</v>
      </c>
      <c r="AC304" s="929">
        <f t="shared" si="281"/>
        <v>0</v>
      </c>
      <c r="AD304" s="929">
        <f t="shared" si="281"/>
        <v>0</v>
      </c>
      <c r="AE304" s="929">
        <f t="shared" si="281"/>
        <v>0</v>
      </c>
      <c r="AF304" s="929">
        <f t="shared" si="281"/>
        <v>0</v>
      </c>
      <c r="AG304" s="929">
        <f t="shared" si="281"/>
        <v>0</v>
      </c>
      <c r="AH304" s="929">
        <f t="shared" si="281"/>
        <v>0</v>
      </c>
      <c r="AI304" s="929">
        <f t="shared" si="281"/>
        <v>0</v>
      </c>
      <c r="AJ304" s="929">
        <f t="shared" si="281"/>
        <v>0</v>
      </c>
      <c r="AK304" s="929">
        <f t="shared" si="281"/>
        <v>0</v>
      </c>
      <c r="AL304" s="929">
        <f t="shared" si="281"/>
        <v>0</v>
      </c>
      <c r="AM304" s="929">
        <f t="shared" si="281"/>
        <v>0</v>
      </c>
      <c r="AN304" s="929">
        <f t="shared" si="281"/>
        <v>0</v>
      </c>
      <c r="AO304" s="929">
        <f t="shared" si="281"/>
        <v>0</v>
      </c>
      <c r="AP304" s="929">
        <f t="shared" si="281"/>
        <v>0</v>
      </c>
      <c r="AQ304" s="929">
        <f t="shared" si="281"/>
        <v>0</v>
      </c>
      <c r="AR304" s="929">
        <f t="shared" si="281"/>
        <v>0</v>
      </c>
      <c r="AS304" s="929">
        <f t="shared" si="281"/>
        <v>0</v>
      </c>
      <c r="AT304" s="929">
        <f t="shared" si="281"/>
        <v>0</v>
      </c>
      <c r="AU304" s="929">
        <f t="shared" si="281"/>
        <v>0</v>
      </c>
      <c r="AV304" s="929">
        <f t="shared" si="281"/>
        <v>0</v>
      </c>
      <c r="AW304" s="929">
        <f t="shared" si="281"/>
        <v>0</v>
      </c>
      <c r="AX304" s="929">
        <f t="shared" si="281"/>
        <v>0</v>
      </c>
      <c r="AY304" s="929">
        <f t="shared" si="281"/>
        <v>0</v>
      </c>
      <c r="AZ304" s="929">
        <f t="shared" si="281"/>
        <v>0</v>
      </c>
      <c r="BA304" s="929">
        <f t="shared" si="281"/>
        <v>0</v>
      </c>
      <c r="BB304" s="929">
        <f t="shared" si="281"/>
        <v>0</v>
      </c>
      <c r="BC304" s="929">
        <f t="shared" si="281"/>
        <v>0</v>
      </c>
      <c r="BD304" s="929">
        <f t="shared" si="281"/>
        <v>0</v>
      </c>
      <c r="BE304" s="929">
        <f t="shared" si="281"/>
        <v>0</v>
      </c>
      <c r="BF304" s="929">
        <f t="shared" si="281"/>
        <v>0</v>
      </c>
      <c r="BG304" s="929">
        <f t="shared" si="281"/>
        <v>0</v>
      </c>
      <c r="BH304" s="929">
        <f t="shared" si="281"/>
        <v>0</v>
      </c>
      <c r="BI304" s="929">
        <f t="shared" si="281"/>
        <v>0</v>
      </c>
      <c r="BJ304" s="929">
        <f t="shared" si="281"/>
        <v>0</v>
      </c>
      <c r="BK304" s="929">
        <f t="shared" si="281"/>
        <v>0</v>
      </c>
      <c r="BL304" s="929">
        <f t="shared" si="281"/>
        <v>0</v>
      </c>
      <c r="BM304" s="929">
        <f t="shared" si="281"/>
        <v>0</v>
      </c>
      <c r="BN304" s="929">
        <f t="shared" si="281"/>
        <v>0</v>
      </c>
      <c r="BO304" s="929">
        <f t="shared" si="281"/>
        <v>0</v>
      </c>
      <c r="BP304" s="929">
        <f t="shared" si="281"/>
        <v>0</v>
      </c>
      <c r="BQ304" s="929">
        <f t="shared" si="281"/>
        <v>0</v>
      </c>
      <c r="BR304" s="929">
        <f t="shared" si="281"/>
        <v>0</v>
      </c>
      <c r="BS304" s="929">
        <f t="shared" si="281"/>
        <v>0</v>
      </c>
      <c r="BT304" s="929">
        <f t="shared" si="281"/>
        <v>0</v>
      </c>
      <c r="BU304" s="929">
        <f t="shared" si="281"/>
        <v>0</v>
      </c>
      <c r="BV304" s="929">
        <f t="shared" si="281"/>
        <v>0</v>
      </c>
      <c r="BW304" s="929">
        <f t="shared" si="281"/>
        <v>0</v>
      </c>
      <c r="BX304" s="929">
        <f t="shared" si="282"/>
        <v>0</v>
      </c>
      <c r="BY304" s="929">
        <f t="shared" si="282"/>
        <v>0</v>
      </c>
      <c r="BZ304" s="929">
        <f t="shared" si="282"/>
        <v>0</v>
      </c>
      <c r="CA304" s="929">
        <f t="shared" si="282"/>
        <v>0</v>
      </c>
      <c r="CB304" s="929">
        <f t="shared" si="282"/>
        <v>0</v>
      </c>
      <c r="CC304" s="929">
        <f t="shared" si="282"/>
        <v>0</v>
      </c>
      <c r="CD304" s="929">
        <f t="shared" si="282"/>
        <v>0</v>
      </c>
      <c r="CE304" s="929">
        <f t="shared" si="282"/>
        <v>0</v>
      </c>
      <c r="CF304" s="929">
        <f t="shared" si="282"/>
        <v>0</v>
      </c>
      <c r="CG304" s="929">
        <f t="shared" si="282"/>
        <v>0</v>
      </c>
      <c r="CH304" s="929">
        <f t="shared" si="282"/>
        <v>0</v>
      </c>
      <c r="CI304" s="929">
        <f t="shared" si="282"/>
        <v>0</v>
      </c>
      <c r="CJ304" s="929">
        <f t="shared" si="282"/>
        <v>0</v>
      </c>
      <c r="CK304" s="929">
        <f t="shared" si="282"/>
        <v>0</v>
      </c>
      <c r="CL304" s="929">
        <f t="shared" si="282"/>
        <v>0</v>
      </c>
      <c r="CM304" s="929">
        <f t="shared" si="282"/>
        <v>0</v>
      </c>
      <c r="CN304" s="929">
        <f t="shared" si="282"/>
        <v>0</v>
      </c>
      <c r="CO304" s="929">
        <f t="shared" si="282"/>
        <v>0</v>
      </c>
      <c r="CP304" s="929">
        <f t="shared" si="282"/>
        <v>0</v>
      </c>
      <c r="CQ304" s="929">
        <f t="shared" si="282"/>
        <v>0</v>
      </c>
      <c r="CR304" s="929">
        <f t="shared" si="282"/>
        <v>0</v>
      </c>
      <c r="CS304" s="929">
        <f t="shared" si="282"/>
        <v>0</v>
      </c>
      <c r="CT304" s="929">
        <f t="shared" si="282"/>
        <v>0</v>
      </c>
      <c r="CU304" s="929">
        <f t="shared" si="282"/>
        <v>0</v>
      </c>
      <c r="CV304" s="929">
        <f t="shared" si="282"/>
        <v>0</v>
      </c>
      <c r="CW304" s="929">
        <f t="shared" si="282"/>
        <v>0</v>
      </c>
      <c r="CX304" s="929">
        <f t="shared" si="282"/>
        <v>0</v>
      </c>
      <c r="CY304" s="929">
        <f t="shared" si="282"/>
        <v>0</v>
      </c>
      <c r="CZ304" s="929">
        <f t="shared" si="282"/>
        <v>0</v>
      </c>
      <c r="DA304" s="929">
        <f t="shared" si="282"/>
        <v>0</v>
      </c>
      <c r="DB304" s="929">
        <f t="shared" si="282"/>
        <v>0</v>
      </c>
      <c r="DC304" s="929">
        <f t="shared" si="282"/>
        <v>0</v>
      </c>
      <c r="DD304" s="929">
        <f t="shared" si="282"/>
        <v>0</v>
      </c>
      <c r="DE304" s="929">
        <f t="shared" si="282"/>
        <v>0</v>
      </c>
      <c r="DF304" s="929">
        <f t="shared" si="282"/>
        <v>0</v>
      </c>
      <c r="DG304" s="929">
        <f t="shared" si="282"/>
        <v>0</v>
      </c>
      <c r="DH304" s="929">
        <f t="shared" si="282"/>
        <v>0</v>
      </c>
      <c r="DI304" s="929">
        <f t="shared" si="282"/>
        <v>0</v>
      </c>
      <c r="DJ304" s="929">
        <f t="shared" si="282"/>
        <v>0</v>
      </c>
      <c r="DK304" s="929">
        <f t="shared" si="282"/>
        <v>0</v>
      </c>
      <c r="DL304" s="929">
        <f t="shared" si="282"/>
        <v>0</v>
      </c>
      <c r="DM304" s="929">
        <f t="shared" si="282"/>
        <v>0</v>
      </c>
      <c r="DN304" s="929">
        <f t="shared" si="282"/>
        <v>0</v>
      </c>
      <c r="DO304" s="929">
        <f t="shared" si="282"/>
        <v>0</v>
      </c>
      <c r="DP304" s="929">
        <f t="shared" si="282"/>
        <v>0</v>
      </c>
      <c r="DQ304" s="929">
        <f t="shared" si="282"/>
        <v>0</v>
      </c>
      <c r="DR304" s="929">
        <f t="shared" si="282"/>
        <v>0</v>
      </c>
      <c r="DS304" s="929">
        <f t="shared" si="282"/>
        <v>0</v>
      </c>
      <c r="DT304" s="929">
        <f t="shared" si="282"/>
        <v>0</v>
      </c>
      <c r="DU304" s="929">
        <f t="shared" si="282"/>
        <v>0</v>
      </c>
      <c r="DV304" s="929">
        <f t="shared" si="282"/>
        <v>0</v>
      </c>
      <c r="DW304" s="929">
        <f t="shared" si="282"/>
        <v>0</v>
      </c>
      <c r="DX304" s="929">
        <f t="shared" si="282"/>
        <v>0</v>
      </c>
      <c r="DY304" s="929">
        <f t="shared" si="282"/>
        <v>0</v>
      </c>
      <c r="DZ304" s="929">
        <f t="shared" si="282"/>
        <v>0</v>
      </c>
      <c r="EA304" s="929">
        <f t="shared" si="282"/>
        <v>0</v>
      </c>
      <c r="EB304" s="929">
        <f t="shared" si="282"/>
        <v>0</v>
      </c>
      <c r="EC304" s="929">
        <f t="shared" si="282"/>
        <v>0</v>
      </c>
      <c r="ED304" s="929">
        <f t="shared" si="282"/>
        <v>0</v>
      </c>
      <c r="EE304" s="929">
        <f t="shared" si="282"/>
        <v>0</v>
      </c>
      <c r="EF304" s="929">
        <f t="shared" si="282"/>
        <v>0</v>
      </c>
      <c r="EG304" s="929">
        <f t="shared" si="282"/>
        <v>0</v>
      </c>
      <c r="EH304" s="929">
        <f t="shared" si="282"/>
        <v>0</v>
      </c>
      <c r="EI304" s="929">
        <f t="shared" si="282"/>
        <v>0</v>
      </c>
      <c r="EJ304" s="929">
        <f t="shared" si="283"/>
        <v>0</v>
      </c>
      <c r="EK304" s="929">
        <f t="shared" si="283"/>
        <v>0</v>
      </c>
      <c r="EL304" s="929">
        <f t="shared" si="283"/>
        <v>0</v>
      </c>
      <c r="EM304" s="929">
        <f t="shared" si="283"/>
        <v>0</v>
      </c>
      <c r="EN304" s="929">
        <f t="shared" si="283"/>
        <v>0</v>
      </c>
      <c r="EO304" s="929">
        <f t="shared" si="283"/>
        <v>0</v>
      </c>
      <c r="EP304" s="929">
        <f t="shared" si="283"/>
        <v>0</v>
      </c>
      <c r="EQ304" s="929">
        <f t="shared" si="283"/>
        <v>0</v>
      </c>
      <c r="ER304" s="929">
        <f t="shared" si="283"/>
        <v>0</v>
      </c>
      <c r="ES304" s="929">
        <f t="shared" si="283"/>
        <v>0</v>
      </c>
      <c r="ET304" s="929">
        <f t="shared" si="283"/>
        <v>0</v>
      </c>
      <c r="EU304" s="929">
        <f t="shared" si="283"/>
        <v>0</v>
      </c>
      <c r="EV304" s="929">
        <f t="shared" si="283"/>
        <v>0</v>
      </c>
      <c r="EW304" s="929">
        <f t="shared" si="283"/>
        <v>0</v>
      </c>
      <c r="EX304" s="929">
        <f t="shared" si="283"/>
        <v>0</v>
      </c>
      <c r="EY304" s="929">
        <f t="shared" si="283"/>
        <v>0</v>
      </c>
      <c r="EZ304" s="929">
        <f t="shared" si="283"/>
        <v>0</v>
      </c>
      <c r="FA304" s="929">
        <f t="shared" si="283"/>
        <v>0</v>
      </c>
      <c r="FB304" s="929">
        <f t="shared" si="283"/>
        <v>0</v>
      </c>
      <c r="FC304" s="929">
        <f t="shared" si="283"/>
        <v>0</v>
      </c>
      <c r="FD304" s="929">
        <f t="shared" si="283"/>
        <v>0</v>
      </c>
      <c r="FE304" s="929">
        <f t="shared" si="283"/>
        <v>0</v>
      </c>
      <c r="FF304" s="929">
        <f t="shared" si="283"/>
        <v>0</v>
      </c>
      <c r="FG304" s="929">
        <f t="shared" si="283"/>
        <v>0</v>
      </c>
      <c r="FH304" s="929">
        <f t="shared" si="283"/>
        <v>0</v>
      </c>
      <c r="FI304" s="929">
        <f t="shared" si="283"/>
        <v>0</v>
      </c>
      <c r="FJ304" s="929">
        <f t="shared" si="283"/>
        <v>0</v>
      </c>
      <c r="FK304" s="929">
        <f t="shared" si="283"/>
        <v>0</v>
      </c>
      <c r="FL304" s="929">
        <f t="shared" si="283"/>
        <v>0</v>
      </c>
      <c r="FM304" s="929">
        <f t="shared" si="283"/>
        <v>0</v>
      </c>
      <c r="FN304" s="929">
        <f t="shared" si="283"/>
        <v>0</v>
      </c>
      <c r="FO304" s="929">
        <f t="shared" si="283"/>
        <v>0</v>
      </c>
      <c r="FP304" s="929">
        <f t="shared" si="283"/>
        <v>0</v>
      </c>
      <c r="FQ304" s="929">
        <f t="shared" si="283"/>
        <v>0</v>
      </c>
      <c r="FR304" s="929">
        <f t="shared" si="283"/>
        <v>0</v>
      </c>
      <c r="FS304" s="929">
        <f t="shared" si="283"/>
        <v>0</v>
      </c>
      <c r="FT304" s="929">
        <f t="shared" si="283"/>
        <v>0</v>
      </c>
      <c r="FU304" s="929">
        <f t="shared" si="283"/>
        <v>0</v>
      </c>
      <c r="FV304" s="929">
        <f t="shared" si="283"/>
        <v>0</v>
      </c>
      <c r="FW304" s="929">
        <f t="shared" si="283"/>
        <v>0</v>
      </c>
      <c r="FX304" s="929">
        <f t="shared" si="283"/>
        <v>0</v>
      </c>
      <c r="FY304" s="929">
        <f t="shared" si="283"/>
        <v>0</v>
      </c>
      <c r="FZ304" s="929">
        <f t="shared" si="283"/>
        <v>0</v>
      </c>
      <c r="GA304" s="929">
        <f t="shared" si="283"/>
        <v>0</v>
      </c>
      <c r="GB304" s="929">
        <f t="shared" si="283"/>
        <v>0</v>
      </c>
      <c r="GC304" s="929">
        <f t="shared" si="283"/>
        <v>0</v>
      </c>
      <c r="GD304" s="929">
        <f t="shared" si="283"/>
        <v>0</v>
      </c>
      <c r="GE304" s="929">
        <f t="shared" si="283"/>
        <v>0</v>
      </c>
      <c r="GF304" s="929">
        <f t="shared" si="283"/>
        <v>0</v>
      </c>
      <c r="GG304" s="929">
        <f t="shared" si="283"/>
        <v>0</v>
      </c>
      <c r="GH304" s="929">
        <f t="shared" si="283"/>
        <v>0</v>
      </c>
      <c r="GI304" s="929">
        <f t="shared" si="283"/>
        <v>0</v>
      </c>
      <c r="GJ304" s="929">
        <f t="shared" si="283"/>
        <v>0</v>
      </c>
      <c r="GK304" s="929">
        <f t="shared" si="283"/>
        <v>0</v>
      </c>
      <c r="GL304" s="929">
        <f t="shared" si="283"/>
        <v>0</v>
      </c>
      <c r="GM304" s="929">
        <f t="shared" si="283"/>
        <v>0</v>
      </c>
      <c r="GN304" s="929">
        <f t="shared" si="283"/>
        <v>0</v>
      </c>
      <c r="GO304" s="929">
        <f t="shared" si="283"/>
        <v>0</v>
      </c>
      <c r="GP304" s="929">
        <f t="shared" si="283"/>
        <v>0</v>
      </c>
      <c r="GQ304" s="929">
        <f t="shared" si="283"/>
        <v>0</v>
      </c>
      <c r="GR304" s="929">
        <f t="shared" si="283"/>
        <v>0</v>
      </c>
      <c r="GS304" s="929">
        <f t="shared" si="283"/>
        <v>0</v>
      </c>
      <c r="GT304" s="929">
        <f t="shared" si="283"/>
        <v>0</v>
      </c>
      <c r="GU304" s="929">
        <f t="shared" si="283"/>
        <v>0</v>
      </c>
      <c r="GV304" s="929">
        <f t="shared" si="284"/>
        <v>0</v>
      </c>
      <c r="GW304" s="929">
        <f t="shared" si="284"/>
        <v>0</v>
      </c>
      <c r="GX304" s="929">
        <f t="shared" si="284"/>
        <v>0</v>
      </c>
      <c r="GY304" s="929">
        <f t="shared" si="284"/>
        <v>0</v>
      </c>
      <c r="GZ304" s="929">
        <f t="shared" si="284"/>
        <v>0</v>
      </c>
      <c r="HA304" s="929">
        <f t="shared" si="284"/>
        <v>0</v>
      </c>
      <c r="HB304" s="929">
        <f t="shared" si="284"/>
        <v>0</v>
      </c>
      <c r="HC304" s="929">
        <f t="shared" si="284"/>
        <v>0</v>
      </c>
      <c r="HD304" s="929">
        <f t="shared" si="284"/>
        <v>0</v>
      </c>
      <c r="HE304" s="929">
        <f t="shared" si="284"/>
        <v>0</v>
      </c>
      <c r="HF304" s="929">
        <f t="shared" si="284"/>
        <v>0</v>
      </c>
      <c r="HG304" s="929">
        <f t="shared" si="284"/>
        <v>0</v>
      </c>
      <c r="HH304" s="929">
        <f t="shared" si="284"/>
        <v>0</v>
      </c>
      <c r="HI304" s="929">
        <f t="shared" si="284"/>
        <v>0</v>
      </c>
      <c r="HJ304" s="929">
        <f t="shared" si="284"/>
        <v>0</v>
      </c>
      <c r="HK304" s="929">
        <f t="shared" si="284"/>
        <v>0</v>
      </c>
      <c r="HL304" s="929">
        <f t="shared" si="284"/>
        <v>0</v>
      </c>
      <c r="HM304" s="929">
        <f t="shared" si="284"/>
        <v>0</v>
      </c>
      <c r="HN304" s="929">
        <f t="shared" si="284"/>
        <v>0</v>
      </c>
      <c r="HO304" s="929">
        <f t="shared" si="284"/>
        <v>0</v>
      </c>
      <c r="HP304" s="929">
        <f t="shared" si="284"/>
        <v>0</v>
      </c>
      <c r="HQ304" s="929">
        <f t="shared" si="284"/>
        <v>0</v>
      </c>
      <c r="HR304" s="929">
        <f t="shared" si="284"/>
        <v>0</v>
      </c>
      <c r="HS304" s="929">
        <f t="shared" si="284"/>
        <v>0</v>
      </c>
      <c r="HT304" s="929">
        <f t="shared" si="284"/>
        <v>0</v>
      </c>
      <c r="HU304" s="929">
        <f t="shared" si="284"/>
        <v>0</v>
      </c>
      <c r="HV304" s="929">
        <f t="shared" si="284"/>
        <v>0</v>
      </c>
      <c r="HW304" s="929">
        <f t="shared" si="284"/>
        <v>0</v>
      </c>
      <c r="HX304" s="929">
        <f t="shared" si="284"/>
        <v>0</v>
      </c>
      <c r="HY304" s="929">
        <f t="shared" si="284"/>
        <v>0</v>
      </c>
      <c r="HZ304" s="929">
        <f t="shared" si="284"/>
        <v>0</v>
      </c>
      <c r="IA304" s="929">
        <f t="shared" si="284"/>
        <v>0</v>
      </c>
      <c r="IB304" s="929">
        <f t="shared" si="284"/>
        <v>0</v>
      </c>
      <c r="IC304" s="929">
        <f t="shared" si="284"/>
        <v>0</v>
      </c>
      <c r="ID304" s="929">
        <f t="shared" si="284"/>
        <v>0</v>
      </c>
      <c r="IE304" s="929">
        <f t="shared" si="284"/>
        <v>0</v>
      </c>
      <c r="IF304" s="929">
        <f t="shared" si="284"/>
        <v>0</v>
      </c>
      <c r="IG304" s="929">
        <f t="shared" si="284"/>
        <v>0</v>
      </c>
      <c r="IH304" s="929">
        <f t="shared" si="284"/>
        <v>0</v>
      </c>
      <c r="II304" s="929">
        <f t="shared" si="284"/>
        <v>0</v>
      </c>
      <c r="IJ304" s="929">
        <f t="shared" si="284"/>
        <v>0</v>
      </c>
      <c r="IK304" s="929">
        <f t="shared" si="284"/>
        <v>0</v>
      </c>
      <c r="IL304" s="929">
        <f t="shared" si="284"/>
        <v>0</v>
      </c>
      <c r="IM304" s="929">
        <f t="shared" si="284"/>
        <v>0</v>
      </c>
      <c r="IN304" s="929">
        <f t="shared" si="284"/>
        <v>0</v>
      </c>
      <c r="IO304" s="929">
        <f t="shared" si="284"/>
        <v>0</v>
      </c>
      <c r="IP304" s="929">
        <f t="shared" si="284"/>
        <v>0</v>
      </c>
      <c r="IQ304" s="929">
        <f t="shared" si="284"/>
        <v>0</v>
      </c>
      <c r="IR304" s="929">
        <f t="shared" si="284"/>
        <v>0</v>
      </c>
      <c r="IS304" s="929">
        <f t="shared" si="284"/>
        <v>0</v>
      </c>
      <c r="IT304" s="929">
        <f t="shared" si="284"/>
        <v>0</v>
      </c>
      <c r="IU304" s="929">
        <f t="shared" si="284"/>
        <v>0</v>
      </c>
      <c r="IV304" s="929">
        <f t="shared" si="284"/>
        <v>0</v>
      </c>
      <c r="IW304" s="929">
        <f t="shared" si="284"/>
        <v>0</v>
      </c>
      <c r="IX304" s="929">
        <f t="shared" si="284"/>
        <v>0</v>
      </c>
      <c r="IY304" s="929">
        <f t="shared" si="284"/>
        <v>0</v>
      </c>
      <c r="IZ304" s="929">
        <f t="shared" si="284"/>
        <v>0</v>
      </c>
      <c r="JA304" s="929">
        <f t="shared" si="284"/>
        <v>0</v>
      </c>
      <c r="JB304" s="929">
        <f t="shared" si="284"/>
        <v>0</v>
      </c>
      <c r="JC304" s="929">
        <f t="shared" si="284"/>
        <v>0</v>
      </c>
      <c r="JD304" s="929">
        <f t="shared" si="284"/>
        <v>0</v>
      </c>
      <c r="JE304" s="929">
        <f t="shared" si="284"/>
        <v>0</v>
      </c>
      <c r="JF304" s="929">
        <f t="shared" si="284"/>
        <v>0</v>
      </c>
      <c r="JG304" s="929">
        <f t="shared" si="284"/>
        <v>0</v>
      </c>
      <c r="JH304" s="929">
        <f t="shared" si="285"/>
        <v>0</v>
      </c>
      <c r="JI304" s="929">
        <f t="shared" si="285"/>
        <v>0</v>
      </c>
      <c r="JJ304" s="929">
        <f t="shared" si="285"/>
        <v>0</v>
      </c>
      <c r="JK304" s="929">
        <f t="shared" si="285"/>
        <v>0</v>
      </c>
      <c r="JL304" s="929">
        <f t="shared" si="285"/>
        <v>0</v>
      </c>
      <c r="JM304" s="929">
        <f t="shared" si="285"/>
        <v>0</v>
      </c>
      <c r="JN304" s="929">
        <f t="shared" si="285"/>
        <v>0</v>
      </c>
      <c r="JO304" s="929">
        <f t="shared" si="285"/>
        <v>0</v>
      </c>
      <c r="JP304" s="929">
        <f t="shared" si="285"/>
        <v>0</v>
      </c>
      <c r="JQ304" s="929">
        <f t="shared" si="285"/>
        <v>0</v>
      </c>
      <c r="JR304" s="929">
        <f t="shared" si="285"/>
        <v>0</v>
      </c>
      <c r="JS304" s="929">
        <f t="shared" si="285"/>
        <v>0</v>
      </c>
      <c r="JT304" s="929">
        <f t="shared" si="285"/>
        <v>0</v>
      </c>
      <c r="JU304" s="929">
        <f t="shared" si="285"/>
        <v>0</v>
      </c>
      <c r="JV304" s="929">
        <f t="shared" si="285"/>
        <v>0</v>
      </c>
      <c r="JW304" s="929">
        <f t="shared" si="285"/>
        <v>0</v>
      </c>
      <c r="JX304" s="929">
        <f t="shared" si="285"/>
        <v>0</v>
      </c>
      <c r="JY304" s="929">
        <f t="shared" si="285"/>
        <v>0</v>
      </c>
      <c r="JZ304" s="929">
        <f t="shared" si="285"/>
        <v>0</v>
      </c>
      <c r="KA304" s="929">
        <f t="shared" si="285"/>
        <v>0</v>
      </c>
      <c r="KB304" s="929">
        <f t="shared" si="285"/>
        <v>0</v>
      </c>
      <c r="KC304" s="929">
        <f t="shared" si="285"/>
        <v>0</v>
      </c>
      <c r="KD304" s="929">
        <f t="shared" si="285"/>
        <v>0</v>
      </c>
      <c r="KE304" s="929">
        <f t="shared" si="285"/>
        <v>0</v>
      </c>
      <c r="KF304" s="929">
        <f t="shared" si="285"/>
        <v>0</v>
      </c>
      <c r="KG304" s="929">
        <f t="shared" si="285"/>
        <v>0</v>
      </c>
      <c r="KH304" s="929">
        <f t="shared" si="285"/>
        <v>0</v>
      </c>
      <c r="KI304" s="929">
        <f t="shared" si="285"/>
        <v>0</v>
      </c>
      <c r="KJ304" s="929">
        <f t="shared" si="285"/>
        <v>0</v>
      </c>
      <c r="KK304" s="929">
        <f t="shared" si="285"/>
        <v>0</v>
      </c>
      <c r="KL304" s="929">
        <f t="shared" si="285"/>
        <v>0</v>
      </c>
      <c r="KM304" s="929">
        <f t="shared" si="285"/>
        <v>0</v>
      </c>
      <c r="KN304" s="929">
        <f t="shared" si="285"/>
        <v>0</v>
      </c>
      <c r="KO304" s="929">
        <f t="shared" si="285"/>
        <v>0</v>
      </c>
      <c r="KP304" s="929">
        <f t="shared" si="285"/>
        <v>0</v>
      </c>
      <c r="KQ304" s="929">
        <f t="shared" si="285"/>
        <v>0</v>
      </c>
      <c r="KR304" s="929">
        <f t="shared" si="285"/>
        <v>0</v>
      </c>
      <c r="KS304" s="929">
        <f t="shared" si="285"/>
        <v>0</v>
      </c>
      <c r="KT304" s="929">
        <f t="shared" si="285"/>
        <v>0</v>
      </c>
      <c r="KU304" s="929">
        <f t="shared" si="285"/>
        <v>0</v>
      </c>
      <c r="KV304" s="929">
        <f t="shared" si="285"/>
        <v>0</v>
      </c>
      <c r="KW304" s="929">
        <f t="shared" si="285"/>
        <v>0</v>
      </c>
      <c r="KX304" s="929">
        <f t="shared" si="285"/>
        <v>0</v>
      </c>
      <c r="KY304" s="929">
        <f t="shared" si="285"/>
        <v>0</v>
      </c>
      <c r="KZ304" s="929">
        <f t="shared" si="285"/>
        <v>0</v>
      </c>
      <c r="LA304" s="929">
        <f t="shared" si="285"/>
        <v>0</v>
      </c>
      <c r="LB304" s="929">
        <f t="shared" si="285"/>
        <v>0</v>
      </c>
      <c r="LC304" s="929">
        <f t="shared" si="285"/>
        <v>0</v>
      </c>
      <c r="LD304" s="929">
        <f t="shared" si="285"/>
        <v>0</v>
      </c>
      <c r="LE304" s="929">
        <f t="shared" si="285"/>
        <v>0</v>
      </c>
      <c r="LF304" s="929">
        <f t="shared" si="285"/>
        <v>0</v>
      </c>
      <c r="LG304" s="929">
        <f t="shared" si="285"/>
        <v>0</v>
      </c>
      <c r="LH304" s="929">
        <f t="shared" si="285"/>
        <v>0</v>
      </c>
      <c r="LI304" s="929">
        <f t="shared" si="285"/>
        <v>0</v>
      </c>
      <c r="LJ304" s="929">
        <f t="shared" si="285"/>
        <v>0</v>
      </c>
      <c r="LK304" s="929">
        <f t="shared" si="285"/>
        <v>0</v>
      </c>
      <c r="LL304" s="929">
        <f t="shared" si="285"/>
        <v>0</v>
      </c>
      <c r="LM304" s="929">
        <f t="shared" si="285"/>
        <v>0</v>
      </c>
      <c r="LN304" s="929">
        <f t="shared" si="285"/>
        <v>0</v>
      </c>
      <c r="LO304" s="929">
        <f t="shared" si="285"/>
        <v>0</v>
      </c>
      <c r="LP304" s="929">
        <f t="shared" si="285"/>
        <v>0</v>
      </c>
      <c r="LQ304" s="929">
        <f t="shared" si="285"/>
        <v>0</v>
      </c>
      <c r="LR304" s="929">
        <f t="shared" si="285"/>
        <v>0</v>
      </c>
      <c r="LS304" s="929">
        <f t="shared" si="285"/>
        <v>0</v>
      </c>
      <c r="LT304" s="929">
        <f t="shared" si="286"/>
        <v>0</v>
      </c>
      <c r="LU304" s="929">
        <f t="shared" si="286"/>
        <v>0</v>
      </c>
      <c r="LV304" s="929">
        <f t="shared" si="286"/>
        <v>0</v>
      </c>
      <c r="LW304" s="929">
        <f t="shared" si="286"/>
        <v>0</v>
      </c>
      <c r="LX304" s="929">
        <f t="shared" si="286"/>
        <v>0</v>
      </c>
      <c r="LY304" s="929">
        <f t="shared" si="286"/>
        <v>0</v>
      </c>
      <c r="LZ304" s="929">
        <f t="shared" si="286"/>
        <v>0</v>
      </c>
      <c r="MA304" s="929">
        <f t="shared" si="286"/>
        <v>0</v>
      </c>
      <c r="MB304" s="929">
        <f t="shared" si="286"/>
        <v>0</v>
      </c>
      <c r="MC304" s="929">
        <f t="shared" si="286"/>
        <v>0</v>
      </c>
      <c r="MD304" s="929">
        <f t="shared" si="286"/>
        <v>0</v>
      </c>
      <c r="ME304" s="929">
        <f t="shared" si="286"/>
        <v>0</v>
      </c>
      <c r="MF304" s="929">
        <f t="shared" si="286"/>
        <v>0</v>
      </c>
      <c r="MG304" s="929">
        <f t="shared" si="286"/>
        <v>0</v>
      </c>
      <c r="MH304" s="929">
        <f t="shared" si="286"/>
        <v>0</v>
      </c>
      <c r="MI304" s="929">
        <f t="shared" si="286"/>
        <v>0</v>
      </c>
      <c r="MJ304" s="929">
        <f t="shared" si="286"/>
        <v>0</v>
      </c>
      <c r="MK304" s="929">
        <f t="shared" si="286"/>
        <v>0</v>
      </c>
      <c r="ML304" s="929">
        <f t="shared" si="286"/>
        <v>0</v>
      </c>
      <c r="MM304" s="929">
        <f t="shared" si="286"/>
        <v>0</v>
      </c>
      <c r="MN304" s="929">
        <f t="shared" si="286"/>
        <v>0</v>
      </c>
      <c r="MO304" s="929">
        <f t="shared" si="286"/>
        <v>0</v>
      </c>
      <c r="MP304" s="929">
        <f t="shared" si="286"/>
        <v>0</v>
      </c>
      <c r="MQ304" s="929">
        <f t="shared" si="286"/>
        <v>0</v>
      </c>
      <c r="MR304" s="929">
        <f t="shared" si="286"/>
        <v>0</v>
      </c>
      <c r="MS304" s="929">
        <f t="shared" si="286"/>
        <v>0</v>
      </c>
      <c r="MT304" s="929">
        <f t="shared" si="286"/>
        <v>0</v>
      </c>
      <c r="MU304" s="929">
        <f t="shared" si="286"/>
        <v>0</v>
      </c>
      <c r="MV304" s="929">
        <f t="shared" si="286"/>
        <v>0</v>
      </c>
      <c r="MW304" s="929">
        <f t="shared" si="286"/>
        <v>0</v>
      </c>
      <c r="MX304" s="929">
        <f t="shared" si="286"/>
        <v>0</v>
      </c>
      <c r="MY304" s="929">
        <f t="shared" si="286"/>
        <v>0</v>
      </c>
      <c r="MZ304" s="929">
        <f t="shared" si="286"/>
        <v>0</v>
      </c>
      <c r="NA304" s="929">
        <f t="shared" si="286"/>
        <v>0</v>
      </c>
      <c r="NB304" s="929">
        <f t="shared" si="286"/>
        <v>0</v>
      </c>
      <c r="NC304" s="929">
        <f t="shared" si="286"/>
        <v>0</v>
      </c>
      <c r="ND304" s="929">
        <f t="shared" si="286"/>
        <v>0</v>
      </c>
      <c r="NE304" s="929">
        <f t="shared" si="286"/>
        <v>0</v>
      </c>
      <c r="NF304" s="929">
        <f t="shared" si="286"/>
        <v>0</v>
      </c>
      <c r="NG304" s="929">
        <f t="shared" si="286"/>
        <v>0</v>
      </c>
      <c r="NH304" s="929">
        <f t="shared" si="286"/>
        <v>0</v>
      </c>
      <c r="NI304" s="929">
        <f t="shared" si="286"/>
        <v>0</v>
      </c>
      <c r="NJ304" s="929">
        <f t="shared" si="286"/>
        <v>0</v>
      </c>
      <c r="NK304" s="929">
        <f t="shared" si="286"/>
        <v>0</v>
      </c>
      <c r="NL304" s="929">
        <f t="shared" si="286"/>
        <v>0</v>
      </c>
      <c r="NM304" s="929">
        <f t="shared" si="286"/>
        <v>0</v>
      </c>
      <c r="NN304" s="929">
        <f t="shared" si="286"/>
        <v>0</v>
      </c>
      <c r="NO304" s="929">
        <f t="shared" si="286"/>
        <v>0</v>
      </c>
      <c r="NP304" s="929">
        <f t="shared" si="286"/>
        <v>0</v>
      </c>
      <c r="NQ304" s="929">
        <f t="shared" si="286"/>
        <v>0</v>
      </c>
      <c r="NR304" s="929">
        <f t="shared" si="286"/>
        <v>0</v>
      </c>
      <c r="NS304" s="929">
        <f t="shared" si="286"/>
        <v>0</v>
      </c>
      <c r="NT304" s="929">
        <f t="shared" si="286"/>
        <v>0</v>
      </c>
      <c r="NU304" s="929">
        <f t="shared" si="286"/>
        <v>0</v>
      </c>
      <c r="NV304" s="929">
        <f t="shared" si="286"/>
        <v>0</v>
      </c>
      <c r="NW304" s="929">
        <f t="shared" si="286"/>
        <v>0</v>
      </c>
      <c r="NX304" s="929">
        <f t="shared" si="286"/>
        <v>0</v>
      </c>
      <c r="NY304" s="929">
        <f t="shared" si="286"/>
        <v>0</v>
      </c>
      <c r="NZ304" s="929">
        <f t="shared" si="286"/>
        <v>0</v>
      </c>
      <c r="OA304" s="929">
        <f t="shared" si="286"/>
        <v>0</v>
      </c>
      <c r="OB304" s="929">
        <f t="shared" si="286"/>
        <v>0</v>
      </c>
      <c r="OC304" s="929">
        <f t="shared" si="286"/>
        <v>0</v>
      </c>
      <c r="OD304" s="929">
        <f t="shared" si="286"/>
        <v>0</v>
      </c>
      <c r="OE304" s="929">
        <f t="shared" si="286"/>
        <v>0</v>
      </c>
      <c r="OF304" s="929">
        <f t="shared" si="287"/>
        <v>0</v>
      </c>
      <c r="OG304" s="929">
        <f t="shared" si="287"/>
        <v>0</v>
      </c>
      <c r="OH304" s="929">
        <f t="shared" si="287"/>
        <v>0</v>
      </c>
      <c r="OI304" s="929">
        <f t="shared" si="287"/>
        <v>0</v>
      </c>
      <c r="OJ304" s="929">
        <f t="shared" si="287"/>
        <v>0</v>
      </c>
      <c r="OK304" s="929">
        <f t="shared" si="287"/>
        <v>0</v>
      </c>
      <c r="OL304" s="929">
        <f t="shared" si="287"/>
        <v>0</v>
      </c>
      <c r="OM304" s="929">
        <f t="shared" si="287"/>
        <v>0</v>
      </c>
      <c r="ON304" s="929">
        <f t="shared" si="287"/>
        <v>0</v>
      </c>
      <c r="OO304" s="929">
        <f t="shared" si="287"/>
        <v>0</v>
      </c>
      <c r="OP304" s="929">
        <f t="shared" si="287"/>
        <v>0</v>
      </c>
      <c r="OQ304" s="929">
        <f t="shared" si="287"/>
        <v>0</v>
      </c>
      <c r="OR304" s="929">
        <f t="shared" si="287"/>
        <v>0</v>
      </c>
      <c r="OS304" s="929">
        <f t="shared" si="287"/>
        <v>0</v>
      </c>
      <c r="OT304" s="929">
        <f t="shared" si="287"/>
        <v>0</v>
      </c>
      <c r="OU304" s="929">
        <f t="shared" si="287"/>
        <v>0</v>
      </c>
      <c r="OV304" s="929">
        <f t="shared" si="287"/>
        <v>0</v>
      </c>
      <c r="OW304" s="929">
        <f t="shared" si="287"/>
        <v>0</v>
      </c>
      <c r="OX304" s="929">
        <f t="shared" si="287"/>
        <v>0</v>
      </c>
      <c r="OY304" s="929">
        <f t="shared" si="287"/>
        <v>0</v>
      </c>
      <c r="OZ304" s="929">
        <f t="shared" si="287"/>
        <v>0</v>
      </c>
      <c r="PA304" s="929">
        <f t="shared" si="287"/>
        <v>0</v>
      </c>
      <c r="PB304" s="929">
        <f t="shared" si="287"/>
        <v>0</v>
      </c>
      <c r="PC304" s="929">
        <f t="shared" si="287"/>
        <v>0</v>
      </c>
      <c r="PD304" s="929">
        <f t="shared" si="287"/>
        <v>0</v>
      </c>
      <c r="PE304" s="929">
        <f t="shared" si="287"/>
        <v>0</v>
      </c>
      <c r="PF304" s="929">
        <f t="shared" si="287"/>
        <v>0</v>
      </c>
      <c r="PG304" s="929">
        <f t="shared" si="287"/>
        <v>0</v>
      </c>
      <c r="PH304" s="929">
        <f t="shared" si="287"/>
        <v>0</v>
      </c>
      <c r="PI304" s="929">
        <f t="shared" si="287"/>
        <v>0</v>
      </c>
      <c r="PJ304" s="929">
        <f t="shared" si="287"/>
        <v>0</v>
      </c>
      <c r="PK304" s="929">
        <f t="shared" si="287"/>
        <v>0</v>
      </c>
      <c r="PL304" s="929">
        <f t="shared" si="287"/>
        <v>0</v>
      </c>
      <c r="PM304" s="929">
        <f t="shared" si="287"/>
        <v>0</v>
      </c>
      <c r="PN304" s="929">
        <f t="shared" si="287"/>
        <v>0</v>
      </c>
      <c r="PO304" s="929">
        <f t="shared" si="287"/>
        <v>0</v>
      </c>
      <c r="PP304" s="929">
        <f t="shared" si="287"/>
        <v>0</v>
      </c>
      <c r="PQ304" s="929">
        <f t="shared" si="287"/>
        <v>0</v>
      </c>
      <c r="PR304" s="929">
        <f t="shared" si="287"/>
        <v>0</v>
      </c>
      <c r="PS304" s="929">
        <f t="shared" si="287"/>
        <v>0</v>
      </c>
      <c r="PT304" s="929">
        <f t="shared" si="287"/>
        <v>0</v>
      </c>
      <c r="PU304" s="929">
        <f t="shared" si="287"/>
        <v>0</v>
      </c>
      <c r="PV304" s="929">
        <f t="shared" si="287"/>
        <v>0</v>
      </c>
      <c r="PW304" s="929">
        <f t="shared" si="287"/>
        <v>0</v>
      </c>
      <c r="PX304" s="929">
        <f t="shared" si="287"/>
        <v>0</v>
      </c>
      <c r="PY304" s="929">
        <f t="shared" si="287"/>
        <v>0</v>
      </c>
      <c r="PZ304" s="929">
        <f t="shared" si="287"/>
        <v>0</v>
      </c>
      <c r="QA304" s="929">
        <f t="shared" si="287"/>
        <v>0</v>
      </c>
      <c r="QB304" s="929">
        <f t="shared" si="287"/>
        <v>0</v>
      </c>
      <c r="QC304" s="929">
        <f t="shared" si="287"/>
        <v>0</v>
      </c>
      <c r="QD304" s="929">
        <f t="shared" si="287"/>
        <v>0</v>
      </c>
      <c r="QE304" s="929">
        <f t="shared" si="287"/>
        <v>0</v>
      </c>
      <c r="QF304" s="929">
        <f t="shared" si="287"/>
        <v>0</v>
      </c>
      <c r="QG304" s="929">
        <f t="shared" si="287"/>
        <v>0</v>
      </c>
      <c r="QH304" s="929">
        <f t="shared" si="287"/>
        <v>0</v>
      </c>
      <c r="QI304" s="929">
        <f t="shared" si="287"/>
        <v>0</v>
      </c>
      <c r="QJ304" s="929">
        <f t="shared" si="287"/>
        <v>0</v>
      </c>
      <c r="QK304" s="929">
        <f t="shared" si="287"/>
        <v>0</v>
      </c>
      <c r="QL304" s="929">
        <f t="shared" si="287"/>
        <v>0</v>
      </c>
      <c r="QM304" s="929">
        <f t="shared" si="287"/>
        <v>0</v>
      </c>
      <c r="QN304" s="929">
        <f t="shared" si="287"/>
        <v>0</v>
      </c>
      <c r="QO304" s="929">
        <f t="shared" si="287"/>
        <v>0</v>
      </c>
      <c r="QP304" s="929">
        <f t="shared" si="287"/>
        <v>0</v>
      </c>
      <c r="QQ304" s="929">
        <f t="shared" si="287"/>
        <v>0</v>
      </c>
      <c r="QR304" s="929">
        <f t="shared" si="288"/>
        <v>0</v>
      </c>
      <c r="QS304" s="929">
        <f t="shared" si="288"/>
        <v>0</v>
      </c>
      <c r="QT304" s="929">
        <f t="shared" si="288"/>
        <v>0</v>
      </c>
      <c r="QU304" s="929">
        <f t="shared" si="288"/>
        <v>0</v>
      </c>
      <c r="QV304" s="929">
        <f t="shared" si="288"/>
        <v>0</v>
      </c>
      <c r="QW304" s="929">
        <f t="shared" si="288"/>
        <v>0</v>
      </c>
      <c r="QX304" s="929">
        <f t="shared" si="288"/>
        <v>0</v>
      </c>
      <c r="QY304" s="929">
        <f t="shared" si="288"/>
        <v>0</v>
      </c>
      <c r="QZ304" s="929">
        <f t="shared" si="288"/>
        <v>0</v>
      </c>
      <c r="RA304" s="929">
        <f t="shared" si="288"/>
        <v>0</v>
      </c>
      <c r="RB304" s="929">
        <f t="shared" si="288"/>
        <v>0</v>
      </c>
      <c r="RC304" s="929">
        <f t="shared" si="288"/>
        <v>0</v>
      </c>
      <c r="RD304" s="929">
        <f t="shared" si="288"/>
        <v>0</v>
      </c>
      <c r="RE304" s="929">
        <f t="shared" si="288"/>
        <v>0</v>
      </c>
      <c r="RF304" s="929">
        <f t="shared" si="288"/>
        <v>0</v>
      </c>
      <c r="RG304" s="929">
        <f t="shared" si="288"/>
        <v>0</v>
      </c>
      <c r="RH304" s="929">
        <f t="shared" si="288"/>
        <v>0</v>
      </c>
      <c r="RI304" s="929">
        <f t="shared" si="288"/>
        <v>0</v>
      </c>
      <c r="RJ304" s="929">
        <f t="shared" si="288"/>
        <v>0</v>
      </c>
      <c r="RK304" s="929">
        <f t="shared" si="288"/>
        <v>0</v>
      </c>
      <c r="RL304" s="929">
        <f t="shared" si="288"/>
        <v>0</v>
      </c>
      <c r="RM304" s="929">
        <f t="shared" si="288"/>
        <v>0</v>
      </c>
      <c r="RN304" s="929">
        <f t="shared" si="288"/>
        <v>0</v>
      </c>
      <c r="RO304" s="929">
        <f t="shared" si="288"/>
        <v>0</v>
      </c>
      <c r="RP304" s="929">
        <f t="shared" si="288"/>
        <v>0</v>
      </c>
      <c r="RQ304" s="929">
        <f t="shared" si="288"/>
        <v>0</v>
      </c>
      <c r="RR304" s="929">
        <f t="shared" si="288"/>
        <v>0</v>
      </c>
      <c r="RS304" s="929">
        <f t="shared" si="288"/>
        <v>0</v>
      </c>
      <c r="RT304" s="929">
        <f t="shared" si="288"/>
        <v>0</v>
      </c>
      <c r="RU304" s="929">
        <f t="shared" si="288"/>
        <v>0</v>
      </c>
      <c r="RV304" s="929">
        <f t="shared" si="288"/>
        <v>0</v>
      </c>
      <c r="RW304" s="929">
        <f t="shared" si="288"/>
        <v>0</v>
      </c>
      <c r="RX304" s="929">
        <f t="shared" si="288"/>
        <v>0</v>
      </c>
      <c r="RY304" s="929">
        <f t="shared" si="288"/>
        <v>0</v>
      </c>
      <c r="RZ304" s="929">
        <f t="shared" si="288"/>
        <v>0</v>
      </c>
      <c r="SA304" s="929">
        <f t="shared" si="288"/>
        <v>0</v>
      </c>
      <c r="SB304" s="929">
        <f t="shared" si="288"/>
        <v>0</v>
      </c>
      <c r="SC304" s="929">
        <f t="shared" si="288"/>
        <v>0</v>
      </c>
      <c r="SD304" s="929">
        <f t="shared" si="288"/>
        <v>0</v>
      </c>
      <c r="SE304" s="929">
        <f t="shared" si="288"/>
        <v>0</v>
      </c>
      <c r="SF304" s="929">
        <f t="shared" si="288"/>
        <v>0</v>
      </c>
      <c r="SG304" s="929">
        <f t="shared" si="288"/>
        <v>0</v>
      </c>
      <c r="SH304" s="929">
        <f t="shared" si="288"/>
        <v>0</v>
      </c>
      <c r="SI304" s="929">
        <f t="shared" si="288"/>
        <v>0</v>
      </c>
      <c r="SJ304" s="274">
        <f t="shared" si="279"/>
        <v>0</v>
      </c>
      <c r="SK304" s="261"/>
      <c r="SL304" s="249"/>
      <c r="SM304" s="249"/>
      <c r="SN304" s="249"/>
    </row>
    <row r="305" spans="1:508" outlineLevel="3" x14ac:dyDescent="0.35">
      <c r="A305" s="249"/>
      <c r="B305" s="258"/>
      <c r="C305" s="447">
        <f>INT($C$40)+3</f>
        <v>4</v>
      </c>
      <c r="D305" s="274"/>
      <c r="E305" s="325">
        <f t="shared" si="269"/>
        <v>153</v>
      </c>
      <c r="F305" s="331"/>
      <c r="G305" s="274"/>
      <c r="H305" s="569"/>
      <c r="I305" s="584" t="s">
        <v>921</v>
      </c>
      <c r="J305" s="570"/>
      <c r="K305" s="929">
        <f t="shared" si="289"/>
        <v>0</v>
      </c>
      <c r="L305" s="929">
        <f t="shared" si="289"/>
        <v>0</v>
      </c>
      <c r="M305" s="929">
        <f t="shared" si="289"/>
        <v>0</v>
      </c>
      <c r="N305" s="929">
        <f t="shared" si="289"/>
        <v>0</v>
      </c>
      <c r="O305" s="929">
        <f t="shared" si="289"/>
        <v>0</v>
      </c>
      <c r="P305" s="929">
        <f t="shared" si="289"/>
        <v>0</v>
      </c>
      <c r="Q305" s="929">
        <f t="shared" si="289"/>
        <v>0</v>
      </c>
      <c r="R305" s="929">
        <f t="shared" si="289"/>
        <v>0</v>
      </c>
      <c r="S305" s="929">
        <f t="shared" si="289"/>
        <v>0</v>
      </c>
      <c r="T305" s="929">
        <f t="shared" si="289"/>
        <v>0</v>
      </c>
      <c r="U305" s="929">
        <f t="shared" si="289"/>
        <v>0</v>
      </c>
      <c r="V305" s="929">
        <f t="shared" si="289"/>
        <v>0</v>
      </c>
      <c r="W305" s="929">
        <f t="shared" si="289"/>
        <v>0</v>
      </c>
      <c r="X305" s="929">
        <f t="shared" si="289"/>
        <v>0</v>
      </c>
      <c r="Y305" s="929">
        <f t="shared" si="289"/>
        <v>0</v>
      </c>
      <c r="Z305" s="929">
        <f t="shared" si="289"/>
        <v>0</v>
      </c>
      <c r="AA305" s="929">
        <f t="shared" si="281"/>
        <v>0</v>
      </c>
      <c r="AB305" s="929">
        <f t="shared" si="281"/>
        <v>0</v>
      </c>
      <c r="AC305" s="929">
        <f t="shared" si="281"/>
        <v>0</v>
      </c>
      <c r="AD305" s="929">
        <f t="shared" si="281"/>
        <v>0</v>
      </c>
      <c r="AE305" s="929">
        <f t="shared" si="281"/>
        <v>0</v>
      </c>
      <c r="AF305" s="929">
        <f t="shared" si="281"/>
        <v>0</v>
      </c>
      <c r="AG305" s="929">
        <f t="shared" si="281"/>
        <v>0</v>
      </c>
      <c r="AH305" s="929">
        <f t="shared" si="281"/>
        <v>0</v>
      </c>
      <c r="AI305" s="929">
        <f t="shared" si="281"/>
        <v>0</v>
      </c>
      <c r="AJ305" s="929">
        <f t="shared" si="281"/>
        <v>0</v>
      </c>
      <c r="AK305" s="929">
        <f t="shared" si="281"/>
        <v>0</v>
      </c>
      <c r="AL305" s="929">
        <f t="shared" si="281"/>
        <v>0</v>
      </c>
      <c r="AM305" s="929">
        <f t="shared" si="281"/>
        <v>0</v>
      </c>
      <c r="AN305" s="929">
        <f t="shared" si="281"/>
        <v>0</v>
      </c>
      <c r="AO305" s="929">
        <f t="shared" si="281"/>
        <v>0</v>
      </c>
      <c r="AP305" s="929">
        <f t="shared" si="281"/>
        <v>0</v>
      </c>
      <c r="AQ305" s="929">
        <f t="shared" si="281"/>
        <v>0</v>
      </c>
      <c r="AR305" s="929">
        <f t="shared" si="281"/>
        <v>0</v>
      </c>
      <c r="AS305" s="929">
        <f t="shared" si="281"/>
        <v>0</v>
      </c>
      <c r="AT305" s="929">
        <f t="shared" si="281"/>
        <v>0</v>
      </c>
      <c r="AU305" s="929">
        <f t="shared" si="281"/>
        <v>0</v>
      </c>
      <c r="AV305" s="929">
        <f t="shared" si="281"/>
        <v>0</v>
      </c>
      <c r="AW305" s="929">
        <f t="shared" si="281"/>
        <v>0</v>
      </c>
      <c r="AX305" s="929">
        <f t="shared" si="281"/>
        <v>0</v>
      </c>
      <c r="AY305" s="929">
        <f t="shared" si="281"/>
        <v>0</v>
      </c>
      <c r="AZ305" s="929">
        <f t="shared" si="281"/>
        <v>0</v>
      </c>
      <c r="BA305" s="929">
        <f t="shared" si="281"/>
        <v>0</v>
      </c>
      <c r="BB305" s="929">
        <f t="shared" si="281"/>
        <v>0</v>
      </c>
      <c r="BC305" s="929">
        <f t="shared" si="281"/>
        <v>0</v>
      </c>
      <c r="BD305" s="929">
        <f t="shared" si="281"/>
        <v>0</v>
      </c>
      <c r="BE305" s="929">
        <f t="shared" si="281"/>
        <v>0</v>
      </c>
      <c r="BF305" s="929">
        <f t="shared" si="281"/>
        <v>0</v>
      </c>
      <c r="BG305" s="929">
        <f t="shared" si="281"/>
        <v>0</v>
      </c>
      <c r="BH305" s="929">
        <f t="shared" si="281"/>
        <v>0</v>
      </c>
      <c r="BI305" s="929">
        <f t="shared" si="281"/>
        <v>0</v>
      </c>
      <c r="BJ305" s="929">
        <f t="shared" si="281"/>
        <v>0</v>
      </c>
      <c r="BK305" s="929">
        <f t="shared" si="281"/>
        <v>0</v>
      </c>
      <c r="BL305" s="929">
        <f t="shared" si="281"/>
        <v>0</v>
      </c>
      <c r="BM305" s="929">
        <f t="shared" si="281"/>
        <v>0</v>
      </c>
      <c r="BN305" s="929">
        <f t="shared" si="281"/>
        <v>0</v>
      </c>
      <c r="BO305" s="929">
        <f t="shared" si="281"/>
        <v>0</v>
      </c>
      <c r="BP305" s="929">
        <f t="shared" si="281"/>
        <v>0</v>
      </c>
      <c r="BQ305" s="929">
        <f t="shared" si="281"/>
        <v>0</v>
      </c>
      <c r="BR305" s="929">
        <f t="shared" si="281"/>
        <v>0</v>
      </c>
      <c r="BS305" s="929">
        <f t="shared" si="281"/>
        <v>0</v>
      </c>
      <c r="BT305" s="929">
        <f t="shared" si="281"/>
        <v>0</v>
      </c>
      <c r="BU305" s="929">
        <f t="shared" si="281"/>
        <v>0</v>
      </c>
      <c r="BV305" s="929">
        <f t="shared" si="281"/>
        <v>0</v>
      </c>
      <c r="BW305" s="929">
        <f t="shared" si="281"/>
        <v>0</v>
      </c>
      <c r="BX305" s="929">
        <f t="shared" si="282"/>
        <v>0</v>
      </c>
      <c r="BY305" s="929">
        <f t="shared" si="282"/>
        <v>0</v>
      </c>
      <c r="BZ305" s="929">
        <f t="shared" si="282"/>
        <v>0</v>
      </c>
      <c r="CA305" s="929">
        <f t="shared" si="282"/>
        <v>0</v>
      </c>
      <c r="CB305" s="929">
        <f t="shared" si="282"/>
        <v>0</v>
      </c>
      <c r="CC305" s="929">
        <f t="shared" si="282"/>
        <v>0</v>
      </c>
      <c r="CD305" s="929">
        <f t="shared" si="282"/>
        <v>0</v>
      </c>
      <c r="CE305" s="929">
        <f t="shared" si="282"/>
        <v>0</v>
      </c>
      <c r="CF305" s="929">
        <f t="shared" si="282"/>
        <v>0</v>
      </c>
      <c r="CG305" s="929">
        <f t="shared" si="282"/>
        <v>0</v>
      </c>
      <c r="CH305" s="929">
        <f t="shared" si="282"/>
        <v>0</v>
      </c>
      <c r="CI305" s="929">
        <f t="shared" si="282"/>
        <v>0</v>
      </c>
      <c r="CJ305" s="929">
        <f t="shared" si="282"/>
        <v>0</v>
      </c>
      <c r="CK305" s="929">
        <f t="shared" si="282"/>
        <v>0</v>
      </c>
      <c r="CL305" s="929">
        <f t="shared" si="282"/>
        <v>0</v>
      </c>
      <c r="CM305" s="929">
        <f t="shared" si="282"/>
        <v>0</v>
      </c>
      <c r="CN305" s="929">
        <f t="shared" si="282"/>
        <v>0</v>
      </c>
      <c r="CO305" s="929">
        <f t="shared" si="282"/>
        <v>0</v>
      </c>
      <c r="CP305" s="929">
        <f t="shared" si="282"/>
        <v>0</v>
      </c>
      <c r="CQ305" s="929">
        <f t="shared" si="282"/>
        <v>0</v>
      </c>
      <c r="CR305" s="929">
        <f t="shared" si="282"/>
        <v>0</v>
      </c>
      <c r="CS305" s="929">
        <f t="shared" si="282"/>
        <v>0</v>
      </c>
      <c r="CT305" s="929">
        <f t="shared" si="282"/>
        <v>0</v>
      </c>
      <c r="CU305" s="929">
        <f t="shared" si="282"/>
        <v>0</v>
      </c>
      <c r="CV305" s="929">
        <f t="shared" si="282"/>
        <v>0</v>
      </c>
      <c r="CW305" s="929">
        <f t="shared" si="282"/>
        <v>0</v>
      </c>
      <c r="CX305" s="929">
        <f t="shared" si="282"/>
        <v>0</v>
      </c>
      <c r="CY305" s="929">
        <f t="shared" si="282"/>
        <v>0</v>
      </c>
      <c r="CZ305" s="929">
        <f t="shared" si="282"/>
        <v>0</v>
      </c>
      <c r="DA305" s="929">
        <f t="shared" si="282"/>
        <v>0</v>
      </c>
      <c r="DB305" s="929">
        <f t="shared" si="282"/>
        <v>0</v>
      </c>
      <c r="DC305" s="929">
        <f t="shared" si="282"/>
        <v>0</v>
      </c>
      <c r="DD305" s="929">
        <f t="shared" si="282"/>
        <v>0</v>
      </c>
      <c r="DE305" s="929">
        <f t="shared" si="282"/>
        <v>0</v>
      </c>
      <c r="DF305" s="929">
        <f t="shared" si="282"/>
        <v>0</v>
      </c>
      <c r="DG305" s="929">
        <f t="shared" si="282"/>
        <v>0</v>
      </c>
      <c r="DH305" s="929">
        <f t="shared" si="282"/>
        <v>0</v>
      </c>
      <c r="DI305" s="929">
        <f t="shared" si="282"/>
        <v>0</v>
      </c>
      <c r="DJ305" s="929">
        <f t="shared" si="282"/>
        <v>0</v>
      </c>
      <c r="DK305" s="929">
        <f t="shared" si="282"/>
        <v>0</v>
      </c>
      <c r="DL305" s="929">
        <f t="shared" si="282"/>
        <v>0</v>
      </c>
      <c r="DM305" s="929">
        <f t="shared" si="282"/>
        <v>0</v>
      </c>
      <c r="DN305" s="929">
        <f t="shared" si="282"/>
        <v>0</v>
      </c>
      <c r="DO305" s="929">
        <f t="shared" si="282"/>
        <v>0</v>
      </c>
      <c r="DP305" s="929">
        <f t="shared" si="282"/>
        <v>0</v>
      </c>
      <c r="DQ305" s="929">
        <f t="shared" si="282"/>
        <v>0</v>
      </c>
      <c r="DR305" s="929">
        <f t="shared" si="282"/>
        <v>0</v>
      </c>
      <c r="DS305" s="929">
        <f t="shared" si="282"/>
        <v>0</v>
      </c>
      <c r="DT305" s="929">
        <f t="shared" si="282"/>
        <v>0</v>
      </c>
      <c r="DU305" s="929">
        <f t="shared" si="282"/>
        <v>0</v>
      </c>
      <c r="DV305" s="929">
        <f t="shared" si="282"/>
        <v>0</v>
      </c>
      <c r="DW305" s="929">
        <f t="shared" si="282"/>
        <v>0</v>
      </c>
      <c r="DX305" s="929">
        <f t="shared" si="282"/>
        <v>0</v>
      </c>
      <c r="DY305" s="929">
        <f t="shared" si="282"/>
        <v>0</v>
      </c>
      <c r="DZ305" s="929">
        <f t="shared" si="282"/>
        <v>0</v>
      </c>
      <c r="EA305" s="929">
        <f t="shared" si="282"/>
        <v>0</v>
      </c>
      <c r="EB305" s="929">
        <f t="shared" si="282"/>
        <v>0</v>
      </c>
      <c r="EC305" s="929">
        <f t="shared" si="282"/>
        <v>0</v>
      </c>
      <c r="ED305" s="929">
        <f t="shared" si="282"/>
        <v>0</v>
      </c>
      <c r="EE305" s="929">
        <f t="shared" si="282"/>
        <v>0</v>
      </c>
      <c r="EF305" s="929">
        <f t="shared" si="282"/>
        <v>0</v>
      </c>
      <c r="EG305" s="929">
        <f t="shared" si="282"/>
        <v>0</v>
      </c>
      <c r="EH305" s="929">
        <f t="shared" si="282"/>
        <v>0</v>
      </c>
      <c r="EI305" s="929">
        <f t="shared" si="282"/>
        <v>0</v>
      </c>
      <c r="EJ305" s="929">
        <f t="shared" si="283"/>
        <v>0</v>
      </c>
      <c r="EK305" s="929">
        <f t="shared" si="283"/>
        <v>0</v>
      </c>
      <c r="EL305" s="929">
        <f t="shared" si="283"/>
        <v>0</v>
      </c>
      <c r="EM305" s="929">
        <f t="shared" si="283"/>
        <v>0</v>
      </c>
      <c r="EN305" s="929">
        <f t="shared" si="283"/>
        <v>0</v>
      </c>
      <c r="EO305" s="929">
        <f t="shared" si="283"/>
        <v>0</v>
      </c>
      <c r="EP305" s="929">
        <f t="shared" si="283"/>
        <v>0</v>
      </c>
      <c r="EQ305" s="929">
        <f t="shared" si="283"/>
        <v>0</v>
      </c>
      <c r="ER305" s="929">
        <f t="shared" si="283"/>
        <v>0</v>
      </c>
      <c r="ES305" s="929">
        <f t="shared" si="283"/>
        <v>0</v>
      </c>
      <c r="ET305" s="929">
        <f t="shared" si="283"/>
        <v>0</v>
      </c>
      <c r="EU305" s="929">
        <f t="shared" si="283"/>
        <v>0</v>
      </c>
      <c r="EV305" s="929">
        <f t="shared" si="283"/>
        <v>0</v>
      </c>
      <c r="EW305" s="929">
        <f t="shared" si="283"/>
        <v>0</v>
      </c>
      <c r="EX305" s="929">
        <f t="shared" si="283"/>
        <v>0</v>
      </c>
      <c r="EY305" s="929">
        <f t="shared" si="283"/>
        <v>0</v>
      </c>
      <c r="EZ305" s="929">
        <f t="shared" si="283"/>
        <v>0</v>
      </c>
      <c r="FA305" s="929">
        <f t="shared" si="283"/>
        <v>0</v>
      </c>
      <c r="FB305" s="929">
        <f t="shared" si="283"/>
        <v>0</v>
      </c>
      <c r="FC305" s="929">
        <f t="shared" si="283"/>
        <v>0</v>
      </c>
      <c r="FD305" s="929">
        <f t="shared" si="283"/>
        <v>0</v>
      </c>
      <c r="FE305" s="929">
        <f t="shared" si="283"/>
        <v>0</v>
      </c>
      <c r="FF305" s="929">
        <f t="shared" si="283"/>
        <v>0</v>
      </c>
      <c r="FG305" s="929">
        <f t="shared" si="283"/>
        <v>0</v>
      </c>
      <c r="FH305" s="929">
        <f t="shared" si="283"/>
        <v>0</v>
      </c>
      <c r="FI305" s="929">
        <f t="shared" si="283"/>
        <v>0</v>
      </c>
      <c r="FJ305" s="929">
        <f t="shared" si="283"/>
        <v>0</v>
      </c>
      <c r="FK305" s="929">
        <f t="shared" si="283"/>
        <v>0</v>
      </c>
      <c r="FL305" s="929">
        <f t="shared" si="283"/>
        <v>0</v>
      </c>
      <c r="FM305" s="929">
        <f t="shared" si="283"/>
        <v>0</v>
      </c>
      <c r="FN305" s="929">
        <f t="shared" si="283"/>
        <v>0</v>
      </c>
      <c r="FO305" s="929">
        <f t="shared" si="283"/>
        <v>0</v>
      </c>
      <c r="FP305" s="929">
        <f t="shared" si="283"/>
        <v>0</v>
      </c>
      <c r="FQ305" s="929">
        <f t="shared" si="283"/>
        <v>0</v>
      </c>
      <c r="FR305" s="929">
        <f t="shared" si="283"/>
        <v>0</v>
      </c>
      <c r="FS305" s="929">
        <f t="shared" si="283"/>
        <v>0</v>
      </c>
      <c r="FT305" s="929">
        <f t="shared" si="283"/>
        <v>0</v>
      </c>
      <c r="FU305" s="929">
        <f t="shared" si="283"/>
        <v>0</v>
      </c>
      <c r="FV305" s="929">
        <f t="shared" si="283"/>
        <v>0</v>
      </c>
      <c r="FW305" s="929">
        <f t="shared" si="283"/>
        <v>0</v>
      </c>
      <c r="FX305" s="929">
        <f t="shared" si="283"/>
        <v>0</v>
      </c>
      <c r="FY305" s="929">
        <f t="shared" si="283"/>
        <v>0</v>
      </c>
      <c r="FZ305" s="929">
        <f t="shared" si="283"/>
        <v>0</v>
      </c>
      <c r="GA305" s="929">
        <f t="shared" si="283"/>
        <v>0</v>
      </c>
      <c r="GB305" s="929">
        <f t="shared" si="283"/>
        <v>0</v>
      </c>
      <c r="GC305" s="929">
        <f t="shared" si="283"/>
        <v>0</v>
      </c>
      <c r="GD305" s="929">
        <f t="shared" si="283"/>
        <v>0</v>
      </c>
      <c r="GE305" s="929">
        <f t="shared" si="283"/>
        <v>0</v>
      </c>
      <c r="GF305" s="929">
        <f t="shared" si="283"/>
        <v>0</v>
      </c>
      <c r="GG305" s="929">
        <f t="shared" si="283"/>
        <v>0</v>
      </c>
      <c r="GH305" s="929">
        <f t="shared" si="283"/>
        <v>0</v>
      </c>
      <c r="GI305" s="929">
        <f t="shared" si="283"/>
        <v>0</v>
      </c>
      <c r="GJ305" s="929">
        <f t="shared" si="283"/>
        <v>0</v>
      </c>
      <c r="GK305" s="929">
        <f t="shared" si="283"/>
        <v>0</v>
      </c>
      <c r="GL305" s="929">
        <f t="shared" si="283"/>
        <v>0</v>
      </c>
      <c r="GM305" s="929">
        <f t="shared" si="283"/>
        <v>0</v>
      </c>
      <c r="GN305" s="929">
        <f t="shared" si="283"/>
        <v>0</v>
      </c>
      <c r="GO305" s="929">
        <f t="shared" si="283"/>
        <v>0</v>
      </c>
      <c r="GP305" s="929">
        <f t="shared" si="283"/>
        <v>0</v>
      </c>
      <c r="GQ305" s="929">
        <f t="shared" si="283"/>
        <v>0</v>
      </c>
      <c r="GR305" s="929">
        <f t="shared" si="283"/>
        <v>0</v>
      </c>
      <c r="GS305" s="929">
        <f t="shared" si="283"/>
        <v>0</v>
      </c>
      <c r="GT305" s="929">
        <f t="shared" si="283"/>
        <v>0</v>
      </c>
      <c r="GU305" s="929">
        <f t="shared" si="283"/>
        <v>0</v>
      </c>
      <c r="GV305" s="929">
        <f t="shared" si="284"/>
        <v>0</v>
      </c>
      <c r="GW305" s="929">
        <f t="shared" si="284"/>
        <v>0</v>
      </c>
      <c r="GX305" s="929">
        <f t="shared" si="284"/>
        <v>0</v>
      </c>
      <c r="GY305" s="929">
        <f t="shared" si="284"/>
        <v>0</v>
      </c>
      <c r="GZ305" s="929">
        <f t="shared" si="284"/>
        <v>0</v>
      </c>
      <c r="HA305" s="929">
        <f t="shared" si="284"/>
        <v>0</v>
      </c>
      <c r="HB305" s="929">
        <f t="shared" si="284"/>
        <v>0</v>
      </c>
      <c r="HC305" s="929">
        <f t="shared" si="284"/>
        <v>0</v>
      </c>
      <c r="HD305" s="929">
        <f t="shared" si="284"/>
        <v>0</v>
      </c>
      <c r="HE305" s="929">
        <f t="shared" si="284"/>
        <v>0</v>
      </c>
      <c r="HF305" s="929">
        <f t="shared" si="284"/>
        <v>0</v>
      </c>
      <c r="HG305" s="929">
        <f t="shared" si="284"/>
        <v>0</v>
      </c>
      <c r="HH305" s="929">
        <f t="shared" si="284"/>
        <v>0</v>
      </c>
      <c r="HI305" s="929">
        <f t="shared" si="284"/>
        <v>0</v>
      </c>
      <c r="HJ305" s="929">
        <f t="shared" si="284"/>
        <v>0</v>
      </c>
      <c r="HK305" s="929">
        <f t="shared" si="284"/>
        <v>0</v>
      </c>
      <c r="HL305" s="929">
        <f t="shared" si="284"/>
        <v>0</v>
      </c>
      <c r="HM305" s="929">
        <f t="shared" si="284"/>
        <v>0</v>
      </c>
      <c r="HN305" s="929">
        <f t="shared" si="284"/>
        <v>0</v>
      </c>
      <c r="HO305" s="929">
        <f t="shared" si="284"/>
        <v>0</v>
      </c>
      <c r="HP305" s="929">
        <f t="shared" si="284"/>
        <v>0</v>
      </c>
      <c r="HQ305" s="929">
        <f t="shared" si="284"/>
        <v>0</v>
      </c>
      <c r="HR305" s="929">
        <f t="shared" si="284"/>
        <v>0</v>
      </c>
      <c r="HS305" s="929">
        <f t="shared" si="284"/>
        <v>0</v>
      </c>
      <c r="HT305" s="929">
        <f t="shared" si="284"/>
        <v>0</v>
      </c>
      <c r="HU305" s="929">
        <f t="shared" si="284"/>
        <v>0</v>
      </c>
      <c r="HV305" s="929">
        <f t="shared" si="284"/>
        <v>0</v>
      </c>
      <c r="HW305" s="929">
        <f t="shared" si="284"/>
        <v>0</v>
      </c>
      <c r="HX305" s="929">
        <f t="shared" si="284"/>
        <v>0</v>
      </c>
      <c r="HY305" s="929">
        <f t="shared" si="284"/>
        <v>0</v>
      </c>
      <c r="HZ305" s="929">
        <f t="shared" si="284"/>
        <v>0</v>
      </c>
      <c r="IA305" s="929">
        <f t="shared" si="284"/>
        <v>0</v>
      </c>
      <c r="IB305" s="929">
        <f t="shared" si="284"/>
        <v>0</v>
      </c>
      <c r="IC305" s="929">
        <f t="shared" si="284"/>
        <v>0</v>
      </c>
      <c r="ID305" s="929">
        <f t="shared" si="284"/>
        <v>0</v>
      </c>
      <c r="IE305" s="929">
        <f t="shared" si="284"/>
        <v>0</v>
      </c>
      <c r="IF305" s="929">
        <f t="shared" si="284"/>
        <v>0</v>
      </c>
      <c r="IG305" s="929">
        <f t="shared" si="284"/>
        <v>0</v>
      </c>
      <c r="IH305" s="929">
        <f t="shared" si="284"/>
        <v>0</v>
      </c>
      <c r="II305" s="929">
        <f t="shared" si="284"/>
        <v>0</v>
      </c>
      <c r="IJ305" s="929">
        <f t="shared" si="284"/>
        <v>0</v>
      </c>
      <c r="IK305" s="929">
        <f t="shared" si="284"/>
        <v>0</v>
      </c>
      <c r="IL305" s="929">
        <f t="shared" si="284"/>
        <v>0</v>
      </c>
      <c r="IM305" s="929">
        <f t="shared" si="284"/>
        <v>0</v>
      </c>
      <c r="IN305" s="929">
        <f t="shared" si="284"/>
        <v>0</v>
      </c>
      <c r="IO305" s="929">
        <f t="shared" si="284"/>
        <v>0</v>
      </c>
      <c r="IP305" s="929">
        <f t="shared" si="284"/>
        <v>0</v>
      </c>
      <c r="IQ305" s="929">
        <f t="shared" si="284"/>
        <v>0</v>
      </c>
      <c r="IR305" s="929">
        <f t="shared" si="284"/>
        <v>0</v>
      </c>
      <c r="IS305" s="929">
        <f t="shared" si="284"/>
        <v>0</v>
      </c>
      <c r="IT305" s="929">
        <f t="shared" si="284"/>
        <v>0</v>
      </c>
      <c r="IU305" s="929">
        <f t="shared" si="284"/>
        <v>0</v>
      </c>
      <c r="IV305" s="929">
        <f t="shared" si="284"/>
        <v>0</v>
      </c>
      <c r="IW305" s="929">
        <f t="shared" si="284"/>
        <v>0</v>
      </c>
      <c r="IX305" s="929">
        <f t="shared" si="284"/>
        <v>0</v>
      </c>
      <c r="IY305" s="929">
        <f t="shared" si="284"/>
        <v>0</v>
      </c>
      <c r="IZ305" s="929">
        <f t="shared" si="284"/>
        <v>0</v>
      </c>
      <c r="JA305" s="929">
        <f t="shared" si="284"/>
        <v>0</v>
      </c>
      <c r="JB305" s="929">
        <f t="shared" si="284"/>
        <v>0</v>
      </c>
      <c r="JC305" s="929">
        <f t="shared" si="284"/>
        <v>0</v>
      </c>
      <c r="JD305" s="929">
        <f t="shared" si="284"/>
        <v>0</v>
      </c>
      <c r="JE305" s="929">
        <f t="shared" si="284"/>
        <v>0</v>
      </c>
      <c r="JF305" s="929">
        <f t="shared" si="284"/>
        <v>0</v>
      </c>
      <c r="JG305" s="929">
        <f t="shared" si="284"/>
        <v>0</v>
      </c>
      <c r="JH305" s="929">
        <f t="shared" si="285"/>
        <v>0</v>
      </c>
      <c r="JI305" s="929">
        <f t="shared" si="285"/>
        <v>0</v>
      </c>
      <c r="JJ305" s="929">
        <f t="shared" si="285"/>
        <v>0</v>
      </c>
      <c r="JK305" s="929">
        <f t="shared" si="285"/>
        <v>0</v>
      </c>
      <c r="JL305" s="929">
        <f t="shared" si="285"/>
        <v>0</v>
      </c>
      <c r="JM305" s="929">
        <f t="shared" si="285"/>
        <v>0</v>
      </c>
      <c r="JN305" s="929">
        <f t="shared" si="285"/>
        <v>0</v>
      </c>
      <c r="JO305" s="929">
        <f t="shared" si="285"/>
        <v>0</v>
      </c>
      <c r="JP305" s="929">
        <f t="shared" si="285"/>
        <v>0</v>
      </c>
      <c r="JQ305" s="929">
        <f t="shared" si="285"/>
        <v>0</v>
      </c>
      <c r="JR305" s="929">
        <f t="shared" si="285"/>
        <v>0</v>
      </c>
      <c r="JS305" s="929">
        <f t="shared" si="285"/>
        <v>0</v>
      </c>
      <c r="JT305" s="929">
        <f t="shared" si="285"/>
        <v>0</v>
      </c>
      <c r="JU305" s="929">
        <f t="shared" si="285"/>
        <v>0</v>
      </c>
      <c r="JV305" s="929">
        <f t="shared" si="285"/>
        <v>0</v>
      </c>
      <c r="JW305" s="929">
        <f t="shared" si="285"/>
        <v>0</v>
      </c>
      <c r="JX305" s="929">
        <f t="shared" si="285"/>
        <v>0</v>
      </c>
      <c r="JY305" s="929">
        <f t="shared" si="285"/>
        <v>0</v>
      </c>
      <c r="JZ305" s="929">
        <f t="shared" si="285"/>
        <v>0</v>
      </c>
      <c r="KA305" s="929">
        <f t="shared" si="285"/>
        <v>0</v>
      </c>
      <c r="KB305" s="929">
        <f t="shared" si="285"/>
        <v>0</v>
      </c>
      <c r="KC305" s="929">
        <f t="shared" si="285"/>
        <v>0</v>
      </c>
      <c r="KD305" s="929">
        <f t="shared" si="285"/>
        <v>0</v>
      </c>
      <c r="KE305" s="929">
        <f t="shared" si="285"/>
        <v>0</v>
      </c>
      <c r="KF305" s="929">
        <f t="shared" si="285"/>
        <v>0</v>
      </c>
      <c r="KG305" s="929">
        <f t="shared" si="285"/>
        <v>0</v>
      </c>
      <c r="KH305" s="929">
        <f t="shared" si="285"/>
        <v>0</v>
      </c>
      <c r="KI305" s="929">
        <f t="shared" si="285"/>
        <v>0</v>
      </c>
      <c r="KJ305" s="929">
        <f t="shared" si="285"/>
        <v>0</v>
      </c>
      <c r="KK305" s="929">
        <f t="shared" si="285"/>
        <v>0</v>
      </c>
      <c r="KL305" s="929">
        <f t="shared" si="285"/>
        <v>0</v>
      </c>
      <c r="KM305" s="929">
        <f t="shared" si="285"/>
        <v>0</v>
      </c>
      <c r="KN305" s="929">
        <f t="shared" si="285"/>
        <v>0</v>
      </c>
      <c r="KO305" s="929">
        <f t="shared" si="285"/>
        <v>0</v>
      </c>
      <c r="KP305" s="929">
        <f t="shared" si="285"/>
        <v>0</v>
      </c>
      <c r="KQ305" s="929">
        <f t="shared" si="285"/>
        <v>0</v>
      </c>
      <c r="KR305" s="929">
        <f t="shared" si="285"/>
        <v>0</v>
      </c>
      <c r="KS305" s="929">
        <f t="shared" si="285"/>
        <v>0</v>
      </c>
      <c r="KT305" s="929">
        <f t="shared" si="285"/>
        <v>0</v>
      </c>
      <c r="KU305" s="929">
        <f t="shared" si="285"/>
        <v>0</v>
      </c>
      <c r="KV305" s="929">
        <f t="shared" si="285"/>
        <v>0</v>
      </c>
      <c r="KW305" s="929">
        <f t="shared" si="285"/>
        <v>0</v>
      </c>
      <c r="KX305" s="929">
        <f t="shared" si="285"/>
        <v>0</v>
      </c>
      <c r="KY305" s="929">
        <f t="shared" si="285"/>
        <v>0</v>
      </c>
      <c r="KZ305" s="929">
        <f t="shared" si="285"/>
        <v>0</v>
      </c>
      <c r="LA305" s="929">
        <f t="shared" si="285"/>
        <v>0</v>
      </c>
      <c r="LB305" s="929">
        <f t="shared" si="285"/>
        <v>0</v>
      </c>
      <c r="LC305" s="929">
        <f t="shared" si="285"/>
        <v>0</v>
      </c>
      <c r="LD305" s="929">
        <f t="shared" si="285"/>
        <v>0</v>
      </c>
      <c r="LE305" s="929">
        <f t="shared" si="285"/>
        <v>0</v>
      </c>
      <c r="LF305" s="929">
        <f t="shared" si="285"/>
        <v>0</v>
      </c>
      <c r="LG305" s="929">
        <f t="shared" si="285"/>
        <v>0</v>
      </c>
      <c r="LH305" s="929">
        <f t="shared" si="285"/>
        <v>0</v>
      </c>
      <c r="LI305" s="929">
        <f t="shared" si="285"/>
        <v>0</v>
      </c>
      <c r="LJ305" s="929">
        <f t="shared" si="285"/>
        <v>0</v>
      </c>
      <c r="LK305" s="929">
        <f t="shared" si="285"/>
        <v>0</v>
      </c>
      <c r="LL305" s="929">
        <f t="shared" si="285"/>
        <v>0</v>
      </c>
      <c r="LM305" s="929">
        <f t="shared" si="285"/>
        <v>0</v>
      </c>
      <c r="LN305" s="929">
        <f t="shared" si="285"/>
        <v>0</v>
      </c>
      <c r="LO305" s="929">
        <f t="shared" si="285"/>
        <v>0</v>
      </c>
      <c r="LP305" s="929">
        <f t="shared" si="285"/>
        <v>0</v>
      </c>
      <c r="LQ305" s="929">
        <f t="shared" si="285"/>
        <v>0</v>
      </c>
      <c r="LR305" s="929">
        <f t="shared" si="285"/>
        <v>0</v>
      </c>
      <c r="LS305" s="929">
        <f t="shared" si="285"/>
        <v>0</v>
      </c>
      <c r="LT305" s="929">
        <f t="shared" si="286"/>
        <v>0</v>
      </c>
      <c r="LU305" s="929">
        <f t="shared" si="286"/>
        <v>0</v>
      </c>
      <c r="LV305" s="929">
        <f t="shared" si="286"/>
        <v>0</v>
      </c>
      <c r="LW305" s="929">
        <f t="shared" si="286"/>
        <v>0</v>
      </c>
      <c r="LX305" s="929">
        <f t="shared" si="286"/>
        <v>0</v>
      </c>
      <c r="LY305" s="929">
        <f t="shared" si="286"/>
        <v>0</v>
      </c>
      <c r="LZ305" s="929">
        <f t="shared" si="286"/>
        <v>0</v>
      </c>
      <c r="MA305" s="929">
        <f t="shared" si="286"/>
        <v>0</v>
      </c>
      <c r="MB305" s="929">
        <f t="shared" si="286"/>
        <v>0</v>
      </c>
      <c r="MC305" s="929">
        <f t="shared" si="286"/>
        <v>0</v>
      </c>
      <c r="MD305" s="929">
        <f t="shared" si="286"/>
        <v>0</v>
      </c>
      <c r="ME305" s="929">
        <f t="shared" si="286"/>
        <v>0</v>
      </c>
      <c r="MF305" s="929">
        <f t="shared" si="286"/>
        <v>0</v>
      </c>
      <c r="MG305" s="929">
        <f t="shared" si="286"/>
        <v>0</v>
      </c>
      <c r="MH305" s="929">
        <f t="shared" si="286"/>
        <v>0</v>
      </c>
      <c r="MI305" s="929">
        <f t="shared" si="286"/>
        <v>0</v>
      </c>
      <c r="MJ305" s="929">
        <f t="shared" si="286"/>
        <v>0</v>
      </c>
      <c r="MK305" s="929">
        <f t="shared" si="286"/>
        <v>0</v>
      </c>
      <c r="ML305" s="929">
        <f t="shared" si="286"/>
        <v>0</v>
      </c>
      <c r="MM305" s="929">
        <f t="shared" si="286"/>
        <v>0</v>
      </c>
      <c r="MN305" s="929">
        <f t="shared" si="286"/>
        <v>0</v>
      </c>
      <c r="MO305" s="929">
        <f t="shared" si="286"/>
        <v>0</v>
      </c>
      <c r="MP305" s="929">
        <f t="shared" si="286"/>
        <v>0</v>
      </c>
      <c r="MQ305" s="929">
        <f t="shared" si="286"/>
        <v>0</v>
      </c>
      <c r="MR305" s="929">
        <f t="shared" si="286"/>
        <v>0</v>
      </c>
      <c r="MS305" s="929">
        <f t="shared" si="286"/>
        <v>0</v>
      </c>
      <c r="MT305" s="929">
        <f t="shared" si="286"/>
        <v>0</v>
      </c>
      <c r="MU305" s="929">
        <f t="shared" si="286"/>
        <v>0</v>
      </c>
      <c r="MV305" s="929">
        <f t="shared" si="286"/>
        <v>0</v>
      </c>
      <c r="MW305" s="929">
        <f t="shared" si="286"/>
        <v>0</v>
      </c>
      <c r="MX305" s="929">
        <f t="shared" si="286"/>
        <v>0</v>
      </c>
      <c r="MY305" s="929">
        <f t="shared" si="286"/>
        <v>0</v>
      </c>
      <c r="MZ305" s="929">
        <f t="shared" si="286"/>
        <v>0</v>
      </c>
      <c r="NA305" s="929">
        <f t="shared" si="286"/>
        <v>0</v>
      </c>
      <c r="NB305" s="929">
        <f t="shared" si="286"/>
        <v>0</v>
      </c>
      <c r="NC305" s="929">
        <f t="shared" si="286"/>
        <v>0</v>
      </c>
      <c r="ND305" s="929">
        <f t="shared" si="286"/>
        <v>0</v>
      </c>
      <c r="NE305" s="929">
        <f t="shared" si="286"/>
        <v>0</v>
      </c>
      <c r="NF305" s="929">
        <f t="shared" si="286"/>
        <v>0</v>
      </c>
      <c r="NG305" s="929">
        <f t="shared" si="286"/>
        <v>0</v>
      </c>
      <c r="NH305" s="929">
        <f t="shared" si="286"/>
        <v>0</v>
      </c>
      <c r="NI305" s="929">
        <f t="shared" si="286"/>
        <v>0</v>
      </c>
      <c r="NJ305" s="929">
        <f t="shared" si="286"/>
        <v>0</v>
      </c>
      <c r="NK305" s="929">
        <f t="shared" si="286"/>
        <v>0</v>
      </c>
      <c r="NL305" s="929">
        <f t="shared" si="286"/>
        <v>0</v>
      </c>
      <c r="NM305" s="929">
        <f t="shared" si="286"/>
        <v>0</v>
      </c>
      <c r="NN305" s="929">
        <f t="shared" si="286"/>
        <v>0</v>
      </c>
      <c r="NO305" s="929">
        <f t="shared" si="286"/>
        <v>0</v>
      </c>
      <c r="NP305" s="929">
        <f t="shared" si="286"/>
        <v>0</v>
      </c>
      <c r="NQ305" s="929">
        <f t="shared" si="286"/>
        <v>0</v>
      </c>
      <c r="NR305" s="929">
        <f t="shared" si="286"/>
        <v>0</v>
      </c>
      <c r="NS305" s="929">
        <f t="shared" si="286"/>
        <v>0</v>
      </c>
      <c r="NT305" s="929">
        <f t="shared" si="286"/>
        <v>0</v>
      </c>
      <c r="NU305" s="929">
        <f t="shared" si="286"/>
        <v>0</v>
      </c>
      <c r="NV305" s="929">
        <f t="shared" si="286"/>
        <v>0</v>
      </c>
      <c r="NW305" s="929">
        <f t="shared" si="286"/>
        <v>0</v>
      </c>
      <c r="NX305" s="929">
        <f t="shared" si="286"/>
        <v>0</v>
      </c>
      <c r="NY305" s="929">
        <f t="shared" si="286"/>
        <v>0</v>
      </c>
      <c r="NZ305" s="929">
        <f t="shared" si="286"/>
        <v>0</v>
      </c>
      <c r="OA305" s="929">
        <f t="shared" si="286"/>
        <v>0</v>
      </c>
      <c r="OB305" s="929">
        <f t="shared" si="286"/>
        <v>0</v>
      </c>
      <c r="OC305" s="929">
        <f t="shared" si="286"/>
        <v>0</v>
      </c>
      <c r="OD305" s="929">
        <f t="shared" si="286"/>
        <v>0</v>
      </c>
      <c r="OE305" s="929">
        <f t="shared" si="286"/>
        <v>0</v>
      </c>
      <c r="OF305" s="929">
        <f t="shared" si="287"/>
        <v>0</v>
      </c>
      <c r="OG305" s="929">
        <f t="shared" si="287"/>
        <v>0</v>
      </c>
      <c r="OH305" s="929">
        <f t="shared" si="287"/>
        <v>0</v>
      </c>
      <c r="OI305" s="929">
        <f t="shared" si="287"/>
        <v>0</v>
      </c>
      <c r="OJ305" s="929">
        <f t="shared" si="287"/>
        <v>0</v>
      </c>
      <c r="OK305" s="929">
        <f t="shared" si="287"/>
        <v>0</v>
      </c>
      <c r="OL305" s="929">
        <f t="shared" si="287"/>
        <v>0</v>
      </c>
      <c r="OM305" s="929">
        <f t="shared" si="287"/>
        <v>0</v>
      </c>
      <c r="ON305" s="929">
        <f t="shared" si="287"/>
        <v>0</v>
      </c>
      <c r="OO305" s="929">
        <f t="shared" si="287"/>
        <v>0</v>
      </c>
      <c r="OP305" s="929">
        <f t="shared" si="287"/>
        <v>0</v>
      </c>
      <c r="OQ305" s="929">
        <f t="shared" si="287"/>
        <v>0</v>
      </c>
      <c r="OR305" s="929">
        <f t="shared" si="287"/>
        <v>0</v>
      </c>
      <c r="OS305" s="929">
        <f t="shared" si="287"/>
        <v>0</v>
      </c>
      <c r="OT305" s="929">
        <f t="shared" si="287"/>
        <v>0</v>
      </c>
      <c r="OU305" s="929">
        <f t="shared" si="287"/>
        <v>0</v>
      </c>
      <c r="OV305" s="929">
        <f t="shared" si="287"/>
        <v>0</v>
      </c>
      <c r="OW305" s="929">
        <f t="shared" si="287"/>
        <v>0</v>
      </c>
      <c r="OX305" s="929">
        <f t="shared" si="287"/>
        <v>0</v>
      </c>
      <c r="OY305" s="929">
        <f t="shared" si="287"/>
        <v>0</v>
      </c>
      <c r="OZ305" s="929">
        <f t="shared" si="287"/>
        <v>0</v>
      </c>
      <c r="PA305" s="929">
        <f t="shared" si="287"/>
        <v>0</v>
      </c>
      <c r="PB305" s="929">
        <f t="shared" si="287"/>
        <v>0</v>
      </c>
      <c r="PC305" s="929">
        <f t="shared" si="287"/>
        <v>0</v>
      </c>
      <c r="PD305" s="929">
        <f t="shared" si="287"/>
        <v>0</v>
      </c>
      <c r="PE305" s="929">
        <f t="shared" si="287"/>
        <v>0</v>
      </c>
      <c r="PF305" s="929">
        <f t="shared" si="287"/>
        <v>0</v>
      </c>
      <c r="PG305" s="929">
        <f t="shared" si="287"/>
        <v>0</v>
      </c>
      <c r="PH305" s="929">
        <f t="shared" si="287"/>
        <v>0</v>
      </c>
      <c r="PI305" s="929">
        <f t="shared" si="287"/>
        <v>0</v>
      </c>
      <c r="PJ305" s="929">
        <f t="shared" si="287"/>
        <v>0</v>
      </c>
      <c r="PK305" s="929">
        <f t="shared" si="287"/>
        <v>0</v>
      </c>
      <c r="PL305" s="929">
        <f t="shared" si="287"/>
        <v>0</v>
      </c>
      <c r="PM305" s="929">
        <f t="shared" si="287"/>
        <v>0</v>
      </c>
      <c r="PN305" s="929">
        <f t="shared" si="287"/>
        <v>0</v>
      </c>
      <c r="PO305" s="929">
        <f t="shared" si="287"/>
        <v>0</v>
      </c>
      <c r="PP305" s="929">
        <f t="shared" si="287"/>
        <v>0</v>
      </c>
      <c r="PQ305" s="929">
        <f t="shared" si="287"/>
        <v>0</v>
      </c>
      <c r="PR305" s="929">
        <f t="shared" si="287"/>
        <v>0</v>
      </c>
      <c r="PS305" s="929">
        <f t="shared" si="287"/>
        <v>0</v>
      </c>
      <c r="PT305" s="929">
        <f t="shared" si="287"/>
        <v>0</v>
      </c>
      <c r="PU305" s="929">
        <f t="shared" si="287"/>
        <v>0</v>
      </c>
      <c r="PV305" s="929">
        <f t="shared" si="287"/>
        <v>0</v>
      </c>
      <c r="PW305" s="929">
        <f t="shared" si="287"/>
        <v>0</v>
      </c>
      <c r="PX305" s="929">
        <f t="shared" si="287"/>
        <v>0</v>
      </c>
      <c r="PY305" s="929">
        <f t="shared" si="287"/>
        <v>0</v>
      </c>
      <c r="PZ305" s="929">
        <f t="shared" si="287"/>
        <v>0</v>
      </c>
      <c r="QA305" s="929">
        <f t="shared" si="287"/>
        <v>0</v>
      </c>
      <c r="QB305" s="929">
        <f t="shared" si="287"/>
        <v>0</v>
      </c>
      <c r="QC305" s="929">
        <f t="shared" si="287"/>
        <v>0</v>
      </c>
      <c r="QD305" s="929">
        <f t="shared" si="287"/>
        <v>0</v>
      </c>
      <c r="QE305" s="929">
        <f t="shared" si="287"/>
        <v>0</v>
      </c>
      <c r="QF305" s="929">
        <f t="shared" si="287"/>
        <v>0</v>
      </c>
      <c r="QG305" s="929">
        <f t="shared" si="287"/>
        <v>0</v>
      </c>
      <c r="QH305" s="929">
        <f t="shared" si="287"/>
        <v>0</v>
      </c>
      <c r="QI305" s="929">
        <f t="shared" si="287"/>
        <v>0</v>
      </c>
      <c r="QJ305" s="929">
        <f t="shared" si="287"/>
        <v>0</v>
      </c>
      <c r="QK305" s="929">
        <f t="shared" si="287"/>
        <v>0</v>
      </c>
      <c r="QL305" s="929">
        <f t="shared" si="287"/>
        <v>0</v>
      </c>
      <c r="QM305" s="929">
        <f t="shared" si="287"/>
        <v>0</v>
      </c>
      <c r="QN305" s="929">
        <f t="shared" si="287"/>
        <v>0</v>
      </c>
      <c r="QO305" s="929">
        <f t="shared" si="287"/>
        <v>0</v>
      </c>
      <c r="QP305" s="929">
        <f t="shared" si="287"/>
        <v>0</v>
      </c>
      <c r="QQ305" s="929">
        <f t="shared" si="287"/>
        <v>0</v>
      </c>
      <c r="QR305" s="929">
        <f t="shared" si="288"/>
        <v>0</v>
      </c>
      <c r="QS305" s="929">
        <f t="shared" si="288"/>
        <v>0</v>
      </c>
      <c r="QT305" s="929">
        <f t="shared" si="288"/>
        <v>0</v>
      </c>
      <c r="QU305" s="929">
        <f t="shared" si="288"/>
        <v>0</v>
      </c>
      <c r="QV305" s="929">
        <f t="shared" si="288"/>
        <v>0</v>
      </c>
      <c r="QW305" s="929">
        <f t="shared" si="288"/>
        <v>0</v>
      </c>
      <c r="QX305" s="929">
        <f t="shared" si="288"/>
        <v>0</v>
      </c>
      <c r="QY305" s="929">
        <f t="shared" si="288"/>
        <v>0</v>
      </c>
      <c r="QZ305" s="929">
        <f t="shared" si="288"/>
        <v>0</v>
      </c>
      <c r="RA305" s="929">
        <f t="shared" si="288"/>
        <v>0</v>
      </c>
      <c r="RB305" s="929">
        <f t="shared" si="288"/>
        <v>0</v>
      </c>
      <c r="RC305" s="929">
        <f t="shared" si="288"/>
        <v>0</v>
      </c>
      <c r="RD305" s="929">
        <f t="shared" si="288"/>
        <v>0</v>
      </c>
      <c r="RE305" s="929">
        <f t="shared" si="288"/>
        <v>0</v>
      </c>
      <c r="RF305" s="929">
        <f t="shared" si="288"/>
        <v>0</v>
      </c>
      <c r="RG305" s="929">
        <f t="shared" si="288"/>
        <v>0</v>
      </c>
      <c r="RH305" s="929">
        <f t="shared" si="288"/>
        <v>0</v>
      </c>
      <c r="RI305" s="929">
        <f t="shared" si="288"/>
        <v>0</v>
      </c>
      <c r="RJ305" s="929">
        <f t="shared" si="288"/>
        <v>0</v>
      </c>
      <c r="RK305" s="929">
        <f t="shared" si="288"/>
        <v>0</v>
      </c>
      <c r="RL305" s="929">
        <f t="shared" si="288"/>
        <v>0</v>
      </c>
      <c r="RM305" s="929">
        <f t="shared" si="288"/>
        <v>0</v>
      </c>
      <c r="RN305" s="929">
        <f t="shared" si="288"/>
        <v>0</v>
      </c>
      <c r="RO305" s="929">
        <f t="shared" si="288"/>
        <v>0</v>
      </c>
      <c r="RP305" s="929">
        <f t="shared" si="288"/>
        <v>0</v>
      </c>
      <c r="RQ305" s="929">
        <f t="shared" si="288"/>
        <v>0</v>
      </c>
      <c r="RR305" s="929">
        <f t="shared" si="288"/>
        <v>0</v>
      </c>
      <c r="RS305" s="929">
        <f t="shared" si="288"/>
        <v>0</v>
      </c>
      <c r="RT305" s="929">
        <f t="shared" si="288"/>
        <v>0</v>
      </c>
      <c r="RU305" s="929">
        <f t="shared" si="288"/>
        <v>0</v>
      </c>
      <c r="RV305" s="929">
        <f t="shared" si="288"/>
        <v>0</v>
      </c>
      <c r="RW305" s="929">
        <f t="shared" si="288"/>
        <v>0</v>
      </c>
      <c r="RX305" s="929">
        <f t="shared" si="288"/>
        <v>0</v>
      </c>
      <c r="RY305" s="929">
        <f t="shared" si="288"/>
        <v>0</v>
      </c>
      <c r="RZ305" s="929">
        <f t="shared" si="288"/>
        <v>0</v>
      </c>
      <c r="SA305" s="929">
        <f t="shared" si="288"/>
        <v>0</v>
      </c>
      <c r="SB305" s="929">
        <f t="shared" si="288"/>
        <v>0</v>
      </c>
      <c r="SC305" s="929">
        <f t="shared" si="288"/>
        <v>0</v>
      </c>
      <c r="SD305" s="929">
        <f t="shared" si="288"/>
        <v>0</v>
      </c>
      <c r="SE305" s="929">
        <f t="shared" si="288"/>
        <v>0</v>
      </c>
      <c r="SF305" s="929">
        <f t="shared" si="288"/>
        <v>0</v>
      </c>
      <c r="SG305" s="929">
        <f t="shared" si="288"/>
        <v>0</v>
      </c>
      <c r="SH305" s="929">
        <f t="shared" si="288"/>
        <v>0</v>
      </c>
      <c r="SI305" s="929">
        <f t="shared" si="288"/>
        <v>0</v>
      </c>
      <c r="SJ305" s="274">
        <f t="shared" si="279"/>
        <v>0</v>
      </c>
      <c r="SK305" s="261"/>
      <c r="SL305" s="249"/>
      <c r="SM305" s="249"/>
      <c r="SN305" s="249"/>
    </row>
    <row r="306" spans="1:508" outlineLevel="3" x14ac:dyDescent="0.35">
      <c r="A306" s="249"/>
      <c r="B306" s="258"/>
      <c r="C306" s="447">
        <f>INT($C$40)+3</f>
        <v>4</v>
      </c>
      <c r="D306" s="274"/>
      <c r="E306" s="325">
        <f t="shared" si="269"/>
        <v>154</v>
      </c>
      <c r="F306" s="331"/>
      <c r="G306" s="274"/>
      <c r="H306" s="569"/>
      <c r="I306" s="584" t="s">
        <v>922</v>
      </c>
      <c r="J306" s="570"/>
      <c r="K306" s="930">
        <f>K305</f>
        <v>0</v>
      </c>
      <c r="L306" s="930">
        <f t="shared" ref="L306:BW306" si="290">L305</f>
        <v>0</v>
      </c>
      <c r="M306" s="930">
        <f t="shared" si="290"/>
        <v>0</v>
      </c>
      <c r="N306" s="930">
        <f t="shared" si="290"/>
        <v>0</v>
      </c>
      <c r="O306" s="930">
        <f t="shared" si="290"/>
        <v>0</v>
      </c>
      <c r="P306" s="930">
        <f t="shared" si="290"/>
        <v>0</v>
      </c>
      <c r="Q306" s="930">
        <f t="shared" si="290"/>
        <v>0</v>
      </c>
      <c r="R306" s="930">
        <f t="shared" si="290"/>
        <v>0</v>
      </c>
      <c r="S306" s="930">
        <f t="shared" si="290"/>
        <v>0</v>
      </c>
      <c r="T306" s="930">
        <f t="shared" si="290"/>
        <v>0</v>
      </c>
      <c r="U306" s="930">
        <f t="shared" si="290"/>
        <v>0</v>
      </c>
      <c r="V306" s="930">
        <f t="shared" si="290"/>
        <v>0</v>
      </c>
      <c r="W306" s="930">
        <f t="shared" si="290"/>
        <v>0</v>
      </c>
      <c r="X306" s="930">
        <f t="shared" si="290"/>
        <v>0</v>
      </c>
      <c r="Y306" s="930">
        <f t="shared" si="290"/>
        <v>0</v>
      </c>
      <c r="Z306" s="930">
        <f t="shared" si="290"/>
        <v>0</v>
      </c>
      <c r="AA306" s="930">
        <f t="shared" si="290"/>
        <v>0</v>
      </c>
      <c r="AB306" s="930">
        <f t="shared" si="290"/>
        <v>0</v>
      </c>
      <c r="AC306" s="930">
        <f t="shared" si="290"/>
        <v>0</v>
      </c>
      <c r="AD306" s="930">
        <f t="shared" si="290"/>
        <v>0</v>
      </c>
      <c r="AE306" s="930">
        <f t="shared" si="290"/>
        <v>0</v>
      </c>
      <c r="AF306" s="930">
        <f t="shared" si="290"/>
        <v>0</v>
      </c>
      <c r="AG306" s="930">
        <f t="shared" si="290"/>
        <v>0</v>
      </c>
      <c r="AH306" s="930">
        <f t="shared" si="290"/>
        <v>0</v>
      </c>
      <c r="AI306" s="930">
        <f t="shared" si="290"/>
        <v>0</v>
      </c>
      <c r="AJ306" s="930">
        <f t="shared" si="290"/>
        <v>0</v>
      </c>
      <c r="AK306" s="930">
        <f t="shared" si="290"/>
        <v>0</v>
      </c>
      <c r="AL306" s="930">
        <f t="shared" si="290"/>
        <v>0</v>
      </c>
      <c r="AM306" s="930">
        <f t="shared" si="290"/>
        <v>0</v>
      </c>
      <c r="AN306" s="930">
        <f t="shared" si="290"/>
        <v>0</v>
      </c>
      <c r="AO306" s="930">
        <f t="shared" si="290"/>
        <v>0</v>
      </c>
      <c r="AP306" s="930">
        <f t="shared" si="290"/>
        <v>0</v>
      </c>
      <c r="AQ306" s="930">
        <f t="shared" si="290"/>
        <v>0</v>
      </c>
      <c r="AR306" s="930">
        <f t="shared" si="290"/>
        <v>0</v>
      </c>
      <c r="AS306" s="930">
        <f t="shared" si="290"/>
        <v>0</v>
      </c>
      <c r="AT306" s="930">
        <f t="shared" si="290"/>
        <v>0</v>
      </c>
      <c r="AU306" s="930">
        <f t="shared" si="290"/>
        <v>0</v>
      </c>
      <c r="AV306" s="930">
        <f t="shared" si="290"/>
        <v>0</v>
      </c>
      <c r="AW306" s="930">
        <f t="shared" si="290"/>
        <v>0</v>
      </c>
      <c r="AX306" s="930">
        <f t="shared" si="290"/>
        <v>0</v>
      </c>
      <c r="AY306" s="930">
        <f t="shared" si="290"/>
        <v>0</v>
      </c>
      <c r="AZ306" s="930">
        <f t="shared" si="290"/>
        <v>0</v>
      </c>
      <c r="BA306" s="930">
        <f t="shared" si="290"/>
        <v>0</v>
      </c>
      <c r="BB306" s="930">
        <f t="shared" si="290"/>
        <v>0</v>
      </c>
      <c r="BC306" s="930">
        <f t="shared" si="290"/>
        <v>0</v>
      </c>
      <c r="BD306" s="930">
        <f t="shared" si="290"/>
        <v>0</v>
      </c>
      <c r="BE306" s="930">
        <f t="shared" si="290"/>
        <v>0</v>
      </c>
      <c r="BF306" s="930">
        <f t="shared" si="290"/>
        <v>0</v>
      </c>
      <c r="BG306" s="930">
        <f t="shared" si="290"/>
        <v>0</v>
      </c>
      <c r="BH306" s="930">
        <f t="shared" si="290"/>
        <v>0</v>
      </c>
      <c r="BI306" s="930">
        <f t="shared" si="290"/>
        <v>0</v>
      </c>
      <c r="BJ306" s="930">
        <f t="shared" si="290"/>
        <v>0</v>
      </c>
      <c r="BK306" s="930">
        <f t="shared" si="290"/>
        <v>0</v>
      </c>
      <c r="BL306" s="930">
        <f t="shared" si="290"/>
        <v>0</v>
      </c>
      <c r="BM306" s="930">
        <f t="shared" si="290"/>
        <v>0</v>
      </c>
      <c r="BN306" s="930">
        <f t="shared" si="290"/>
        <v>0</v>
      </c>
      <c r="BO306" s="930">
        <f t="shared" si="290"/>
        <v>0</v>
      </c>
      <c r="BP306" s="930">
        <f t="shared" si="290"/>
        <v>0</v>
      </c>
      <c r="BQ306" s="930">
        <f t="shared" si="290"/>
        <v>0</v>
      </c>
      <c r="BR306" s="930">
        <f t="shared" si="290"/>
        <v>0</v>
      </c>
      <c r="BS306" s="930">
        <f t="shared" si="290"/>
        <v>0</v>
      </c>
      <c r="BT306" s="930">
        <f t="shared" si="290"/>
        <v>0</v>
      </c>
      <c r="BU306" s="930">
        <f t="shared" si="290"/>
        <v>0</v>
      </c>
      <c r="BV306" s="930">
        <f t="shared" si="290"/>
        <v>0</v>
      </c>
      <c r="BW306" s="930">
        <f t="shared" si="290"/>
        <v>0</v>
      </c>
      <c r="BX306" s="930">
        <f t="shared" ref="BX306:EI306" si="291">BX305</f>
        <v>0</v>
      </c>
      <c r="BY306" s="930">
        <f t="shared" si="291"/>
        <v>0</v>
      </c>
      <c r="BZ306" s="930">
        <f t="shared" si="291"/>
        <v>0</v>
      </c>
      <c r="CA306" s="930">
        <f t="shared" si="291"/>
        <v>0</v>
      </c>
      <c r="CB306" s="930">
        <f t="shared" si="291"/>
        <v>0</v>
      </c>
      <c r="CC306" s="930">
        <f t="shared" si="291"/>
        <v>0</v>
      </c>
      <c r="CD306" s="930">
        <f t="shared" si="291"/>
        <v>0</v>
      </c>
      <c r="CE306" s="930">
        <f t="shared" si="291"/>
        <v>0</v>
      </c>
      <c r="CF306" s="930">
        <f t="shared" si="291"/>
        <v>0</v>
      </c>
      <c r="CG306" s="930">
        <f t="shared" si="291"/>
        <v>0</v>
      </c>
      <c r="CH306" s="930">
        <f t="shared" si="291"/>
        <v>0</v>
      </c>
      <c r="CI306" s="930">
        <f t="shared" si="291"/>
        <v>0</v>
      </c>
      <c r="CJ306" s="930">
        <f t="shared" si="291"/>
        <v>0</v>
      </c>
      <c r="CK306" s="930">
        <f t="shared" si="291"/>
        <v>0</v>
      </c>
      <c r="CL306" s="930">
        <f t="shared" si="291"/>
        <v>0</v>
      </c>
      <c r="CM306" s="930">
        <f t="shared" si="291"/>
        <v>0</v>
      </c>
      <c r="CN306" s="930">
        <f t="shared" si="291"/>
        <v>0</v>
      </c>
      <c r="CO306" s="930">
        <f t="shared" si="291"/>
        <v>0</v>
      </c>
      <c r="CP306" s="930">
        <f t="shared" si="291"/>
        <v>0</v>
      </c>
      <c r="CQ306" s="930">
        <f t="shared" si="291"/>
        <v>0</v>
      </c>
      <c r="CR306" s="930">
        <f t="shared" si="291"/>
        <v>0</v>
      </c>
      <c r="CS306" s="930">
        <f t="shared" si="291"/>
        <v>0</v>
      </c>
      <c r="CT306" s="930">
        <f t="shared" si="291"/>
        <v>0</v>
      </c>
      <c r="CU306" s="930">
        <f t="shared" si="291"/>
        <v>0</v>
      </c>
      <c r="CV306" s="930">
        <f t="shared" si="291"/>
        <v>0</v>
      </c>
      <c r="CW306" s="930">
        <f t="shared" si="291"/>
        <v>0</v>
      </c>
      <c r="CX306" s="930">
        <f t="shared" si="291"/>
        <v>0</v>
      </c>
      <c r="CY306" s="930">
        <f t="shared" si="291"/>
        <v>0</v>
      </c>
      <c r="CZ306" s="930">
        <f t="shared" si="291"/>
        <v>0</v>
      </c>
      <c r="DA306" s="930">
        <f t="shared" si="291"/>
        <v>0</v>
      </c>
      <c r="DB306" s="930">
        <f t="shared" si="291"/>
        <v>0</v>
      </c>
      <c r="DC306" s="930">
        <f t="shared" si="291"/>
        <v>0</v>
      </c>
      <c r="DD306" s="930">
        <f t="shared" si="291"/>
        <v>0</v>
      </c>
      <c r="DE306" s="930">
        <f t="shared" si="291"/>
        <v>0</v>
      </c>
      <c r="DF306" s="930">
        <f t="shared" si="291"/>
        <v>0</v>
      </c>
      <c r="DG306" s="930">
        <f t="shared" si="291"/>
        <v>0</v>
      </c>
      <c r="DH306" s="930">
        <f t="shared" si="291"/>
        <v>0</v>
      </c>
      <c r="DI306" s="930">
        <f t="shared" si="291"/>
        <v>0</v>
      </c>
      <c r="DJ306" s="930">
        <f t="shared" si="291"/>
        <v>0</v>
      </c>
      <c r="DK306" s="930">
        <f t="shared" si="291"/>
        <v>0</v>
      </c>
      <c r="DL306" s="930">
        <f t="shared" si="291"/>
        <v>0</v>
      </c>
      <c r="DM306" s="930">
        <f t="shared" si="291"/>
        <v>0</v>
      </c>
      <c r="DN306" s="930">
        <f t="shared" si="291"/>
        <v>0</v>
      </c>
      <c r="DO306" s="930">
        <f t="shared" si="291"/>
        <v>0</v>
      </c>
      <c r="DP306" s="930">
        <f t="shared" si="291"/>
        <v>0</v>
      </c>
      <c r="DQ306" s="930">
        <f t="shared" si="291"/>
        <v>0</v>
      </c>
      <c r="DR306" s="930">
        <f t="shared" si="291"/>
        <v>0</v>
      </c>
      <c r="DS306" s="930">
        <f t="shared" si="291"/>
        <v>0</v>
      </c>
      <c r="DT306" s="930">
        <f t="shared" si="291"/>
        <v>0</v>
      </c>
      <c r="DU306" s="930">
        <f t="shared" si="291"/>
        <v>0</v>
      </c>
      <c r="DV306" s="930">
        <f t="shared" si="291"/>
        <v>0</v>
      </c>
      <c r="DW306" s="930">
        <f t="shared" si="291"/>
        <v>0</v>
      </c>
      <c r="DX306" s="930">
        <f t="shared" si="291"/>
        <v>0</v>
      </c>
      <c r="DY306" s="930">
        <f t="shared" si="291"/>
        <v>0</v>
      </c>
      <c r="DZ306" s="930">
        <f t="shared" si="291"/>
        <v>0</v>
      </c>
      <c r="EA306" s="930">
        <f t="shared" si="291"/>
        <v>0</v>
      </c>
      <c r="EB306" s="930">
        <f t="shared" si="291"/>
        <v>0</v>
      </c>
      <c r="EC306" s="930">
        <f t="shared" si="291"/>
        <v>0</v>
      </c>
      <c r="ED306" s="930">
        <f t="shared" si="291"/>
        <v>0</v>
      </c>
      <c r="EE306" s="930">
        <f t="shared" si="291"/>
        <v>0</v>
      </c>
      <c r="EF306" s="930">
        <f t="shared" si="291"/>
        <v>0</v>
      </c>
      <c r="EG306" s="930">
        <f t="shared" si="291"/>
        <v>0</v>
      </c>
      <c r="EH306" s="930">
        <f t="shared" si="291"/>
        <v>0</v>
      </c>
      <c r="EI306" s="930">
        <f t="shared" si="291"/>
        <v>0</v>
      </c>
      <c r="EJ306" s="930">
        <f t="shared" ref="EJ306:GU306" si="292">EJ305</f>
        <v>0</v>
      </c>
      <c r="EK306" s="930">
        <f t="shared" si="292"/>
        <v>0</v>
      </c>
      <c r="EL306" s="930">
        <f t="shared" si="292"/>
        <v>0</v>
      </c>
      <c r="EM306" s="930">
        <f t="shared" si="292"/>
        <v>0</v>
      </c>
      <c r="EN306" s="930">
        <f t="shared" si="292"/>
        <v>0</v>
      </c>
      <c r="EO306" s="930">
        <f t="shared" si="292"/>
        <v>0</v>
      </c>
      <c r="EP306" s="930">
        <f t="shared" si="292"/>
        <v>0</v>
      </c>
      <c r="EQ306" s="930">
        <f t="shared" si="292"/>
        <v>0</v>
      </c>
      <c r="ER306" s="930">
        <f t="shared" si="292"/>
        <v>0</v>
      </c>
      <c r="ES306" s="930">
        <f t="shared" si="292"/>
        <v>0</v>
      </c>
      <c r="ET306" s="930">
        <f t="shared" si="292"/>
        <v>0</v>
      </c>
      <c r="EU306" s="930">
        <f t="shared" si="292"/>
        <v>0</v>
      </c>
      <c r="EV306" s="930">
        <f t="shared" si="292"/>
        <v>0</v>
      </c>
      <c r="EW306" s="930">
        <f t="shared" si="292"/>
        <v>0</v>
      </c>
      <c r="EX306" s="930">
        <f t="shared" si="292"/>
        <v>0</v>
      </c>
      <c r="EY306" s="930">
        <f t="shared" si="292"/>
        <v>0</v>
      </c>
      <c r="EZ306" s="930">
        <f t="shared" si="292"/>
        <v>0</v>
      </c>
      <c r="FA306" s="930">
        <f t="shared" si="292"/>
        <v>0</v>
      </c>
      <c r="FB306" s="930">
        <f t="shared" si="292"/>
        <v>0</v>
      </c>
      <c r="FC306" s="930">
        <f t="shared" si="292"/>
        <v>0</v>
      </c>
      <c r="FD306" s="930">
        <f t="shared" si="292"/>
        <v>0</v>
      </c>
      <c r="FE306" s="930">
        <f t="shared" si="292"/>
        <v>0</v>
      </c>
      <c r="FF306" s="930">
        <f t="shared" si="292"/>
        <v>0</v>
      </c>
      <c r="FG306" s="930">
        <f t="shared" si="292"/>
        <v>0</v>
      </c>
      <c r="FH306" s="930">
        <f t="shared" si="292"/>
        <v>0</v>
      </c>
      <c r="FI306" s="930">
        <f t="shared" si="292"/>
        <v>0</v>
      </c>
      <c r="FJ306" s="930">
        <f t="shared" si="292"/>
        <v>0</v>
      </c>
      <c r="FK306" s="930">
        <f t="shared" si="292"/>
        <v>0</v>
      </c>
      <c r="FL306" s="930">
        <f t="shared" si="292"/>
        <v>0</v>
      </c>
      <c r="FM306" s="930">
        <f t="shared" si="292"/>
        <v>0</v>
      </c>
      <c r="FN306" s="930">
        <f t="shared" si="292"/>
        <v>0</v>
      </c>
      <c r="FO306" s="930">
        <f t="shared" si="292"/>
        <v>0</v>
      </c>
      <c r="FP306" s="930">
        <f t="shared" si="292"/>
        <v>0</v>
      </c>
      <c r="FQ306" s="930">
        <f t="shared" si="292"/>
        <v>0</v>
      </c>
      <c r="FR306" s="930">
        <f t="shared" si="292"/>
        <v>0</v>
      </c>
      <c r="FS306" s="930">
        <f t="shared" si="292"/>
        <v>0</v>
      </c>
      <c r="FT306" s="930">
        <f t="shared" si="292"/>
        <v>0</v>
      </c>
      <c r="FU306" s="930">
        <f t="shared" si="292"/>
        <v>0</v>
      </c>
      <c r="FV306" s="930">
        <f t="shared" si="292"/>
        <v>0</v>
      </c>
      <c r="FW306" s="930">
        <f t="shared" si="292"/>
        <v>0</v>
      </c>
      <c r="FX306" s="930">
        <f t="shared" si="292"/>
        <v>0</v>
      </c>
      <c r="FY306" s="930">
        <f t="shared" si="292"/>
        <v>0</v>
      </c>
      <c r="FZ306" s="930">
        <f t="shared" si="292"/>
        <v>0</v>
      </c>
      <c r="GA306" s="930">
        <f t="shared" si="292"/>
        <v>0</v>
      </c>
      <c r="GB306" s="930">
        <f t="shared" si="292"/>
        <v>0</v>
      </c>
      <c r="GC306" s="930">
        <f t="shared" si="292"/>
        <v>0</v>
      </c>
      <c r="GD306" s="930">
        <f t="shared" si="292"/>
        <v>0</v>
      </c>
      <c r="GE306" s="930">
        <f t="shared" si="292"/>
        <v>0</v>
      </c>
      <c r="GF306" s="930">
        <f t="shared" si="292"/>
        <v>0</v>
      </c>
      <c r="GG306" s="930">
        <f t="shared" si="292"/>
        <v>0</v>
      </c>
      <c r="GH306" s="930">
        <f t="shared" si="292"/>
        <v>0</v>
      </c>
      <c r="GI306" s="930">
        <f t="shared" si="292"/>
        <v>0</v>
      </c>
      <c r="GJ306" s="930">
        <f t="shared" si="292"/>
        <v>0</v>
      </c>
      <c r="GK306" s="930">
        <f t="shared" si="292"/>
        <v>0</v>
      </c>
      <c r="GL306" s="930">
        <f t="shared" si="292"/>
        <v>0</v>
      </c>
      <c r="GM306" s="930">
        <f t="shared" si="292"/>
        <v>0</v>
      </c>
      <c r="GN306" s="930">
        <f t="shared" si="292"/>
        <v>0</v>
      </c>
      <c r="GO306" s="930">
        <f t="shared" si="292"/>
        <v>0</v>
      </c>
      <c r="GP306" s="930">
        <f t="shared" si="292"/>
        <v>0</v>
      </c>
      <c r="GQ306" s="930">
        <f t="shared" si="292"/>
        <v>0</v>
      </c>
      <c r="GR306" s="930">
        <f t="shared" si="292"/>
        <v>0</v>
      </c>
      <c r="GS306" s="930">
        <f t="shared" si="292"/>
        <v>0</v>
      </c>
      <c r="GT306" s="930">
        <f t="shared" si="292"/>
        <v>0</v>
      </c>
      <c r="GU306" s="930">
        <f t="shared" si="292"/>
        <v>0</v>
      </c>
      <c r="GV306" s="930">
        <f t="shared" ref="GV306:JG306" si="293">GV305</f>
        <v>0</v>
      </c>
      <c r="GW306" s="930">
        <f t="shared" si="293"/>
        <v>0</v>
      </c>
      <c r="GX306" s="930">
        <f t="shared" si="293"/>
        <v>0</v>
      </c>
      <c r="GY306" s="930">
        <f t="shared" si="293"/>
        <v>0</v>
      </c>
      <c r="GZ306" s="930">
        <f t="shared" si="293"/>
        <v>0</v>
      </c>
      <c r="HA306" s="930">
        <f t="shared" si="293"/>
        <v>0</v>
      </c>
      <c r="HB306" s="930">
        <f t="shared" si="293"/>
        <v>0</v>
      </c>
      <c r="HC306" s="930">
        <f t="shared" si="293"/>
        <v>0</v>
      </c>
      <c r="HD306" s="930">
        <f t="shared" si="293"/>
        <v>0</v>
      </c>
      <c r="HE306" s="930">
        <f t="shared" si="293"/>
        <v>0</v>
      </c>
      <c r="HF306" s="930">
        <f t="shared" si="293"/>
        <v>0</v>
      </c>
      <c r="HG306" s="930">
        <f t="shared" si="293"/>
        <v>0</v>
      </c>
      <c r="HH306" s="930">
        <f t="shared" si="293"/>
        <v>0</v>
      </c>
      <c r="HI306" s="930">
        <f t="shared" si="293"/>
        <v>0</v>
      </c>
      <c r="HJ306" s="930">
        <f t="shared" si="293"/>
        <v>0</v>
      </c>
      <c r="HK306" s="930">
        <f t="shared" si="293"/>
        <v>0</v>
      </c>
      <c r="HL306" s="930">
        <f t="shared" si="293"/>
        <v>0</v>
      </c>
      <c r="HM306" s="930">
        <f t="shared" si="293"/>
        <v>0</v>
      </c>
      <c r="HN306" s="930">
        <f t="shared" si="293"/>
        <v>0</v>
      </c>
      <c r="HO306" s="930">
        <f t="shared" si="293"/>
        <v>0</v>
      </c>
      <c r="HP306" s="930">
        <f t="shared" si="293"/>
        <v>0</v>
      </c>
      <c r="HQ306" s="930">
        <f t="shared" si="293"/>
        <v>0</v>
      </c>
      <c r="HR306" s="930">
        <f t="shared" si="293"/>
        <v>0</v>
      </c>
      <c r="HS306" s="930">
        <f t="shared" si="293"/>
        <v>0</v>
      </c>
      <c r="HT306" s="930">
        <f t="shared" si="293"/>
        <v>0</v>
      </c>
      <c r="HU306" s="930">
        <f t="shared" si="293"/>
        <v>0</v>
      </c>
      <c r="HV306" s="930">
        <f t="shared" si="293"/>
        <v>0</v>
      </c>
      <c r="HW306" s="930">
        <f t="shared" si="293"/>
        <v>0</v>
      </c>
      <c r="HX306" s="930">
        <f t="shared" si="293"/>
        <v>0</v>
      </c>
      <c r="HY306" s="930">
        <f t="shared" si="293"/>
        <v>0</v>
      </c>
      <c r="HZ306" s="930">
        <f t="shared" si="293"/>
        <v>0</v>
      </c>
      <c r="IA306" s="930">
        <f t="shared" si="293"/>
        <v>0</v>
      </c>
      <c r="IB306" s="930">
        <f t="shared" si="293"/>
        <v>0</v>
      </c>
      <c r="IC306" s="930">
        <f t="shared" si="293"/>
        <v>0</v>
      </c>
      <c r="ID306" s="930">
        <f t="shared" si="293"/>
        <v>0</v>
      </c>
      <c r="IE306" s="930">
        <f t="shared" si="293"/>
        <v>0</v>
      </c>
      <c r="IF306" s="930">
        <f t="shared" si="293"/>
        <v>0</v>
      </c>
      <c r="IG306" s="930">
        <f t="shared" si="293"/>
        <v>0</v>
      </c>
      <c r="IH306" s="930">
        <f t="shared" si="293"/>
        <v>0</v>
      </c>
      <c r="II306" s="930">
        <f t="shared" si="293"/>
        <v>0</v>
      </c>
      <c r="IJ306" s="930">
        <f t="shared" si="293"/>
        <v>0</v>
      </c>
      <c r="IK306" s="930">
        <f t="shared" si="293"/>
        <v>0</v>
      </c>
      <c r="IL306" s="930">
        <f t="shared" si="293"/>
        <v>0</v>
      </c>
      <c r="IM306" s="930">
        <f t="shared" si="293"/>
        <v>0</v>
      </c>
      <c r="IN306" s="930">
        <f t="shared" si="293"/>
        <v>0</v>
      </c>
      <c r="IO306" s="930">
        <f t="shared" si="293"/>
        <v>0</v>
      </c>
      <c r="IP306" s="930">
        <f t="shared" si="293"/>
        <v>0</v>
      </c>
      <c r="IQ306" s="930">
        <f t="shared" si="293"/>
        <v>0</v>
      </c>
      <c r="IR306" s="930">
        <f t="shared" si="293"/>
        <v>0</v>
      </c>
      <c r="IS306" s="930">
        <f t="shared" si="293"/>
        <v>0</v>
      </c>
      <c r="IT306" s="930">
        <f t="shared" si="293"/>
        <v>0</v>
      </c>
      <c r="IU306" s="930">
        <f t="shared" si="293"/>
        <v>0</v>
      </c>
      <c r="IV306" s="930">
        <f t="shared" si="293"/>
        <v>0</v>
      </c>
      <c r="IW306" s="930">
        <f t="shared" si="293"/>
        <v>0</v>
      </c>
      <c r="IX306" s="930">
        <f t="shared" si="293"/>
        <v>0</v>
      </c>
      <c r="IY306" s="930">
        <f t="shared" si="293"/>
        <v>0</v>
      </c>
      <c r="IZ306" s="930">
        <f t="shared" si="293"/>
        <v>0</v>
      </c>
      <c r="JA306" s="930">
        <f t="shared" si="293"/>
        <v>0</v>
      </c>
      <c r="JB306" s="930">
        <f t="shared" si="293"/>
        <v>0</v>
      </c>
      <c r="JC306" s="930">
        <f t="shared" si="293"/>
        <v>0</v>
      </c>
      <c r="JD306" s="930">
        <f t="shared" si="293"/>
        <v>0</v>
      </c>
      <c r="JE306" s="930">
        <f t="shared" si="293"/>
        <v>0</v>
      </c>
      <c r="JF306" s="930">
        <f t="shared" si="293"/>
        <v>0</v>
      </c>
      <c r="JG306" s="930">
        <f t="shared" si="293"/>
        <v>0</v>
      </c>
      <c r="JH306" s="930">
        <f t="shared" ref="JH306:LS306" si="294">JH305</f>
        <v>0</v>
      </c>
      <c r="JI306" s="930">
        <f t="shared" si="294"/>
        <v>0</v>
      </c>
      <c r="JJ306" s="930">
        <f t="shared" si="294"/>
        <v>0</v>
      </c>
      <c r="JK306" s="930">
        <f t="shared" si="294"/>
        <v>0</v>
      </c>
      <c r="JL306" s="930">
        <f t="shared" si="294"/>
        <v>0</v>
      </c>
      <c r="JM306" s="930">
        <f t="shared" si="294"/>
        <v>0</v>
      </c>
      <c r="JN306" s="930">
        <f t="shared" si="294"/>
        <v>0</v>
      </c>
      <c r="JO306" s="930">
        <f t="shared" si="294"/>
        <v>0</v>
      </c>
      <c r="JP306" s="930">
        <f t="shared" si="294"/>
        <v>0</v>
      </c>
      <c r="JQ306" s="930">
        <f t="shared" si="294"/>
        <v>0</v>
      </c>
      <c r="JR306" s="930">
        <f t="shared" si="294"/>
        <v>0</v>
      </c>
      <c r="JS306" s="930">
        <f t="shared" si="294"/>
        <v>0</v>
      </c>
      <c r="JT306" s="930">
        <f t="shared" si="294"/>
        <v>0</v>
      </c>
      <c r="JU306" s="930">
        <f t="shared" si="294"/>
        <v>0</v>
      </c>
      <c r="JV306" s="930">
        <f t="shared" si="294"/>
        <v>0</v>
      </c>
      <c r="JW306" s="930">
        <f t="shared" si="294"/>
        <v>0</v>
      </c>
      <c r="JX306" s="930">
        <f t="shared" si="294"/>
        <v>0</v>
      </c>
      <c r="JY306" s="930">
        <f t="shared" si="294"/>
        <v>0</v>
      </c>
      <c r="JZ306" s="930">
        <f t="shared" si="294"/>
        <v>0</v>
      </c>
      <c r="KA306" s="930">
        <f t="shared" si="294"/>
        <v>0</v>
      </c>
      <c r="KB306" s="930">
        <f t="shared" si="294"/>
        <v>0</v>
      </c>
      <c r="KC306" s="930">
        <f t="shared" si="294"/>
        <v>0</v>
      </c>
      <c r="KD306" s="930">
        <f t="shared" si="294"/>
        <v>0</v>
      </c>
      <c r="KE306" s="930">
        <f t="shared" si="294"/>
        <v>0</v>
      </c>
      <c r="KF306" s="930">
        <f t="shared" si="294"/>
        <v>0</v>
      </c>
      <c r="KG306" s="930">
        <f t="shared" si="294"/>
        <v>0</v>
      </c>
      <c r="KH306" s="930">
        <f t="shared" si="294"/>
        <v>0</v>
      </c>
      <c r="KI306" s="930">
        <f t="shared" si="294"/>
        <v>0</v>
      </c>
      <c r="KJ306" s="930">
        <f t="shared" si="294"/>
        <v>0</v>
      </c>
      <c r="KK306" s="930">
        <f t="shared" si="294"/>
        <v>0</v>
      </c>
      <c r="KL306" s="930">
        <f t="shared" si="294"/>
        <v>0</v>
      </c>
      <c r="KM306" s="930">
        <f t="shared" si="294"/>
        <v>0</v>
      </c>
      <c r="KN306" s="930">
        <f t="shared" si="294"/>
        <v>0</v>
      </c>
      <c r="KO306" s="930">
        <f t="shared" si="294"/>
        <v>0</v>
      </c>
      <c r="KP306" s="930">
        <f t="shared" si="294"/>
        <v>0</v>
      </c>
      <c r="KQ306" s="930">
        <f t="shared" si="294"/>
        <v>0</v>
      </c>
      <c r="KR306" s="930">
        <f t="shared" si="294"/>
        <v>0</v>
      </c>
      <c r="KS306" s="930">
        <f t="shared" si="294"/>
        <v>0</v>
      </c>
      <c r="KT306" s="930">
        <f t="shared" si="294"/>
        <v>0</v>
      </c>
      <c r="KU306" s="930">
        <f t="shared" si="294"/>
        <v>0</v>
      </c>
      <c r="KV306" s="930">
        <f t="shared" si="294"/>
        <v>0</v>
      </c>
      <c r="KW306" s="930">
        <f t="shared" si="294"/>
        <v>0</v>
      </c>
      <c r="KX306" s="930">
        <f t="shared" si="294"/>
        <v>0</v>
      </c>
      <c r="KY306" s="930">
        <f t="shared" si="294"/>
        <v>0</v>
      </c>
      <c r="KZ306" s="930">
        <f t="shared" si="294"/>
        <v>0</v>
      </c>
      <c r="LA306" s="930">
        <f t="shared" si="294"/>
        <v>0</v>
      </c>
      <c r="LB306" s="930">
        <f t="shared" si="294"/>
        <v>0</v>
      </c>
      <c r="LC306" s="930">
        <f t="shared" si="294"/>
        <v>0</v>
      </c>
      <c r="LD306" s="930">
        <f t="shared" si="294"/>
        <v>0</v>
      </c>
      <c r="LE306" s="930">
        <f t="shared" si="294"/>
        <v>0</v>
      </c>
      <c r="LF306" s="930">
        <f t="shared" si="294"/>
        <v>0</v>
      </c>
      <c r="LG306" s="930">
        <f t="shared" si="294"/>
        <v>0</v>
      </c>
      <c r="LH306" s="930">
        <f t="shared" si="294"/>
        <v>0</v>
      </c>
      <c r="LI306" s="930">
        <f t="shared" si="294"/>
        <v>0</v>
      </c>
      <c r="LJ306" s="930">
        <f t="shared" si="294"/>
        <v>0</v>
      </c>
      <c r="LK306" s="930">
        <f t="shared" si="294"/>
        <v>0</v>
      </c>
      <c r="LL306" s="930">
        <f t="shared" si="294"/>
        <v>0</v>
      </c>
      <c r="LM306" s="930">
        <f t="shared" si="294"/>
        <v>0</v>
      </c>
      <c r="LN306" s="930">
        <f t="shared" si="294"/>
        <v>0</v>
      </c>
      <c r="LO306" s="930">
        <f t="shared" si="294"/>
        <v>0</v>
      </c>
      <c r="LP306" s="930">
        <f t="shared" si="294"/>
        <v>0</v>
      </c>
      <c r="LQ306" s="930">
        <f t="shared" si="294"/>
        <v>0</v>
      </c>
      <c r="LR306" s="930">
        <f t="shared" si="294"/>
        <v>0</v>
      </c>
      <c r="LS306" s="930">
        <f t="shared" si="294"/>
        <v>0</v>
      </c>
      <c r="LT306" s="930">
        <f t="shared" ref="LT306:OE306" si="295">LT305</f>
        <v>0</v>
      </c>
      <c r="LU306" s="930">
        <f t="shared" si="295"/>
        <v>0</v>
      </c>
      <c r="LV306" s="930">
        <f t="shared" si="295"/>
        <v>0</v>
      </c>
      <c r="LW306" s="930">
        <f t="shared" si="295"/>
        <v>0</v>
      </c>
      <c r="LX306" s="930">
        <f t="shared" si="295"/>
        <v>0</v>
      </c>
      <c r="LY306" s="930">
        <f t="shared" si="295"/>
        <v>0</v>
      </c>
      <c r="LZ306" s="930">
        <f t="shared" si="295"/>
        <v>0</v>
      </c>
      <c r="MA306" s="930">
        <f t="shared" si="295"/>
        <v>0</v>
      </c>
      <c r="MB306" s="930">
        <f t="shared" si="295"/>
        <v>0</v>
      </c>
      <c r="MC306" s="930">
        <f t="shared" si="295"/>
        <v>0</v>
      </c>
      <c r="MD306" s="930">
        <f t="shared" si="295"/>
        <v>0</v>
      </c>
      <c r="ME306" s="930">
        <f t="shared" si="295"/>
        <v>0</v>
      </c>
      <c r="MF306" s="930">
        <f t="shared" si="295"/>
        <v>0</v>
      </c>
      <c r="MG306" s="930">
        <f t="shared" si="295"/>
        <v>0</v>
      </c>
      <c r="MH306" s="930">
        <f t="shared" si="295"/>
        <v>0</v>
      </c>
      <c r="MI306" s="930">
        <f t="shared" si="295"/>
        <v>0</v>
      </c>
      <c r="MJ306" s="930">
        <f t="shared" si="295"/>
        <v>0</v>
      </c>
      <c r="MK306" s="930">
        <f t="shared" si="295"/>
        <v>0</v>
      </c>
      <c r="ML306" s="930">
        <f t="shared" si="295"/>
        <v>0</v>
      </c>
      <c r="MM306" s="930">
        <f t="shared" si="295"/>
        <v>0</v>
      </c>
      <c r="MN306" s="930">
        <f t="shared" si="295"/>
        <v>0</v>
      </c>
      <c r="MO306" s="930">
        <f t="shared" si="295"/>
        <v>0</v>
      </c>
      <c r="MP306" s="930">
        <f t="shared" si="295"/>
        <v>0</v>
      </c>
      <c r="MQ306" s="930">
        <f t="shared" si="295"/>
        <v>0</v>
      </c>
      <c r="MR306" s="930">
        <f t="shared" si="295"/>
        <v>0</v>
      </c>
      <c r="MS306" s="930">
        <f t="shared" si="295"/>
        <v>0</v>
      </c>
      <c r="MT306" s="930">
        <f t="shared" si="295"/>
        <v>0</v>
      </c>
      <c r="MU306" s="930">
        <f t="shared" si="295"/>
        <v>0</v>
      </c>
      <c r="MV306" s="930">
        <f t="shared" si="295"/>
        <v>0</v>
      </c>
      <c r="MW306" s="930">
        <f t="shared" si="295"/>
        <v>0</v>
      </c>
      <c r="MX306" s="930">
        <f t="shared" si="295"/>
        <v>0</v>
      </c>
      <c r="MY306" s="930">
        <f t="shared" si="295"/>
        <v>0</v>
      </c>
      <c r="MZ306" s="930">
        <f t="shared" si="295"/>
        <v>0</v>
      </c>
      <c r="NA306" s="930">
        <f t="shared" si="295"/>
        <v>0</v>
      </c>
      <c r="NB306" s="930">
        <f t="shared" si="295"/>
        <v>0</v>
      </c>
      <c r="NC306" s="930">
        <f t="shared" si="295"/>
        <v>0</v>
      </c>
      <c r="ND306" s="930">
        <f t="shared" si="295"/>
        <v>0</v>
      </c>
      <c r="NE306" s="930">
        <f t="shared" si="295"/>
        <v>0</v>
      </c>
      <c r="NF306" s="930">
        <f t="shared" si="295"/>
        <v>0</v>
      </c>
      <c r="NG306" s="930">
        <f t="shared" si="295"/>
        <v>0</v>
      </c>
      <c r="NH306" s="930">
        <f t="shared" si="295"/>
        <v>0</v>
      </c>
      <c r="NI306" s="930">
        <f t="shared" si="295"/>
        <v>0</v>
      </c>
      <c r="NJ306" s="930">
        <f t="shared" si="295"/>
        <v>0</v>
      </c>
      <c r="NK306" s="930">
        <f t="shared" si="295"/>
        <v>0</v>
      </c>
      <c r="NL306" s="930">
        <f t="shared" si="295"/>
        <v>0</v>
      </c>
      <c r="NM306" s="930">
        <f t="shared" si="295"/>
        <v>0</v>
      </c>
      <c r="NN306" s="930">
        <f t="shared" si="295"/>
        <v>0</v>
      </c>
      <c r="NO306" s="930">
        <f t="shared" si="295"/>
        <v>0</v>
      </c>
      <c r="NP306" s="930">
        <f t="shared" si="295"/>
        <v>0</v>
      </c>
      <c r="NQ306" s="930">
        <f t="shared" si="295"/>
        <v>0</v>
      </c>
      <c r="NR306" s="930">
        <f t="shared" si="295"/>
        <v>0</v>
      </c>
      <c r="NS306" s="930">
        <f t="shared" si="295"/>
        <v>0</v>
      </c>
      <c r="NT306" s="930">
        <f t="shared" si="295"/>
        <v>0</v>
      </c>
      <c r="NU306" s="930">
        <f t="shared" si="295"/>
        <v>0</v>
      </c>
      <c r="NV306" s="930">
        <f t="shared" si="295"/>
        <v>0</v>
      </c>
      <c r="NW306" s="930">
        <f t="shared" si="295"/>
        <v>0</v>
      </c>
      <c r="NX306" s="930">
        <f t="shared" si="295"/>
        <v>0</v>
      </c>
      <c r="NY306" s="930">
        <f t="shared" si="295"/>
        <v>0</v>
      </c>
      <c r="NZ306" s="930">
        <f t="shared" si="295"/>
        <v>0</v>
      </c>
      <c r="OA306" s="930">
        <f t="shared" si="295"/>
        <v>0</v>
      </c>
      <c r="OB306" s="930">
        <f t="shared" si="295"/>
        <v>0</v>
      </c>
      <c r="OC306" s="930">
        <f t="shared" si="295"/>
        <v>0</v>
      </c>
      <c r="OD306" s="930">
        <f t="shared" si="295"/>
        <v>0</v>
      </c>
      <c r="OE306" s="930">
        <f t="shared" si="295"/>
        <v>0</v>
      </c>
      <c r="OF306" s="930">
        <f t="shared" ref="OF306:QQ306" si="296">OF305</f>
        <v>0</v>
      </c>
      <c r="OG306" s="930">
        <f t="shared" si="296"/>
        <v>0</v>
      </c>
      <c r="OH306" s="930">
        <f t="shared" si="296"/>
        <v>0</v>
      </c>
      <c r="OI306" s="930">
        <f t="shared" si="296"/>
        <v>0</v>
      </c>
      <c r="OJ306" s="930">
        <f t="shared" si="296"/>
        <v>0</v>
      </c>
      <c r="OK306" s="930">
        <f t="shared" si="296"/>
        <v>0</v>
      </c>
      <c r="OL306" s="930">
        <f t="shared" si="296"/>
        <v>0</v>
      </c>
      <c r="OM306" s="930">
        <f t="shared" si="296"/>
        <v>0</v>
      </c>
      <c r="ON306" s="930">
        <f t="shared" si="296"/>
        <v>0</v>
      </c>
      <c r="OO306" s="930">
        <f t="shared" si="296"/>
        <v>0</v>
      </c>
      <c r="OP306" s="930">
        <f t="shared" si="296"/>
        <v>0</v>
      </c>
      <c r="OQ306" s="930">
        <f t="shared" si="296"/>
        <v>0</v>
      </c>
      <c r="OR306" s="930">
        <f t="shared" si="296"/>
        <v>0</v>
      </c>
      <c r="OS306" s="930">
        <f t="shared" si="296"/>
        <v>0</v>
      </c>
      <c r="OT306" s="930">
        <f t="shared" si="296"/>
        <v>0</v>
      </c>
      <c r="OU306" s="930">
        <f t="shared" si="296"/>
        <v>0</v>
      </c>
      <c r="OV306" s="930">
        <f t="shared" si="296"/>
        <v>0</v>
      </c>
      <c r="OW306" s="930">
        <f t="shared" si="296"/>
        <v>0</v>
      </c>
      <c r="OX306" s="930">
        <f t="shared" si="296"/>
        <v>0</v>
      </c>
      <c r="OY306" s="930">
        <f t="shared" si="296"/>
        <v>0</v>
      </c>
      <c r="OZ306" s="930">
        <f t="shared" si="296"/>
        <v>0</v>
      </c>
      <c r="PA306" s="930">
        <f t="shared" si="296"/>
        <v>0</v>
      </c>
      <c r="PB306" s="930">
        <f t="shared" si="296"/>
        <v>0</v>
      </c>
      <c r="PC306" s="930">
        <f t="shared" si="296"/>
        <v>0</v>
      </c>
      <c r="PD306" s="930">
        <f t="shared" si="296"/>
        <v>0</v>
      </c>
      <c r="PE306" s="930">
        <f t="shared" si="296"/>
        <v>0</v>
      </c>
      <c r="PF306" s="930">
        <f t="shared" si="296"/>
        <v>0</v>
      </c>
      <c r="PG306" s="930">
        <f t="shared" si="296"/>
        <v>0</v>
      </c>
      <c r="PH306" s="930">
        <f t="shared" si="296"/>
        <v>0</v>
      </c>
      <c r="PI306" s="930">
        <f t="shared" si="296"/>
        <v>0</v>
      </c>
      <c r="PJ306" s="930">
        <f t="shared" si="296"/>
        <v>0</v>
      </c>
      <c r="PK306" s="930">
        <f t="shared" si="296"/>
        <v>0</v>
      </c>
      <c r="PL306" s="930">
        <f t="shared" si="296"/>
        <v>0</v>
      </c>
      <c r="PM306" s="930">
        <f t="shared" si="296"/>
        <v>0</v>
      </c>
      <c r="PN306" s="930">
        <f t="shared" si="296"/>
        <v>0</v>
      </c>
      <c r="PO306" s="930">
        <f t="shared" si="296"/>
        <v>0</v>
      </c>
      <c r="PP306" s="930">
        <f t="shared" si="296"/>
        <v>0</v>
      </c>
      <c r="PQ306" s="930">
        <f t="shared" si="296"/>
        <v>0</v>
      </c>
      <c r="PR306" s="930">
        <f t="shared" si="296"/>
        <v>0</v>
      </c>
      <c r="PS306" s="930">
        <f t="shared" si="296"/>
        <v>0</v>
      </c>
      <c r="PT306" s="930">
        <f t="shared" si="296"/>
        <v>0</v>
      </c>
      <c r="PU306" s="930">
        <f t="shared" si="296"/>
        <v>0</v>
      </c>
      <c r="PV306" s="930">
        <f t="shared" si="296"/>
        <v>0</v>
      </c>
      <c r="PW306" s="930">
        <f t="shared" si="296"/>
        <v>0</v>
      </c>
      <c r="PX306" s="930">
        <f t="shared" si="296"/>
        <v>0</v>
      </c>
      <c r="PY306" s="930">
        <f t="shared" si="296"/>
        <v>0</v>
      </c>
      <c r="PZ306" s="930">
        <f t="shared" si="296"/>
        <v>0</v>
      </c>
      <c r="QA306" s="930">
        <f t="shared" si="296"/>
        <v>0</v>
      </c>
      <c r="QB306" s="930">
        <f t="shared" si="296"/>
        <v>0</v>
      </c>
      <c r="QC306" s="930">
        <f t="shared" si="296"/>
        <v>0</v>
      </c>
      <c r="QD306" s="930">
        <f t="shared" si="296"/>
        <v>0</v>
      </c>
      <c r="QE306" s="930">
        <f t="shared" si="296"/>
        <v>0</v>
      </c>
      <c r="QF306" s="930">
        <f t="shared" si="296"/>
        <v>0</v>
      </c>
      <c r="QG306" s="930">
        <f t="shared" si="296"/>
        <v>0</v>
      </c>
      <c r="QH306" s="930">
        <f t="shared" si="296"/>
        <v>0</v>
      </c>
      <c r="QI306" s="930">
        <f t="shared" si="296"/>
        <v>0</v>
      </c>
      <c r="QJ306" s="930">
        <f t="shared" si="296"/>
        <v>0</v>
      </c>
      <c r="QK306" s="930">
        <f t="shared" si="296"/>
        <v>0</v>
      </c>
      <c r="QL306" s="930">
        <f t="shared" si="296"/>
        <v>0</v>
      </c>
      <c r="QM306" s="930">
        <f t="shared" si="296"/>
        <v>0</v>
      </c>
      <c r="QN306" s="930">
        <f t="shared" si="296"/>
        <v>0</v>
      </c>
      <c r="QO306" s="930">
        <f t="shared" si="296"/>
        <v>0</v>
      </c>
      <c r="QP306" s="930">
        <f t="shared" si="296"/>
        <v>0</v>
      </c>
      <c r="QQ306" s="930">
        <f t="shared" si="296"/>
        <v>0</v>
      </c>
      <c r="QR306" s="930">
        <f t="shared" ref="QR306:SI306" si="297">QR305</f>
        <v>0</v>
      </c>
      <c r="QS306" s="930">
        <f t="shared" si="297"/>
        <v>0</v>
      </c>
      <c r="QT306" s="930">
        <f t="shared" si="297"/>
        <v>0</v>
      </c>
      <c r="QU306" s="930">
        <f t="shared" si="297"/>
        <v>0</v>
      </c>
      <c r="QV306" s="930">
        <f t="shared" si="297"/>
        <v>0</v>
      </c>
      <c r="QW306" s="930">
        <f t="shared" si="297"/>
        <v>0</v>
      </c>
      <c r="QX306" s="930">
        <f t="shared" si="297"/>
        <v>0</v>
      </c>
      <c r="QY306" s="930">
        <f t="shared" si="297"/>
        <v>0</v>
      </c>
      <c r="QZ306" s="930">
        <f t="shared" si="297"/>
        <v>0</v>
      </c>
      <c r="RA306" s="930">
        <f t="shared" si="297"/>
        <v>0</v>
      </c>
      <c r="RB306" s="930">
        <f t="shared" si="297"/>
        <v>0</v>
      </c>
      <c r="RC306" s="930">
        <f t="shared" si="297"/>
        <v>0</v>
      </c>
      <c r="RD306" s="930">
        <f t="shared" si="297"/>
        <v>0</v>
      </c>
      <c r="RE306" s="930">
        <f t="shared" si="297"/>
        <v>0</v>
      </c>
      <c r="RF306" s="930">
        <f t="shared" si="297"/>
        <v>0</v>
      </c>
      <c r="RG306" s="930">
        <f t="shared" si="297"/>
        <v>0</v>
      </c>
      <c r="RH306" s="930">
        <f t="shared" si="297"/>
        <v>0</v>
      </c>
      <c r="RI306" s="930">
        <f t="shared" si="297"/>
        <v>0</v>
      </c>
      <c r="RJ306" s="930">
        <f t="shared" si="297"/>
        <v>0</v>
      </c>
      <c r="RK306" s="930">
        <f t="shared" si="297"/>
        <v>0</v>
      </c>
      <c r="RL306" s="930">
        <f t="shared" si="297"/>
        <v>0</v>
      </c>
      <c r="RM306" s="930">
        <f t="shared" si="297"/>
        <v>0</v>
      </c>
      <c r="RN306" s="930">
        <f t="shared" si="297"/>
        <v>0</v>
      </c>
      <c r="RO306" s="930">
        <f t="shared" si="297"/>
        <v>0</v>
      </c>
      <c r="RP306" s="930">
        <f t="shared" si="297"/>
        <v>0</v>
      </c>
      <c r="RQ306" s="930">
        <f t="shared" si="297"/>
        <v>0</v>
      </c>
      <c r="RR306" s="930">
        <f t="shared" si="297"/>
        <v>0</v>
      </c>
      <c r="RS306" s="930">
        <f t="shared" si="297"/>
        <v>0</v>
      </c>
      <c r="RT306" s="930">
        <f t="shared" si="297"/>
        <v>0</v>
      </c>
      <c r="RU306" s="930">
        <f t="shared" si="297"/>
        <v>0</v>
      </c>
      <c r="RV306" s="930">
        <f t="shared" si="297"/>
        <v>0</v>
      </c>
      <c r="RW306" s="930">
        <f t="shared" si="297"/>
        <v>0</v>
      </c>
      <c r="RX306" s="930">
        <f t="shared" si="297"/>
        <v>0</v>
      </c>
      <c r="RY306" s="930">
        <f t="shared" si="297"/>
        <v>0</v>
      </c>
      <c r="RZ306" s="930">
        <f t="shared" si="297"/>
        <v>0</v>
      </c>
      <c r="SA306" s="930">
        <f t="shared" si="297"/>
        <v>0</v>
      </c>
      <c r="SB306" s="930">
        <f t="shared" si="297"/>
        <v>0</v>
      </c>
      <c r="SC306" s="930">
        <f t="shared" si="297"/>
        <v>0</v>
      </c>
      <c r="SD306" s="930">
        <f t="shared" si="297"/>
        <v>0</v>
      </c>
      <c r="SE306" s="930">
        <f t="shared" si="297"/>
        <v>0</v>
      </c>
      <c r="SF306" s="930">
        <f t="shared" si="297"/>
        <v>0</v>
      </c>
      <c r="SG306" s="930">
        <f t="shared" si="297"/>
        <v>0</v>
      </c>
      <c r="SH306" s="930">
        <f t="shared" si="297"/>
        <v>0</v>
      </c>
      <c r="SI306" s="930">
        <f t="shared" si="297"/>
        <v>0</v>
      </c>
      <c r="SJ306" s="274">
        <f t="shared" ref="SJ306:SJ309" si="298">SI306</f>
        <v>0</v>
      </c>
      <c r="SK306" s="261"/>
      <c r="SL306" s="249"/>
      <c r="SM306" s="249"/>
      <c r="SN306" s="249"/>
    </row>
    <row r="307" spans="1:508" outlineLevel="3" x14ac:dyDescent="0.35">
      <c r="A307" s="249"/>
      <c r="B307" s="258"/>
      <c r="C307" s="447">
        <f t="shared" ref="C307" si="299">INT($C$40)+3</f>
        <v>4</v>
      </c>
      <c r="D307" s="274"/>
      <c r="E307" s="325">
        <f t="shared" si="269"/>
        <v>155</v>
      </c>
      <c r="F307" s="331"/>
      <c r="G307" s="274"/>
      <c r="H307" s="569"/>
      <c r="I307" s="587" t="s">
        <v>928</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35">
      <c r="A308" s="249"/>
      <c r="B308" s="258"/>
      <c r="C308" s="447">
        <f>INT($C$40)+3</f>
        <v>4</v>
      </c>
      <c r="D308" s="274"/>
      <c r="E308" s="325">
        <f t="shared" si="269"/>
        <v>156</v>
      </c>
      <c r="F308" s="331"/>
      <c r="G308" s="274"/>
      <c r="H308" s="569"/>
      <c r="I308" s="584" t="s">
        <v>920</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35">
      <c r="A309" s="249"/>
      <c r="B309" s="258"/>
      <c r="C309" s="447">
        <f>INT($C$40)+3</f>
        <v>4</v>
      </c>
      <c r="D309" s="274"/>
      <c r="E309" s="325">
        <f t="shared" si="269"/>
        <v>157</v>
      </c>
      <c r="F309" s="331"/>
      <c r="G309" s="274"/>
      <c r="H309" s="569"/>
      <c r="I309" s="584" t="s">
        <v>921</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35">
      <c r="A310" s="249"/>
      <c r="B310" s="258"/>
      <c r="C310" s="447">
        <f>INT($C$40)+3</f>
        <v>4</v>
      </c>
      <c r="D310" s="274"/>
      <c r="E310" s="325">
        <f t="shared" si="269"/>
        <v>158</v>
      </c>
      <c r="F310" s="331"/>
      <c r="G310" s="274"/>
      <c r="H310" s="571"/>
      <c r="I310" s="585" t="s">
        <v>922</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35">
      <c r="A311" s="249"/>
      <c r="B311" s="258"/>
      <c r="C311" s="447">
        <f>INT($C$40)+2</f>
        <v>3</v>
      </c>
      <c r="D311" s="274"/>
      <c r="E311" s="325">
        <f t="shared" si="269"/>
        <v>159</v>
      </c>
      <c r="F311" s="331"/>
      <c r="G311" s="274"/>
      <c r="H311" s="567"/>
      <c r="I311" s="567" t="s">
        <v>615</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35">
      <c r="A312" s="249"/>
      <c r="B312" s="258"/>
      <c r="C312" s="447">
        <f>INT($C$40)+3</f>
        <v>4</v>
      </c>
      <c r="D312" s="274"/>
      <c r="E312" s="325">
        <f t="shared" si="269"/>
        <v>160</v>
      </c>
      <c r="F312" s="331"/>
      <c r="G312" s="274"/>
      <c r="H312" s="569"/>
      <c r="I312" s="569" t="s">
        <v>616</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35">
      <c r="A313" s="249"/>
      <c r="B313" s="258"/>
      <c r="C313" s="447">
        <f>INT($C$40)+3</f>
        <v>4</v>
      </c>
      <c r="D313" s="274"/>
      <c r="E313" s="325">
        <f t="shared" si="269"/>
        <v>161</v>
      </c>
      <c r="F313" s="331"/>
      <c r="G313" s="274"/>
      <c r="H313" s="569"/>
      <c r="I313" s="569" t="s">
        <v>617</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35">
      <c r="A314" s="249"/>
      <c r="B314" s="258"/>
      <c r="C314" s="447">
        <f>INT($C$40)+3</f>
        <v>4</v>
      </c>
      <c r="D314" s="274"/>
      <c r="E314" s="325">
        <f t="shared" si="269"/>
        <v>162</v>
      </c>
      <c r="F314" s="331"/>
      <c r="G314" s="274"/>
      <c r="H314" s="573"/>
      <c r="I314" s="573" t="s">
        <v>748</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35">
      <c r="A315" s="249"/>
      <c r="B315" s="258"/>
      <c r="C315" s="447">
        <f>INT($C$40)+2</f>
        <v>3</v>
      </c>
      <c r="D315" s="274"/>
      <c r="E315" s="325">
        <f t="shared" si="269"/>
        <v>163</v>
      </c>
      <c r="F315" s="331"/>
      <c r="G315" s="274"/>
      <c r="H315" s="575"/>
      <c r="I315" s="575" t="s">
        <v>749</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35">
      <c r="A316" s="249"/>
      <c r="B316" s="258"/>
      <c r="C316" s="447">
        <f>INT($C$40)+2</f>
        <v>3</v>
      </c>
      <c r="D316" s="274"/>
      <c r="E316" s="325">
        <f t="shared" si="269"/>
        <v>164</v>
      </c>
      <c r="F316" s="331"/>
      <c r="G316" s="274"/>
      <c r="H316" s="465"/>
      <c r="I316" s="465" t="s">
        <v>750</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35">
      <c r="A317" s="249"/>
      <c r="B317" s="258"/>
      <c r="C317" s="447">
        <f t="shared" ref="C317:C365" si="300">INT($C$40)+3</f>
        <v>4</v>
      </c>
      <c r="D317" s="274"/>
      <c r="E317" s="325">
        <f t="shared" si="269"/>
        <v>165</v>
      </c>
      <c r="F317" s="331"/>
      <c r="G317" s="274"/>
      <c r="H317" s="514"/>
      <c r="I317" s="514" t="s">
        <v>751</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35">
      <c r="A318" s="249"/>
      <c r="B318" s="258"/>
      <c r="C318" s="447">
        <f>INT($C$40)+2</f>
        <v>3</v>
      </c>
      <c r="D318" s="274"/>
      <c r="E318" s="325">
        <f t="shared" si="269"/>
        <v>166</v>
      </c>
      <c r="F318" s="331"/>
      <c r="G318" s="274"/>
      <c r="H318" s="515"/>
      <c r="I318" s="515" t="s">
        <v>752</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35">
      <c r="A319" s="249"/>
      <c r="B319" s="258"/>
      <c r="C319" s="447">
        <f>INT($C$40)+3</f>
        <v>4</v>
      </c>
      <c r="D319" s="274"/>
      <c r="E319" s="325">
        <f t="shared" si="269"/>
        <v>167</v>
      </c>
      <c r="F319" s="331"/>
      <c r="G319" s="274"/>
      <c r="H319" s="347"/>
      <c r="I319" s="347" t="s">
        <v>753</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35">
      <c r="A320" s="249"/>
      <c r="B320" s="258"/>
      <c r="C320" s="447">
        <f>INT($C$40)+2</f>
        <v>3</v>
      </c>
      <c r="D320" s="274"/>
      <c r="E320" s="325">
        <f t="shared" si="269"/>
        <v>168</v>
      </c>
      <c r="F320" s="331"/>
      <c r="G320" s="274"/>
      <c r="H320" s="575"/>
      <c r="I320" s="575" t="s">
        <v>754</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35">
      <c r="A321" s="249"/>
      <c r="B321" s="258"/>
      <c r="C321" s="447">
        <f>INT($C$40)+2</f>
        <v>3</v>
      </c>
      <c r="D321" s="274"/>
      <c r="E321" s="325">
        <f t="shared" si="269"/>
        <v>169</v>
      </c>
      <c r="F321" s="331"/>
      <c r="G321" s="274"/>
      <c r="H321" s="567" t="str">
        <f>Sheep!$H$252&amp;" Maternal"</f>
        <v>Win Maternal</v>
      </c>
      <c r="I321" s="567" t="s">
        <v>916</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35">
      <c r="A322" s="249"/>
      <c r="B322" s="258"/>
      <c r="C322" s="447">
        <f>INT($C$40)+3</f>
        <v>4</v>
      </c>
      <c r="D322" s="274"/>
      <c r="E322" s="325">
        <f t="shared" si="269"/>
        <v>170</v>
      </c>
      <c r="F322" s="331"/>
      <c r="G322" s="274"/>
      <c r="H322" s="569"/>
      <c r="I322" s="587" t="s">
        <v>917</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35">
      <c r="A323" s="249"/>
      <c r="B323" s="258"/>
      <c r="C323" s="447">
        <f>INT($C$40)+3</f>
        <v>4</v>
      </c>
      <c r="D323" s="274"/>
      <c r="E323" s="325">
        <f t="shared" si="269"/>
        <v>171</v>
      </c>
      <c r="F323" s="331"/>
      <c r="G323" s="274"/>
      <c r="H323" s="569"/>
      <c r="I323" s="584" t="s">
        <v>919</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35">
      <c r="A324" s="249"/>
      <c r="B324" s="258"/>
      <c r="C324" s="447">
        <f t="shared" ref="C324:C327" si="301">INT($C$40)+3</f>
        <v>4</v>
      </c>
      <c r="D324" s="274"/>
      <c r="E324" s="325">
        <f t="shared" si="269"/>
        <v>172</v>
      </c>
      <c r="F324" s="331"/>
      <c r="G324" s="274"/>
      <c r="H324" s="569"/>
      <c r="I324" s="587" t="s">
        <v>918</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35">
      <c r="A325" s="249"/>
      <c r="B325" s="258"/>
      <c r="C325" s="447">
        <f t="shared" si="301"/>
        <v>4</v>
      </c>
      <c r="D325" s="274"/>
      <c r="E325" s="325">
        <f t="shared" si="269"/>
        <v>173</v>
      </c>
      <c r="F325" s="331"/>
      <c r="G325" s="274"/>
      <c r="H325" s="569"/>
      <c r="I325" s="584" t="s">
        <v>920</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35">
      <c r="A326" s="249"/>
      <c r="B326" s="258"/>
      <c r="C326" s="447">
        <f t="shared" si="301"/>
        <v>4</v>
      </c>
      <c r="D326" s="274"/>
      <c r="E326" s="325">
        <f t="shared" si="269"/>
        <v>174</v>
      </c>
      <c r="F326" s="331"/>
      <c r="G326" s="274"/>
      <c r="H326" s="569"/>
      <c r="I326" s="584" t="s">
        <v>923</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35">
      <c r="A327" s="249"/>
      <c r="B327" s="258"/>
      <c r="C327" s="447">
        <f t="shared" si="301"/>
        <v>4</v>
      </c>
      <c r="D327" s="274"/>
      <c r="E327" s="325">
        <f t="shared" si="269"/>
        <v>175</v>
      </c>
      <c r="F327" s="331"/>
      <c r="G327" s="274"/>
      <c r="H327" s="569"/>
      <c r="I327" s="587" t="s">
        <v>924</v>
      </c>
      <c r="J327" s="570"/>
      <c r="K327" s="929">
        <f>K324</f>
        <v>0</v>
      </c>
      <c r="L327" s="929">
        <f t="shared" ref="L327:BW329" si="303">L324</f>
        <v>0</v>
      </c>
      <c r="M327" s="929">
        <f t="shared" si="303"/>
        <v>0</v>
      </c>
      <c r="N327" s="929">
        <f t="shared" si="303"/>
        <v>0</v>
      </c>
      <c r="O327" s="929">
        <f t="shared" si="303"/>
        <v>0</v>
      </c>
      <c r="P327" s="929">
        <f t="shared" si="303"/>
        <v>0</v>
      </c>
      <c r="Q327" s="929">
        <f t="shared" si="303"/>
        <v>0</v>
      </c>
      <c r="R327" s="929">
        <f t="shared" si="303"/>
        <v>0</v>
      </c>
      <c r="S327" s="929">
        <f t="shared" si="303"/>
        <v>0</v>
      </c>
      <c r="T327" s="929">
        <f t="shared" si="303"/>
        <v>0</v>
      </c>
      <c r="U327" s="929">
        <f t="shared" si="303"/>
        <v>0</v>
      </c>
      <c r="V327" s="929">
        <f t="shared" si="303"/>
        <v>0</v>
      </c>
      <c r="W327" s="929">
        <f t="shared" si="303"/>
        <v>0</v>
      </c>
      <c r="X327" s="929">
        <f t="shared" si="303"/>
        <v>0</v>
      </c>
      <c r="Y327" s="929">
        <f t="shared" si="303"/>
        <v>0</v>
      </c>
      <c r="Z327" s="929">
        <f t="shared" si="303"/>
        <v>0</v>
      </c>
      <c r="AA327" s="929">
        <f t="shared" si="303"/>
        <v>0</v>
      </c>
      <c r="AB327" s="929">
        <f t="shared" si="303"/>
        <v>0</v>
      </c>
      <c r="AC327" s="929">
        <f t="shared" si="303"/>
        <v>0</v>
      </c>
      <c r="AD327" s="929">
        <f t="shared" si="303"/>
        <v>0</v>
      </c>
      <c r="AE327" s="929">
        <f t="shared" si="303"/>
        <v>0</v>
      </c>
      <c r="AF327" s="929">
        <f t="shared" si="303"/>
        <v>0</v>
      </c>
      <c r="AG327" s="929">
        <f t="shared" si="303"/>
        <v>0</v>
      </c>
      <c r="AH327" s="929">
        <f t="shared" si="303"/>
        <v>0</v>
      </c>
      <c r="AI327" s="929">
        <f t="shared" si="303"/>
        <v>0</v>
      </c>
      <c r="AJ327" s="929">
        <f t="shared" si="303"/>
        <v>0</v>
      </c>
      <c r="AK327" s="929">
        <f t="shared" si="303"/>
        <v>0</v>
      </c>
      <c r="AL327" s="929">
        <f t="shared" si="303"/>
        <v>0</v>
      </c>
      <c r="AM327" s="929">
        <f t="shared" si="303"/>
        <v>0</v>
      </c>
      <c r="AN327" s="929">
        <f t="shared" si="303"/>
        <v>0</v>
      </c>
      <c r="AO327" s="929">
        <f t="shared" si="303"/>
        <v>0</v>
      </c>
      <c r="AP327" s="929">
        <f t="shared" si="303"/>
        <v>0</v>
      </c>
      <c r="AQ327" s="929">
        <f t="shared" si="303"/>
        <v>0</v>
      </c>
      <c r="AR327" s="929">
        <f t="shared" si="303"/>
        <v>0</v>
      </c>
      <c r="AS327" s="929">
        <f t="shared" si="303"/>
        <v>0</v>
      </c>
      <c r="AT327" s="929">
        <f t="shared" si="303"/>
        <v>0</v>
      </c>
      <c r="AU327" s="929">
        <f t="shared" si="303"/>
        <v>0</v>
      </c>
      <c r="AV327" s="929">
        <f t="shared" si="303"/>
        <v>0</v>
      </c>
      <c r="AW327" s="929">
        <f t="shared" si="303"/>
        <v>0</v>
      </c>
      <c r="AX327" s="929">
        <f t="shared" si="303"/>
        <v>0</v>
      </c>
      <c r="AY327" s="929">
        <f t="shared" si="303"/>
        <v>0</v>
      </c>
      <c r="AZ327" s="929">
        <f t="shared" si="303"/>
        <v>0</v>
      </c>
      <c r="BA327" s="929">
        <f t="shared" si="303"/>
        <v>0</v>
      </c>
      <c r="BB327" s="929">
        <f t="shared" si="303"/>
        <v>0</v>
      </c>
      <c r="BC327" s="929">
        <f t="shared" si="303"/>
        <v>0</v>
      </c>
      <c r="BD327" s="929">
        <f t="shared" si="303"/>
        <v>0</v>
      </c>
      <c r="BE327" s="929">
        <f t="shared" si="303"/>
        <v>0</v>
      </c>
      <c r="BF327" s="929">
        <f t="shared" si="303"/>
        <v>0</v>
      </c>
      <c r="BG327" s="929">
        <f t="shared" si="303"/>
        <v>0</v>
      </c>
      <c r="BH327" s="929">
        <f t="shared" si="303"/>
        <v>0</v>
      </c>
      <c r="BI327" s="929">
        <f t="shared" si="303"/>
        <v>0</v>
      </c>
      <c r="BJ327" s="929">
        <f t="shared" si="303"/>
        <v>0</v>
      </c>
      <c r="BK327" s="929">
        <f t="shared" si="303"/>
        <v>0</v>
      </c>
      <c r="BL327" s="929">
        <f t="shared" si="303"/>
        <v>0</v>
      </c>
      <c r="BM327" s="929">
        <f t="shared" si="303"/>
        <v>0</v>
      </c>
      <c r="BN327" s="929">
        <f t="shared" si="303"/>
        <v>0</v>
      </c>
      <c r="BO327" s="929">
        <f t="shared" si="303"/>
        <v>0</v>
      </c>
      <c r="BP327" s="929">
        <f t="shared" si="303"/>
        <v>0</v>
      </c>
      <c r="BQ327" s="929">
        <f t="shared" si="303"/>
        <v>0</v>
      </c>
      <c r="BR327" s="929">
        <f t="shared" si="303"/>
        <v>0</v>
      </c>
      <c r="BS327" s="929">
        <f t="shared" si="303"/>
        <v>0</v>
      </c>
      <c r="BT327" s="929">
        <f t="shared" si="303"/>
        <v>0</v>
      </c>
      <c r="BU327" s="929">
        <f t="shared" si="303"/>
        <v>0</v>
      </c>
      <c r="BV327" s="929">
        <f t="shared" si="303"/>
        <v>0</v>
      </c>
      <c r="BW327" s="929">
        <f t="shared" si="303"/>
        <v>0</v>
      </c>
      <c r="BX327" s="929">
        <f t="shared" ref="BX327:EI329" si="304">BX324</f>
        <v>0</v>
      </c>
      <c r="BY327" s="929">
        <f t="shared" si="304"/>
        <v>0</v>
      </c>
      <c r="BZ327" s="929">
        <f t="shared" si="304"/>
        <v>0</v>
      </c>
      <c r="CA327" s="929">
        <f t="shared" si="304"/>
        <v>0</v>
      </c>
      <c r="CB327" s="929">
        <f t="shared" si="304"/>
        <v>0</v>
      </c>
      <c r="CC327" s="929">
        <f t="shared" si="304"/>
        <v>0</v>
      </c>
      <c r="CD327" s="929">
        <f t="shared" si="304"/>
        <v>0</v>
      </c>
      <c r="CE327" s="929">
        <f t="shared" si="304"/>
        <v>0</v>
      </c>
      <c r="CF327" s="929">
        <f t="shared" si="304"/>
        <v>0</v>
      </c>
      <c r="CG327" s="929">
        <f t="shared" si="304"/>
        <v>0</v>
      </c>
      <c r="CH327" s="929">
        <f t="shared" si="304"/>
        <v>0</v>
      </c>
      <c r="CI327" s="929">
        <f t="shared" si="304"/>
        <v>0</v>
      </c>
      <c r="CJ327" s="929">
        <f t="shared" si="304"/>
        <v>0</v>
      </c>
      <c r="CK327" s="929">
        <f t="shared" si="304"/>
        <v>0</v>
      </c>
      <c r="CL327" s="929">
        <f t="shared" si="304"/>
        <v>0</v>
      </c>
      <c r="CM327" s="929">
        <f t="shared" si="304"/>
        <v>0</v>
      </c>
      <c r="CN327" s="929">
        <f t="shared" si="304"/>
        <v>0</v>
      </c>
      <c r="CO327" s="929">
        <f t="shared" si="304"/>
        <v>0</v>
      </c>
      <c r="CP327" s="929">
        <f t="shared" si="304"/>
        <v>0</v>
      </c>
      <c r="CQ327" s="929">
        <f t="shared" si="304"/>
        <v>0</v>
      </c>
      <c r="CR327" s="929">
        <f t="shared" si="304"/>
        <v>0</v>
      </c>
      <c r="CS327" s="929">
        <f t="shared" si="304"/>
        <v>0</v>
      </c>
      <c r="CT327" s="929">
        <f t="shared" si="304"/>
        <v>0</v>
      </c>
      <c r="CU327" s="929">
        <f t="shared" si="304"/>
        <v>0</v>
      </c>
      <c r="CV327" s="929">
        <f t="shared" si="304"/>
        <v>0</v>
      </c>
      <c r="CW327" s="929">
        <f t="shared" si="304"/>
        <v>0</v>
      </c>
      <c r="CX327" s="929">
        <f t="shared" si="304"/>
        <v>0</v>
      </c>
      <c r="CY327" s="929">
        <f t="shared" si="304"/>
        <v>0</v>
      </c>
      <c r="CZ327" s="929">
        <f t="shared" si="304"/>
        <v>0</v>
      </c>
      <c r="DA327" s="929">
        <f t="shared" si="304"/>
        <v>0</v>
      </c>
      <c r="DB327" s="929">
        <f t="shared" si="304"/>
        <v>0</v>
      </c>
      <c r="DC327" s="929">
        <f t="shared" si="304"/>
        <v>0</v>
      </c>
      <c r="DD327" s="929">
        <f t="shared" si="304"/>
        <v>0</v>
      </c>
      <c r="DE327" s="929">
        <f t="shared" si="304"/>
        <v>0</v>
      </c>
      <c r="DF327" s="929">
        <f t="shared" si="304"/>
        <v>0</v>
      </c>
      <c r="DG327" s="929">
        <f t="shared" si="304"/>
        <v>0</v>
      </c>
      <c r="DH327" s="929">
        <f t="shared" si="304"/>
        <v>0</v>
      </c>
      <c r="DI327" s="929">
        <f t="shared" si="304"/>
        <v>0</v>
      </c>
      <c r="DJ327" s="929">
        <f t="shared" si="304"/>
        <v>0</v>
      </c>
      <c r="DK327" s="929">
        <f t="shared" si="304"/>
        <v>0</v>
      </c>
      <c r="DL327" s="929">
        <f t="shared" si="304"/>
        <v>0</v>
      </c>
      <c r="DM327" s="929">
        <f t="shared" si="304"/>
        <v>0</v>
      </c>
      <c r="DN327" s="929">
        <f t="shared" si="304"/>
        <v>0</v>
      </c>
      <c r="DO327" s="929">
        <f t="shared" si="304"/>
        <v>0</v>
      </c>
      <c r="DP327" s="929">
        <f t="shared" si="304"/>
        <v>0</v>
      </c>
      <c r="DQ327" s="929">
        <f t="shared" si="304"/>
        <v>0</v>
      </c>
      <c r="DR327" s="929">
        <f t="shared" si="304"/>
        <v>0</v>
      </c>
      <c r="DS327" s="929">
        <f t="shared" si="304"/>
        <v>0</v>
      </c>
      <c r="DT327" s="929">
        <f t="shared" si="304"/>
        <v>0</v>
      </c>
      <c r="DU327" s="929">
        <f t="shared" si="304"/>
        <v>0</v>
      </c>
      <c r="DV327" s="929">
        <f t="shared" si="304"/>
        <v>0</v>
      </c>
      <c r="DW327" s="929">
        <f t="shared" si="304"/>
        <v>0</v>
      </c>
      <c r="DX327" s="929">
        <f t="shared" si="304"/>
        <v>0</v>
      </c>
      <c r="DY327" s="929">
        <f t="shared" si="304"/>
        <v>0</v>
      </c>
      <c r="DZ327" s="929">
        <f t="shared" si="304"/>
        <v>0</v>
      </c>
      <c r="EA327" s="929">
        <f t="shared" si="304"/>
        <v>0</v>
      </c>
      <c r="EB327" s="929">
        <f t="shared" si="304"/>
        <v>0</v>
      </c>
      <c r="EC327" s="929">
        <f t="shared" si="304"/>
        <v>0</v>
      </c>
      <c r="ED327" s="929">
        <f t="shared" si="304"/>
        <v>0</v>
      </c>
      <c r="EE327" s="929">
        <f t="shared" si="304"/>
        <v>0</v>
      </c>
      <c r="EF327" s="929">
        <f t="shared" si="304"/>
        <v>0</v>
      </c>
      <c r="EG327" s="929">
        <f t="shared" si="304"/>
        <v>0</v>
      </c>
      <c r="EH327" s="929">
        <f t="shared" si="304"/>
        <v>0</v>
      </c>
      <c r="EI327" s="929">
        <f t="shared" si="304"/>
        <v>0</v>
      </c>
      <c r="EJ327" s="929">
        <f t="shared" ref="EJ327:GU329" si="305">EJ324</f>
        <v>0</v>
      </c>
      <c r="EK327" s="929">
        <f t="shared" si="305"/>
        <v>0</v>
      </c>
      <c r="EL327" s="929">
        <f t="shared" si="305"/>
        <v>0</v>
      </c>
      <c r="EM327" s="929">
        <f t="shared" si="305"/>
        <v>0</v>
      </c>
      <c r="EN327" s="929">
        <f t="shared" si="305"/>
        <v>0</v>
      </c>
      <c r="EO327" s="929">
        <f t="shared" si="305"/>
        <v>0</v>
      </c>
      <c r="EP327" s="929">
        <f t="shared" si="305"/>
        <v>0</v>
      </c>
      <c r="EQ327" s="929">
        <f t="shared" si="305"/>
        <v>0</v>
      </c>
      <c r="ER327" s="929">
        <f t="shared" si="305"/>
        <v>0</v>
      </c>
      <c r="ES327" s="929">
        <f t="shared" si="305"/>
        <v>0</v>
      </c>
      <c r="ET327" s="929">
        <f t="shared" si="305"/>
        <v>0</v>
      </c>
      <c r="EU327" s="929">
        <f t="shared" si="305"/>
        <v>0</v>
      </c>
      <c r="EV327" s="929">
        <f t="shared" si="305"/>
        <v>0</v>
      </c>
      <c r="EW327" s="929">
        <f t="shared" si="305"/>
        <v>0</v>
      </c>
      <c r="EX327" s="929">
        <f t="shared" si="305"/>
        <v>0</v>
      </c>
      <c r="EY327" s="929">
        <f t="shared" si="305"/>
        <v>0</v>
      </c>
      <c r="EZ327" s="929">
        <f t="shared" si="305"/>
        <v>0</v>
      </c>
      <c r="FA327" s="929">
        <f t="shared" si="305"/>
        <v>0</v>
      </c>
      <c r="FB327" s="929">
        <f t="shared" si="305"/>
        <v>0</v>
      </c>
      <c r="FC327" s="929">
        <f t="shared" si="305"/>
        <v>0</v>
      </c>
      <c r="FD327" s="929">
        <f t="shared" si="305"/>
        <v>0</v>
      </c>
      <c r="FE327" s="929">
        <f t="shared" si="305"/>
        <v>0</v>
      </c>
      <c r="FF327" s="929">
        <f t="shared" si="305"/>
        <v>0</v>
      </c>
      <c r="FG327" s="929">
        <f t="shared" si="305"/>
        <v>0</v>
      </c>
      <c r="FH327" s="929">
        <f t="shared" si="305"/>
        <v>0</v>
      </c>
      <c r="FI327" s="929">
        <f t="shared" si="305"/>
        <v>0</v>
      </c>
      <c r="FJ327" s="929">
        <f t="shared" si="305"/>
        <v>0</v>
      </c>
      <c r="FK327" s="929">
        <f t="shared" si="305"/>
        <v>0</v>
      </c>
      <c r="FL327" s="929">
        <f t="shared" si="305"/>
        <v>0</v>
      </c>
      <c r="FM327" s="929">
        <f t="shared" si="305"/>
        <v>0</v>
      </c>
      <c r="FN327" s="929">
        <f t="shared" si="305"/>
        <v>0</v>
      </c>
      <c r="FO327" s="929">
        <f t="shared" si="305"/>
        <v>0</v>
      </c>
      <c r="FP327" s="929">
        <f t="shared" si="305"/>
        <v>0</v>
      </c>
      <c r="FQ327" s="929">
        <f t="shared" si="305"/>
        <v>0</v>
      </c>
      <c r="FR327" s="929">
        <f t="shared" si="305"/>
        <v>0</v>
      </c>
      <c r="FS327" s="929">
        <f t="shared" si="305"/>
        <v>0</v>
      </c>
      <c r="FT327" s="929">
        <f t="shared" si="305"/>
        <v>0</v>
      </c>
      <c r="FU327" s="929">
        <f t="shared" si="305"/>
        <v>0</v>
      </c>
      <c r="FV327" s="929">
        <f t="shared" si="305"/>
        <v>0</v>
      </c>
      <c r="FW327" s="929">
        <f t="shared" si="305"/>
        <v>0</v>
      </c>
      <c r="FX327" s="929">
        <f t="shared" si="305"/>
        <v>0</v>
      </c>
      <c r="FY327" s="929">
        <f t="shared" si="305"/>
        <v>0</v>
      </c>
      <c r="FZ327" s="929">
        <f t="shared" si="305"/>
        <v>0</v>
      </c>
      <c r="GA327" s="929">
        <f t="shared" si="305"/>
        <v>0</v>
      </c>
      <c r="GB327" s="929">
        <f t="shared" si="305"/>
        <v>0</v>
      </c>
      <c r="GC327" s="929">
        <f t="shared" si="305"/>
        <v>0</v>
      </c>
      <c r="GD327" s="929">
        <f t="shared" si="305"/>
        <v>0</v>
      </c>
      <c r="GE327" s="929">
        <f t="shared" si="305"/>
        <v>0</v>
      </c>
      <c r="GF327" s="929">
        <f t="shared" si="305"/>
        <v>0</v>
      </c>
      <c r="GG327" s="929">
        <f t="shared" si="305"/>
        <v>0</v>
      </c>
      <c r="GH327" s="929">
        <f t="shared" si="305"/>
        <v>0</v>
      </c>
      <c r="GI327" s="929">
        <f t="shared" si="305"/>
        <v>0</v>
      </c>
      <c r="GJ327" s="929">
        <f t="shared" si="305"/>
        <v>0</v>
      </c>
      <c r="GK327" s="929">
        <f t="shared" si="305"/>
        <v>0</v>
      </c>
      <c r="GL327" s="929">
        <f t="shared" si="305"/>
        <v>0</v>
      </c>
      <c r="GM327" s="929">
        <f t="shared" si="305"/>
        <v>0</v>
      </c>
      <c r="GN327" s="929">
        <f t="shared" si="305"/>
        <v>0</v>
      </c>
      <c r="GO327" s="929">
        <f t="shared" si="305"/>
        <v>0</v>
      </c>
      <c r="GP327" s="929">
        <f t="shared" si="305"/>
        <v>0</v>
      </c>
      <c r="GQ327" s="929">
        <f t="shared" si="305"/>
        <v>0</v>
      </c>
      <c r="GR327" s="929">
        <f t="shared" si="305"/>
        <v>0</v>
      </c>
      <c r="GS327" s="929">
        <f t="shared" si="305"/>
        <v>0</v>
      </c>
      <c r="GT327" s="929">
        <f t="shared" si="305"/>
        <v>0</v>
      </c>
      <c r="GU327" s="929">
        <f t="shared" si="305"/>
        <v>0</v>
      </c>
      <c r="GV327" s="929">
        <f t="shared" ref="GV327:JG329" si="306">GV324</f>
        <v>0</v>
      </c>
      <c r="GW327" s="929">
        <f t="shared" si="306"/>
        <v>0</v>
      </c>
      <c r="GX327" s="929">
        <f t="shared" si="306"/>
        <v>0</v>
      </c>
      <c r="GY327" s="929">
        <f t="shared" si="306"/>
        <v>0</v>
      </c>
      <c r="GZ327" s="929">
        <f t="shared" si="306"/>
        <v>0</v>
      </c>
      <c r="HA327" s="929">
        <f t="shared" si="306"/>
        <v>0</v>
      </c>
      <c r="HB327" s="929">
        <f t="shared" si="306"/>
        <v>0</v>
      </c>
      <c r="HC327" s="929">
        <f t="shared" si="306"/>
        <v>0</v>
      </c>
      <c r="HD327" s="929">
        <f t="shared" si="306"/>
        <v>0</v>
      </c>
      <c r="HE327" s="929">
        <f t="shared" si="306"/>
        <v>0</v>
      </c>
      <c r="HF327" s="929">
        <f t="shared" si="306"/>
        <v>0</v>
      </c>
      <c r="HG327" s="929">
        <f t="shared" si="306"/>
        <v>0</v>
      </c>
      <c r="HH327" s="929">
        <f t="shared" si="306"/>
        <v>0</v>
      </c>
      <c r="HI327" s="929">
        <f t="shared" si="306"/>
        <v>0</v>
      </c>
      <c r="HJ327" s="929">
        <f t="shared" si="306"/>
        <v>0</v>
      </c>
      <c r="HK327" s="929">
        <f t="shared" si="306"/>
        <v>0</v>
      </c>
      <c r="HL327" s="929">
        <f t="shared" si="306"/>
        <v>0</v>
      </c>
      <c r="HM327" s="929">
        <f t="shared" si="306"/>
        <v>0</v>
      </c>
      <c r="HN327" s="929">
        <f t="shared" si="306"/>
        <v>0</v>
      </c>
      <c r="HO327" s="929">
        <f t="shared" si="306"/>
        <v>0</v>
      </c>
      <c r="HP327" s="929">
        <f t="shared" si="306"/>
        <v>0</v>
      </c>
      <c r="HQ327" s="929">
        <f t="shared" si="306"/>
        <v>0</v>
      </c>
      <c r="HR327" s="929">
        <f t="shared" si="306"/>
        <v>0</v>
      </c>
      <c r="HS327" s="929">
        <f t="shared" si="306"/>
        <v>0</v>
      </c>
      <c r="HT327" s="929">
        <f t="shared" si="306"/>
        <v>0</v>
      </c>
      <c r="HU327" s="929">
        <f t="shared" si="306"/>
        <v>0</v>
      </c>
      <c r="HV327" s="929">
        <f t="shared" si="306"/>
        <v>0</v>
      </c>
      <c r="HW327" s="929">
        <f t="shared" si="306"/>
        <v>0</v>
      </c>
      <c r="HX327" s="929">
        <f t="shared" si="306"/>
        <v>0</v>
      </c>
      <c r="HY327" s="929">
        <f t="shared" si="306"/>
        <v>0</v>
      </c>
      <c r="HZ327" s="929">
        <f t="shared" si="306"/>
        <v>0</v>
      </c>
      <c r="IA327" s="929">
        <f t="shared" si="306"/>
        <v>0</v>
      </c>
      <c r="IB327" s="929">
        <f t="shared" si="306"/>
        <v>0</v>
      </c>
      <c r="IC327" s="929">
        <f t="shared" si="306"/>
        <v>0</v>
      </c>
      <c r="ID327" s="929">
        <f t="shared" si="306"/>
        <v>0</v>
      </c>
      <c r="IE327" s="929">
        <f t="shared" si="306"/>
        <v>0</v>
      </c>
      <c r="IF327" s="929">
        <f t="shared" si="306"/>
        <v>0</v>
      </c>
      <c r="IG327" s="929">
        <f t="shared" si="306"/>
        <v>0</v>
      </c>
      <c r="IH327" s="929">
        <f t="shared" si="306"/>
        <v>0</v>
      </c>
      <c r="II327" s="929">
        <f t="shared" si="306"/>
        <v>0</v>
      </c>
      <c r="IJ327" s="929">
        <f t="shared" si="306"/>
        <v>0</v>
      </c>
      <c r="IK327" s="929">
        <f t="shared" si="306"/>
        <v>0</v>
      </c>
      <c r="IL327" s="929">
        <f t="shared" si="306"/>
        <v>0</v>
      </c>
      <c r="IM327" s="929">
        <f t="shared" si="306"/>
        <v>0</v>
      </c>
      <c r="IN327" s="929">
        <f t="shared" si="306"/>
        <v>0</v>
      </c>
      <c r="IO327" s="929">
        <f t="shared" si="306"/>
        <v>0</v>
      </c>
      <c r="IP327" s="929">
        <f t="shared" si="306"/>
        <v>0</v>
      </c>
      <c r="IQ327" s="929">
        <f t="shared" si="306"/>
        <v>0</v>
      </c>
      <c r="IR327" s="929">
        <f t="shared" si="306"/>
        <v>0</v>
      </c>
      <c r="IS327" s="929">
        <f t="shared" si="306"/>
        <v>0</v>
      </c>
      <c r="IT327" s="929">
        <f t="shared" si="306"/>
        <v>0</v>
      </c>
      <c r="IU327" s="929">
        <f t="shared" si="306"/>
        <v>0</v>
      </c>
      <c r="IV327" s="929">
        <f t="shared" si="306"/>
        <v>0</v>
      </c>
      <c r="IW327" s="929">
        <f t="shared" si="306"/>
        <v>0</v>
      </c>
      <c r="IX327" s="929">
        <f t="shared" si="306"/>
        <v>0</v>
      </c>
      <c r="IY327" s="929">
        <f t="shared" si="306"/>
        <v>0</v>
      </c>
      <c r="IZ327" s="929">
        <f t="shared" si="306"/>
        <v>0</v>
      </c>
      <c r="JA327" s="929">
        <f t="shared" si="306"/>
        <v>0</v>
      </c>
      <c r="JB327" s="929">
        <f t="shared" si="306"/>
        <v>0</v>
      </c>
      <c r="JC327" s="929">
        <f t="shared" si="306"/>
        <v>0</v>
      </c>
      <c r="JD327" s="929">
        <f t="shared" si="306"/>
        <v>0</v>
      </c>
      <c r="JE327" s="929">
        <f t="shared" si="306"/>
        <v>0</v>
      </c>
      <c r="JF327" s="929">
        <f t="shared" si="306"/>
        <v>0</v>
      </c>
      <c r="JG327" s="929">
        <f t="shared" si="306"/>
        <v>0</v>
      </c>
      <c r="JH327" s="929">
        <f t="shared" ref="JH327:LS329" si="307">JH324</f>
        <v>0</v>
      </c>
      <c r="JI327" s="929">
        <f t="shared" si="307"/>
        <v>0</v>
      </c>
      <c r="JJ327" s="929">
        <f t="shared" si="307"/>
        <v>0</v>
      </c>
      <c r="JK327" s="929">
        <f t="shared" si="307"/>
        <v>0</v>
      </c>
      <c r="JL327" s="929">
        <f t="shared" si="307"/>
        <v>0</v>
      </c>
      <c r="JM327" s="929">
        <f t="shared" si="307"/>
        <v>0</v>
      </c>
      <c r="JN327" s="929">
        <f t="shared" si="307"/>
        <v>0</v>
      </c>
      <c r="JO327" s="929">
        <f t="shared" si="307"/>
        <v>0</v>
      </c>
      <c r="JP327" s="929">
        <f t="shared" si="307"/>
        <v>0</v>
      </c>
      <c r="JQ327" s="929">
        <f t="shared" si="307"/>
        <v>0</v>
      </c>
      <c r="JR327" s="929">
        <f t="shared" si="307"/>
        <v>0</v>
      </c>
      <c r="JS327" s="929">
        <f t="shared" si="307"/>
        <v>0</v>
      </c>
      <c r="JT327" s="929">
        <f t="shared" si="307"/>
        <v>0</v>
      </c>
      <c r="JU327" s="929">
        <f t="shared" si="307"/>
        <v>0</v>
      </c>
      <c r="JV327" s="929">
        <f t="shared" si="307"/>
        <v>0</v>
      </c>
      <c r="JW327" s="929">
        <f t="shared" si="307"/>
        <v>0</v>
      </c>
      <c r="JX327" s="929">
        <f t="shared" si="307"/>
        <v>0</v>
      </c>
      <c r="JY327" s="929">
        <f t="shared" si="307"/>
        <v>0</v>
      </c>
      <c r="JZ327" s="929">
        <f t="shared" si="307"/>
        <v>0</v>
      </c>
      <c r="KA327" s="929">
        <f t="shared" si="307"/>
        <v>0</v>
      </c>
      <c r="KB327" s="929">
        <f t="shared" si="307"/>
        <v>0</v>
      </c>
      <c r="KC327" s="929">
        <f t="shared" si="307"/>
        <v>0</v>
      </c>
      <c r="KD327" s="929">
        <f t="shared" si="307"/>
        <v>0</v>
      </c>
      <c r="KE327" s="929">
        <f t="shared" si="307"/>
        <v>0</v>
      </c>
      <c r="KF327" s="929">
        <f t="shared" si="307"/>
        <v>0</v>
      </c>
      <c r="KG327" s="929">
        <f t="shared" si="307"/>
        <v>0</v>
      </c>
      <c r="KH327" s="929">
        <f t="shared" si="307"/>
        <v>0</v>
      </c>
      <c r="KI327" s="929">
        <f t="shared" si="307"/>
        <v>0</v>
      </c>
      <c r="KJ327" s="929">
        <f t="shared" si="307"/>
        <v>0</v>
      </c>
      <c r="KK327" s="929">
        <f t="shared" si="307"/>
        <v>0</v>
      </c>
      <c r="KL327" s="929">
        <f t="shared" si="307"/>
        <v>0</v>
      </c>
      <c r="KM327" s="929">
        <f t="shared" si="307"/>
        <v>0</v>
      </c>
      <c r="KN327" s="929">
        <f t="shared" si="307"/>
        <v>0</v>
      </c>
      <c r="KO327" s="929">
        <f t="shared" si="307"/>
        <v>0</v>
      </c>
      <c r="KP327" s="929">
        <f t="shared" si="307"/>
        <v>0</v>
      </c>
      <c r="KQ327" s="929">
        <f t="shared" si="307"/>
        <v>0</v>
      </c>
      <c r="KR327" s="929">
        <f t="shared" si="307"/>
        <v>0</v>
      </c>
      <c r="KS327" s="929">
        <f t="shared" si="307"/>
        <v>0</v>
      </c>
      <c r="KT327" s="929">
        <f t="shared" si="307"/>
        <v>0</v>
      </c>
      <c r="KU327" s="929">
        <f t="shared" si="307"/>
        <v>0</v>
      </c>
      <c r="KV327" s="929">
        <f t="shared" si="307"/>
        <v>0</v>
      </c>
      <c r="KW327" s="929">
        <f t="shared" si="307"/>
        <v>0</v>
      </c>
      <c r="KX327" s="929">
        <f t="shared" si="307"/>
        <v>0</v>
      </c>
      <c r="KY327" s="929">
        <f t="shared" si="307"/>
        <v>0</v>
      </c>
      <c r="KZ327" s="929">
        <f t="shared" si="307"/>
        <v>0</v>
      </c>
      <c r="LA327" s="929">
        <f t="shared" si="307"/>
        <v>0</v>
      </c>
      <c r="LB327" s="929">
        <f t="shared" si="307"/>
        <v>0</v>
      </c>
      <c r="LC327" s="929">
        <f t="shared" si="307"/>
        <v>0</v>
      </c>
      <c r="LD327" s="929">
        <f t="shared" si="307"/>
        <v>0</v>
      </c>
      <c r="LE327" s="929">
        <f t="shared" si="307"/>
        <v>0</v>
      </c>
      <c r="LF327" s="929">
        <f t="shared" si="307"/>
        <v>0</v>
      </c>
      <c r="LG327" s="929">
        <f t="shared" si="307"/>
        <v>0</v>
      </c>
      <c r="LH327" s="929">
        <f t="shared" si="307"/>
        <v>0</v>
      </c>
      <c r="LI327" s="929">
        <f t="shared" si="307"/>
        <v>0</v>
      </c>
      <c r="LJ327" s="929">
        <f t="shared" si="307"/>
        <v>0</v>
      </c>
      <c r="LK327" s="929">
        <f t="shared" si="307"/>
        <v>0</v>
      </c>
      <c r="LL327" s="929">
        <f t="shared" si="307"/>
        <v>0</v>
      </c>
      <c r="LM327" s="929">
        <f t="shared" si="307"/>
        <v>0</v>
      </c>
      <c r="LN327" s="929">
        <f t="shared" si="307"/>
        <v>0</v>
      </c>
      <c r="LO327" s="929">
        <f t="shared" si="307"/>
        <v>0</v>
      </c>
      <c r="LP327" s="929">
        <f t="shared" si="307"/>
        <v>0</v>
      </c>
      <c r="LQ327" s="929">
        <f t="shared" si="307"/>
        <v>0</v>
      </c>
      <c r="LR327" s="929">
        <f t="shared" si="307"/>
        <v>0</v>
      </c>
      <c r="LS327" s="929">
        <f t="shared" si="307"/>
        <v>0</v>
      </c>
      <c r="LT327" s="929">
        <f t="shared" ref="LT327:OE329" si="308">LT324</f>
        <v>0</v>
      </c>
      <c r="LU327" s="929">
        <f t="shared" si="308"/>
        <v>0</v>
      </c>
      <c r="LV327" s="929">
        <f t="shared" si="308"/>
        <v>0</v>
      </c>
      <c r="LW327" s="929">
        <f t="shared" si="308"/>
        <v>0</v>
      </c>
      <c r="LX327" s="929">
        <f t="shared" si="308"/>
        <v>0</v>
      </c>
      <c r="LY327" s="929">
        <f t="shared" si="308"/>
        <v>0</v>
      </c>
      <c r="LZ327" s="929">
        <f t="shared" si="308"/>
        <v>0</v>
      </c>
      <c r="MA327" s="929">
        <f t="shared" si="308"/>
        <v>0</v>
      </c>
      <c r="MB327" s="929">
        <f t="shared" si="308"/>
        <v>0</v>
      </c>
      <c r="MC327" s="929">
        <f t="shared" si="308"/>
        <v>0</v>
      </c>
      <c r="MD327" s="929">
        <f t="shared" si="308"/>
        <v>0</v>
      </c>
      <c r="ME327" s="929">
        <f t="shared" si="308"/>
        <v>0</v>
      </c>
      <c r="MF327" s="929">
        <f t="shared" si="308"/>
        <v>0</v>
      </c>
      <c r="MG327" s="929">
        <f t="shared" si="308"/>
        <v>0</v>
      </c>
      <c r="MH327" s="929">
        <f t="shared" si="308"/>
        <v>0</v>
      </c>
      <c r="MI327" s="929">
        <f t="shared" si="308"/>
        <v>0</v>
      </c>
      <c r="MJ327" s="929">
        <f t="shared" si="308"/>
        <v>0</v>
      </c>
      <c r="MK327" s="929">
        <f t="shared" si="308"/>
        <v>0</v>
      </c>
      <c r="ML327" s="929">
        <f t="shared" si="308"/>
        <v>0</v>
      </c>
      <c r="MM327" s="929">
        <f t="shared" si="308"/>
        <v>0</v>
      </c>
      <c r="MN327" s="929">
        <f t="shared" si="308"/>
        <v>0</v>
      </c>
      <c r="MO327" s="929">
        <f t="shared" si="308"/>
        <v>0</v>
      </c>
      <c r="MP327" s="929">
        <f t="shared" si="308"/>
        <v>0</v>
      </c>
      <c r="MQ327" s="929">
        <f t="shared" si="308"/>
        <v>0</v>
      </c>
      <c r="MR327" s="929">
        <f t="shared" si="308"/>
        <v>0</v>
      </c>
      <c r="MS327" s="929">
        <f t="shared" si="308"/>
        <v>0</v>
      </c>
      <c r="MT327" s="929">
        <f t="shared" si="308"/>
        <v>0</v>
      </c>
      <c r="MU327" s="929">
        <f t="shared" si="308"/>
        <v>0</v>
      </c>
      <c r="MV327" s="929">
        <f t="shared" si="308"/>
        <v>0</v>
      </c>
      <c r="MW327" s="929">
        <f t="shared" si="308"/>
        <v>0</v>
      </c>
      <c r="MX327" s="929">
        <f t="shared" si="308"/>
        <v>0</v>
      </c>
      <c r="MY327" s="929">
        <f t="shared" si="308"/>
        <v>0</v>
      </c>
      <c r="MZ327" s="929">
        <f t="shared" si="308"/>
        <v>0</v>
      </c>
      <c r="NA327" s="929">
        <f t="shared" si="308"/>
        <v>0</v>
      </c>
      <c r="NB327" s="929">
        <f t="shared" si="308"/>
        <v>0</v>
      </c>
      <c r="NC327" s="929">
        <f t="shared" si="308"/>
        <v>0</v>
      </c>
      <c r="ND327" s="929">
        <f t="shared" si="308"/>
        <v>0</v>
      </c>
      <c r="NE327" s="929">
        <f t="shared" si="308"/>
        <v>0</v>
      </c>
      <c r="NF327" s="929">
        <f t="shared" si="308"/>
        <v>0</v>
      </c>
      <c r="NG327" s="929">
        <f t="shared" si="308"/>
        <v>0</v>
      </c>
      <c r="NH327" s="929">
        <f t="shared" si="308"/>
        <v>0</v>
      </c>
      <c r="NI327" s="929">
        <f t="shared" si="308"/>
        <v>0</v>
      </c>
      <c r="NJ327" s="929">
        <f t="shared" si="308"/>
        <v>0</v>
      </c>
      <c r="NK327" s="929">
        <f t="shared" si="308"/>
        <v>0</v>
      </c>
      <c r="NL327" s="929">
        <f t="shared" si="308"/>
        <v>0</v>
      </c>
      <c r="NM327" s="929">
        <f t="shared" si="308"/>
        <v>0</v>
      </c>
      <c r="NN327" s="929">
        <f t="shared" si="308"/>
        <v>0</v>
      </c>
      <c r="NO327" s="929">
        <f t="shared" si="308"/>
        <v>0</v>
      </c>
      <c r="NP327" s="929">
        <f t="shared" si="308"/>
        <v>0</v>
      </c>
      <c r="NQ327" s="929">
        <f t="shared" si="308"/>
        <v>0</v>
      </c>
      <c r="NR327" s="929">
        <f t="shared" si="308"/>
        <v>0</v>
      </c>
      <c r="NS327" s="929">
        <f t="shared" si="308"/>
        <v>0</v>
      </c>
      <c r="NT327" s="929">
        <f t="shared" si="308"/>
        <v>0</v>
      </c>
      <c r="NU327" s="929">
        <f t="shared" si="308"/>
        <v>0</v>
      </c>
      <c r="NV327" s="929">
        <f t="shared" si="308"/>
        <v>0</v>
      </c>
      <c r="NW327" s="929">
        <f t="shared" si="308"/>
        <v>0</v>
      </c>
      <c r="NX327" s="929">
        <f t="shared" si="308"/>
        <v>0</v>
      </c>
      <c r="NY327" s="929">
        <f t="shared" si="308"/>
        <v>0</v>
      </c>
      <c r="NZ327" s="929">
        <f t="shared" si="308"/>
        <v>0</v>
      </c>
      <c r="OA327" s="929">
        <f t="shared" si="308"/>
        <v>0</v>
      </c>
      <c r="OB327" s="929">
        <f t="shared" si="308"/>
        <v>0</v>
      </c>
      <c r="OC327" s="929">
        <f t="shared" si="308"/>
        <v>0</v>
      </c>
      <c r="OD327" s="929">
        <f t="shared" si="308"/>
        <v>0</v>
      </c>
      <c r="OE327" s="929">
        <f t="shared" si="308"/>
        <v>0</v>
      </c>
      <c r="OF327" s="929">
        <f t="shared" ref="OF327:QQ329" si="309">OF324</f>
        <v>0</v>
      </c>
      <c r="OG327" s="929">
        <f t="shared" si="309"/>
        <v>0</v>
      </c>
      <c r="OH327" s="929">
        <f t="shared" si="309"/>
        <v>0</v>
      </c>
      <c r="OI327" s="929">
        <f t="shared" si="309"/>
        <v>0</v>
      </c>
      <c r="OJ327" s="929">
        <f t="shared" si="309"/>
        <v>0</v>
      </c>
      <c r="OK327" s="929">
        <f t="shared" si="309"/>
        <v>0</v>
      </c>
      <c r="OL327" s="929">
        <f t="shared" si="309"/>
        <v>0</v>
      </c>
      <c r="OM327" s="929">
        <f t="shared" si="309"/>
        <v>0</v>
      </c>
      <c r="ON327" s="929">
        <f t="shared" si="309"/>
        <v>0</v>
      </c>
      <c r="OO327" s="929">
        <f t="shared" si="309"/>
        <v>0</v>
      </c>
      <c r="OP327" s="929">
        <f t="shared" si="309"/>
        <v>0</v>
      </c>
      <c r="OQ327" s="929">
        <f t="shared" si="309"/>
        <v>0</v>
      </c>
      <c r="OR327" s="929">
        <f t="shared" si="309"/>
        <v>0</v>
      </c>
      <c r="OS327" s="929">
        <f t="shared" si="309"/>
        <v>0</v>
      </c>
      <c r="OT327" s="929">
        <f t="shared" si="309"/>
        <v>0</v>
      </c>
      <c r="OU327" s="929">
        <f t="shared" si="309"/>
        <v>0</v>
      </c>
      <c r="OV327" s="929">
        <f t="shared" si="309"/>
        <v>0</v>
      </c>
      <c r="OW327" s="929">
        <f t="shared" si="309"/>
        <v>0</v>
      </c>
      <c r="OX327" s="929">
        <f t="shared" si="309"/>
        <v>0</v>
      </c>
      <c r="OY327" s="929">
        <f t="shared" si="309"/>
        <v>0</v>
      </c>
      <c r="OZ327" s="929">
        <f t="shared" si="309"/>
        <v>0</v>
      </c>
      <c r="PA327" s="929">
        <f t="shared" si="309"/>
        <v>0</v>
      </c>
      <c r="PB327" s="929">
        <f t="shared" si="309"/>
        <v>0</v>
      </c>
      <c r="PC327" s="929">
        <f t="shared" si="309"/>
        <v>0</v>
      </c>
      <c r="PD327" s="929">
        <f t="shared" si="309"/>
        <v>0</v>
      </c>
      <c r="PE327" s="929">
        <f t="shared" si="309"/>
        <v>0</v>
      </c>
      <c r="PF327" s="929">
        <f t="shared" si="309"/>
        <v>0</v>
      </c>
      <c r="PG327" s="929">
        <f t="shared" si="309"/>
        <v>0</v>
      </c>
      <c r="PH327" s="929">
        <f t="shared" si="309"/>
        <v>0</v>
      </c>
      <c r="PI327" s="929">
        <f t="shared" si="309"/>
        <v>0</v>
      </c>
      <c r="PJ327" s="929">
        <f t="shared" si="309"/>
        <v>0</v>
      </c>
      <c r="PK327" s="929">
        <f t="shared" si="309"/>
        <v>0</v>
      </c>
      <c r="PL327" s="929">
        <f t="shared" si="309"/>
        <v>0</v>
      </c>
      <c r="PM327" s="929">
        <f t="shared" si="309"/>
        <v>0</v>
      </c>
      <c r="PN327" s="929">
        <f t="shared" si="309"/>
        <v>0</v>
      </c>
      <c r="PO327" s="929">
        <f t="shared" si="309"/>
        <v>0</v>
      </c>
      <c r="PP327" s="929">
        <f t="shared" si="309"/>
        <v>0</v>
      </c>
      <c r="PQ327" s="929">
        <f t="shared" si="309"/>
        <v>0</v>
      </c>
      <c r="PR327" s="929">
        <f t="shared" si="309"/>
        <v>0</v>
      </c>
      <c r="PS327" s="929">
        <f t="shared" si="309"/>
        <v>0</v>
      </c>
      <c r="PT327" s="929">
        <f t="shared" si="309"/>
        <v>0</v>
      </c>
      <c r="PU327" s="929">
        <f t="shared" si="309"/>
        <v>0</v>
      </c>
      <c r="PV327" s="929">
        <f t="shared" si="309"/>
        <v>0</v>
      </c>
      <c r="PW327" s="929">
        <f t="shared" si="309"/>
        <v>0</v>
      </c>
      <c r="PX327" s="929">
        <f t="shared" si="309"/>
        <v>0</v>
      </c>
      <c r="PY327" s="929">
        <f t="shared" si="309"/>
        <v>0</v>
      </c>
      <c r="PZ327" s="929">
        <f t="shared" si="309"/>
        <v>0</v>
      </c>
      <c r="QA327" s="929">
        <f t="shared" si="309"/>
        <v>0</v>
      </c>
      <c r="QB327" s="929">
        <f t="shared" si="309"/>
        <v>0</v>
      </c>
      <c r="QC327" s="929">
        <f t="shared" si="309"/>
        <v>0</v>
      </c>
      <c r="QD327" s="929">
        <f t="shared" si="309"/>
        <v>0</v>
      </c>
      <c r="QE327" s="929">
        <f t="shared" si="309"/>
        <v>0</v>
      </c>
      <c r="QF327" s="929">
        <f t="shared" si="309"/>
        <v>0</v>
      </c>
      <c r="QG327" s="929">
        <f t="shared" si="309"/>
        <v>0</v>
      </c>
      <c r="QH327" s="929">
        <f t="shared" si="309"/>
        <v>0</v>
      </c>
      <c r="QI327" s="929">
        <f t="shared" si="309"/>
        <v>0</v>
      </c>
      <c r="QJ327" s="929">
        <f t="shared" si="309"/>
        <v>0</v>
      </c>
      <c r="QK327" s="929">
        <f t="shared" si="309"/>
        <v>0</v>
      </c>
      <c r="QL327" s="929">
        <f t="shared" si="309"/>
        <v>0</v>
      </c>
      <c r="QM327" s="929">
        <f t="shared" si="309"/>
        <v>0</v>
      </c>
      <c r="QN327" s="929">
        <f t="shared" si="309"/>
        <v>0</v>
      </c>
      <c r="QO327" s="929">
        <f t="shared" si="309"/>
        <v>0</v>
      </c>
      <c r="QP327" s="929">
        <f t="shared" si="309"/>
        <v>0</v>
      </c>
      <c r="QQ327" s="929">
        <f t="shared" si="309"/>
        <v>0</v>
      </c>
      <c r="QR327" s="929">
        <f t="shared" ref="QR327:SI329" si="310">QR324</f>
        <v>0</v>
      </c>
      <c r="QS327" s="929">
        <f t="shared" si="310"/>
        <v>0</v>
      </c>
      <c r="QT327" s="929">
        <f t="shared" si="310"/>
        <v>0</v>
      </c>
      <c r="QU327" s="929">
        <f t="shared" si="310"/>
        <v>0</v>
      </c>
      <c r="QV327" s="929">
        <f t="shared" si="310"/>
        <v>0</v>
      </c>
      <c r="QW327" s="929">
        <f t="shared" si="310"/>
        <v>0</v>
      </c>
      <c r="QX327" s="929">
        <f t="shared" si="310"/>
        <v>0</v>
      </c>
      <c r="QY327" s="929">
        <f t="shared" si="310"/>
        <v>0</v>
      </c>
      <c r="QZ327" s="929">
        <f t="shared" si="310"/>
        <v>0</v>
      </c>
      <c r="RA327" s="929">
        <f t="shared" si="310"/>
        <v>0</v>
      </c>
      <c r="RB327" s="929">
        <f t="shared" si="310"/>
        <v>0</v>
      </c>
      <c r="RC327" s="929">
        <f t="shared" si="310"/>
        <v>0</v>
      </c>
      <c r="RD327" s="929">
        <f t="shared" si="310"/>
        <v>0</v>
      </c>
      <c r="RE327" s="929">
        <f t="shared" si="310"/>
        <v>0</v>
      </c>
      <c r="RF327" s="929">
        <f t="shared" si="310"/>
        <v>0</v>
      </c>
      <c r="RG327" s="929">
        <f t="shared" si="310"/>
        <v>0</v>
      </c>
      <c r="RH327" s="929">
        <f t="shared" si="310"/>
        <v>0</v>
      </c>
      <c r="RI327" s="929">
        <f t="shared" si="310"/>
        <v>0</v>
      </c>
      <c r="RJ327" s="929">
        <f t="shared" si="310"/>
        <v>0</v>
      </c>
      <c r="RK327" s="929">
        <f t="shared" si="310"/>
        <v>0</v>
      </c>
      <c r="RL327" s="929">
        <f t="shared" si="310"/>
        <v>0</v>
      </c>
      <c r="RM327" s="929">
        <f t="shared" si="310"/>
        <v>0</v>
      </c>
      <c r="RN327" s="929">
        <f t="shared" si="310"/>
        <v>0</v>
      </c>
      <c r="RO327" s="929">
        <f t="shared" si="310"/>
        <v>0</v>
      </c>
      <c r="RP327" s="929">
        <f t="shared" si="310"/>
        <v>0</v>
      </c>
      <c r="RQ327" s="929">
        <f t="shared" si="310"/>
        <v>0</v>
      </c>
      <c r="RR327" s="929">
        <f t="shared" si="310"/>
        <v>0</v>
      </c>
      <c r="RS327" s="929">
        <f t="shared" si="310"/>
        <v>0</v>
      </c>
      <c r="RT327" s="929">
        <f t="shared" si="310"/>
        <v>0</v>
      </c>
      <c r="RU327" s="929">
        <f t="shared" si="310"/>
        <v>0</v>
      </c>
      <c r="RV327" s="929">
        <f t="shared" si="310"/>
        <v>0</v>
      </c>
      <c r="RW327" s="929">
        <f t="shared" si="310"/>
        <v>0</v>
      </c>
      <c r="RX327" s="929">
        <f t="shared" si="310"/>
        <v>0</v>
      </c>
      <c r="RY327" s="929">
        <f t="shared" si="310"/>
        <v>0</v>
      </c>
      <c r="RZ327" s="929">
        <f t="shared" si="310"/>
        <v>0</v>
      </c>
      <c r="SA327" s="929">
        <f t="shared" si="310"/>
        <v>0</v>
      </c>
      <c r="SB327" s="929">
        <f t="shared" si="310"/>
        <v>0</v>
      </c>
      <c r="SC327" s="929">
        <f t="shared" si="310"/>
        <v>0</v>
      </c>
      <c r="SD327" s="929">
        <f t="shared" si="310"/>
        <v>0</v>
      </c>
      <c r="SE327" s="929">
        <f t="shared" si="310"/>
        <v>0</v>
      </c>
      <c r="SF327" s="929">
        <f t="shared" si="310"/>
        <v>0</v>
      </c>
      <c r="SG327" s="929">
        <f t="shared" si="310"/>
        <v>0</v>
      </c>
      <c r="SH327" s="929">
        <f t="shared" si="310"/>
        <v>0</v>
      </c>
      <c r="SI327" s="929">
        <f t="shared" si="310"/>
        <v>0</v>
      </c>
      <c r="SJ327" s="274">
        <f t="shared" si="302"/>
        <v>0</v>
      </c>
      <c r="SK327" s="261"/>
      <c r="SL327" s="249"/>
      <c r="SM327" s="249"/>
      <c r="SN327" s="249"/>
    </row>
    <row r="328" spans="1:508" outlineLevel="3" x14ac:dyDescent="0.35">
      <c r="A328" s="249"/>
      <c r="B328" s="258"/>
      <c r="C328" s="447">
        <f>INT($C$40)+3</f>
        <v>4</v>
      </c>
      <c r="D328" s="274"/>
      <c r="E328" s="325">
        <f t="shared" si="269"/>
        <v>176</v>
      </c>
      <c r="F328" s="331"/>
      <c r="G328" s="274"/>
      <c r="H328" s="569"/>
      <c r="I328" s="584" t="s">
        <v>920</v>
      </c>
      <c r="J328" s="570"/>
      <c r="K328" s="929">
        <f t="shared" ref="K328:Z329" si="311">K325</f>
        <v>0</v>
      </c>
      <c r="L328" s="929">
        <f t="shared" si="311"/>
        <v>0</v>
      </c>
      <c r="M328" s="929">
        <f t="shared" si="311"/>
        <v>0</v>
      </c>
      <c r="N328" s="929">
        <f t="shared" si="311"/>
        <v>0</v>
      </c>
      <c r="O328" s="929">
        <f t="shared" si="311"/>
        <v>0</v>
      </c>
      <c r="P328" s="929">
        <f t="shared" si="311"/>
        <v>0</v>
      </c>
      <c r="Q328" s="929">
        <f t="shared" si="311"/>
        <v>0</v>
      </c>
      <c r="R328" s="929">
        <f t="shared" si="311"/>
        <v>0</v>
      </c>
      <c r="S328" s="929">
        <f t="shared" si="311"/>
        <v>0</v>
      </c>
      <c r="T328" s="929">
        <f t="shared" si="311"/>
        <v>0</v>
      </c>
      <c r="U328" s="929">
        <f t="shared" si="311"/>
        <v>0</v>
      </c>
      <c r="V328" s="929">
        <f t="shared" si="311"/>
        <v>0</v>
      </c>
      <c r="W328" s="929">
        <f t="shared" si="311"/>
        <v>0</v>
      </c>
      <c r="X328" s="929">
        <f t="shared" si="311"/>
        <v>0</v>
      </c>
      <c r="Y328" s="929">
        <f t="shared" si="311"/>
        <v>0</v>
      </c>
      <c r="Z328" s="929">
        <f t="shared" si="311"/>
        <v>0</v>
      </c>
      <c r="AA328" s="929">
        <f t="shared" si="303"/>
        <v>0</v>
      </c>
      <c r="AB328" s="929">
        <f t="shared" si="303"/>
        <v>0</v>
      </c>
      <c r="AC328" s="929">
        <f t="shared" si="303"/>
        <v>0</v>
      </c>
      <c r="AD328" s="929">
        <f t="shared" si="303"/>
        <v>0</v>
      </c>
      <c r="AE328" s="929">
        <f t="shared" si="303"/>
        <v>0</v>
      </c>
      <c r="AF328" s="929">
        <f t="shared" si="303"/>
        <v>0</v>
      </c>
      <c r="AG328" s="929">
        <f t="shared" si="303"/>
        <v>0</v>
      </c>
      <c r="AH328" s="929">
        <f t="shared" si="303"/>
        <v>0</v>
      </c>
      <c r="AI328" s="929">
        <f t="shared" si="303"/>
        <v>0</v>
      </c>
      <c r="AJ328" s="929">
        <f t="shared" si="303"/>
        <v>0</v>
      </c>
      <c r="AK328" s="929">
        <f t="shared" si="303"/>
        <v>0</v>
      </c>
      <c r="AL328" s="929">
        <f t="shared" si="303"/>
        <v>0</v>
      </c>
      <c r="AM328" s="929">
        <f t="shared" si="303"/>
        <v>0</v>
      </c>
      <c r="AN328" s="929">
        <f t="shared" si="303"/>
        <v>0</v>
      </c>
      <c r="AO328" s="929">
        <f t="shared" si="303"/>
        <v>0</v>
      </c>
      <c r="AP328" s="929">
        <f t="shared" si="303"/>
        <v>0</v>
      </c>
      <c r="AQ328" s="929">
        <f t="shared" si="303"/>
        <v>0</v>
      </c>
      <c r="AR328" s="929">
        <f t="shared" si="303"/>
        <v>0</v>
      </c>
      <c r="AS328" s="929">
        <f t="shared" si="303"/>
        <v>0</v>
      </c>
      <c r="AT328" s="929">
        <f t="shared" si="303"/>
        <v>0</v>
      </c>
      <c r="AU328" s="929">
        <f t="shared" si="303"/>
        <v>0</v>
      </c>
      <c r="AV328" s="929">
        <f t="shared" si="303"/>
        <v>0</v>
      </c>
      <c r="AW328" s="929">
        <f t="shared" si="303"/>
        <v>0</v>
      </c>
      <c r="AX328" s="929">
        <f t="shared" si="303"/>
        <v>0</v>
      </c>
      <c r="AY328" s="929">
        <f t="shared" si="303"/>
        <v>0</v>
      </c>
      <c r="AZ328" s="929">
        <f t="shared" si="303"/>
        <v>0</v>
      </c>
      <c r="BA328" s="929">
        <f t="shared" si="303"/>
        <v>0</v>
      </c>
      <c r="BB328" s="929">
        <f t="shared" si="303"/>
        <v>0</v>
      </c>
      <c r="BC328" s="929">
        <f t="shared" si="303"/>
        <v>0</v>
      </c>
      <c r="BD328" s="929">
        <f t="shared" si="303"/>
        <v>0</v>
      </c>
      <c r="BE328" s="929">
        <f t="shared" si="303"/>
        <v>0</v>
      </c>
      <c r="BF328" s="929">
        <f t="shared" si="303"/>
        <v>0</v>
      </c>
      <c r="BG328" s="929">
        <f t="shared" si="303"/>
        <v>0</v>
      </c>
      <c r="BH328" s="929">
        <f t="shared" si="303"/>
        <v>0</v>
      </c>
      <c r="BI328" s="929">
        <f t="shared" si="303"/>
        <v>0</v>
      </c>
      <c r="BJ328" s="929">
        <f t="shared" si="303"/>
        <v>0</v>
      </c>
      <c r="BK328" s="929">
        <f t="shared" si="303"/>
        <v>0</v>
      </c>
      <c r="BL328" s="929">
        <f t="shared" si="303"/>
        <v>0</v>
      </c>
      <c r="BM328" s="929">
        <f t="shared" si="303"/>
        <v>0</v>
      </c>
      <c r="BN328" s="929">
        <f t="shared" si="303"/>
        <v>0</v>
      </c>
      <c r="BO328" s="929">
        <f t="shared" si="303"/>
        <v>0</v>
      </c>
      <c r="BP328" s="929">
        <f t="shared" si="303"/>
        <v>0</v>
      </c>
      <c r="BQ328" s="929">
        <f t="shared" si="303"/>
        <v>0</v>
      </c>
      <c r="BR328" s="929">
        <f t="shared" si="303"/>
        <v>0</v>
      </c>
      <c r="BS328" s="929">
        <f t="shared" si="303"/>
        <v>0</v>
      </c>
      <c r="BT328" s="929">
        <f t="shared" si="303"/>
        <v>0</v>
      </c>
      <c r="BU328" s="929">
        <f t="shared" si="303"/>
        <v>0</v>
      </c>
      <c r="BV328" s="929">
        <f t="shared" si="303"/>
        <v>0</v>
      </c>
      <c r="BW328" s="929">
        <f t="shared" si="303"/>
        <v>0</v>
      </c>
      <c r="BX328" s="929">
        <f t="shared" si="304"/>
        <v>0</v>
      </c>
      <c r="BY328" s="929">
        <f t="shared" si="304"/>
        <v>0</v>
      </c>
      <c r="BZ328" s="929">
        <f t="shared" si="304"/>
        <v>0</v>
      </c>
      <c r="CA328" s="929">
        <f t="shared" si="304"/>
        <v>0</v>
      </c>
      <c r="CB328" s="929">
        <f t="shared" si="304"/>
        <v>0</v>
      </c>
      <c r="CC328" s="929">
        <f t="shared" si="304"/>
        <v>0</v>
      </c>
      <c r="CD328" s="929">
        <f t="shared" si="304"/>
        <v>0</v>
      </c>
      <c r="CE328" s="929">
        <f t="shared" si="304"/>
        <v>0</v>
      </c>
      <c r="CF328" s="929">
        <f t="shared" si="304"/>
        <v>0</v>
      </c>
      <c r="CG328" s="929">
        <f t="shared" si="304"/>
        <v>0</v>
      </c>
      <c r="CH328" s="929">
        <f t="shared" si="304"/>
        <v>0</v>
      </c>
      <c r="CI328" s="929">
        <f t="shared" si="304"/>
        <v>0</v>
      </c>
      <c r="CJ328" s="929">
        <f t="shared" si="304"/>
        <v>0</v>
      </c>
      <c r="CK328" s="929">
        <f t="shared" si="304"/>
        <v>0</v>
      </c>
      <c r="CL328" s="929">
        <f t="shared" si="304"/>
        <v>0</v>
      </c>
      <c r="CM328" s="929">
        <f t="shared" si="304"/>
        <v>0</v>
      </c>
      <c r="CN328" s="929">
        <f t="shared" si="304"/>
        <v>0</v>
      </c>
      <c r="CO328" s="929">
        <f t="shared" si="304"/>
        <v>0</v>
      </c>
      <c r="CP328" s="929">
        <f t="shared" si="304"/>
        <v>0</v>
      </c>
      <c r="CQ328" s="929">
        <f t="shared" si="304"/>
        <v>0</v>
      </c>
      <c r="CR328" s="929">
        <f t="shared" si="304"/>
        <v>0</v>
      </c>
      <c r="CS328" s="929">
        <f t="shared" si="304"/>
        <v>0</v>
      </c>
      <c r="CT328" s="929">
        <f t="shared" si="304"/>
        <v>0</v>
      </c>
      <c r="CU328" s="929">
        <f t="shared" si="304"/>
        <v>0</v>
      </c>
      <c r="CV328" s="929">
        <f t="shared" si="304"/>
        <v>0</v>
      </c>
      <c r="CW328" s="929">
        <f t="shared" si="304"/>
        <v>0</v>
      </c>
      <c r="CX328" s="929">
        <f t="shared" si="304"/>
        <v>0</v>
      </c>
      <c r="CY328" s="929">
        <f t="shared" si="304"/>
        <v>0</v>
      </c>
      <c r="CZ328" s="929">
        <f t="shared" si="304"/>
        <v>0</v>
      </c>
      <c r="DA328" s="929">
        <f t="shared" si="304"/>
        <v>0</v>
      </c>
      <c r="DB328" s="929">
        <f t="shared" si="304"/>
        <v>0</v>
      </c>
      <c r="DC328" s="929">
        <f t="shared" si="304"/>
        <v>0</v>
      </c>
      <c r="DD328" s="929">
        <f t="shared" si="304"/>
        <v>0</v>
      </c>
      <c r="DE328" s="929">
        <f t="shared" si="304"/>
        <v>0</v>
      </c>
      <c r="DF328" s="929">
        <f t="shared" si="304"/>
        <v>0</v>
      </c>
      <c r="DG328" s="929">
        <f t="shared" si="304"/>
        <v>0</v>
      </c>
      <c r="DH328" s="929">
        <f t="shared" si="304"/>
        <v>0</v>
      </c>
      <c r="DI328" s="929">
        <f t="shared" si="304"/>
        <v>0</v>
      </c>
      <c r="DJ328" s="929">
        <f t="shared" si="304"/>
        <v>0</v>
      </c>
      <c r="DK328" s="929">
        <f t="shared" si="304"/>
        <v>0</v>
      </c>
      <c r="DL328" s="929">
        <f t="shared" si="304"/>
        <v>0</v>
      </c>
      <c r="DM328" s="929">
        <f t="shared" si="304"/>
        <v>0</v>
      </c>
      <c r="DN328" s="929">
        <f t="shared" si="304"/>
        <v>0</v>
      </c>
      <c r="DO328" s="929">
        <f t="shared" si="304"/>
        <v>0</v>
      </c>
      <c r="DP328" s="929">
        <f t="shared" si="304"/>
        <v>0</v>
      </c>
      <c r="DQ328" s="929">
        <f t="shared" si="304"/>
        <v>0</v>
      </c>
      <c r="DR328" s="929">
        <f t="shared" si="304"/>
        <v>0</v>
      </c>
      <c r="DS328" s="929">
        <f t="shared" si="304"/>
        <v>0</v>
      </c>
      <c r="DT328" s="929">
        <f t="shared" si="304"/>
        <v>0</v>
      </c>
      <c r="DU328" s="929">
        <f t="shared" si="304"/>
        <v>0</v>
      </c>
      <c r="DV328" s="929">
        <f t="shared" si="304"/>
        <v>0</v>
      </c>
      <c r="DW328" s="929">
        <f t="shared" si="304"/>
        <v>0</v>
      </c>
      <c r="DX328" s="929">
        <f t="shared" si="304"/>
        <v>0</v>
      </c>
      <c r="DY328" s="929">
        <f t="shared" si="304"/>
        <v>0</v>
      </c>
      <c r="DZ328" s="929">
        <f t="shared" si="304"/>
        <v>0</v>
      </c>
      <c r="EA328" s="929">
        <f t="shared" si="304"/>
        <v>0</v>
      </c>
      <c r="EB328" s="929">
        <f t="shared" si="304"/>
        <v>0</v>
      </c>
      <c r="EC328" s="929">
        <f t="shared" si="304"/>
        <v>0</v>
      </c>
      <c r="ED328" s="929">
        <f t="shared" si="304"/>
        <v>0</v>
      </c>
      <c r="EE328" s="929">
        <f t="shared" si="304"/>
        <v>0</v>
      </c>
      <c r="EF328" s="929">
        <f t="shared" si="304"/>
        <v>0</v>
      </c>
      <c r="EG328" s="929">
        <f t="shared" si="304"/>
        <v>0</v>
      </c>
      <c r="EH328" s="929">
        <f t="shared" si="304"/>
        <v>0</v>
      </c>
      <c r="EI328" s="929">
        <f t="shared" si="304"/>
        <v>0</v>
      </c>
      <c r="EJ328" s="929">
        <f t="shared" si="305"/>
        <v>0</v>
      </c>
      <c r="EK328" s="929">
        <f t="shared" si="305"/>
        <v>0</v>
      </c>
      <c r="EL328" s="929">
        <f t="shared" si="305"/>
        <v>0</v>
      </c>
      <c r="EM328" s="929">
        <f t="shared" si="305"/>
        <v>0</v>
      </c>
      <c r="EN328" s="929">
        <f t="shared" si="305"/>
        <v>0</v>
      </c>
      <c r="EO328" s="929">
        <f t="shared" si="305"/>
        <v>0</v>
      </c>
      <c r="EP328" s="929">
        <f t="shared" si="305"/>
        <v>0</v>
      </c>
      <c r="EQ328" s="929">
        <f t="shared" si="305"/>
        <v>0</v>
      </c>
      <c r="ER328" s="929">
        <f t="shared" si="305"/>
        <v>0</v>
      </c>
      <c r="ES328" s="929">
        <f t="shared" si="305"/>
        <v>0</v>
      </c>
      <c r="ET328" s="929">
        <f t="shared" si="305"/>
        <v>0</v>
      </c>
      <c r="EU328" s="929">
        <f t="shared" si="305"/>
        <v>0</v>
      </c>
      <c r="EV328" s="929">
        <f t="shared" si="305"/>
        <v>0</v>
      </c>
      <c r="EW328" s="929">
        <f t="shared" si="305"/>
        <v>0</v>
      </c>
      <c r="EX328" s="929">
        <f t="shared" si="305"/>
        <v>0</v>
      </c>
      <c r="EY328" s="929">
        <f t="shared" si="305"/>
        <v>0</v>
      </c>
      <c r="EZ328" s="929">
        <f t="shared" si="305"/>
        <v>0</v>
      </c>
      <c r="FA328" s="929">
        <f t="shared" si="305"/>
        <v>0</v>
      </c>
      <c r="FB328" s="929">
        <f t="shared" si="305"/>
        <v>0</v>
      </c>
      <c r="FC328" s="929">
        <f t="shared" si="305"/>
        <v>0</v>
      </c>
      <c r="FD328" s="929">
        <f t="shared" si="305"/>
        <v>0</v>
      </c>
      <c r="FE328" s="929">
        <f t="shared" si="305"/>
        <v>0</v>
      </c>
      <c r="FF328" s="929">
        <f t="shared" si="305"/>
        <v>0</v>
      </c>
      <c r="FG328" s="929">
        <f t="shared" si="305"/>
        <v>0</v>
      </c>
      <c r="FH328" s="929">
        <f t="shared" si="305"/>
        <v>0</v>
      </c>
      <c r="FI328" s="929">
        <f t="shared" si="305"/>
        <v>0</v>
      </c>
      <c r="FJ328" s="929">
        <f t="shared" si="305"/>
        <v>0</v>
      </c>
      <c r="FK328" s="929">
        <f t="shared" si="305"/>
        <v>0</v>
      </c>
      <c r="FL328" s="929">
        <f t="shared" si="305"/>
        <v>0</v>
      </c>
      <c r="FM328" s="929">
        <f t="shared" si="305"/>
        <v>0</v>
      </c>
      <c r="FN328" s="929">
        <f t="shared" si="305"/>
        <v>0</v>
      </c>
      <c r="FO328" s="929">
        <f t="shared" si="305"/>
        <v>0</v>
      </c>
      <c r="FP328" s="929">
        <f t="shared" si="305"/>
        <v>0</v>
      </c>
      <c r="FQ328" s="929">
        <f t="shared" si="305"/>
        <v>0</v>
      </c>
      <c r="FR328" s="929">
        <f t="shared" si="305"/>
        <v>0</v>
      </c>
      <c r="FS328" s="929">
        <f t="shared" si="305"/>
        <v>0</v>
      </c>
      <c r="FT328" s="929">
        <f t="shared" si="305"/>
        <v>0</v>
      </c>
      <c r="FU328" s="929">
        <f t="shared" si="305"/>
        <v>0</v>
      </c>
      <c r="FV328" s="929">
        <f t="shared" si="305"/>
        <v>0</v>
      </c>
      <c r="FW328" s="929">
        <f t="shared" si="305"/>
        <v>0</v>
      </c>
      <c r="FX328" s="929">
        <f t="shared" si="305"/>
        <v>0</v>
      </c>
      <c r="FY328" s="929">
        <f t="shared" si="305"/>
        <v>0</v>
      </c>
      <c r="FZ328" s="929">
        <f t="shared" si="305"/>
        <v>0</v>
      </c>
      <c r="GA328" s="929">
        <f t="shared" si="305"/>
        <v>0</v>
      </c>
      <c r="GB328" s="929">
        <f t="shared" si="305"/>
        <v>0</v>
      </c>
      <c r="GC328" s="929">
        <f t="shared" si="305"/>
        <v>0</v>
      </c>
      <c r="GD328" s="929">
        <f t="shared" si="305"/>
        <v>0</v>
      </c>
      <c r="GE328" s="929">
        <f t="shared" si="305"/>
        <v>0</v>
      </c>
      <c r="GF328" s="929">
        <f t="shared" si="305"/>
        <v>0</v>
      </c>
      <c r="GG328" s="929">
        <f t="shared" si="305"/>
        <v>0</v>
      </c>
      <c r="GH328" s="929">
        <f t="shared" si="305"/>
        <v>0</v>
      </c>
      <c r="GI328" s="929">
        <f t="shared" si="305"/>
        <v>0</v>
      </c>
      <c r="GJ328" s="929">
        <f t="shared" si="305"/>
        <v>0</v>
      </c>
      <c r="GK328" s="929">
        <f t="shared" si="305"/>
        <v>0</v>
      </c>
      <c r="GL328" s="929">
        <f t="shared" si="305"/>
        <v>0</v>
      </c>
      <c r="GM328" s="929">
        <f t="shared" si="305"/>
        <v>0</v>
      </c>
      <c r="GN328" s="929">
        <f t="shared" si="305"/>
        <v>0</v>
      </c>
      <c r="GO328" s="929">
        <f t="shared" si="305"/>
        <v>0</v>
      </c>
      <c r="GP328" s="929">
        <f t="shared" si="305"/>
        <v>0</v>
      </c>
      <c r="GQ328" s="929">
        <f t="shared" si="305"/>
        <v>0</v>
      </c>
      <c r="GR328" s="929">
        <f t="shared" si="305"/>
        <v>0</v>
      </c>
      <c r="GS328" s="929">
        <f t="shared" si="305"/>
        <v>0</v>
      </c>
      <c r="GT328" s="929">
        <f t="shared" si="305"/>
        <v>0</v>
      </c>
      <c r="GU328" s="929">
        <f t="shared" si="305"/>
        <v>0</v>
      </c>
      <c r="GV328" s="929">
        <f t="shared" si="306"/>
        <v>0</v>
      </c>
      <c r="GW328" s="929">
        <f t="shared" si="306"/>
        <v>0</v>
      </c>
      <c r="GX328" s="929">
        <f t="shared" si="306"/>
        <v>0</v>
      </c>
      <c r="GY328" s="929">
        <f t="shared" si="306"/>
        <v>0</v>
      </c>
      <c r="GZ328" s="929">
        <f t="shared" si="306"/>
        <v>0</v>
      </c>
      <c r="HA328" s="929">
        <f t="shared" si="306"/>
        <v>0</v>
      </c>
      <c r="HB328" s="929">
        <f t="shared" si="306"/>
        <v>0</v>
      </c>
      <c r="HC328" s="929">
        <f t="shared" si="306"/>
        <v>0</v>
      </c>
      <c r="HD328" s="929">
        <f t="shared" si="306"/>
        <v>0</v>
      </c>
      <c r="HE328" s="929">
        <f t="shared" si="306"/>
        <v>0</v>
      </c>
      <c r="HF328" s="929">
        <f t="shared" si="306"/>
        <v>0</v>
      </c>
      <c r="HG328" s="929">
        <f t="shared" si="306"/>
        <v>0</v>
      </c>
      <c r="HH328" s="929">
        <f t="shared" si="306"/>
        <v>0</v>
      </c>
      <c r="HI328" s="929">
        <f t="shared" si="306"/>
        <v>0</v>
      </c>
      <c r="HJ328" s="929">
        <f t="shared" si="306"/>
        <v>0</v>
      </c>
      <c r="HK328" s="929">
        <f t="shared" si="306"/>
        <v>0</v>
      </c>
      <c r="HL328" s="929">
        <f t="shared" si="306"/>
        <v>0</v>
      </c>
      <c r="HM328" s="929">
        <f t="shared" si="306"/>
        <v>0</v>
      </c>
      <c r="HN328" s="929">
        <f t="shared" si="306"/>
        <v>0</v>
      </c>
      <c r="HO328" s="929">
        <f t="shared" si="306"/>
        <v>0</v>
      </c>
      <c r="HP328" s="929">
        <f t="shared" si="306"/>
        <v>0</v>
      </c>
      <c r="HQ328" s="929">
        <f t="shared" si="306"/>
        <v>0</v>
      </c>
      <c r="HR328" s="929">
        <f t="shared" si="306"/>
        <v>0</v>
      </c>
      <c r="HS328" s="929">
        <f t="shared" si="306"/>
        <v>0</v>
      </c>
      <c r="HT328" s="929">
        <f t="shared" si="306"/>
        <v>0</v>
      </c>
      <c r="HU328" s="929">
        <f t="shared" si="306"/>
        <v>0</v>
      </c>
      <c r="HV328" s="929">
        <f t="shared" si="306"/>
        <v>0</v>
      </c>
      <c r="HW328" s="929">
        <f t="shared" si="306"/>
        <v>0</v>
      </c>
      <c r="HX328" s="929">
        <f t="shared" si="306"/>
        <v>0</v>
      </c>
      <c r="HY328" s="929">
        <f t="shared" si="306"/>
        <v>0</v>
      </c>
      <c r="HZ328" s="929">
        <f t="shared" si="306"/>
        <v>0</v>
      </c>
      <c r="IA328" s="929">
        <f t="shared" si="306"/>
        <v>0</v>
      </c>
      <c r="IB328" s="929">
        <f t="shared" si="306"/>
        <v>0</v>
      </c>
      <c r="IC328" s="929">
        <f t="shared" si="306"/>
        <v>0</v>
      </c>
      <c r="ID328" s="929">
        <f t="shared" si="306"/>
        <v>0</v>
      </c>
      <c r="IE328" s="929">
        <f t="shared" si="306"/>
        <v>0</v>
      </c>
      <c r="IF328" s="929">
        <f t="shared" si="306"/>
        <v>0</v>
      </c>
      <c r="IG328" s="929">
        <f t="shared" si="306"/>
        <v>0</v>
      </c>
      <c r="IH328" s="929">
        <f t="shared" si="306"/>
        <v>0</v>
      </c>
      <c r="II328" s="929">
        <f t="shared" si="306"/>
        <v>0</v>
      </c>
      <c r="IJ328" s="929">
        <f t="shared" si="306"/>
        <v>0</v>
      </c>
      <c r="IK328" s="929">
        <f t="shared" si="306"/>
        <v>0</v>
      </c>
      <c r="IL328" s="929">
        <f t="shared" si="306"/>
        <v>0</v>
      </c>
      <c r="IM328" s="929">
        <f t="shared" si="306"/>
        <v>0</v>
      </c>
      <c r="IN328" s="929">
        <f t="shared" si="306"/>
        <v>0</v>
      </c>
      <c r="IO328" s="929">
        <f t="shared" si="306"/>
        <v>0</v>
      </c>
      <c r="IP328" s="929">
        <f t="shared" si="306"/>
        <v>0</v>
      </c>
      <c r="IQ328" s="929">
        <f t="shared" si="306"/>
        <v>0</v>
      </c>
      <c r="IR328" s="929">
        <f t="shared" si="306"/>
        <v>0</v>
      </c>
      <c r="IS328" s="929">
        <f t="shared" si="306"/>
        <v>0</v>
      </c>
      <c r="IT328" s="929">
        <f t="shared" si="306"/>
        <v>0</v>
      </c>
      <c r="IU328" s="929">
        <f t="shared" si="306"/>
        <v>0</v>
      </c>
      <c r="IV328" s="929">
        <f t="shared" si="306"/>
        <v>0</v>
      </c>
      <c r="IW328" s="929">
        <f t="shared" si="306"/>
        <v>0</v>
      </c>
      <c r="IX328" s="929">
        <f t="shared" si="306"/>
        <v>0</v>
      </c>
      <c r="IY328" s="929">
        <f t="shared" si="306"/>
        <v>0</v>
      </c>
      <c r="IZ328" s="929">
        <f t="shared" si="306"/>
        <v>0</v>
      </c>
      <c r="JA328" s="929">
        <f t="shared" si="306"/>
        <v>0</v>
      </c>
      <c r="JB328" s="929">
        <f t="shared" si="306"/>
        <v>0</v>
      </c>
      <c r="JC328" s="929">
        <f t="shared" si="306"/>
        <v>0</v>
      </c>
      <c r="JD328" s="929">
        <f t="shared" si="306"/>
        <v>0</v>
      </c>
      <c r="JE328" s="929">
        <f t="shared" si="306"/>
        <v>0</v>
      </c>
      <c r="JF328" s="929">
        <f t="shared" si="306"/>
        <v>0</v>
      </c>
      <c r="JG328" s="929">
        <f t="shared" si="306"/>
        <v>0</v>
      </c>
      <c r="JH328" s="929">
        <f t="shared" si="307"/>
        <v>0</v>
      </c>
      <c r="JI328" s="929">
        <f t="shared" si="307"/>
        <v>0</v>
      </c>
      <c r="JJ328" s="929">
        <f t="shared" si="307"/>
        <v>0</v>
      </c>
      <c r="JK328" s="929">
        <f t="shared" si="307"/>
        <v>0</v>
      </c>
      <c r="JL328" s="929">
        <f t="shared" si="307"/>
        <v>0</v>
      </c>
      <c r="JM328" s="929">
        <f t="shared" si="307"/>
        <v>0</v>
      </c>
      <c r="JN328" s="929">
        <f t="shared" si="307"/>
        <v>0</v>
      </c>
      <c r="JO328" s="929">
        <f t="shared" si="307"/>
        <v>0</v>
      </c>
      <c r="JP328" s="929">
        <f t="shared" si="307"/>
        <v>0</v>
      </c>
      <c r="JQ328" s="929">
        <f t="shared" si="307"/>
        <v>0</v>
      </c>
      <c r="JR328" s="929">
        <f t="shared" si="307"/>
        <v>0</v>
      </c>
      <c r="JS328" s="929">
        <f t="shared" si="307"/>
        <v>0</v>
      </c>
      <c r="JT328" s="929">
        <f t="shared" si="307"/>
        <v>0</v>
      </c>
      <c r="JU328" s="929">
        <f t="shared" si="307"/>
        <v>0</v>
      </c>
      <c r="JV328" s="929">
        <f t="shared" si="307"/>
        <v>0</v>
      </c>
      <c r="JW328" s="929">
        <f t="shared" si="307"/>
        <v>0</v>
      </c>
      <c r="JX328" s="929">
        <f t="shared" si="307"/>
        <v>0</v>
      </c>
      <c r="JY328" s="929">
        <f t="shared" si="307"/>
        <v>0</v>
      </c>
      <c r="JZ328" s="929">
        <f t="shared" si="307"/>
        <v>0</v>
      </c>
      <c r="KA328" s="929">
        <f t="shared" si="307"/>
        <v>0</v>
      </c>
      <c r="KB328" s="929">
        <f t="shared" si="307"/>
        <v>0</v>
      </c>
      <c r="KC328" s="929">
        <f t="shared" si="307"/>
        <v>0</v>
      </c>
      <c r="KD328" s="929">
        <f t="shared" si="307"/>
        <v>0</v>
      </c>
      <c r="KE328" s="929">
        <f t="shared" si="307"/>
        <v>0</v>
      </c>
      <c r="KF328" s="929">
        <f t="shared" si="307"/>
        <v>0</v>
      </c>
      <c r="KG328" s="929">
        <f t="shared" si="307"/>
        <v>0</v>
      </c>
      <c r="KH328" s="929">
        <f t="shared" si="307"/>
        <v>0</v>
      </c>
      <c r="KI328" s="929">
        <f t="shared" si="307"/>
        <v>0</v>
      </c>
      <c r="KJ328" s="929">
        <f t="shared" si="307"/>
        <v>0</v>
      </c>
      <c r="KK328" s="929">
        <f t="shared" si="307"/>
        <v>0</v>
      </c>
      <c r="KL328" s="929">
        <f t="shared" si="307"/>
        <v>0</v>
      </c>
      <c r="KM328" s="929">
        <f t="shared" si="307"/>
        <v>0</v>
      </c>
      <c r="KN328" s="929">
        <f t="shared" si="307"/>
        <v>0</v>
      </c>
      <c r="KO328" s="929">
        <f t="shared" si="307"/>
        <v>0</v>
      </c>
      <c r="KP328" s="929">
        <f t="shared" si="307"/>
        <v>0</v>
      </c>
      <c r="KQ328" s="929">
        <f t="shared" si="307"/>
        <v>0</v>
      </c>
      <c r="KR328" s="929">
        <f t="shared" si="307"/>
        <v>0</v>
      </c>
      <c r="KS328" s="929">
        <f t="shared" si="307"/>
        <v>0</v>
      </c>
      <c r="KT328" s="929">
        <f t="shared" si="307"/>
        <v>0</v>
      </c>
      <c r="KU328" s="929">
        <f t="shared" si="307"/>
        <v>0</v>
      </c>
      <c r="KV328" s="929">
        <f t="shared" si="307"/>
        <v>0</v>
      </c>
      <c r="KW328" s="929">
        <f t="shared" si="307"/>
        <v>0</v>
      </c>
      <c r="KX328" s="929">
        <f t="shared" si="307"/>
        <v>0</v>
      </c>
      <c r="KY328" s="929">
        <f t="shared" si="307"/>
        <v>0</v>
      </c>
      <c r="KZ328" s="929">
        <f t="shared" si="307"/>
        <v>0</v>
      </c>
      <c r="LA328" s="929">
        <f t="shared" si="307"/>
        <v>0</v>
      </c>
      <c r="LB328" s="929">
        <f t="shared" si="307"/>
        <v>0</v>
      </c>
      <c r="LC328" s="929">
        <f t="shared" si="307"/>
        <v>0</v>
      </c>
      <c r="LD328" s="929">
        <f t="shared" si="307"/>
        <v>0</v>
      </c>
      <c r="LE328" s="929">
        <f t="shared" si="307"/>
        <v>0</v>
      </c>
      <c r="LF328" s="929">
        <f t="shared" si="307"/>
        <v>0</v>
      </c>
      <c r="LG328" s="929">
        <f t="shared" si="307"/>
        <v>0</v>
      </c>
      <c r="LH328" s="929">
        <f t="shared" si="307"/>
        <v>0</v>
      </c>
      <c r="LI328" s="929">
        <f t="shared" si="307"/>
        <v>0</v>
      </c>
      <c r="LJ328" s="929">
        <f t="shared" si="307"/>
        <v>0</v>
      </c>
      <c r="LK328" s="929">
        <f t="shared" si="307"/>
        <v>0</v>
      </c>
      <c r="LL328" s="929">
        <f t="shared" si="307"/>
        <v>0</v>
      </c>
      <c r="LM328" s="929">
        <f t="shared" si="307"/>
        <v>0</v>
      </c>
      <c r="LN328" s="929">
        <f t="shared" si="307"/>
        <v>0</v>
      </c>
      <c r="LO328" s="929">
        <f t="shared" si="307"/>
        <v>0</v>
      </c>
      <c r="LP328" s="929">
        <f t="shared" si="307"/>
        <v>0</v>
      </c>
      <c r="LQ328" s="929">
        <f t="shared" si="307"/>
        <v>0</v>
      </c>
      <c r="LR328" s="929">
        <f t="shared" si="307"/>
        <v>0</v>
      </c>
      <c r="LS328" s="929">
        <f t="shared" si="307"/>
        <v>0</v>
      </c>
      <c r="LT328" s="929">
        <f t="shared" si="308"/>
        <v>0</v>
      </c>
      <c r="LU328" s="929">
        <f t="shared" si="308"/>
        <v>0</v>
      </c>
      <c r="LV328" s="929">
        <f t="shared" si="308"/>
        <v>0</v>
      </c>
      <c r="LW328" s="929">
        <f t="shared" si="308"/>
        <v>0</v>
      </c>
      <c r="LX328" s="929">
        <f t="shared" si="308"/>
        <v>0</v>
      </c>
      <c r="LY328" s="929">
        <f t="shared" si="308"/>
        <v>0</v>
      </c>
      <c r="LZ328" s="929">
        <f t="shared" si="308"/>
        <v>0</v>
      </c>
      <c r="MA328" s="929">
        <f t="shared" si="308"/>
        <v>0</v>
      </c>
      <c r="MB328" s="929">
        <f t="shared" si="308"/>
        <v>0</v>
      </c>
      <c r="MC328" s="929">
        <f t="shared" si="308"/>
        <v>0</v>
      </c>
      <c r="MD328" s="929">
        <f t="shared" si="308"/>
        <v>0</v>
      </c>
      <c r="ME328" s="929">
        <f t="shared" si="308"/>
        <v>0</v>
      </c>
      <c r="MF328" s="929">
        <f t="shared" si="308"/>
        <v>0</v>
      </c>
      <c r="MG328" s="929">
        <f t="shared" si="308"/>
        <v>0</v>
      </c>
      <c r="MH328" s="929">
        <f t="shared" si="308"/>
        <v>0</v>
      </c>
      <c r="MI328" s="929">
        <f t="shared" si="308"/>
        <v>0</v>
      </c>
      <c r="MJ328" s="929">
        <f t="shared" si="308"/>
        <v>0</v>
      </c>
      <c r="MK328" s="929">
        <f t="shared" si="308"/>
        <v>0</v>
      </c>
      <c r="ML328" s="929">
        <f t="shared" si="308"/>
        <v>0</v>
      </c>
      <c r="MM328" s="929">
        <f t="shared" si="308"/>
        <v>0</v>
      </c>
      <c r="MN328" s="929">
        <f t="shared" si="308"/>
        <v>0</v>
      </c>
      <c r="MO328" s="929">
        <f t="shared" si="308"/>
        <v>0</v>
      </c>
      <c r="MP328" s="929">
        <f t="shared" si="308"/>
        <v>0</v>
      </c>
      <c r="MQ328" s="929">
        <f t="shared" si="308"/>
        <v>0</v>
      </c>
      <c r="MR328" s="929">
        <f t="shared" si="308"/>
        <v>0</v>
      </c>
      <c r="MS328" s="929">
        <f t="shared" si="308"/>
        <v>0</v>
      </c>
      <c r="MT328" s="929">
        <f t="shared" si="308"/>
        <v>0</v>
      </c>
      <c r="MU328" s="929">
        <f t="shared" si="308"/>
        <v>0</v>
      </c>
      <c r="MV328" s="929">
        <f t="shared" si="308"/>
        <v>0</v>
      </c>
      <c r="MW328" s="929">
        <f t="shared" si="308"/>
        <v>0</v>
      </c>
      <c r="MX328" s="929">
        <f t="shared" si="308"/>
        <v>0</v>
      </c>
      <c r="MY328" s="929">
        <f t="shared" si="308"/>
        <v>0</v>
      </c>
      <c r="MZ328" s="929">
        <f t="shared" si="308"/>
        <v>0</v>
      </c>
      <c r="NA328" s="929">
        <f t="shared" si="308"/>
        <v>0</v>
      </c>
      <c r="NB328" s="929">
        <f t="shared" si="308"/>
        <v>0</v>
      </c>
      <c r="NC328" s="929">
        <f t="shared" si="308"/>
        <v>0</v>
      </c>
      <c r="ND328" s="929">
        <f t="shared" si="308"/>
        <v>0</v>
      </c>
      <c r="NE328" s="929">
        <f t="shared" si="308"/>
        <v>0</v>
      </c>
      <c r="NF328" s="929">
        <f t="shared" si="308"/>
        <v>0</v>
      </c>
      <c r="NG328" s="929">
        <f t="shared" si="308"/>
        <v>0</v>
      </c>
      <c r="NH328" s="929">
        <f t="shared" si="308"/>
        <v>0</v>
      </c>
      <c r="NI328" s="929">
        <f t="shared" si="308"/>
        <v>0</v>
      </c>
      <c r="NJ328" s="929">
        <f t="shared" si="308"/>
        <v>0</v>
      </c>
      <c r="NK328" s="929">
        <f t="shared" si="308"/>
        <v>0</v>
      </c>
      <c r="NL328" s="929">
        <f t="shared" si="308"/>
        <v>0</v>
      </c>
      <c r="NM328" s="929">
        <f t="shared" si="308"/>
        <v>0</v>
      </c>
      <c r="NN328" s="929">
        <f t="shared" si="308"/>
        <v>0</v>
      </c>
      <c r="NO328" s="929">
        <f t="shared" si="308"/>
        <v>0</v>
      </c>
      <c r="NP328" s="929">
        <f t="shared" si="308"/>
        <v>0</v>
      </c>
      <c r="NQ328" s="929">
        <f t="shared" si="308"/>
        <v>0</v>
      </c>
      <c r="NR328" s="929">
        <f t="shared" si="308"/>
        <v>0</v>
      </c>
      <c r="NS328" s="929">
        <f t="shared" si="308"/>
        <v>0</v>
      </c>
      <c r="NT328" s="929">
        <f t="shared" si="308"/>
        <v>0</v>
      </c>
      <c r="NU328" s="929">
        <f t="shared" si="308"/>
        <v>0</v>
      </c>
      <c r="NV328" s="929">
        <f t="shared" si="308"/>
        <v>0</v>
      </c>
      <c r="NW328" s="929">
        <f t="shared" si="308"/>
        <v>0</v>
      </c>
      <c r="NX328" s="929">
        <f t="shared" si="308"/>
        <v>0</v>
      </c>
      <c r="NY328" s="929">
        <f t="shared" si="308"/>
        <v>0</v>
      </c>
      <c r="NZ328" s="929">
        <f t="shared" si="308"/>
        <v>0</v>
      </c>
      <c r="OA328" s="929">
        <f t="shared" si="308"/>
        <v>0</v>
      </c>
      <c r="OB328" s="929">
        <f t="shared" si="308"/>
        <v>0</v>
      </c>
      <c r="OC328" s="929">
        <f t="shared" si="308"/>
        <v>0</v>
      </c>
      <c r="OD328" s="929">
        <f t="shared" si="308"/>
        <v>0</v>
      </c>
      <c r="OE328" s="929">
        <f t="shared" si="308"/>
        <v>0</v>
      </c>
      <c r="OF328" s="929">
        <f t="shared" si="309"/>
        <v>0</v>
      </c>
      <c r="OG328" s="929">
        <f t="shared" si="309"/>
        <v>0</v>
      </c>
      <c r="OH328" s="929">
        <f t="shared" si="309"/>
        <v>0</v>
      </c>
      <c r="OI328" s="929">
        <f t="shared" si="309"/>
        <v>0</v>
      </c>
      <c r="OJ328" s="929">
        <f t="shared" si="309"/>
        <v>0</v>
      </c>
      <c r="OK328" s="929">
        <f t="shared" si="309"/>
        <v>0</v>
      </c>
      <c r="OL328" s="929">
        <f t="shared" si="309"/>
        <v>0</v>
      </c>
      <c r="OM328" s="929">
        <f t="shared" si="309"/>
        <v>0</v>
      </c>
      <c r="ON328" s="929">
        <f t="shared" si="309"/>
        <v>0</v>
      </c>
      <c r="OO328" s="929">
        <f t="shared" si="309"/>
        <v>0</v>
      </c>
      <c r="OP328" s="929">
        <f t="shared" si="309"/>
        <v>0</v>
      </c>
      <c r="OQ328" s="929">
        <f t="shared" si="309"/>
        <v>0</v>
      </c>
      <c r="OR328" s="929">
        <f t="shared" si="309"/>
        <v>0</v>
      </c>
      <c r="OS328" s="929">
        <f t="shared" si="309"/>
        <v>0</v>
      </c>
      <c r="OT328" s="929">
        <f t="shared" si="309"/>
        <v>0</v>
      </c>
      <c r="OU328" s="929">
        <f t="shared" si="309"/>
        <v>0</v>
      </c>
      <c r="OV328" s="929">
        <f t="shared" si="309"/>
        <v>0</v>
      </c>
      <c r="OW328" s="929">
        <f t="shared" si="309"/>
        <v>0</v>
      </c>
      <c r="OX328" s="929">
        <f t="shared" si="309"/>
        <v>0</v>
      </c>
      <c r="OY328" s="929">
        <f t="shared" si="309"/>
        <v>0</v>
      </c>
      <c r="OZ328" s="929">
        <f t="shared" si="309"/>
        <v>0</v>
      </c>
      <c r="PA328" s="929">
        <f t="shared" si="309"/>
        <v>0</v>
      </c>
      <c r="PB328" s="929">
        <f t="shared" si="309"/>
        <v>0</v>
      </c>
      <c r="PC328" s="929">
        <f t="shared" si="309"/>
        <v>0</v>
      </c>
      <c r="PD328" s="929">
        <f t="shared" si="309"/>
        <v>0</v>
      </c>
      <c r="PE328" s="929">
        <f t="shared" si="309"/>
        <v>0</v>
      </c>
      <c r="PF328" s="929">
        <f t="shared" si="309"/>
        <v>0</v>
      </c>
      <c r="PG328" s="929">
        <f t="shared" si="309"/>
        <v>0</v>
      </c>
      <c r="PH328" s="929">
        <f t="shared" si="309"/>
        <v>0</v>
      </c>
      <c r="PI328" s="929">
        <f t="shared" si="309"/>
        <v>0</v>
      </c>
      <c r="PJ328" s="929">
        <f t="shared" si="309"/>
        <v>0</v>
      </c>
      <c r="PK328" s="929">
        <f t="shared" si="309"/>
        <v>0</v>
      </c>
      <c r="PL328" s="929">
        <f t="shared" si="309"/>
        <v>0</v>
      </c>
      <c r="PM328" s="929">
        <f t="shared" si="309"/>
        <v>0</v>
      </c>
      <c r="PN328" s="929">
        <f t="shared" si="309"/>
        <v>0</v>
      </c>
      <c r="PO328" s="929">
        <f t="shared" si="309"/>
        <v>0</v>
      </c>
      <c r="PP328" s="929">
        <f t="shared" si="309"/>
        <v>0</v>
      </c>
      <c r="PQ328" s="929">
        <f t="shared" si="309"/>
        <v>0</v>
      </c>
      <c r="PR328" s="929">
        <f t="shared" si="309"/>
        <v>0</v>
      </c>
      <c r="PS328" s="929">
        <f t="shared" si="309"/>
        <v>0</v>
      </c>
      <c r="PT328" s="929">
        <f t="shared" si="309"/>
        <v>0</v>
      </c>
      <c r="PU328" s="929">
        <f t="shared" si="309"/>
        <v>0</v>
      </c>
      <c r="PV328" s="929">
        <f t="shared" si="309"/>
        <v>0</v>
      </c>
      <c r="PW328" s="929">
        <f t="shared" si="309"/>
        <v>0</v>
      </c>
      <c r="PX328" s="929">
        <f t="shared" si="309"/>
        <v>0</v>
      </c>
      <c r="PY328" s="929">
        <f t="shared" si="309"/>
        <v>0</v>
      </c>
      <c r="PZ328" s="929">
        <f t="shared" si="309"/>
        <v>0</v>
      </c>
      <c r="QA328" s="929">
        <f t="shared" si="309"/>
        <v>0</v>
      </c>
      <c r="QB328" s="929">
        <f t="shared" si="309"/>
        <v>0</v>
      </c>
      <c r="QC328" s="929">
        <f t="shared" si="309"/>
        <v>0</v>
      </c>
      <c r="QD328" s="929">
        <f t="shared" si="309"/>
        <v>0</v>
      </c>
      <c r="QE328" s="929">
        <f t="shared" si="309"/>
        <v>0</v>
      </c>
      <c r="QF328" s="929">
        <f t="shared" si="309"/>
        <v>0</v>
      </c>
      <c r="QG328" s="929">
        <f t="shared" si="309"/>
        <v>0</v>
      </c>
      <c r="QH328" s="929">
        <f t="shared" si="309"/>
        <v>0</v>
      </c>
      <c r="QI328" s="929">
        <f t="shared" si="309"/>
        <v>0</v>
      </c>
      <c r="QJ328" s="929">
        <f t="shared" si="309"/>
        <v>0</v>
      </c>
      <c r="QK328" s="929">
        <f t="shared" si="309"/>
        <v>0</v>
      </c>
      <c r="QL328" s="929">
        <f t="shared" si="309"/>
        <v>0</v>
      </c>
      <c r="QM328" s="929">
        <f t="shared" si="309"/>
        <v>0</v>
      </c>
      <c r="QN328" s="929">
        <f t="shared" si="309"/>
        <v>0</v>
      </c>
      <c r="QO328" s="929">
        <f t="shared" si="309"/>
        <v>0</v>
      </c>
      <c r="QP328" s="929">
        <f t="shared" si="309"/>
        <v>0</v>
      </c>
      <c r="QQ328" s="929">
        <f t="shared" si="309"/>
        <v>0</v>
      </c>
      <c r="QR328" s="929">
        <f t="shared" si="310"/>
        <v>0</v>
      </c>
      <c r="QS328" s="929">
        <f t="shared" si="310"/>
        <v>0</v>
      </c>
      <c r="QT328" s="929">
        <f t="shared" si="310"/>
        <v>0</v>
      </c>
      <c r="QU328" s="929">
        <f t="shared" si="310"/>
        <v>0</v>
      </c>
      <c r="QV328" s="929">
        <f t="shared" si="310"/>
        <v>0</v>
      </c>
      <c r="QW328" s="929">
        <f t="shared" si="310"/>
        <v>0</v>
      </c>
      <c r="QX328" s="929">
        <f t="shared" si="310"/>
        <v>0</v>
      </c>
      <c r="QY328" s="929">
        <f t="shared" si="310"/>
        <v>0</v>
      </c>
      <c r="QZ328" s="929">
        <f t="shared" si="310"/>
        <v>0</v>
      </c>
      <c r="RA328" s="929">
        <f t="shared" si="310"/>
        <v>0</v>
      </c>
      <c r="RB328" s="929">
        <f t="shared" si="310"/>
        <v>0</v>
      </c>
      <c r="RC328" s="929">
        <f t="shared" si="310"/>
        <v>0</v>
      </c>
      <c r="RD328" s="929">
        <f t="shared" si="310"/>
        <v>0</v>
      </c>
      <c r="RE328" s="929">
        <f t="shared" si="310"/>
        <v>0</v>
      </c>
      <c r="RF328" s="929">
        <f t="shared" si="310"/>
        <v>0</v>
      </c>
      <c r="RG328" s="929">
        <f t="shared" si="310"/>
        <v>0</v>
      </c>
      <c r="RH328" s="929">
        <f t="shared" si="310"/>
        <v>0</v>
      </c>
      <c r="RI328" s="929">
        <f t="shared" si="310"/>
        <v>0</v>
      </c>
      <c r="RJ328" s="929">
        <f t="shared" si="310"/>
        <v>0</v>
      </c>
      <c r="RK328" s="929">
        <f t="shared" si="310"/>
        <v>0</v>
      </c>
      <c r="RL328" s="929">
        <f t="shared" si="310"/>
        <v>0</v>
      </c>
      <c r="RM328" s="929">
        <f t="shared" si="310"/>
        <v>0</v>
      </c>
      <c r="RN328" s="929">
        <f t="shared" si="310"/>
        <v>0</v>
      </c>
      <c r="RO328" s="929">
        <f t="shared" si="310"/>
        <v>0</v>
      </c>
      <c r="RP328" s="929">
        <f t="shared" si="310"/>
        <v>0</v>
      </c>
      <c r="RQ328" s="929">
        <f t="shared" si="310"/>
        <v>0</v>
      </c>
      <c r="RR328" s="929">
        <f t="shared" si="310"/>
        <v>0</v>
      </c>
      <c r="RS328" s="929">
        <f t="shared" si="310"/>
        <v>0</v>
      </c>
      <c r="RT328" s="929">
        <f t="shared" si="310"/>
        <v>0</v>
      </c>
      <c r="RU328" s="929">
        <f t="shared" si="310"/>
        <v>0</v>
      </c>
      <c r="RV328" s="929">
        <f t="shared" si="310"/>
        <v>0</v>
      </c>
      <c r="RW328" s="929">
        <f t="shared" si="310"/>
        <v>0</v>
      </c>
      <c r="RX328" s="929">
        <f t="shared" si="310"/>
        <v>0</v>
      </c>
      <c r="RY328" s="929">
        <f t="shared" si="310"/>
        <v>0</v>
      </c>
      <c r="RZ328" s="929">
        <f t="shared" si="310"/>
        <v>0</v>
      </c>
      <c r="SA328" s="929">
        <f t="shared" si="310"/>
        <v>0</v>
      </c>
      <c r="SB328" s="929">
        <f t="shared" si="310"/>
        <v>0</v>
      </c>
      <c r="SC328" s="929">
        <f t="shared" si="310"/>
        <v>0</v>
      </c>
      <c r="SD328" s="929">
        <f t="shared" si="310"/>
        <v>0</v>
      </c>
      <c r="SE328" s="929">
        <f t="shared" si="310"/>
        <v>0</v>
      </c>
      <c r="SF328" s="929">
        <f t="shared" si="310"/>
        <v>0</v>
      </c>
      <c r="SG328" s="929">
        <f t="shared" si="310"/>
        <v>0</v>
      </c>
      <c r="SH328" s="929">
        <f t="shared" si="310"/>
        <v>0</v>
      </c>
      <c r="SI328" s="929">
        <f t="shared" si="310"/>
        <v>0</v>
      </c>
      <c r="SJ328" s="274">
        <f t="shared" si="279"/>
        <v>0</v>
      </c>
      <c r="SK328" s="261"/>
      <c r="SL328" s="249"/>
      <c r="SM328" s="249"/>
      <c r="SN328" s="249"/>
    </row>
    <row r="329" spans="1:508" outlineLevel="3" x14ac:dyDescent="0.35">
      <c r="A329" s="249"/>
      <c r="B329" s="258"/>
      <c r="C329" s="447">
        <f>INT($C$40)+3</f>
        <v>4</v>
      </c>
      <c r="D329" s="274"/>
      <c r="E329" s="325">
        <f t="shared" si="269"/>
        <v>177</v>
      </c>
      <c r="F329" s="331"/>
      <c r="G329" s="274"/>
      <c r="H329" s="569"/>
      <c r="I329" s="584" t="s">
        <v>921</v>
      </c>
      <c r="J329" s="570"/>
      <c r="K329" s="929">
        <f t="shared" si="311"/>
        <v>0</v>
      </c>
      <c r="L329" s="929">
        <f t="shared" si="311"/>
        <v>0</v>
      </c>
      <c r="M329" s="929">
        <f t="shared" si="311"/>
        <v>0</v>
      </c>
      <c r="N329" s="929">
        <f t="shared" si="311"/>
        <v>0</v>
      </c>
      <c r="O329" s="929">
        <f t="shared" si="311"/>
        <v>0</v>
      </c>
      <c r="P329" s="929">
        <f t="shared" si="311"/>
        <v>0</v>
      </c>
      <c r="Q329" s="929">
        <f t="shared" si="311"/>
        <v>0</v>
      </c>
      <c r="R329" s="929">
        <f t="shared" si="311"/>
        <v>0</v>
      </c>
      <c r="S329" s="929">
        <f t="shared" si="311"/>
        <v>0</v>
      </c>
      <c r="T329" s="929">
        <f t="shared" si="311"/>
        <v>0</v>
      </c>
      <c r="U329" s="929">
        <f t="shared" si="311"/>
        <v>0</v>
      </c>
      <c r="V329" s="929">
        <f t="shared" si="311"/>
        <v>0</v>
      </c>
      <c r="W329" s="929">
        <f t="shared" si="311"/>
        <v>0</v>
      </c>
      <c r="X329" s="929">
        <f t="shared" si="311"/>
        <v>0</v>
      </c>
      <c r="Y329" s="929">
        <f t="shared" si="311"/>
        <v>0</v>
      </c>
      <c r="Z329" s="929">
        <f t="shared" si="311"/>
        <v>0</v>
      </c>
      <c r="AA329" s="929">
        <f t="shared" si="303"/>
        <v>0</v>
      </c>
      <c r="AB329" s="929">
        <f t="shared" si="303"/>
        <v>0</v>
      </c>
      <c r="AC329" s="929">
        <f t="shared" si="303"/>
        <v>0</v>
      </c>
      <c r="AD329" s="929">
        <f t="shared" si="303"/>
        <v>0</v>
      </c>
      <c r="AE329" s="929">
        <f t="shared" si="303"/>
        <v>0</v>
      </c>
      <c r="AF329" s="929">
        <f t="shared" si="303"/>
        <v>0</v>
      </c>
      <c r="AG329" s="929">
        <f t="shared" si="303"/>
        <v>0</v>
      </c>
      <c r="AH329" s="929">
        <f t="shared" si="303"/>
        <v>0</v>
      </c>
      <c r="AI329" s="929">
        <f t="shared" si="303"/>
        <v>0</v>
      </c>
      <c r="AJ329" s="929">
        <f t="shared" si="303"/>
        <v>0</v>
      </c>
      <c r="AK329" s="929">
        <f t="shared" si="303"/>
        <v>0</v>
      </c>
      <c r="AL329" s="929">
        <f t="shared" si="303"/>
        <v>0</v>
      </c>
      <c r="AM329" s="929">
        <f t="shared" si="303"/>
        <v>0</v>
      </c>
      <c r="AN329" s="929">
        <f t="shared" si="303"/>
        <v>0</v>
      </c>
      <c r="AO329" s="929">
        <f t="shared" si="303"/>
        <v>0</v>
      </c>
      <c r="AP329" s="929">
        <f t="shared" si="303"/>
        <v>0</v>
      </c>
      <c r="AQ329" s="929">
        <f t="shared" si="303"/>
        <v>0</v>
      </c>
      <c r="AR329" s="929">
        <f t="shared" si="303"/>
        <v>0</v>
      </c>
      <c r="AS329" s="929">
        <f t="shared" si="303"/>
        <v>0</v>
      </c>
      <c r="AT329" s="929">
        <f t="shared" si="303"/>
        <v>0</v>
      </c>
      <c r="AU329" s="929">
        <f t="shared" si="303"/>
        <v>0</v>
      </c>
      <c r="AV329" s="929">
        <f t="shared" si="303"/>
        <v>0</v>
      </c>
      <c r="AW329" s="929">
        <f t="shared" si="303"/>
        <v>0</v>
      </c>
      <c r="AX329" s="929">
        <f t="shared" si="303"/>
        <v>0</v>
      </c>
      <c r="AY329" s="929">
        <f t="shared" si="303"/>
        <v>0</v>
      </c>
      <c r="AZ329" s="929">
        <f t="shared" si="303"/>
        <v>0</v>
      </c>
      <c r="BA329" s="929">
        <f t="shared" si="303"/>
        <v>0</v>
      </c>
      <c r="BB329" s="929">
        <f t="shared" si="303"/>
        <v>0</v>
      </c>
      <c r="BC329" s="929">
        <f t="shared" si="303"/>
        <v>0</v>
      </c>
      <c r="BD329" s="929">
        <f t="shared" si="303"/>
        <v>0</v>
      </c>
      <c r="BE329" s="929">
        <f t="shared" si="303"/>
        <v>0</v>
      </c>
      <c r="BF329" s="929">
        <f t="shared" si="303"/>
        <v>0</v>
      </c>
      <c r="BG329" s="929">
        <f t="shared" si="303"/>
        <v>0</v>
      </c>
      <c r="BH329" s="929">
        <f t="shared" si="303"/>
        <v>0</v>
      </c>
      <c r="BI329" s="929">
        <f t="shared" si="303"/>
        <v>0</v>
      </c>
      <c r="BJ329" s="929">
        <f t="shared" si="303"/>
        <v>0</v>
      </c>
      <c r="BK329" s="929">
        <f t="shared" si="303"/>
        <v>0</v>
      </c>
      <c r="BL329" s="929">
        <f t="shared" si="303"/>
        <v>0</v>
      </c>
      <c r="BM329" s="929">
        <f t="shared" si="303"/>
        <v>0</v>
      </c>
      <c r="BN329" s="929">
        <f t="shared" si="303"/>
        <v>0</v>
      </c>
      <c r="BO329" s="929">
        <f t="shared" si="303"/>
        <v>0</v>
      </c>
      <c r="BP329" s="929">
        <f t="shared" si="303"/>
        <v>0</v>
      </c>
      <c r="BQ329" s="929">
        <f t="shared" si="303"/>
        <v>0</v>
      </c>
      <c r="BR329" s="929">
        <f t="shared" si="303"/>
        <v>0</v>
      </c>
      <c r="BS329" s="929">
        <f t="shared" si="303"/>
        <v>0</v>
      </c>
      <c r="BT329" s="929">
        <f t="shared" si="303"/>
        <v>0</v>
      </c>
      <c r="BU329" s="929">
        <f t="shared" si="303"/>
        <v>0</v>
      </c>
      <c r="BV329" s="929">
        <f t="shared" si="303"/>
        <v>0</v>
      </c>
      <c r="BW329" s="929">
        <f t="shared" si="303"/>
        <v>0</v>
      </c>
      <c r="BX329" s="929">
        <f t="shared" si="304"/>
        <v>0</v>
      </c>
      <c r="BY329" s="929">
        <f t="shared" si="304"/>
        <v>0</v>
      </c>
      <c r="BZ329" s="929">
        <f t="shared" si="304"/>
        <v>0</v>
      </c>
      <c r="CA329" s="929">
        <f t="shared" si="304"/>
        <v>0</v>
      </c>
      <c r="CB329" s="929">
        <f t="shared" si="304"/>
        <v>0</v>
      </c>
      <c r="CC329" s="929">
        <f t="shared" si="304"/>
        <v>0</v>
      </c>
      <c r="CD329" s="929">
        <f t="shared" si="304"/>
        <v>0</v>
      </c>
      <c r="CE329" s="929">
        <f t="shared" si="304"/>
        <v>0</v>
      </c>
      <c r="CF329" s="929">
        <f t="shared" si="304"/>
        <v>0</v>
      </c>
      <c r="CG329" s="929">
        <f t="shared" si="304"/>
        <v>0</v>
      </c>
      <c r="CH329" s="929">
        <f t="shared" si="304"/>
        <v>0</v>
      </c>
      <c r="CI329" s="929">
        <f t="shared" si="304"/>
        <v>0</v>
      </c>
      <c r="CJ329" s="929">
        <f t="shared" si="304"/>
        <v>0</v>
      </c>
      <c r="CK329" s="929">
        <f t="shared" si="304"/>
        <v>0</v>
      </c>
      <c r="CL329" s="929">
        <f t="shared" si="304"/>
        <v>0</v>
      </c>
      <c r="CM329" s="929">
        <f t="shared" si="304"/>
        <v>0</v>
      </c>
      <c r="CN329" s="929">
        <f t="shared" si="304"/>
        <v>0</v>
      </c>
      <c r="CO329" s="929">
        <f t="shared" si="304"/>
        <v>0</v>
      </c>
      <c r="CP329" s="929">
        <f t="shared" si="304"/>
        <v>0</v>
      </c>
      <c r="CQ329" s="929">
        <f t="shared" si="304"/>
        <v>0</v>
      </c>
      <c r="CR329" s="929">
        <f t="shared" si="304"/>
        <v>0</v>
      </c>
      <c r="CS329" s="929">
        <f t="shared" si="304"/>
        <v>0</v>
      </c>
      <c r="CT329" s="929">
        <f t="shared" si="304"/>
        <v>0</v>
      </c>
      <c r="CU329" s="929">
        <f t="shared" si="304"/>
        <v>0</v>
      </c>
      <c r="CV329" s="929">
        <f t="shared" si="304"/>
        <v>0</v>
      </c>
      <c r="CW329" s="929">
        <f t="shared" si="304"/>
        <v>0</v>
      </c>
      <c r="CX329" s="929">
        <f t="shared" si="304"/>
        <v>0</v>
      </c>
      <c r="CY329" s="929">
        <f t="shared" si="304"/>
        <v>0</v>
      </c>
      <c r="CZ329" s="929">
        <f t="shared" si="304"/>
        <v>0</v>
      </c>
      <c r="DA329" s="929">
        <f t="shared" si="304"/>
        <v>0</v>
      </c>
      <c r="DB329" s="929">
        <f t="shared" si="304"/>
        <v>0</v>
      </c>
      <c r="DC329" s="929">
        <f t="shared" si="304"/>
        <v>0</v>
      </c>
      <c r="DD329" s="929">
        <f t="shared" si="304"/>
        <v>0</v>
      </c>
      <c r="DE329" s="929">
        <f t="shared" si="304"/>
        <v>0</v>
      </c>
      <c r="DF329" s="929">
        <f t="shared" si="304"/>
        <v>0</v>
      </c>
      <c r="DG329" s="929">
        <f t="shared" si="304"/>
        <v>0</v>
      </c>
      <c r="DH329" s="929">
        <f t="shared" si="304"/>
        <v>0</v>
      </c>
      <c r="DI329" s="929">
        <f t="shared" si="304"/>
        <v>0</v>
      </c>
      <c r="DJ329" s="929">
        <f t="shared" si="304"/>
        <v>0</v>
      </c>
      <c r="DK329" s="929">
        <f t="shared" si="304"/>
        <v>0</v>
      </c>
      <c r="DL329" s="929">
        <f t="shared" si="304"/>
        <v>0</v>
      </c>
      <c r="DM329" s="929">
        <f t="shared" si="304"/>
        <v>0</v>
      </c>
      <c r="DN329" s="929">
        <f t="shared" si="304"/>
        <v>0</v>
      </c>
      <c r="DO329" s="929">
        <f t="shared" si="304"/>
        <v>0</v>
      </c>
      <c r="DP329" s="929">
        <f t="shared" si="304"/>
        <v>0</v>
      </c>
      <c r="DQ329" s="929">
        <f t="shared" si="304"/>
        <v>0</v>
      </c>
      <c r="DR329" s="929">
        <f t="shared" si="304"/>
        <v>0</v>
      </c>
      <c r="DS329" s="929">
        <f t="shared" si="304"/>
        <v>0</v>
      </c>
      <c r="DT329" s="929">
        <f t="shared" si="304"/>
        <v>0</v>
      </c>
      <c r="DU329" s="929">
        <f t="shared" si="304"/>
        <v>0</v>
      </c>
      <c r="DV329" s="929">
        <f t="shared" si="304"/>
        <v>0</v>
      </c>
      <c r="DW329" s="929">
        <f t="shared" si="304"/>
        <v>0</v>
      </c>
      <c r="DX329" s="929">
        <f t="shared" si="304"/>
        <v>0</v>
      </c>
      <c r="DY329" s="929">
        <f t="shared" si="304"/>
        <v>0</v>
      </c>
      <c r="DZ329" s="929">
        <f t="shared" si="304"/>
        <v>0</v>
      </c>
      <c r="EA329" s="929">
        <f t="shared" si="304"/>
        <v>0</v>
      </c>
      <c r="EB329" s="929">
        <f t="shared" si="304"/>
        <v>0</v>
      </c>
      <c r="EC329" s="929">
        <f t="shared" si="304"/>
        <v>0</v>
      </c>
      <c r="ED329" s="929">
        <f t="shared" si="304"/>
        <v>0</v>
      </c>
      <c r="EE329" s="929">
        <f t="shared" si="304"/>
        <v>0</v>
      </c>
      <c r="EF329" s="929">
        <f t="shared" si="304"/>
        <v>0</v>
      </c>
      <c r="EG329" s="929">
        <f t="shared" si="304"/>
        <v>0</v>
      </c>
      <c r="EH329" s="929">
        <f t="shared" si="304"/>
        <v>0</v>
      </c>
      <c r="EI329" s="929">
        <f t="shared" si="304"/>
        <v>0</v>
      </c>
      <c r="EJ329" s="929">
        <f t="shared" si="305"/>
        <v>0</v>
      </c>
      <c r="EK329" s="929">
        <f t="shared" si="305"/>
        <v>0</v>
      </c>
      <c r="EL329" s="929">
        <f t="shared" si="305"/>
        <v>0</v>
      </c>
      <c r="EM329" s="929">
        <f t="shared" si="305"/>
        <v>0</v>
      </c>
      <c r="EN329" s="929">
        <f t="shared" si="305"/>
        <v>0</v>
      </c>
      <c r="EO329" s="929">
        <f t="shared" si="305"/>
        <v>0</v>
      </c>
      <c r="EP329" s="929">
        <f t="shared" si="305"/>
        <v>0</v>
      </c>
      <c r="EQ329" s="929">
        <f t="shared" si="305"/>
        <v>0</v>
      </c>
      <c r="ER329" s="929">
        <f t="shared" si="305"/>
        <v>0</v>
      </c>
      <c r="ES329" s="929">
        <f t="shared" si="305"/>
        <v>0</v>
      </c>
      <c r="ET329" s="929">
        <f t="shared" si="305"/>
        <v>0</v>
      </c>
      <c r="EU329" s="929">
        <f t="shared" si="305"/>
        <v>0</v>
      </c>
      <c r="EV329" s="929">
        <f t="shared" si="305"/>
        <v>0</v>
      </c>
      <c r="EW329" s="929">
        <f t="shared" si="305"/>
        <v>0</v>
      </c>
      <c r="EX329" s="929">
        <f t="shared" si="305"/>
        <v>0</v>
      </c>
      <c r="EY329" s="929">
        <f t="shared" si="305"/>
        <v>0</v>
      </c>
      <c r="EZ329" s="929">
        <f t="shared" si="305"/>
        <v>0</v>
      </c>
      <c r="FA329" s="929">
        <f t="shared" si="305"/>
        <v>0</v>
      </c>
      <c r="FB329" s="929">
        <f t="shared" si="305"/>
        <v>0</v>
      </c>
      <c r="FC329" s="929">
        <f t="shared" si="305"/>
        <v>0</v>
      </c>
      <c r="FD329" s="929">
        <f t="shared" si="305"/>
        <v>0</v>
      </c>
      <c r="FE329" s="929">
        <f t="shared" si="305"/>
        <v>0</v>
      </c>
      <c r="FF329" s="929">
        <f t="shared" si="305"/>
        <v>0</v>
      </c>
      <c r="FG329" s="929">
        <f t="shared" si="305"/>
        <v>0</v>
      </c>
      <c r="FH329" s="929">
        <f t="shared" si="305"/>
        <v>0</v>
      </c>
      <c r="FI329" s="929">
        <f t="shared" si="305"/>
        <v>0</v>
      </c>
      <c r="FJ329" s="929">
        <f t="shared" si="305"/>
        <v>0</v>
      </c>
      <c r="FK329" s="929">
        <f t="shared" si="305"/>
        <v>0</v>
      </c>
      <c r="FL329" s="929">
        <f t="shared" si="305"/>
        <v>0</v>
      </c>
      <c r="FM329" s="929">
        <f t="shared" si="305"/>
        <v>0</v>
      </c>
      <c r="FN329" s="929">
        <f t="shared" si="305"/>
        <v>0</v>
      </c>
      <c r="FO329" s="929">
        <f t="shared" si="305"/>
        <v>0</v>
      </c>
      <c r="FP329" s="929">
        <f t="shared" si="305"/>
        <v>0</v>
      </c>
      <c r="FQ329" s="929">
        <f t="shared" si="305"/>
        <v>0</v>
      </c>
      <c r="FR329" s="929">
        <f t="shared" si="305"/>
        <v>0</v>
      </c>
      <c r="FS329" s="929">
        <f t="shared" si="305"/>
        <v>0</v>
      </c>
      <c r="FT329" s="929">
        <f t="shared" si="305"/>
        <v>0</v>
      </c>
      <c r="FU329" s="929">
        <f t="shared" si="305"/>
        <v>0</v>
      </c>
      <c r="FV329" s="929">
        <f t="shared" si="305"/>
        <v>0</v>
      </c>
      <c r="FW329" s="929">
        <f t="shared" si="305"/>
        <v>0</v>
      </c>
      <c r="FX329" s="929">
        <f t="shared" si="305"/>
        <v>0</v>
      </c>
      <c r="FY329" s="929">
        <f t="shared" si="305"/>
        <v>0</v>
      </c>
      <c r="FZ329" s="929">
        <f t="shared" si="305"/>
        <v>0</v>
      </c>
      <c r="GA329" s="929">
        <f t="shared" si="305"/>
        <v>0</v>
      </c>
      <c r="GB329" s="929">
        <f t="shared" si="305"/>
        <v>0</v>
      </c>
      <c r="GC329" s="929">
        <f t="shared" si="305"/>
        <v>0</v>
      </c>
      <c r="GD329" s="929">
        <f t="shared" si="305"/>
        <v>0</v>
      </c>
      <c r="GE329" s="929">
        <f t="shared" si="305"/>
        <v>0</v>
      </c>
      <c r="GF329" s="929">
        <f t="shared" si="305"/>
        <v>0</v>
      </c>
      <c r="GG329" s="929">
        <f t="shared" si="305"/>
        <v>0</v>
      </c>
      <c r="GH329" s="929">
        <f t="shared" si="305"/>
        <v>0</v>
      </c>
      <c r="GI329" s="929">
        <f t="shared" si="305"/>
        <v>0</v>
      </c>
      <c r="GJ329" s="929">
        <f t="shared" si="305"/>
        <v>0</v>
      </c>
      <c r="GK329" s="929">
        <f t="shared" si="305"/>
        <v>0</v>
      </c>
      <c r="GL329" s="929">
        <f t="shared" si="305"/>
        <v>0</v>
      </c>
      <c r="GM329" s="929">
        <f t="shared" si="305"/>
        <v>0</v>
      </c>
      <c r="GN329" s="929">
        <f t="shared" si="305"/>
        <v>0</v>
      </c>
      <c r="GO329" s="929">
        <f t="shared" si="305"/>
        <v>0</v>
      </c>
      <c r="GP329" s="929">
        <f t="shared" si="305"/>
        <v>0</v>
      </c>
      <c r="GQ329" s="929">
        <f t="shared" si="305"/>
        <v>0</v>
      </c>
      <c r="GR329" s="929">
        <f t="shared" si="305"/>
        <v>0</v>
      </c>
      <c r="GS329" s="929">
        <f t="shared" si="305"/>
        <v>0</v>
      </c>
      <c r="GT329" s="929">
        <f t="shared" si="305"/>
        <v>0</v>
      </c>
      <c r="GU329" s="929">
        <f t="shared" si="305"/>
        <v>0</v>
      </c>
      <c r="GV329" s="929">
        <f t="shared" si="306"/>
        <v>0</v>
      </c>
      <c r="GW329" s="929">
        <f t="shared" si="306"/>
        <v>0</v>
      </c>
      <c r="GX329" s="929">
        <f t="shared" si="306"/>
        <v>0</v>
      </c>
      <c r="GY329" s="929">
        <f t="shared" si="306"/>
        <v>0</v>
      </c>
      <c r="GZ329" s="929">
        <f t="shared" si="306"/>
        <v>0</v>
      </c>
      <c r="HA329" s="929">
        <f t="shared" si="306"/>
        <v>0</v>
      </c>
      <c r="HB329" s="929">
        <f t="shared" si="306"/>
        <v>0</v>
      </c>
      <c r="HC329" s="929">
        <f t="shared" si="306"/>
        <v>0</v>
      </c>
      <c r="HD329" s="929">
        <f t="shared" si="306"/>
        <v>0</v>
      </c>
      <c r="HE329" s="929">
        <f t="shared" si="306"/>
        <v>0</v>
      </c>
      <c r="HF329" s="929">
        <f t="shared" si="306"/>
        <v>0</v>
      </c>
      <c r="HG329" s="929">
        <f t="shared" si="306"/>
        <v>0</v>
      </c>
      <c r="HH329" s="929">
        <f t="shared" si="306"/>
        <v>0</v>
      </c>
      <c r="HI329" s="929">
        <f t="shared" si="306"/>
        <v>0</v>
      </c>
      <c r="HJ329" s="929">
        <f t="shared" si="306"/>
        <v>0</v>
      </c>
      <c r="HK329" s="929">
        <f t="shared" si="306"/>
        <v>0</v>
      </c>
      <c r="HL329" s="929">
        <f t="shared" si="306"/>
        <v>0</v>
      </c>
      <c r="HM329" s="929">
        <f t="shared" si="306"/>
        <v>0</v>
      </c>
      <c r="HN329" s="929">
        <f t="shared" si="306"/>
        <v>0</v>
      </c>
      <c r="HO329" s="929">
        <f t="shared" si="306"/>
        <v>0</v>
      </c>
      <c r="HP329" s="929">
        <f t="shared" si="306"/>
        <v>0</v>
      </c>
      <c r="HQ329" s="929">
        <f t="shared" si="306"/>
        <v>0</v>
      </c>
      <c r="HR329" s="929">
        <f t="shared" si="306"/>
        <v>0</v>
      </c>
      <c r="HS329" s="929">
        <f t="shared" si="306"/>
        <v>0</v>
      </c>
      <c r="HT329" s="929">
        <f t="shared" si="306"/>
        <v>0</v>
      </c>
      <c r="HU329" s="929">
        <f t="shared" si="306"/>
        <v>0</v>
      </c>
      <c r="HV329" s="929">
        <f t="shared" si="306"/>
        <v>0</v>
      </c>
      <c r="HW329" s="929">
        <f t="shared" si="306"/>
        <v>0</v>
      </c>
      <c r="HX329" s="929">
        <f t="shared" si="306"/>
        <v>0</v>
      </c>
      <c r="HY329" s="929">
        <f t="shared" si="306"/>
        <v>0</v>
      </c>
      <c r="HZ329" s="929">
        <f t="shared" si="306"/>
        <v>0</v>
      </c>
      <c r="IA329" s="929">
        <f t="shared" si="306"/>
        <v>0</v>
      </c>
      <c r="IB329" s="929">
        <f t="shared" si="306"/>
        <v>0</v>
      </c>
      <c r="IC329" s="929">
        <f t="shared" si="306"/>
        <v>0</v>
      </c>
      <c r="ID329" s="929">
        <f t="shared" si="306"/>
        <v>0</v>
      </c>
      <c r="IE329" s="929">
        <f t="shared" si="306"/>
        <v>0</v>
      </c>
      <c r="IF329" s="929">
        <f t="shared" si="306"/>
        <v>0</v>
      </c>
      <c r="IG329" s="929">
        <f t="shared" si="306"/>
        <v>0</v>
      </c>
      <c r="IH329" s="929">
        <f t="shared" si="306"/>
        <v>0</v>
      </c>
      <c r="II329" s="929">
        <f t="shared" si="306"/>
        <v>0</v>
      </c>
      <c r="IJ329" s="929">
        <f t="shared" si="306"/>
        <v>0</v>
      </c>
      <c r="IK329" s="929">
        <f t="shared" si="306"/>
        <v>0</v>
      </c>
      <c r="IL329" s="929">
        <f t="shared" si="306"/>
        <v>0</v>
      </c>
      <c r="IM329" s="929">
        <f t="shared" si="306"/>
        <v>0</v>
      </c>
      <c r="IN329" s="929">
        <f t="shared" si="306"/>
        <v>0</v>
      </c>
      <c r="IO329" s="929">
        <f t="shared" si="306"/>
        <v>0</v>
      </c>
      <c r="IP329" s="929">
        <f t="shared" si="306"/>
        <v>0</v>
      </c>
      <c r="IQ329" s="929">
        <f t="shared" si="306"/>
        <v>0</v>
      </c>
      <c r="IR329" s="929">
        <f t="shared" si="306"/>
        <v>0</v>
      </c>
      <c r="IS329" s="929">
        <f t="shared" si="306"/>
        <v>0</v>
      </c>
      <c r="IT329" s="929">
        <f t="shared" si="306"/>
        <v>0</v>
      </c>
      <c r="IU329" s="929">
        <f t="shared" si="306"/>
        <v>0</v>
      </c>
      <c r="IV329" s="929">
        <f t="shared" si="306"/>
        <v>0</v>
      </c>
      <c r="IW329" s="929">
        <f t="shared" si="306"/>
        <v>0</v>
      </c>
      <c r="IX329" s="929">
        <f t="shared" si="306"/>
        <v>0</v>
      </c>
      <c r="IY329" s="929">
        <f t="shared" si="306"/>
        <v>0</v>
      </c>
      <c r="IZ329" s="929">
        <f t="shared" si="306"/>
        <v>0</v>
      </c>
      <c r="JA329" s="929">
        <f t="shared" si="306"/>
        <v>0</v>
      </c>
      <c r="JB329" s="929">
        <f t="shared" si="306"/>
        <v>0</v>
      </c>
      <c r="JC329" s="929">
        <f t="shared" si="306"/>
        <v>0</v>
      </c>
      <c r="JD329" s="929">
        <f t="shared" si="306"/>
        <v>0</v>
      </c>
      <c r="JE329" s="929">
        <f t="shared" si="306"/>
        <v>0</v>
      </c>
      <c r="JF329" s="929">
        <f t="shared" si="306"/>
        <v>0</v>
      </c>
      <c r="JG329" s="929">
        <f t="shared" si="306"/>
        <v>0</v>
      </c>
      <c r="JH329" s="929">
        <f t="shared" si="307"/>
        <v>0</v>
      </c>
      <c r="JI329" s="929">
        <f t="shared" si="307"/>
        <v>0</v>
      </c>
      <c r="JJ329" s="929">
        <f t="shared" si="307"/>
        <v>0</v>
      </c>
      <c r="JK329" s="929">
        <f t="shared" si="307"/>
        <v>0</v>
      </c>
      <c r="JL329" s="929">
        <f t="shared" si="307"/>
        <v>0</v>
      </c>
      <c r="JM329" s="929">
        <f t="shared" si="307"/>
        <v>0</v>
      </c>
      <c r="JN329" s="929">
        <f t="shared" si="307"/>
        <v>0</v>
      </c>
      <c r="JO329" s="929">
        <f t="shared" si="307"/>
        <v>0</v>
      </c>
      <c r="JP329" s="929">
        <f t="shared" si="307"/>
        <v>0</v>
      </c>
      <c r="JQ329" s="929">
        <f t="shared" si="307"/>
        <v>0</v>
      </c>
      <c r="JR329" s="929">
        <f t="shared" si="307"/>
        <v>0</v>
      </c>
      <c r="JS329" s="929">
        <f t="shared" si="307"/>
        <v>0</v>
      </c>
      <c r="JT329" s="929">
        <f t="shared" si="307"/>
        <v>0</v>
      </c>
      <c r="JU329" s="929">
        <f t="shared" si="307"/>
        <v>0</v>
      </c>
      <c r="JV329" s="929">
        <f t="shared" si="307"/>
        <v>0</v>
      </c>
      <c r="JW329" s="929">
        <f t="shared" si="307"/>
        <v>0</v>
      </c>
      <c r="JX329" s="929">
        <f t="shared" si="307"/>
        <v>0</v>
      </c>
      <c r="JY329" s="929">
        <f t="shared" si="307"/>
        <v>0</v>
      </c>
      <c r="JZ329" s="929">
        <f t="shared" si="307"/>
        <v>0</v>
      </c>
      <c r="KA329" s="929">
        <f t="shared" si="307"/>
        <v>0</v>
      </c>
      <c r="KB329" s="929">
        <f t="shared" si="307"/>
        <v>0</v>
      </c>
      <c r="KC329" s="929">
        <f t="shared" si="307"/>
        <v>0</v>
      </c>
      <c r="KD329" s="929">
        <f t="shared" si="307"/>
        <v>0</v>
      </c>
      <c r="KE329" s="929">
        <f t="shared" si="307"/>
        <v>0</v>
      </c>
      <c r="KF329" s="929">
        <f t="shared" si="307"/>
        <v>0</v>
      </c>
      <c r="KG329" s="929">
        <f t="shared" si="307"/>
        <v>0</v>
      </c>
      <c r="KH329" s="929">
        <f t="shared" si="307"/>
        <v>0</v>
      </c>
      <c r="KI329" s="929">
        <f t="shared" si="307"/>
        <v>0</v>
      </c>
      <c r="KJ329" s="929">
        <f t="shared" si="307"/>
        <v>0</v>
      </c>
      <c r="KK329" s="929">
        <f t="shared" si="307"/>
        <v>0</v>
      </c>
      <c r="KL329" s="929">
        <f t="shared" si="307"/>
        <v>0</v>
      </c>
      <c r="KM329" s="929">
        <f t="shared" si="307"/>
        <v>0</v>
      </c>
      <c r="KN329" s="929">
        <f t="shared" si="307"/>
        <v>0</v>
      </c>
      <c r="KO329" s="929">
        <f t="shared" si="307"/>
        <v>0</v>
      </c>
      <c r="KP329" s="929">
        <f t="shared" si="307"/>
        <v>0</v>
      </c>
      <c r="KQ329" s="929">
        <f t="shared" si="307"/>
        <v>0</v>
      </c>
      <c r="KR329" s="929">
        <f t="shared" si="307"/>
        <v>0</v>
      </c>
      <c r="KS329" s="929">
        <f t="shared" si="307"/>
        <v>0</v>
      </c>
      <c r="KT329" s="929">
        <f t="shared" si="307"/>
        <v>0</v>
      </c>
      <c r="KU329" s="929">
        <f t="shared" si="307"/>
        <v>0</v>
      </c>
      <c r="KV329" s="929">
        <f t="shared" si="307"/>
        <v>0</v>
      </c>
      <c r="KW329" s="929">
        <f t="shared" si="307"/>
        <v>0</v>
      </c>
      <c r="KX329" s="929">
        <f t="shared" si="307"/>
        <v>0</v>
      </c>
      <c r="KY329" s="929">
        <f t="shared" si="307"/>
        <v>0</v>
      </c>
      <c r="KZ329" s="929">
        <f t="shared" si="307"/>
        <v>0</v>
      </c>
      <c r="LA329" s="929">
        <f t="shared" si="307"/>
        <v>0</v>
      </c>
      <c r="LB329" s="929">
        <f t="shared" si="307"/>
        <v>0</v>
      </c>
      <c r="LC329" s="929">
        <f t="shared" si="307"/>
        <v>0</v>
      </c>
      <c r="LD329" s="929">
        <f t="shared" si="307"/>
        <v>0</v>
      </c>
      <c r="LE329" s="929">
        <f t="shared" si="307"/>
        <v>0</v>
      </c>
      <c r="LF329" s="929">
        <f t="shared" si="307"/>
        <v>0</v>
      </c>
      <c r="LG329" s="929">
        <f t="shared" si="307"/>
        <v>0</v>
      </c>
      <c r="LH329" s="929">
        <f t="shared" si="307"/>
        <v>0</v>
      </c>
      <c r="LI329" s="929">
        <f t="shared" si="307"/>
        <v>0</v>
      </c>
      <c r="LJ329" s="929">
        <f t="shared" si="307"/>
        <v>0</v>
      </c>
      <c r="LK329" s="929">
        <f t="shared" si="307"/>
        <v>0</v>
      </c>
      <c r="LL329" s="929">
        <f t="shared" si="307"/>
        <v>0</v>
      </c>
      <c r="LM329" s="929">
        <f t="shared" si="307"/>
        <v>0</v>
      </c>
      <c r="LN329" s="929">
        <f t="shared" si="307"/>
        <v>0</v>
      </c>
      <c r="LO329" s="929">
        <f t="shared" si="307"/>
        <v>0</v>
      </c>
      <c r="LP329" s="929">
        <f t="shared" si="307"/>
        <v>0</v>
      </c>
      <c r="LQ329" s="929">
        <f t="shared" si="307"/>
        <v>0</v>
      </c>
      <c r="LR329" s="929">
        <f t="shared" si="307"/>
        <v>0</v>
      </c>
      <c r="LS329" s="929">
        <f t="shared" si="307"/>
        <v>0</v>
      </c>
      <c r="LT329" s="929">
        <f t="shared" si="308"/>
        <v>0</v>
      </c>
      <c r="LU329" s="929">
        <f t="shared" si="308"/>
        <v>0</v>
      </c>
      <c r="LV329" s="929">
        <f t="shared" si="308"/>
        <v>0</v>
      </c>
      <c r="LW329" s="929">
        <f t="shared" si="308"/>
        <v>0</v>
      </c>
      <c r="LX329" s="929">
        <f t="shared" si="308"/>
        <v>0</v>
      </c>
      <c r="LY329" s="929">
        <f t="shared" si="308"/>
        <v>0</v>
      </c>
      <c r="LZ329" s="929">
        <f t="shared" si="308"/>
        <v>0</v>
      </c>
      <c r="MA329" s="929">
        <f t="shared" si="308"/>
        <v>0</v>
      </c>
      <c r="MB329" s="929">
        <f t="shared" si="308"/>
        <v>0</v>
      </c>
      <c r="MC329" s="929">
        <f t="shared" si="308"/>
        <v>0</v>
      </c>
      <c r="MD329" s="929">
        <f t="shared" si="308"/>
        <v>0</v>
      </c>
      <c r="ME329" s="929">
        <f t="shared" si="308"/>
        <v>0</v>
      </c>
      <c r="MF329" s="929">
        <f t="shared" si="308"/>
        <v>0</v>
      </c>
      <c r="MG329" s="929">
        <f t="shared" si="308"/>
        <v>0</v>
      </c>
      <c r="MH329" s="929">
        <f t="shared" si="308"/>
        <v>0</v>
      </c>
      <c r="MI329" s="929">
        <f t="shared" si="308"/>
        <v>0</v>
      </c>
      <c r="MJ329" s="929">
        <f t="shared" si="308"/>
        <v>0</v>
      </c>
      <c r="MK329" s="929">
        <f t="shared" si="308"/>
        <v>0</v>
      </c>
      <c r="ML329" s="929">
        <f t="shared" si="308"/>
        <v>0</v>
      </c>
      <c r="MM329" s="929">
        <f t="shared" si="308"/>
        <v>0</v>
      </c>
      <c r="MN329" s="929">
        <f t="shared" si="308"/>
        <v>0</v>
      </c>
      <c r="MO329" s="929">
        <f t="shared" si="308"/>
        <v>0</v>
      </c>
      <c r="MP329" s="929">
        <f t="shared" si="308"/>
        <v>0</v>
      </c>
      <c r="MQ329" s="929">
        <f t="shared" si="308"/>
        <v>0</v>
      </c>
      <c r="MR329" s="929">
        <f t="shared" si="308"/>
        <v>0</v>
      </c>
      <c r="MS329" s="929">
        <f t="shared" si="308"/>
        <v>0</v>
      </c>
      <c r="MT329" s="929">
        <f t="shared" si="308"/>
        <v>0</v>
      </c>
      <c r="MU329" s="929">
        <f t="shared" si="308"/>
        <v>0</v>
      </c>
      <c r="MV329" s="929">
        <f t="shared" si="308"/>
        <v>0</v>
      </c>
      <c r="MW329" s="929">
        <f t="shared" si="308"/>
        <v>0</v>
      </c>
      <c r="MX329" s="929">
        <f t="shared" si="308"/>
        <v>0</v>
      </c>
      <c r="MY329" s="929">
        <f t="shared" si="308"/>
        <v>0</v>
      </c>
      <c r="MZ329" s="929">
        <f t="shared" si="308"/>
        <v>0</v>
      </c>
      <c r="NA329" s="929">
        <f t="shared" si="308"/>
        <v>0</v>
      </c>
      <c r="NB329" s="929">
        <f t="shared" si="308"/>
        <v>0</v>
      </c>
      <c r="NC329" s="929">
        <f t="shared" si="308"/>
        <v>0</v>
      </c>
      <c r="ND329" s="929">
        <f t="shared" si="308"/>
        <v>0</v>
      </c>
      <c r="NE329" s="929">
        <f t="shared" si="308"/>
        <v>0</v>
      </c>
      <c r="NF329" s="929">
        <f t="shared" si="308"/>
        <v>0</v>
      </c>
      <c r="NG329" s="929">
        <f t="shared" si="308"/>
        <v>0</v>
      </c>
      <c r="NH329" s="929">
        <f t="shared" si="308"/>
        <v>0</v>
      </c>
      <c r="NI329" s="929">
        <f t="shared" si="308"/>
        <v>0</v>
      </c>
      <c r="NJ329" s="929">
        <f t="shared" si="308"/>
        <v>0</v>
      </c>
      <c r="NK329" s="929">
        <f t="shared" si="308"/>
        <v>0</v>
      </c>
      <c r="NL329" s="929">
        <f t="shared" si="308"/>
        <v>0</v>
      </c>
      <c r="NM329" s="929">
        <f t="shared" si="308"/>
        <v>0</v>
      </c>
      <c r="NN329" s="929">
        <f t="shared" si="308"/>
        <v>0</v>
      </c>
      <c r="NO329" s="929">
        <f t="shared" si="308"/>
        <v>0</v>
      </c>
      <c r="NP329" s="929">
        <f t="shared" si="308"/>
        <v>0</v>
      </c>
      <c r="NQ329" s="929">
        <f t="shared" si="308"/>
        <v>0</v>
      </c>
      <c r="NR329" s="929">
        <f t="shared" si="308"/>
        <v>0</v>
      </c>
      <c r="NS329" s="929">
        <f t="shared" si="308"/>
        <v>0</v>
      </c>
      <c r="NT329" s="929">
        <f t="shared" si="308"/>
        <v>0</v>
      </c>
      <c r="NU329" s="929">
        <f t="shared" si="308"/>
        <v>0</v>
      </c>
      <c r="NV329" s="929">
        <f t="shared" si="308"/>
        <v>0</v>
      </c>
      <c r="NW329" s="929">
        <f t="shared" si="308"/>
        <v>0</v>
      </c>
      <c r="NX329" s="929">
        <f t="shared" si="308"/>
        <v>0</v>
      </c>
      <c r="NY329" s="929">
        <f t="shared" si="308"/>
        <v>0</v>
      </c>
      <c r="NZ329" s="929">
        <f t="shared" si="308"/>
        <v>0</v>
      </c>
      <c r="OA329" s="929">
        <f t="shared" si="308"/>
        <v>0</v>
      </c>
      <c r="OB329" s="929">
        <f t="shared" si="308"/>
        <v>0</v>
      </c>
      <c r="OC329" s="929">
        <f t="shared" si="308"/>
        <v>0</v>
      </c>
      <c r="OD329" s="929">
        <f t="shared" si="308"/>
        <v>0</v>
      </c>
      <c r="OE329" s="929">
        <f t="shared" si="308"/>
        <v>0</v>
      </c>
      <c r="OF329" s="929">
        <f t="shared" si="309"/>
        <v>0</v>
      </c>
      <c r="OG329" s="929">
        <f t="shared" si="309"/>
        <v>0</v>
      </c>
      <c r="OH329" s="929">
        <f t="shared" si="309"/>
        <v>0</v>
      </c>
      <c r="OI329" s="929">
        <f t="shared" si="309"/>
        <v>0</v>
      </c>
      <c r="OJ329" s="929">
        <f t="shared" si="309"/>
        <v>0</v>
      </c>
      <c r="OK329" s="929">
        <f t="shared" si="309"/>
        <v>0</v>
      </c>
      <c r="OL329" s="929">
        <f t="shared" si="309"/>
        <v>0</v>
      </c>
      <c r="OM329" s="929">
        <f t="shared" si="309"/>
        <v>0</v>
      </c>
      <c r="ON329" s="929">
        <f t="shared" si="309"/>
        <v>0</v>
      </c>
      <c r="OO329" s="929">
        <f t="shared" si="309"/>
        <v>0</v>
      </c>
      <c r="OP329" s="929">
        <f t="shared" si="309"/>
        <v>0</v>
      </c>
      <c r="OQ329" s="929">
        <f t="shared" si="309"/>
        <v>0</v>
      </c>
      <c r="OR329" s="929">
        <f t="shared" si="309"/>
        <v>0</v>
      </c>
      <c r="OS329" s="929">
        <f t="shared" si="309"/>
        <v>0</v>
      </c>
      <c r="OT329" s="929">
        <f t="shared" si="309"/>
        <v>0</v>
      </c>
      <c r="OU329" s="929">
        <f t="shared" si="309"/>
        <v>0</v>
      </c>
      <c r="OV329" s="929">
        <f t="shared" si="309"/>
        <v>0</v>
      </c>
      <c r="OW329" s="929">
        <f t="shared" si="309"/>
        <v>0</v>
      </c>
      <c r="OX329" s="929">
        <f t="shared" si="309"/>
        <v>0</v>
      </c>
      <c r="OY329" s="929">
        <f t="shared" si="309"/>
        <v>0</v>
      </c>
      <c r="OZ329" s="929">
        <f t="shared" si="309"/>
        <v>0</v>
      </c>
      <c r="PA329" s="929">
        <f t="shared" si="309"/>
        <v>0</v>
      </c>
      <c r="PB329" s="929">
        <f t="shared" si="309"/>
        <v>0</v>
      </c>
      <c r="PC329" s="929">
        <f t="shared" si="309"/>
        <v>0</v>
      </c>
      <c r="PD329" s="929">
        <f t="shared" si="309"/>
        <v>0</v>
      </c>
      <c r="PE329" s="929">
        <f t="shared" si="309"/>
        <v>0</v>
      </c>
      <c r="PF329" s="929">
        <f t="shared" si="309"/>
        <v>0</v>
      </c>
      <c r="PG329" s="929">
        <f t="shared" si="309"/>
        <v>0</v>
      </c>
      <c r="PH329" s="929">
        <f t="shared" si="309"/>
        <v>0</v>
      </c>
      <c r="PI329" s="929">
        <f t="shared" si="309"/>
        <v>0</v>
      </c>
      <c r="PJ329" s="929">
        <f t="shared" si="309"/>
        <v>0</v>
      </c>
      <c r="PK329" s="929">
        <f t="shared" si="309"/>
        <v>0</v>
      </c>
      <c r="PL329" s="929">
        <f t="shared" si="309"/>
        <v>0</v>
      </c>
      <c r="PM329" s="929">
        <f t="shared" si="309"/>
        <v>0</v>
      </c>
      <c r="PN329" s="929">
        <f t="shared" si="309"/>
        <v>0</v>
      </c>
      <c r="PO329" s="929">
        <f t="shared" si="309"/>
        <v>0</v>
      </c>
      <c r="PP329" s="929">
        <f t="shared" si="309"/>
        <v>0</v>
      </c>
      <c r="PQ329" s="929">
        <f t="shared" si="309"/>
        <v>0</v>
      </c>
      <c r="PR329" s="929">
        <f t="shared" si="309"/>
        <v>0</v>
      </c>
      <c r="PS329" s="929">
        <f t="shared" si="309"/>
        <v>0</v>
      </c>
      <c r="PT329" s="929">
        <f t="shared" si="309"/>
        <v>0</v>
      </c>
      <c r="PU329" s="929">
        <f t="shared" si="309"/>
        <v>0</v>
      </c>
      <c r="PV329" s="929">
        <f t="shared" si="309"/>
        <v>0</v>
      </c>
      <c r="PW329" s="929">
        <f t="shared" si="309"/>
        <v>0</v>
      </c>
      <c r="PX329" s="929">
        <f t="shared" si="309"/>
        <v>0</v>
      </c>
      <c r="PY329" s="929">
        <f t="shared" si="309"/>
        <v>0</v>
      </c>
      <c r="PZ329" s="929">
        <f t="shared" si="309"/>
        <v>0</v>
      </c>
      <c r="QA329" s="929">
        <f t="shared" si="309"/>
        <v>0</v>
      </c>
      <c r="QB329" s="929">
        <f t="shared" si="309"/>
        <v>0</v>
      </c>
      <c r="QC329" s="929">
        <f t="shared" si="309"/>
        <v>0</v>
      </c>
      <c r="QD329" s="929">
        <f t="shared" si="309"/>
        <v>0</v>
      </c>
      <c r="QE329" s="929">
        <f t="shared" si="309"/>
        <v>0</v>
      </c>
      <c r="QF329" s="929">
        <f t="shared" si="309"/>
        <v>0</v>
      </c>
      <c r="QG329" s="929">
        <f t="shared" si="309"/>
        <v>0</v>
      </c>
      <c r="QH329" s="929">
        <f t="shared" si="309"/>
        <v>0</v>
      </c>
      <c r="QI329" s="929">
        <f t="shared" si="309"/>
        <v>0</v>
      </c>
      <c r="QJ329" s="929">
        <f t="shared" si="309"/>
        <v>0</v>
      </c>
      <c r="QK329" s="929">
        <f t="shared" si="309"/>
        <v>0</v>
      </c>
      <c r="QL329" s="929">
        <f t="shared" si="309"/>
        <v>0</v>
      </c>
      <c r="QM329" s="929">
        <f t="shared" si="309"/>
        <v>0</v>
      </c>
      <c r="QN329" s="929">
        <f t="shared" si="309"/>
        <v>0</v>
      </c>
      <c r="QO329" s="929">
        <f t="shared" si="309"/>
        <v>0</v>
      </c>
      <c r="QP329" s="929">
        <f t="shared" si="309"/>
        <v>0</v>
      </c>
      <c r="QQ329" s="929">
        <f t="shared" si="309"/>
        <v>0</v>
      </c>
      <c r="QR329" s="929">
        <f t="shared" si="310"/>
        <v>0</v>
      </c>
      <c r="QS329" s="929">
        <f t="shared" si="310"/>
        <v>0</v>
      </c>
      <c r="QT329" s="929">
        <f t="shared" si="310"/>
        <v>0</v>
      </c>
      <c r="QU329" s="929">
        <f t="shared" si="310"/>
        <v>0</v>
      </c>
      <c r="QV329" s="929">
        <f t="shared" si="310"/>
        <v>0</v>
      </c>
      <c r="QW329" s="929">
        <f t="shared" si="310"/>
        <v>0</v>
      </c>
      <c r="QX329" s="929">
        <f t="shared" si="310"/>
        <v>0</v>
      </c>
      <c r="QY329" s="929">
        <f t="shared" si="310"/>
        <v>0</v>
      </c>
      <c r="QZ329" s="929">
        <f t="shared" si="310"/>
        <v>0</v>
      </c>
      <c r="RA329" s="929">
        <f t="shared" si="310"/>
        <v>0</v>
      </c>
      <c r="RB329" s="929">
        <f t="shared" si="310"/>
        <v>0</v>
      </c>
      <c r="RC329" s="929">
        <f t="shared" si="310"/>
        <v>0</v>
      </c>
      <c r="RD329" s="929">
        <f t="shared" si="310"/>
        <v>0</v>
      </c>
      <c r="RE329" s="929">
        <f t="shared" si="310"/>
        <v>0</v>
      </c>
      <c r="RF329" s="929">
        <f t="shared" si="310"/>
        <v>0</v>
      </c>
      <c r="RG329" s="929">
        <f t="shared" si="310"/>
        <v>0</v>
      </c>
      <c r="RH329" s="929">
        <f t="shared" si="310"/>
        <v>0</v>
      </c>
      <c r="RI329" s="929">
        <f t="shared" si="310"/>
        <v>0</v>
      </c>
      <c r="RJ329" s="929">
        <f t="shared" si="310"/>
        <v>0</v>
      </c>
      <c r="RK329" s="929">
        <f t="shared" si="310"/>
        <v>0</v>
      </c>
      <c r="RL329" s="929">
        <f t="shared" si="310"/>
        <v>0</v>
      </c>
      <c r="RM329" s="929">
        <f t="shared" si="310"/>
        <v>0</v>
      </c>
      <c r="RN329" s="929">
        <f t="shared" si="310"/>
        <v>0</v>
      </c>
      <c r="RO329" s="929">
        <f t="shared" si="310"/>
        <v>0</v>
      </c>
      <c r="RP329" s="929">
        <f t="shared" si="310"/>
        <v>0</v>
      </c>
      <c r="RQ329" s="929">
        <f t="shared" si="310"/>
        <v>0</v>
      </c>
      <c r="RR329" s="929">
        <f t="shared" si="310"/>
        <v>0</v>
      </c>
      <c r="RS329" s="929">
        <f t="shared" si="310"/>
        <v>0</v>
      </c>
      <c r="RT329" s="929">
        <f t="shared" si="310"/>
        <v>0</v>
      </c>
      <c r="RU329" s="929">
        <f t="shared" si="310"/>
        <v>0</v>
      </c>
      <c r="RV329" s="929">
        <f t="shared" si="310"/>
        <v>0</v>
      </c>
      <c r="RW329" s="929">
        <f t="shared" si="310"/>
        <v>0</v>
      </c>
      <c r="RX329" s="929">
        <f t="shared" si="310"/>
        <v>0</v>
      </c>
      <c r="RY329" s="929">
        <f t="shared" si="310"/>
        <v>0</v>
      </c>
      <c r="RZ329" s="929">
        <f t="shared" si="310"/>
        <v>0</v>
      </c>
      <c r="SA329" s="929">
        <f t="shared" si="310"/>
        <v>0</v>
      </c>
      <c r="SB329" s="929">
        <f t="shared" si="310"/>
        <v>0</v>
      </c>
      <c r="SC329" s="929">
        <f t="shared" si="310"/>
        <v>0</v>
      </c>
      <c r="SD329" s="929">
        <f t="shared" si="310"/>
        <v>0</v>
      </c>
      <c r="SE329" s="929">
        <f t="shared" si="310"/>
        <v>0</v>
      </c>
      <c r="SF329" s="929">
        <f t="shared" si="310"/>
        <v>0</v>
      </c>
      <c r="SG329" s="929">
        <f t="shared" si="310"/>
        <v>0</v>
      </c>
      <c r="SH329" s="929">
        <f t="shared" si="310"/>
        <v>0</v>
      </c>
      <c r="SI329" s="929">
        <f t="shared" si="310"/>
        <v>0</v>
      </c>
      <c r="SJ329" s="274">
        <f t="shared" si="279"/>
        <v>0</v>
      </c>
      <c r="SK329" s="261"/>
      <c r="SL329" s="249"/>
      <c r="SM329" s="249"/>
      <c r="SN329" s="249"/>
    </row>
    <row r="330" spans="1:508" outlineLevel="3" x14ac:dyDescent="0.35">
      <c r="A330" s="249"/>
      <c r="B330" s="258"/>
      <c r="C330" s="447">
        <f>INT($C$40)+3</f>
        <v>4</v>
      </c>
      <c r="D330" s="274"/>
      <c r="E330" s="325">
        <f t="shared" si="269"/>
        <v>178</v>
      </c>
      <c r="F330" s="331"/>
      <c r="G330" s="274"/>
      <c r="H330" s="569"/>
      <c r="I330" s="584" t="s">
        <v>922</v>
      </c>
      <c r="J330" s="570"/>
      <c r="K330" s="930">
        <f>K329</f>
        <v>0</v>
      </c>
      <c r="L330" s="930">
        <f t="shared" ref="L330:BW330" si="312">L329</f>
        <v>0</v>
      </c>
      <c r="M330" s="930">
        <f t="shared" si="312"/>
        <v>0</v>
      </c>
      <c r="N330" s="930">
        <f t="shared" si="312"/>
        <v>0</v>
      </c>
      <c r="O330" s="930">
        <f t="shared" si="312"/>
        <v>0</v>
      </c>
      <c r="P330" s="930">
        <f t="shared" si="312"/>
        <v>0</v>
      </c>
      <c r="Q330" s="930">
        <f t="shared" si="312"/>
        <v>0</v>
      </c>
      <c r="R330" s="930">
        <f t="shared" si="312"/>
        <v>0</v>
      </c>
      <c r="S330" s="930">
        <f t="shared" si="312"/>
        <v>0</v>
      </c>
      <c r="T330" s="930">
        <f t="shared" si="312"/>
        <v>0</v>
      </c>
      <c r="U330" s="930">
        <f t="shared" si="312"/>
        <v>0</v>
      </c>
      <c r="V330" s="930">
        <f t="shared" si="312"/>
        <v>0</v>
      </c>
      <c r="W330" s="930">
        <f t="shared" si="312"/>
        <v>0</v>
      </c>
      <c r="X330" s="930">
        <f t="shared" si="312"/>
        <v>0</v>
      </c>
      <c r="Y330" s="930">
        <f t="shared" si="312"/>
        <v>0</v>
      </c>
      <c r="Z330" s="930">
        <f t="shared" si="312"/>
        <v>0</v>
      </c>
      <c r="AA330" s="930">
        <f t="shared" si="312"/>
        <v>0</v>
      </c>
      <c r="AB330" s="930">
        <f t="shared" si="312"/>
        <v>0</v>
      </c>
      <c r="AC330" s="930">
        <f t="shared" si="312"/>
        <v>0</v>
      </c>
      <c r="AD330" s="930">
        <f t="shared" si="312"/>
        <v>0</v>
      </c>
      <c r="AE330" s="930">
        <f t="shared" si="312"/>
        <v>0</v>
      </c>
      <c r="AF330" s="930">
        <f t="shared" si="312"/>
        <v>0</v>
      </c>
      <c r="AG330" s="930">
        <f t="shared" si="312"/>
        <v>0</v>
      </c>
      <c r="AH330" s="930">
        <f t="shared" si="312"/>
        <v>0</v>
      </c>
      <c r="AI330" s="930">
        <f t="shared" si="312"/>
        <v>0</v>
      </c>
      <c r="AJ330" s="930">
        <f t="shared" si="312"/>
        <v>0</v>
      </c>
      <c r="AK330" s="930">
        <f t="shared" si="312"/>
        <v>0</v>
      </c>
      <c r="AL330" s="930">
        <f t="shared" si="312"/>
        <v>0</v>
      </c>
      <c r="AM330" s="930">
        <f t="shared" si="312"/>
        <v>0</v>
      </c>
      <c r="AN330" s="930">
        <f t="shared" si="312"/>
        <v>0</v>
      </c>
      <c r="AO330" s="930">
        <f t="shared" si="312"/>
        <v>0</v>
      </c>
      <c r="AP330" s="930">
        <f t="shared" si="312"/>
        <v>0</v>
      </c>
      <c r="AQ330" s="930">
        <f t="shared" si="312"/>
        <v>0</v>
      </c>
      <c r="AR330" s="930">
        <f t="shared" si="312"/>
        <v>0</v>
      </c>
      <c r="AS330" s="930">
        <f t="shared" si="312"/>
        <v>0</v>
      </c>
      <c r="AT330" s="930">
        <f t="shared" si="312"/>
        <v>0</v>
      </c>
      <c r="AU330" s="930">
        <f t="shared" si="312"/>
        <v>0</v>
      </c>
      <c r="AV330" s="930">
        <f t="shared" si="312"/>
        <v>0</v>
      </c>
      <c r="AW330" s="930">
        <f t="shared" si="312"/>
        <v>0</v>
      </c>
      <c r="AX330" s="930">
        <f t="shared" si="312"/>
        <v>0</v>
      </c>
      <c r="AY330" s="930">
        <f t="shared" si="312"/>
        <v>0</v>
      </c>
      <c r="AZ330" s="930">
        <f t="shared" si="312"/>
        <v>0</v>
      </c>
      <c r="BA330" s="930">
        <f t="shared" si="312"/>
        <v>0</v>
      </c>
      <c r="BB330" s="930">
        <f t="shared" si="312"/>
        <v>0</v>
      </c>
      <c r="BC330" s="930">
        <f t="shared" si="312"/>
        <v>0</v>
      </c>
      <c r="BD330" s="930">
        <f t="shared" si="312"/>
        <v>0</v>
      </c>
      <c r="BE330" s="930">
        <f t="shared" si="312"/>
        <v>0</v>
      </c>
      <c r="BF330" s="930">
        <f t="shared" si="312"/>
        <v>0</v>
      </c>
      <c r="BG330" s="930">
        <f t="shared" si="312"/>
        <v>0</v>
      </c>
      <c r="BH330" s="930">
        <f t="shared" si="312"/>
        <v>0</v>
      </c>
      <c r="BI330" s="930">
        <f t="shared" si="312"/>
        <v>0</v>
      </c>
      <c r="BJ330" s="930">
        <f t="shared" si="312"/>
        <v>0</v>
      </c>
      <c r="BK330" s="930">
        <f t="shared" si="312"/>
        <v>0</v>
      </c>
      <c r="BL330" s="930">
        <f t="shared" si="312"/>
        <v>0</v>
      </c>
      <c r="BM330" s="930">
        <f t="shared" si="312"/>
        <v>0</v>
      </c>
      <c r="BN330" s="930">
        <f t="shared" si="312"/>
        <v>0</v>
      </c>
      <c r="BO330" s="930">
        <f t="shared" si="312"/>
        <v>0</v>
      </c>
      <c r="BP330" s="930">
        <f t="shared" si="312"/>
        <v>0</v>
      </c>
      <c r="BQ330" s="930">
        <f t="shared" si="312"/>
        <v>0</v>
      </c>
      <c r="BR330" s="930">
        <f t="shared" si="312"/>
        <v>0</v>
      </c>
      <c r="BS330" s="930">
        <f t="shared" si="312"/>
        <v>0</v>
      </c>
      <c r="BT330" s="930">
        <f t="shared" si="312"/>
        <v>0</v>
      </c>
      <c r="BU330" s="930">
        <f t="shared" si="312"/>
        <v>0</v>
      </c>
      <c r="BV330" s="930">
        <f t="shared" si="312"/>
        <v>0</v>
      </c>
      <c r="BW330" s="930">
        <f t="shared" si="312"/>
        <v>0</v>
      </c>
      <c r="BX330" s="930">
        <f t="shared" ref="BX330:EI330" si="313">BX329</f>
        <v>0</v>
      </c>
      <c r="BY330" s="930">
        <f t="shared" si="313"/>
        <v>0</v>
      </c>
      <c r="BZ330" s="930">
        <f t="shared" si="313"/>
        <v>0</v>
      </c>
      <c r="CA330" s="930">
        <f t="shared" si="313"/>
        <v>0</v>
      </c>
      <c r="CB330" s="930">
        <f t="shared" si="313"/>
        <v>0</v>
      </c>
      <c r="CC330" s="930">
        <f t="shared" si="313"/>
        <v>0</v>
      </c>
      <c r="CD330" s="930">
        <f t="shared" si="313"/>
        <v>0</v>
      </c>
      <c r="CE330" s="930">
        <f t="shared" si="313"/>
        <v>0</v>
      </c>
      <c r="CF330" s="930">
        <f t="shared" si="313"/>
        <v>0</v>
      </c>
      <c r="CG330" s="930">
        <f t="shared" si="313"/>
        <v>0</v>
      </c>
      <c r="CH330" s="930">
        <f t="shared" si="313"/>
        <v>0</v>
      </c>
      <c r="CI330" s="930">
        <f t="shared" si="313"/>
        <v>0</v>
      </c>
      <c r="CJ330" s="930">
        <f t="shared" si="313"/>
        <v>0</v>
      </c>
      <c r="CK330" s="930">
        <f t="shared" si="313"/>
        <v>0</v>
      </c>
      <c r="CL330" s="930">
        <f t="shared" si="313"/>
        <v>0</v>
      </c>
      <c r="CM330" s="930">
        <f t="shared" si="313"/>
        <v>0</v>
      </c>
      <c r="CN330" s="930">
        <f t="shared" si="313"/>
        <v>0</v>
      </c>
      <c r="CO330" s="930">
        <f t="shared" si="313"/>
        <v>0</v>
      </c>
      <c r="CP330" s="930">
        <f t="shared" si="313"/>
        <v>0</v>
      </c>
      <c r="CQ330" s="930">
        <f t="shared" si="313"/>
        <v>0</v>
      </c>
      <c r="CR330" s="930">
        <f t="shared" si="313"/>
        <v>0</v>
      </c>
      <c r="CS330" s="930">
        <f t="shared" si="313"/>
        <v>0</v>
      </c>
      <c r="CT330" s="930">
        <f t="shared" si="313"/>
        <v>0</v>
      </c>
      <c r="CU330" s="930">
        <f t="shared" si="313"/>
        <v>0</v>
      </c>
      <c r="CV330" s="930">
        <f t="shared" si="313"/>
        <v>0</v>
      </c>
      <c r="CW330" s="930">
        <f t="shared" si="313"/>
        <v>0</v>
      </c>
      <c r="CX330" s="930">
        <f t="shared" si="313"/>
        <v>0</v>
      </c>
      <c r="CY330" s="930">
        <f t="shared" si="313"/>
        <v>0</v>
      </c>
      <c r="CZ330" s="930">
        <f t="shared" si="313"/>
        <v>0</v>
      </c>
      <c r="DA330" s="930">
        <f t="shared" si="313"/>
        <v>0</v>
      </c>
      <c r="DB330" s="930">
        <f t="shared" si="313"/>
        <v>0</v>
      </c>
      <c r="DC330" s="930">
        <f t="shared" si="313"/>
        <v>0</v>
      </c>
      <c r="DD330" s="930">
        <f t="shared" si="313"/>
        <v>0</v>
      </c>
      <c r="DE330" s="930">
        <f t="shared" si="313"/>
        <v>0</v>
      </c>
      <c r="DF330" s="930">
        <f t="shared" si="313"/>
        <v>0</v>
      </c>
      <c r="DG330" s="930">
        <f t="shared" si="313"/>
        <v>0</v>
      </c>
      <c r="DH330" s="930">
        <f t="shared" si="313"/>
        <v>0</v>
      </c>
      <c r="DI330" s="930">
        <f t="shared" si="313"/>
        <v>0</v>
      </c>
      <c r="DJ330" s="930">
        <f t="shared" si="313"/>
        <v>0</v>
      </c>
      <c r="DK330" s="930">
        <f t="shared" si="313"/>
        <v>0</v>
      </c>
      <c r="DL330" s="930">
        <f t="shared" si="313"/>
        <v>0</v>
      </c>
      <c r="DM330" s="930">
        <f t="shared" si="313"/>
        <v>0</v>
      </c>
      <c r="DN330" s="930">
        <f t="shared" si="313"/>
        <v>0</v>
      </c>
      <c r="DO330" s="930">
        <f t="shared" si="313"/>
        <v>0</v>
      </c>
      <c r="DP330" s="930">
        <f t="shared" si="313"/>
        <v>0</v>
      </c>
      <c r="DQ330" s="930">
        <f t="shared" si="313"/>
        <v>0</v>
      </c>
      <c r="DR330" s="930">
        <f t="shared" si="313"/>
        <v>0</v>
      </c>
      <c r="DS330" s="930">
        <f t="shared" si="313"/>
        <v>0</v>
      </c>
      <c r="DT330" s="930">
        <f t="shared" si="313"/>
        <v>0</v>
      </c>
      <c r="DU330" s="930">
        <f t="shared" si="313"/>
        <v>0</v>
      </c>
      <c r="DV330" s="930">
        <f t="shared" si="313"/>
        <v>0</v>
      </c>
      <c r="DW330" s="930">
        <f t="shared" si="313"/>
        <v>0</v>
      </c>
      <c r="DX330" s="930">
        <f t="shared" si="313"/>
        <v>0</v>
      </c>
      <c r="DY330" s="930">
        <f t="shared" si="313"/>
        <v>0</v>
      </c>
      <c r="DZ330" s="930">
        <f t="shared" si="313"/>
        <v>0</v>
      </c>
      <c r="EA330" s="930">
        <f t="shared" si="313"/>
        <v>0</v>
      </c>
      <c r="EB330" s="930">
        <f t="shared" si="313"/>
        <v>0</v>
      </c>
      <c r="EC330" s="930">
        <f t="shared" si="313"/>
        <v>0</v>
      </c>
      <c r="ED330" s="930">
        <f t="shared" si="313"/>
        <v>0</v>
      </c>
      <c r="EE330" s="930">
        <f t="shared" si="313"/>
        <v>0</v>
      </c>
      <c r="EF330" s="930">
        <f t="shared" si="313"/>
        <v>0</v>
      </c>
      <c r="EG330" s="930">
        <f t="shared" si="313"/>
        <v>0</v>
      </c>
      <c r="EH330" s="930">
        <f t="shared" si="313"/>
        <v>0</v>
      </c>
      <c r="EI330" s="930">
        <f t="shared" si="313"/>
        <v>0</v>
      </c>
      <c r="EJ330" s="930">
        <f t="shared" ref="EJ330:GU330" si="314">EJ329</f>
        <v>0</v>
      </c>
      <c r="EK330" s="930">
        <f t="shared" si="314"/>
        <v>0</v>
      </c>
      <c r="EL330" s="930">
        <f t="shared" si="314"/>
        <v>0</v>
      </c>
      <c r="EM330" s="930">
        <f t="shared" si="314"/>
        <v>0</v>
      </c>
      <c r="EN330" s="930">
        <f t="shared" si="314"/>
        <v>0</v>
      </c>
      <c r="EO330" s="930">
        <f t="shared" si="314"/>
        <v>0</v>
      </c>
      <c r="EP330" s="930">
        <f t="shared" si="314"/>
        <v>0</v>
      </c>
      <c r="EQ330" s="930">
        <f t="shared" si="314"/>
        <v>0</v>
      </c>
      <c r="ER330" s="930">
        <f t="shared" si="314"/>
        <v>0</v>
      </c>
      <c r="ES330" s="930">
        <f t="shared" si="314"/>
        <v>0</v>
      </c>
      <c r="ET330" s="930">
        <f t="shared" si="314"/>
        <v>0</v>
      </c>
      <c r="EU330" s="930">
        <f t="shared" si="314"/>
        <v>0</v>
      </c>
      <c r="EV330" s="930">
        <f t="shared" si="314"/>
        <v>0</v>
      </c>
      <c r="EW330" s="930">
        <f t="shared" si="314"/>
        <v>0</v>
      </c>
      <c r="EX330" s="930">
        <f t="shared" si="314"/>
        <v>0</v>
      </c>
      <c r="EY330" s="930">
        <f t="shared" si="314"/>
        <v>0</v>
      </c>
      <c r="EZ330" s="930">
        <f t="shared" si="314"/>
        <v>0</v>
      </c>
      <c r="FA330" s="930">
        <f t="shared" si="314"/>
        <v>0</v>
      </c>
      <c r="FB330" s="930">
        <f t="shared" si="314"/>
        <v>0</v>
      </c>
      <c r="FC330" s="930">
        <f t="shared" si="314"/>
        <v>0</v>
      </c>
      <c r="FD330" s="930">
        <f t="shared" si="314"/>
        <v>0</v>
      </c>
      <c r="FE330" s="930">
        <f t="shared" si="314"/>
        <v>0</v>
      </c>
      <c r="FF330" s="930">
        <f t="shared" si="314"/>
        <v>0</v>
      </c>
      <c r="FG330" s="930">
        <f t="shared" si="314"/>
        <v>0</v>
      </c>
      <c r="FH330" s="930">
        <f t="shared" si="314"/>
        <v>0</v>
      </c>
      <c r="FI330" s="930">
        <f t="shared" si="314"/>
        <v>0</v>
      </c>
      <c r="FJ330" s="930">
        <f t="shared" si="314"/>
        <v>0</v>
      </c>
      <c r="FK330" s="930">
        <f t="shared" si="314"/>
        <v>0</v>
      </c>
      <c r="FL330" s="930">
        <f t="shared" si="314"/>
        <v>0</v>
      </c>
      <c r="FM330" s="930">
        <f t="shared" si="314"/>
        <v>0</v>
      </c>
      <c r="FN330" s="930">
        <f t="shared" si="314"/>
        <v>0</v>
      </c>
      <c r="FO330" s="930">
        <f t="shared" si="314"/>
        <v>0</v>
      </c>
      <c r="FP330" s="930">
        <f t="shared" si="314"/>
        <v>0</v>
      </c>
      <c r="FQ330" s="930">
        <f t="shared" si="314"/>
        <v>0</v>
      </c>
      <c r="FR330" s="930">
        <f t="shared" si="314"/>
        <v>0</v>
      </c>
      <c r="FS330" s="930">
        <f t="shared" si="314"/>
        <v>0</v>
      </c>
      <c r="FT330" s="930">
        <f t="shared" si="314"/>
        <v>0</v>
      </c>
      <c r="FU330" s="930">
        <f t="shared" si="314"/>
        <v>0</v>
      </c>
      <c r="FV330" s="930">
        <f t="shared" si="314"/>
        <v>0</v>
      </c>
      <c r="FW330" s="930">
        <f t="shared" si="314"/>
        <v>0</v>
      </c>
      <c r="FX330" s="930">
        <f t="shared" si="314"/>
        <v>0</v>
      </c>
      <c r="FY330" s="930">
        <f t="shared" si="314"/>
        <v>0</v>
      </c>
      <c r="FZ330" s="930">
        <f t="shared" si="314"/>
        <v>0</v>
      </c>
      <c r="GA330" s="930">
        <f t="shared" si="314"/>
        <v>0</v>
      </c>
      <c r="GB330" s="930">
        <f t="shared" si="314"/>
        <v>0</v>
      </c>
      <c r="GC330" s="930">
        <f t="shared" si="314"/>
        <v>0</v>
      </c>
      <c r="GD330" s="930">
        <f t="shared" si="314"/>
        <v>0</v>
      </c>
      <c r="GE330" s="930">
        <f t="shared" si="314"/>
        <v>0</v>
      </c>
      <c r="GF330" s="930">
        <f t="shared" si="314"/>
        <v>0</v>
      </c>
      <c r="GG330" s="930">
        <f t="shared" si="314"/>
        <v>0</v>
      </c>
      <c r="GH330" s="930">
        <f t="shared" si="314"/>
        <v>0</v>
      </c>
      <c r="GI330" s="930">
        <f t="shared" si="314"/>
        <v>0</v>
      </c>
      <c r="GJ330" s="930">
        <f t="shared" si="314"/>
        <v>0</v>
      </c>
      <c r="GK330" s="930">
        <f t="shared" si="314"/>
        <v>0</v>
      </c>
      <c r="GL330" s="930">
        <f t="shared" si="314"/>
        <v>0</v>
      </c>
      <c r="GM330" s="930">
        <f t="shared" si="314"/>
        <v>0</v>
      </c>
      <c r="GN330" s="930">
        <f t="shared" si="314"/>
        <v>0</v>
      </c>
      <c r="GO330" s="930">
        <f t="shared" si="314"/>
        <v>0</v>
      </c>
      <c r="GP330" s="930">
        <f t="shared" si="314"/>
        <v>0</v>
      </c>
      <c r="GQ330" s="930">
        <f t="shared" si="314"/>
        <v>0</v>
      </c>
      <c r="GR330" s="930">
        <f t="shared" si="314"/>
        <v>0</v>
      </c>
      <c r="GS330" s="930">
        <f t="shared" si="314"/>
        <v>0</v>
      </c>
      <c r="GT330" s="930">
        <f t="shared" si="314"/>
        <v>0</v>
      </c>
      <c r="GU330" s="930">
        <f t="shared" si="314"/>
        <v>0</v>
      </c>
      <c r="GV330" s="930">
        <f t="shared" ref="GV330:JG330" si="315">GV329</f>
        <v>0</v>
      </c>
      <c r="GW330" s="930">
        <f t="shared" si="315"/>
        <v>0</v>
      </c>
      <c r="GX330" s="930">
        <f t="shared" si="315"/>
        <v>0</v>
      </c>
      <c r="GY330" s="930">
        <f t="shared" si="315"/>
        <v>0</v>
      </c>
      <c r="GZ330" s="930">
        <f t="shared" si="315"/>
        <v>0</v>
      </c>
      <c r="HA330" s="930">
        <f t="shared" si="315"/>
        <v>0</v>
      </c>
      <c r="HB330" s="930">
        <f t="shared" si="315"/>
        <v>0</v>
      </c>
      <c r="HC330" s="930">
        <f t="shared" si="315"/>
        <v>0</v>
      </c>
      <c r="HD330" s="930">
        <f t="shared" si="315"/>
        <v>0</v>
      </c>
      <c r="HE330" s="930">
        <f t="shared" si="315"/>
        <v>0</v>
      </c>
      <c r="HF330" s="930">
        <f t="shared" si="315"/>
        <v>0</v>
      </c>
      <c r="HG330" s="930">
        <f t="shared" si="315"/>
        <v>0</v>
      </c>
      <c r="HH330" s="930">
        <f t="shared" si="315"/>
        <v>0</v>
      </c>
      <c r="HI330" s="930">
        <f t="shared" si="315"/>
        <v>0</v>
      </c>
      <c r="HJ330" s="930">
        <f t="shared" si="315"/>
        <v>0</v>
      </c>
      <c r="HK330" s="930">
        <f t="shared" si="315"/>
        <v>0</v>
      </c>
      <c r="HL330" s="930">
        <f t="shared" si="315"/>
        <v>0</v>
      </c>
      <c r="HM330" s="930">
        <f t="shared" si="315"/>
        <v>0</v>
      </c>
      <c r="HN330" s="930">
        <f t="shared" si="315"/>
        <v>0</v>
      </c>
      <c r="HO330" s="930">
        <f t="shared" si="315"/>
        <v>0</v>
      </c>
      <c r="HP330" s="930">
        <f t="shared" si="315"/>
        <v>0</v>
      </c>
      <c r="HQ330" s="930">
        <f t="shared" si="315"/>
        <v>0</v>
      </c>
      <c r="HR330" s="930">
        <f t="shared" si="315"/>
        <v>0</v>
      </c>
      <c r="HS330" s="930">
        <f t="shared" si="315"/>
        <v>0</v>
      </c>
      <c r="HT330" s="930">
        <f t="shared" si="315"/>
        <v>0</v>
      </c>
      <c r="HU330" s="930">
        <f t="shared" si="315"/>
        <v>0</v>
      </c>
      <c r="HV330" s="930">
        <f t="shared" si="315"/>
        <v>0</v>
      </c>
      <c r="HW330" s="930">
        <f t="shared" si="315"/>
        <v>0</v>
      </c>
      <c r="HX330" s="930">
        <f t="shared" si="315"/>
        <v>0</v>
      </c>
      <c r="HY330" s="930">
        <f t="shared" si="315"/>
        <v>0</v>
      </c>
      <c r="HZ330" s="930">
        <f t="shared" si="315"/>
        <v>0</v>
      </c>
      <c r="IA330" s="930">
        <f t="shared" si="315"/>
        <v>0</v>
      </c>
      <c r="IB330" s="930">
        <f t="shared" si="315"/>
        <v>0</v>
      </c>
      <c r="IC330" s="930">
        <f t="shared" si="315"/>
        <v>0</v>
      </c>
      <c r="ID330" s="930">
        <f t="shared" si="315"/>
        <v>0</v>
      </c>
      <c r="IE330" s="930">
        <f t="shared" si="315"/>
        <v>0</v>
      </c>
      <c r="IF330" s="930">
        <f t="shared" si="315"/>
        <v>0</v>
      </c>
      <c r="IG330" s="930">
        <f t="shared" si="315"/>
        <v>0</v>
      </c>
      <c r="IH330" s="930">
        <f t="shared" si="315"/>
        <v>0</v>
      </c>
      <c r="II330" s="930">
        <f t="shared" si="315"/>
        <v>0</v>
      </c>
      <c r="IJ330" s="930">
        <f t="shared" si="315"/>
        <v>0</v>
      </c>
      <c r="IK330" s="930">
        <f t="shared" si="315"/>
        <v>0</v>
      </c>
      <c r="IL330" s="930">
        <f t="shared" si="315"/>
        <v>0</v>
      </c>
      <c r="IM330" s="930">
        <f t="shared" si="315"/>
        <v>0</v>
      </c>
      <c r="IN330" s="930">
        <f t="shared" si="315"/>
        <v>0</v>
      </c>
      <c r="IO330" s="930">
        <f t="shared" si="315"/>
        <v>0</v>
      </c>
      <c r="IP330" s="930">
        <f t="shared" si="315"/>
        <v>0</v>
      </c>
      <c r="IQ330" s="930">
        <f t="shared" si="315"/>
        <v>0</v>
      </c>
      <c r="IR330" s="930">
        <f t="shared" si="315"/>
        <v>0</v>
      </c>
      <c r="IS330" s="930">
        <f t="shared" si="315"/>
        <v>0</v>
      </c>
      <c r="IT330" s="930">
        <f t="shared" si="315"/>
        <v>0</v>
      </c>
      <c r="IU330" s="930">
        <f t="shared" si="315"/>
        <v>0</v>
      </c>
      <c r="IV330" s="930">
        <f t="shared" si="315"/>
        <v>0</v>
      </c>
      <c r="IW330" s="930">
        <f t="shared" si="315"/>
        <v>0</v>
      </c>
      <c r="IX330" s="930">
        <f t="shared" si="315"/>
        <v>0</v>
      </c>
      <c r="IY330" s="930">
        <f t="shared" si="315"/>
        <v>0</v>
      </c>
      <c r="IZ330" s="930">
        <f t="shared" si="315"/>
        <v>0</v>
      </c>
      <c r="JA330" s="930">
        <f t="shared" si="315"/>
        <v>0</v>
      </c>
      <c r="JB330" s="930">
        <f t="shared" si="315"/>
        <v>0</v>
      </c>
      <c r="JC330" s="930">
        <f t="shared" si="315"/>
        <v>0</v>
      </c>
      <c r="JD330" s="930">
        <f t="shared" si="315"/>
        <v>0</v>
      </c>
      <c r="JE330" s="930">
        <f t="shared" si="315"/>
        <v>0</v>
      </c>
      <c r="JF330" s="930">
        <f t="shared" si="315"/>
        <v>0</v>
      </c>
      <c r="JG330" s="930">
        <f t="shared" si="315"/>
        <v>0</v>
      </c>
      <c r="JH330" s="930">
        <f t="shared" ref="JH330:LS330" si="316">JH329</f>
        <v>0</v>
      </c>
      <c r="JI330" s="930">
        <f t="shared" si="316"/>
        <v>0</v>
      </c>
      <c r="JJ330" s="930">
        <f t="shared" si="316"/>
        <v>0</v>
      </c>
      <c r="JK330" s="930">
        <f t="shared" si="316"/>
        <v>0</v>
      </c>
      <c r="JL330" s="930">
        <f t="shared" si="316"/>
        <v>0</v>
      </c>
      <c r="JM330" s="930">
        <f t="shared" si="316"/>
        <v>0</v>
      </c>
      <c r="JN330" s="930">
        <f t="shared" si="316"/>
        <v>0</v>
      </c>
      <c r="JO330" s="930">
        <f t="shared" si="316"/>
        <v>0</v>
      </c>
      <c r="JP330" s="930">
        <f t="shared" si="316"/>
        <v>0</v>
      </c>
      <c r="JQ330" s="930">
        <f t="shared" si="316"/>
        <v>0</v>
      </c>
      <c r="JR330" s="930">
        <f t="shared" si="316"/>
        <v>0</v>
      </c>
      <c r="JS330" s="930">
        <f t="shared" si="316"/>
        <v>0</v>
      </c>
      <c r="JT330" s="930">
        <f t="shared" si="316"/>
        <v>0</v>
      </c>
      <c r="JU330" s="930">
        <f t="shared" si="316"/>
        <v>0</v>
      </c>
      <c r="JV330" s="930">
        <f t="shared" si="316"/>
        <v>0</v>
      </c>
      <c r="JW330" s="930">
        <f t="shared" si="316"/>
        <v>0</v>
      </c>
      <c r="JX330" s="930">
        <f t="shared" si="316"/>
        <v>0</v>
      </c>
      <c r="JY330" s="930">
        <f t="shared" si="316"/>
        <v>0</v>
      </c>
      <c r="JZ330" s="930">
        <f t="shared" si="316"/>
        <v>0</v>
      </c>
      <c r="KA330" s="930">
        <f t="shared" si="316"/>
        <v>0</v>
      </c>
      <c r="KB330" s="930">
        <f t="shared" si="316"/>
        <v>0</v>
      </c>
      <c r="KC330" s="930">
        <f t="shared" si="316"/>
        <v>0</v>
      </c>
      <c r="KD330" s="930">
        <f t="shared" si="316"/>
        <v>0</v>
      </c>
      <c r="KE330" s="930">
        <f t="shared" si="316"/>
        <v>0</v>
      </c>
      <c r="KF330" s="930">
        <f t="shared" si="316"/>
        <v>0</v>
      </c>
      <c r="KG330" s="930">
        <f t="shared" si="316"/>
        <v>0</v>
      </c>
      <c r="KH330" s="930">
        <f t="shared" si="316"/>
        <v>0</v>
      </c>
      <c r="KI330" s="930">
        <f t="shared" si="316"/>
        <v>0</v>
      </c>
      <c r="KJ330" s="930">
        <f t="shared" si="316"/>
        <v>0</v>
      </c>
      <c r="KK330" s="930">
        <f t="shared" si="316"/>
        <v>0</v>
      </c>
      <c r="KL330" s="930">
        <f t="shared" si="316"/>
        <v>0</v>
      </c>
      <c r="KM330" s="930">
        <f t="shared" si="316"/>
        <v>0</v>
      </c>
      <c r="KN330" s="930">
        <f t="shared" si="316"/>
        <v>0</v>
      </c>
      <c r="KO330" s="930">
        <f t="shared" si="316"/>
        <v>0</v>
      </c>
      <c r="KP330" s="930">
        <f t="shared" si="316"/>
        <v>0</v>
      </c>
      <c r="KQ330" s="930">
        <f t="shared" si="316"/>
        <v>0</v>
      </c>
      <c r="KR330" s="930">
        <f t="shared" si="316"/>
        <v>0</v>
      </c>
      <c r="KS330" s="930">
        <f t="shared" si="316"/>
        <v>0</v>
      </c>
      <c r="KT330" s="930">
        <f t="shared" si="316"/>
        <v>0</v>
      </c>
      <c r="KU330" s="930">
        <f t="shared" si="316"/>
        <v>0</v>
      </c>
      <c r="KV330" s="930">
        <f t="shared" si="316"/>
        <v>0</v>
      </c>
      <c r="KW330" s="930">
        <f t="shared" si="316"/>
        <v>0</v>
      </c>
      <c r="KX330" s="930">
        <f t="shared" si="316"/>
        <v>0</v>
      </c>
      <c r="KY330" s="930">
        <f t="shared" si="316"/>
        <v>0</v>
      </c>
      <c r="KZ330" s="930">
        <f t="shared" si="316"/>
        <v>0</v>
      </c>
      <c r="LA330" s="930">
        <f t="shared" si="316"/>
        <v>0</v>
      </c>
      <c r="LB330" s="930">
        <f t="shared" si="316"/>
        <v>0</v>
      </c>
      <c r="LC330" s="930">
        <f t="shared" si="316"/>
        <v>0</v>
      </c>
      <c r="LD330" s="930">
        <f t="shared" si="316"/>
        <v>0</v>
      </c>
      <c r="LE330" s="930">
        <f t="shared" si="316"/>
        <v>0</v>
      </c>
      <c r="LF330" s="930">
        <f t="shared" si="316"/>
        <v>0</v>
      </c>
      <c r="LG330" s="930">
        <f t="shared" si="316"/>
        <v>0</v>
      </c>
      <c r="LH330" s="930">
        <f t="shared" si="316"/>
        <v>0</v>
      </c>
      <c r="LI330" s="930">
        <f t="shared" si="316"/>
        <v>0</v>
      </c>
      <c r="LJ330" s="930">
        <f t="shared" si="316"/>
        <v>0</v>
      </c>
      <c r="LK330" s="930">
        <f t="shared" si="316"/>
        <v>0</v>
      </c>
      <c r="LL330" s="930">
        <f t="shared" si="316"/>
        <v>0</v>
      </c>
      <c r="LM330" s="930">
        <f t="shared" si="316"/>
        <v>0</v>
      </c>
      <c r="LN330" s="930">
        <f t="shared" si="316"/>
        <v>0</v>
      </c>
      <c r="LO330" s="930">
        <f t="shared" si="316"/>
        <v>0</v>
      </c>
      <c r="LP330" s="930">
        <f t="shared" si="316"/>
        <v>0</v>
      </c>
      <c r="LQ330" s="930">
        <f t="shared" si="316"/>
        <v>0</v>
      </c>
      <c r="LR330" s="930">
        <f t="shared" si="316"/>
        <v>0</v>
      </c>
      <c r="LS330" s="930">
        <f t="shared" si="316"/>
        <v>0</v>
      </c>
      <c r="LT330" s="930">
        <f t="shared" ref="LT330:OE330" si="317">LT329</f>
        <v>0</v>
      </c>
      <c r="LU330" s="930">
        <f t="shared" si="317"/>
        <v>0</v>
      </c>
      <c r="LV330" s="930">
        <f t="shared" si="317"/>
        <v>0</v>
      </c>
      <c r="LW330" s="930">
        <f t="shared" si="317"/>
        <v>0</v>
      </c>
      <c r="LX330" s="930">
        <f t="shared" si="317"/>
        <v>0</v>
      </c>
      <c r="LY330" s="930">
        <f t="shared" si="317"/>
        <v>0</v>
      </c>
      <c r="LZ330" s="930">
        <f t="shared" si="317"/>
        <v>0</v>
      </c>
      <c r="MA330" s="930">
        <f t="shared" si="317"/>
        <v>0</v>
      </c>
      <c r="MB330" s="930">
        <f t="shared" si="317"/>
        <v>0</v>
      </c>
      <c r="MC330" s="930">
        <f t="shared" si="317"/>
        <v>0</v>
      </c>
      <c r="MD330" s="930">
        <f t="shared" si="317"/>
        <v>0</v>
      </c>
      <c r="ME330" s="930">
        <f t="shared" si="317"/>
        <v>0</v>
      </c>
      <c r="MF330" s="930">
        <f t="shared" si="317"/>
        <v>0</v>
      </c>
      <c r="MG330" s="930">
        <f t="shared" si="317"/>
        <v>0</v>
      </c>
      <c r="MH330" s="930">
        <f t="shared" si="317"/>
        <v>0</v>
      </c>
      <c r="MI330" s="930">
        <f t="shared" si="317"/>
        <v>0</v>
      </c>
      <c r="MJ330" s="930">
        <f t="shared" si="317"/>
        <v>0</v>
      </c>
      <c r="MK330" s="930">
        <f t="shared" si="317"/>
        <v>0</v>
      </c>
      <c r="ML330" s="930">
        <f t="shared" si="317"/>
        <v>0</v>
      </c>
      <c r="MM330" s="930">
        <f t="shared" si="317"/>
        <v>0</v>
      </c>
      <c r="MN330" s="930">
        <f t="shared" si="317"/>
        <v>0</v>
      </c>
      <c r="MO330" s="930">
        <f t="shared" si="317"/>
        <v>0</v>
      </c>
      <c r="MP330" s="930">
        <f t="shared" si="317"/>
        <v>0</v>
      </c>
      <c r="MQ330" s="930">
        <f t="shared" si="317"/>
        <v>0</v>
      </c>
      <c r="MR330" s="930">
        <f t="shared" si="317"/>
        <v>0</v>
      </c>
      <c r="MS330" s="930">
        <f t="shared" si="317"/>
        <v>0</v>
      </c>
      <c r="MT330" s="930">
        <f t="shared" si="317"/>
        <v>0</v>
      </c>
      <c r="MU330" s="930">
        <f t="shared" si="317"/>
        <v>0</v>
      </c>
      <c r="MV330" s="930">
        <f t="shared" si="317"/>
        <v>0</v>
      </c>
      <c r="MW330" s="930">
        <f t="shared" si="317"/>
        <v>0</v>
      </c>
      <c r="MX330" s="930">
        <f t="shared" si="317"/>
        <v>0</v>
      </c>
      <c r="MY330" s="930">
        <f t="shared" si="317"/>
        <v>0</v>
      </c>
      <c r="MZ330" s="930">
        <f t="shared" si="317"/>
        <v>0</v>
      </c>
      <c r="NA330" s="930">
        <f t="shared" si="317"/>
        <v>0</v>
      </c>
      <c r="NB330" s="930">
        <f t="shared" si="317"/>
        <v>0</v>
      </c>
      <c r="NC330" s="930">
        <f t="shared" si="317"/>
        <v>0</v>
      </c>
      <c r="ND330" s="930">
        <f t="shared" si="317"/>
        <v>0</v>
      </c>
      <c r="NE330" s="930">
        <f t="shared" si="317"/>
        <v>0</v>
      </c>
      <c r="NF330" s="930">
        <f t="shared" si="317"/>
        <v>0</v>
      </c>
      <c r="NG330" s="930">
        <f t="shared" si="317"/>
        <v>0</v>
      </c>
      <c r="NH330" s="930">
        <f t="shared" si="317"/>
        <v>0</v>
      </c>
      <c r="NI330" s="930">
        <f t="shared" si="317"/>
        <v>0</v>
      </c>
      <c r="NJ330" s="930">
        <f t="shared" si="317"/>
        <v>0</v>
      </c>
      <c r="NK330" s="930">
        <f t="shared" si="317"/>
        <v>0</v>
      </c>
      <c r="NL330" s="930">
        <f t="shared" si="317"/>
        <v>0</v>
      </c>
      <c r="NM330" s="930">
        <f t="shared" si="317"/>
        <v>0</v>
      </c>
      <c r="NN330" s="930">
        <f t="shared" si="317"/>
        <v>0</v>
      </c>
      <c r="NO330" s="930">
        <f t="shared" si="317"/>
        <v>0</v>
      </c>
      <c r="NP330" s="930">
        <f t="shared" si="317"/>
        <v>0</v>
      </c>
      <c r="NQ330" s="930">
        <f t="shared" si="317"/>
        <v>0</v>
      </c>
      <c r="NR330" s="930">
        <f t="shared" si="317"/>
        <v>0</v>
      </c>
      <c r="NS330" s="930">
        <f t="shared" si="317"/>
        <v>0</v>
      </c>
      <c r="NT330" s="930">
        <f t="shared" si="317"/>
        <v>0</v>
      </c>
      <c r="NU330" s="930">
        <f t="shared" si="317"/>
        <v>0</v>
      </c>
      <c r="NV330" s="930">
        <f t="shared" si="317"/>
        <v>0</v>
      </c>
      <c r="NW330" s="930">
        <f t="shared" si="317"/>
        <v>0</v>
      </c>
      <c r="NX330" s="930">
        <f t="shared" si="317"/>
        <v>0</v>
      </c>
      <c r="NY330" s="930">
        <f t="shared" si="317"/>
        <v>0</v>
      </c>
      <c r="NZ330" s="930">
        <f t="shared" si="317"/>
        <v>0</v>
      </c>
      <c r="OA330" s="930">
        <f t="shared" si="317"/>
        <v>0</v>
      </c>
      <c r="OB330" s="930">
        <f t="shared" si="317"/>
        <v>0</v>
      </c>
      <c r="OC330" s="930">
        <f t="shared" si="317"/>
        <v>0</v>
      </c>
      <c r="OD330" s="930">
        <f t="shared" si="317"/>
        <v>0</v>
      </c>
      <c r="OE330" s="930">
        <f t="shared" si="317"/>
        <v>0</v>
      </c>
      <c r="OF330" s="930">
        <f t="shared" ref="OF330:QQ330" si="318">OF329</f>
        <v>0</v>
      </c>
      <c r="OG330" s="930">
        <f t="shared" si="318"/>
        <v>0</v>
      </c>
      <c r="OH330" s="930">
        <f t="shared" si="318"/>
        <v>0</v>
      </c>
      <c r="OI330" s="930">
        <f t="shared" si="318"/>
        <v>0</v>
      </c>
      <c r="OJ330" s="930">
        <f t="shared" si="318"/>
        <v>0</v>
      </c>
      <c r="OK330" s="930">
        <f t="shared" si="318"/>
        <v>0</v>
      </c>
      <c r="OL330" s="930">
        <f t="shared" si="318"/>
        <v>0</v>
      </c>
      <c r="OM330" s="930">
        <f t="shared" si="318"/>
        <v>0</v>
      </c>
      <c r="ON330" s="930">
        <f t="shared" si="318"/>
        <v>0</v>
      </c>
      <c r="OO330" s="930">
        <f t="shared" si="318"/>
        <v>0</v>
      </c>
      <c r="OP330" s="930">
        <f t="shared" si="318"/>
        <v>0</v>
      </c>
      <c r="OQ330" s="930">
        <f t="shared" si="318"/>
        <v>0</v>
      </c>
      <c r="OR330" s="930">
        <f t="shared" si="318"/>
        <v>0</v>
      </c>
      <c r="OS330" s="930">
        <f t="shared" si="318"/>
        <v>0</v>
      </c>
      <c r="OT330" s="930">
        <f t="shared" si="318"/>
        <v>0</v>
      </c>
      <c r="OU330" s="930">
        <f t="shared" si="318"/>
        <v>0</v>
      </c>
      <c r="OV330" s="930">
        <f t="shared" si="318"/>
        <v>0</v>
      </c>
      <c r="OW330" s="930">
        <f t="shared" si="318"/>
        <v>0</v>
      </c>
      <c r="OX330" s="930">
        <f t="shared" si="318"/>
        <v>0</v>
      </c>
      <c r="OY330" s="930">
        <f t="shared" si="318"/>
        <v>0</v>
      </c>
      <c r="OZ330" s="930">
        <f t="shared" si="318"/>
        <v>0</v>
      </c>
      <c r="PA330" s="930">
        <f t="shared" si="318"/>
        <v>0</v>
      </c>
      <c r="PB330" s="930">
        <f t="shared" si="318"/>
        <v>0</v>
      </c>
      <c r="PC330" s="930">
        <f t="shared" si="318"/>
        <v>0</v>
      </c>
      <c r="PD330" s="930">
        <f t="shared" si="318"/>
        <v>0</v>
      </c>
      <c r="PE330" s="930">
        <f t="shared" si="318"/>
        <v>0</v>
      </c>
      <c r="PF330" s="930">
        <f t="shared" si="318"/>
        <v>0</v>
      </c>
      <c r="PG330" s="930">
        <f t="shared" si="318"/>
        <v>0</v>
      </c>
      <c r="PH330" s="930">
        <f t="shared" si="318"/>
        <v>0</v>
      </c>
      <c r="PI330" s="930">
        <f t="shared" si="318"/>
        <v>0</v>
      </c>
      <c r="PJ330" s="930">
        <f t="shared" si="318"/>
        <v>0</v>
      </c>
      <c r="PK330" s="930">
        <f t="shared" si="318"/>
        <v>0</v>
      </c>
      <c r="PL330" s="930">
        <f t="shared" si="318"/>
        <v>0</v>
      </c>
      <c r="PM330" s="930">
        <f t="shared" si="318"/>
        <v>0</v>
      </c>
      <c r="PN330" s="930">
        <f t="shared" si="318"/>
        <v>0</v>
      </c>
      <c r="PO330" s="930">
        <f t="shared" si="318"/>
        <v>0</v>
      </c>
      <c r="PP330" s="930">
        <f t="shared" si="318"/>
        <v>0</v>
      </c>
      <c r="PQ330" s="930">
        <f t="shared" si="318"/>
        <v>0</v>
      </c>
      <c r="PR330" s="930">
        <f t="shared" si="318"/>
        <v>0</v>
      </c>
      <c r="PS330" s="930">
        <f t="shared" si="318"/>
        <v>0</v>
      </c>
      <c r="PT330" s="930">
        <f t="shared" si="318"/>
        <v>0</v>
      </c>
      <c r="PU330" s="930">
        <f t="shared" si="318"/>
        <v>0</v>
      </c>
      <c r="PV330" s="930">
        <f t="shared" si="318"/>
        <v>0</v>
      </c>
      <c r="PW330" s="930">
        <f t="shared" si="318"/>
        <v>0</v>
      </c>
      <c r="PX330" s="930">
        <f t="shared" si="318"/>
        <v>0</v>
      </c>
      <c r="PY330" s="930">
        <f t="shared" si="318"/>
        <v>0</v>
      </c>
      <c r="PZ330" s="930">
        <f t="shared" si="318"/>
        <v>0</v>
      </c>
      <c r="QA330" s="930">
        <f t="shared" si="318"/>
        <v>0</v>
      </c>
      <c r="QB330" s="930">
        <f t="shared" si="318"/>
        <v>0</v>
      </c>
      <c r="QC330" s="930">
        <f t="shared" si="318"/>
        <v>0</v>
      </c>
      <c r="QD330" s="930">
        <f t="shared" si="318"/>
        <v>0</v>
      </c>
      <c r="QE330" s="930">
        <f t="shared" si="318"/>
        <v>0</v>
      </c>
      <c r="QF330" s="930">
        <f t="shared" si="318"/>
        <v>0</v>
      </c>
      <c r="QG330" s="930">
        <f t="shared" si="318"/>
        <v>0</v>
      </c>
      <c r="QH330" s="930">
        <f t="shared" si="318"/>
        <v>0</v>
      </c>
      <c r="QI330" s="930">
        <f t="shared" si="318"/>
        <v>0</v>
      </c>
      <c r="QJ330" s="930">
        <f t="shared" si="318"/>
        <v>0</v>
      </c>
      <c r="QK330" s="930">
        <f t="shared" si="318"/>
        <v>0</v>
      </c>
      <c r="QL330" s="930">
        <f t="shared" si="318"/>
        <v>0</v>
      </c>
      <c r="QM330" s="930">
        <f t="shared" si="318"/>
        <v>0</v>
      </c>
      <c r="QN330" s="930">
        <f t="shared" si="318"/>
        <v>0</v>
      </c>
      <c r="QO330" s="930">
        <f t="shared" si="318"/>
        <v>0</v>
      </c>
      <c r="QP330" s="930">
        <f t="shared" si="318"/>
        <v>0</v>
      </c>
      <c r="QQ330" s="930">
        <f t="shared" si="318"/>
        <v>0</v>
      </c>
      <c r="QR330" s="930">
        <f t="shared" ref="QR330:SI330" si="319">QR329</f>
        <v>0</v>
      </c>
      <c r="QS330" s="930">
        <f t="shared" si="319"/>
        <v>0</v>
      </c>
      <c r="QT330" s="930">
        <f t="shared" si="319"/>
        <v>0</v>
      </c>
      <c r="QU330" s="930">
        <f t="shared" si="319"/>
        <v>0</v>
      </c>
      <c r="QV330" s="930">
        <f t="shared" si="319"/>
        <v>0</v>
      </c>
      <c r="QW330" s="930">
        <f t="shared" si="319"/>
        <v>0</v>
      </c>
      <c r="QX330" s="930">
        <f t="shared" si="319"/>
        <v>0</v>
      </c>
      <c r="QY330" s="930">
        <f t="shared" si="319"/>
        <v>0</v>
      </c>
      <c r="QZ330" s="930">
        <f t="shared" si="319"/>
        <v>0</v>
      </c>
      <c r="RA330" s="930">
        <f t="shared" si="319"/>
        <v>0</v>
      </c>
      <c r="RB330" s="930">
        <f t="shared" si="319"/>
        <v>0</v>
      </c>
      <c r="RC330" s="930">
        <f t="shared" si="319"/>
        <v>0</v>
      </c>
      <c r="RD330" s="930">
        <f t="shared" si="319"/>
        <v>0</v>
      </c>
      <c r="RE330" s="930">
        <f t="shared" si="319"/>
        <v>0</v>
      </c>
      <c r="RF330" s="930">
        <f t="shared" si="319"/>
        <v>0</v>
      </c>
      <c r="RG330" s="930">
        <f t="shared" si="319"/>
        <v>0</v>
      </c>
      <c r="RH330" s="930">
        <f t="shared" si="319"/>
        <v>0</v>
      </c>
      <c r="RI330" s="930">
        <f t="shared" si="319"/>
        <v>0</v>
      </c>
      <c r="RJ330" s="930">
        <f t="shared" si="319"/>
        <v>0</v>
      </c>
      <c r="RK330" s="930">
        <f t="shared" si="319"/>
        <v>0</v>
      </c>
      <c r="RL330" s="930">
        <f t="shared" si="319"/>
        <v>0</v>
      </c>
      <c r="RM330" s="930">
        <f t="shared" si="319"/>
        <v>0</v>
      </c>
      <c r="RN330" s="930">
        <f t="shared" si="319"/>
        <v>0</v>
      </c>
      <c r="RO330" s="930">
        <f t="shared" si="319"/>
        <v>0</v>
      </c>
      <c r="RP330" s="930">
        <f t="shared" si="319"/>
        <v>0</v>
      </c>
      <c r="RQ330" s="930">
        <f t="shared" si="319"/>
        <v>0</v>
      </c>
      <c r="RR330" s="930">
        <f t="shared" si="319"/>
        <v>0</v>
      </c>
      <c r="RS330" s="930">
        <f t="shared" si="319"/>
        <v>0</v>
      </c>
      <c r="RT330" s="930">
        <f t="shared" si="319"/>
        <v>0</v>
      </c>
      <c r="RU330" s="930">
        <f t="shared" si="319"/>
        <v>0</v>
      </c>
      <c r="RV330" s="930">
        <f t="shared" si="319"/>
        <v>0</v>
      </c>
      <c r="RW330" s="930">
        <f t="shared" si="319"/>
        <v>0</v>
      </c>
      <c r="RX330" s="930">
        <f t="shared" si="319"/>
        <v>0</v>
      </c>
      <c r="RY330" s="930">
        <f t="shared" si="319"/>
        <v>0</v>
      </c>
      <c r="RZ330" s="930">
        <f t="shared" si="319"/>
        <v>0</v>
      </c>
      <c r="SA330" s="930">
        <f t="shared" si="319"/>
        <v>0</v>
      </c>
      <c r="SB330" s="930">
        <f t="shared" si="319"/>
        <v>0</v>
      </c>
      <c r="SC330" s="930">
        <f t="shared" si="319"/>
        <v>0</v>
      </c>
      <c r="SD330" s="930">
        <f t="shared" si="319"/>
        <v>0</v>
      </c>
      <c r="SE330" s="930">
        <f t="shared" si="319"/>
        <v>0</v>
      </c>
      <c r="SF330" s="930">
        <f t="shared" si="319"/>
        <v>0</v>
      </c>
      <c r="SG330" s="930">
        <f t="shared" si="319"/>
        <v>0</v>
      </c>
      <c r="SH330" s="930">
        <f t="shared" si="319"/>
        <v>0</v>
      </c>
      <c r="SI330" s="930">
        <f t="shared" si="319"/>
        <v>0</v>
      </c>
      <c r="SJ330" s="274">
        <f t="shared" si="279"/>
        <v>0</v>
      </c>
      <c r="SK330" s="261"/>
      <c r="SL330" s="249"/>
      <c r="SM330" s="249"/>
      <c r="SN330" s="249"/>
    </row>
    <row r="331" spans="1:508" outlineLevel="3" x14ac:dyDescent="0.35">
      <c r="A331" s="249"/>
      <c r="B331" s="258"/>
      <c r="C331" s="447">
        <f t="shared" ref="C331" si="320">INT($C$40)+3</f>
        <v>4</v>
      </c>
      <c r="D331" s="274"/>
      <c r="E331" s="325">
        <f t="shared" si="269"/>
        <v>179</v>
      </c>
      <c r="F331" s="331"/>
      <c r="G331" s="274"/>
      <c r="H331" s="569"/>
      <c r="I331" s="587" t="s">
        <v>928</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35">
      <c r="A332" s="249"/>
      <c r="B332" s="258"/>
      <c r="C332" s="447">
        <f>INT($C$40)+3</f>
        <v>4</v>
      </c>
      <c r="D332" s="274"/>
      <c r="E332" s="325">
        <f t="shared" si="269"/>
        <v>180</v>
      </c>
      <c r="F332" s="331"/>
      <c r="G332" s="274"/>
      <c r="H332" s="569"/>
      <c r="I332" s="584" t="s">
        <v>920</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35">
      <c r="A333" s="249"/>
      <c r="B333" s="258"/>
      <c r="C333" s="447">
        <f>INT($C$40)+3</f>
        <v>4</v>
      </c>
      <c r="D333" s="274"/>
      <c r="E333" s="325">
        <f t="shared" si="269"/>
        <v>181</v>
      </c>
      <c r="F333" s="331"/>
      <c r="G333" s="274"/>
      <c r="H333" s="569"/>
      <c r="I333" s="584" t="s">
        <v>921</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35">
      <c r="A334" s="249"/>
      <c r="B334" s="258"/>
      <c r="C334" s="447">
        <f>INT($C$40)+3</f>
        <v>4</v>
      </c>
      <c r="D334" s="274"/>
      <c r="E334" s="325">
        <f t="shared" si="269"/>
        <v>182</v>
      </c>
      <c r="F334" s="331"/>
      <c r="G334" s="274"/>
      <c r="H334" s="571"/>
      <c r="I334" s="585" t="s">
        <v>922</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35">
      <c r="A335" s="249"/>
      <c r="B335" s="258"/>
      <c r="C335" s="447">
        <f>INT($C$40)+2</f>
        <v>3</v>
      </c>
      <c r="D335" s="274"/>
      <c r="E335" s="325">
        <f t="shared" si="269"/>
        <v>183</v>
      </c>
      <c r="F335" s="331"/>
      <c r="G335" s="274"/>
      <c r="H335" s="567"/>
      <c r="I335" s="567" t="s">
        <v>615</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35">
      <c r="A336" s="249"/>
      <c r="B336" s="258"/>
      <c r="C336" s="447">
        <f t="shared" si="300"/>
        <v>4</v>
      </c>
      <c r="D336" s="274"/>
      <c r="E336" s="325">
        <f t="shared" si="269"/>
        <v>184</v>
      </c>
      <c r="F336" s="331"/>
      <c r="G336" s="274"/>
      <c r="H336" s="569"/>
      <c r="I336" s="569" t="s">
        <v>616</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35">
      <c r="A337" s="249"/>
      <c r="B337" s="258"/>
      <c r="C337" s="447">
        <f t="shared" si="300"/>
        <v>4</v>
      </c>
      <c r="D337" s="274"/>
      <c r="E337" s="325">
        <f t="shared" si="269"/>
        <v>185</v>
      </c>
      <c r="F337" s="331"/>
      <c r="G337" s="274"/>
      <c r="H337" s="569"/>
      <c r="I337" s="569" t="s">
        <v>617</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35">
      <c r="A338" s="249"/>
      <c r="B338" s="258"/>
      <c r="C338" s="447">
        <f t="shared" si="300"/>
        <v>4</v>
      </c>
      <c r="D338" s="274"/>
      <c r="E338" s="325">
        <f t="shared" si="269"/>
        <v>186</v>
      </c>
      <c r="F338" s="331"/>
      <c r="G338" s="274"/>
      <c r="H338" s="573"/>
      <c r="I338" s="573" t="s">
        <v>748</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35">
      <c r="A339" s="249"/>
      <c r="B339" s="258"/>
      <c r="C339" s="447">
        <f>INT($C$40)+3</f>
        <v>4</v>
      </c>
      <c r="D339" s="274"/>
      <c r="E339" s="325">
        <f t="shared" si="269"/>
        <v>187</v>
      </c>
      <c r="F339" s="331"/>
      <c r="G339" s="274"/>
      <c r="H339" s="575"/>
      <c r="I339" s="575" t="s">
        <v>749</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35">
      <c r="A340" s="249"/>
      <c r="B340" s="258"/>
      <c r="C340" s="447">
        <f>INT($C$40)+2</f>
        <v>3</v>
      </c>
      <c r="D340" s="274"/>
      <c r="E340" s="325">
        <f t="shared" si="269"/>
        <v>188</v>
      </c>
      <c r="F340" s="331"/>
      <c r="G340" s="274"/>
      <c r="H340" s="465"/>
      <c r="I340" s="465" t="s">
        <v>750</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35">
      <c r="A341" s="249"/>
      <c r="B341" s="258"/>
      <c r="C341" s="447">
        <f t="shared" si="300"/>
        <v>4</v>
      </c>
      <c r="D341" s="274"/>
      <c r="E341" s="325">
        <f t="shared" si="269"/>
        <v>189</v>
      </c>
      <c r="F341" s="331"/>
      <c r="G341" s="274"/>
      <c r="H341" s="514"/>
      <c r="I341" s="514" t="s">
        <v>751</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35">
      <c r="A342" s="249"/>
      <c r="B342" s="258"/>
      <c r="C342" s="447">
        <f>INT($C$40)+2</f>
        <v>3</v>
      </c>
      <c r="D342" s="274"/>
      <c r="E342" s="325">
        <f t="shared" si="269"/>
        <v>190</v>
      </c>
      <c r="F342" s="331"/>
      <c r="G342" s="274"/>
      <c r="H342" s="515"/>
      <c r="I342" s="515" t="s">
        <v>752</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35">
      <c r="A343" s="249"/>
      <c r="B343" s="258"/>
      <c r="C343" s="447">
        <f>INT($C$40)+3</f>
        <v>4</v>
      </c>
      <c r="D343" s="274"/>
      <c r="E343" s="325">
        <f t="shared" si="269"/>
        <v>191</v>
      </c>
      <c r="F343" s="331"/>
      <c r="G343" s="274"/>
      <c r="H343" s="347"/>
      <c r="I343" s="347" t="s">
        <v>753</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35">
      <c r="A344" s="249"/>
      <c r="B344" s="258"/>
      <c r="C344" s="447">
        <f>INT($C$40)+3</f>
        <v>4</v>
      </c>
      <c r="D344" s="274"/>
      <c r="E344" s="325">
        <f t="shared" si="269"/>
        <v>192</v>
      </c>
      <c r="F344" s="331"/>
      <c r="G344" s="274"/>
      <c r="H344" s="575"/>
      <c r="I344" s="575" t="s">
        <v>754</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35">
      <c r="A345" s="249"/>
      <c r="B345" s="258"/>
      <c r="C345" s="447">
        <f>INT($C$40)+2</f>
        <v>3</v>
      </c>
      <c r="D345" s="274"/>
      <c r="E345" s="325">
        <f t="shared" si="269"/>
        <v>193</v>
      </c>
      <c r="F345" s="331"/>
      <c r="G345" s="274"/>
      <c r="H345" s="567" t="str">
        <f>Sheep!$H$253&amp;" Maternal"</f>
        <v>Spr Maternal</v>
      </c>
      <c r="I345" s="567" t="s">
        <v>916</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35">
      <c r="A346" s="249"/>
      <c r="B346" s="258"/>
      <c r="C346" s="447">
        <f>INT($C$40)+3</f>
        <v>4</v>
      </c>
      <c r="D346" s="274"/>
      <c r="E346" s="325">
        <f t="shared" ref="E346:E368" si="322">E345+1</f>
        <v>194</v>
      </c>
      <c r="F346" s="331"/>
      <c r="G346" s="274"/>
      <c r="H346" s="569"/>
      <c r="I346" s="587" t="s">
        <v>917</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35">
      <c r="A347" s="249"/>
      <c r="B347" s="258"/>
      <c r="C347" s="447">
        <f>INT($C$40)+3</f>
        <v>4</v>
      </c>
      <c r="D347" s="274"/>
      <c r="E347" s="325">
        <f t="shared" si="322"/>
        <v>195</v>
      </c>
      <c r="F347" s="331"/>
      <c r="G347" s="274"/>
      <c r="H347" s="569"/>
      <c r="I347" s="584" t="s">
        <v>919</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35">
      <c r="A348" s="249"/>
      <c r="B348" s="258"/>
      <c r="C348" s="447">
        <f t="shared" ref="C348:C355" si="323">INT($C$40)+3</f>
        <v>4</v>
      </c>
      <c r="D348" s="274"/>
      <c r="E348" s="325">
        <f t="shared" si="322"/>
        <v>196</v>
      </c>
      <c r="F348" s="331"/>
      <c r="G348" s="274"/>
      <c r="H348" s="569"/>
      <c r="I348" s="587" t="s">
        <v>918</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35">
      <c r="A349" s="249"/>
      <c r="B349" s="258"/>
      <c r="C349" s="447">
        <f t="shared" si="323"/>
        <v>4</v>
      </c>
      <c r="D349" s="274"/>
      <c r="E349" s="325">
        <f t="shared" si="322"/>
        <v>197</v>
      </c>
      <c r="F349" s="331"/>
      <c r="G349" s="274"/>
      <c r="H349" s="569"/>
      <c r="I349" s="584" t="s">
        <v>920</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35">
      <c r="A350" s="249"/>
      <c r="B350" s="258"/>
      <c r="C350" s="447">
        <f t="shared" si="323"/>
        <v>4</v>
      </c>
      <c r="D350" s="274"/>
      <c r="E350" s="325">
        <f t="shared" si="322"/>
        <v>198</v>
      </c>
      <c r="F350" s="331"/>
      <c r="G350" s="274"/>
      <c r="H350" s="569"/>
      <c r="I350" s="584" t="s">
        <v>923</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35">
      <c r="A351" s="249"/>
      <c r="B351" s="258"/>
      <c r="C351" s="447">
        <f t="shared" si="323"/>
        <v>4</v>
      </c>
      <c r="D351" s="274"/>
      <c r="E351" s="325">
        <f t="shared" si="322"/>
        <v>199</v>
      </c>
      <c r="F351" s="331"/>
      <c r="G351" s="274"/>
      <c r="H351" s="569"/>
      <c r="I351" s="587" t="s">
        <v>924</v>
      </c>
      <c r="J351" s="570"/>
      <c r="K351" s="929">
        <f>K348</f>
        <v>0</v>
      </c>
      <c r="L351" s="929">
        <f t="shared" ref="L351:BW353" si="324">L348</f>
        <v>0</v>
      </c>
      <c r="M351" s="929">
        <f t="shared" si="324"/>
        <v>0</v>
      </c>
      <c r="N351" s="929">
        <f t="shared" si="324"/>
        <v>0</v>
      </c>
      <c r="O351" s="929">
        <f t="shared" si="324"/>
        <v>0</v>
      </c>
      <c r="P351" s="929">
        <f t="shared" si="324"/>
        <v>0</v>
      </c>
      <c r="Q351" s="929">
        <f t="shared" si="324"/>
        <v>0</v>
      </c>
      <c r="R351" s="929">
        <f t="shared" si="324"/>
        <v>0</v>
      </c>
      <c r="S351" s="929">
        <f t="shared" si="324"/>
        <v>0</v>
      </c>
      <c r="T351" s="929">
        <f t="shared" si="324"/>
        <v>0</v>
      </c>
      <c r="U351" s="929">
        <f t="shared" si="324"/>
        <v>0</v>
      </c>
      <c r="V351" s="929">
        <f t="shared" si="324"/>
        <v>0</v>
      </c>
      <c r="W351" s="929">
        <f t="shared" si="324"/>
        <v>0</v>
      </c>
      <c r="X351" s="929">
        <f t="shared" si="324"/>
        <v>0</v>
      </c>
      <c r="Y351" s="929">
        <f t="shared" si="324"/>
        <v>0</v>
      </c>
      <c r="Z351" s="929">
        <f t="shared" si="324"/>
        <v>0</v>
      </c>
      <c r="AA351" s="929">
        <f t="shared" si="324"/>
        <v>0</v>
      </c>
      <c r="AB351" s="929">
        <f t="shared" si="324"/>
        <v>0</v>
      </c>
      <c r="AC351" s="929">
        <f t="shared" si="324"/>
        <v>0</v>
      </c>
      <c r="AD351" s="929">
        <f t="shared" si="324"/>
        <v>0</v>
      </c>
      <c r="AE351" s="929">
        <f t="shared" si="324"/>
        <v>0</v>
      </c>
      <c r="AF351" s="929">
        <f t="shared" si="324"/>
        <v>0</v>
      </c>
      <c r="AG351" s="929">
        <f t="shared" si="324"/>
        <v>0</v>
      </c>
      <c r="AH351" s="929">
        <f t="shared" si="324"/>
        <v>0</v>
      </c>
      <c r="AI351" s="929">
        <f t="shared" si="324"/>
        <v>0</v>
      </c>
      <c r="AJ351" s="929">
        <f t="shared" si="324"/>
        <v>0</v>
      </c>
      <c r="AK351" s="929">
        <f t="shared" si="324"/>
        <v>0</v>
      </c>
      <c r="AL351" s="929">
        <f t="shared" si="324"/>
        <v>0</v>
      </c>
      <c r="AM351" s="929">
        <f t="shared" si="324"/>
        <v>0</v>
      </c>
      <c r="AN351" s="929">
        <f t="shared" si="324"/>
        <v>0</v>
      </c>
      <c r="AO351" s="929">
        <f t="shared" si="324"/>
        <v>0</v>
      </c>
      <c r="AP351" s="929">
        <f t="shared" si="324"/>
        <v>0</v>
      </c>
      <c r="AQ351" s="929">
        <f t="shared" si="324"/>
        <v>0</v>
      </c>
      <c r="AR351" s="929">
        <f t="shared" si="324"/>
        <v>0</v>
      </c>
      <c r="AS351" s="929">
        <f t="shared" si="324"/>
        <v>0</v>
      </c>
      <c r="AT351" s="929">
        <f t="shared" si="324"/>
        <v>0</v>
      </c>
      <c r="AU351" s="929">
        <f t="shared" si="324"/>
        <v>0</v>
      </c>
      <c r="AV351" s="929">
        <f t="shared" si="324"/>
        <v>0</v>
      </c>
      <c r="AW351" s="929">
        <f t="shared" si="324"/>
        <v>0</v>
      </c>
      <c r="AX351" s="929">
        <f t="shared" si="324"/>
        <v>0</v>
      </c>
      <c r="AY351" s="929">
        <f t="shared" si="324"/>
        <v>0</v>
      </c>
      <c r="AZ351" s="929">
        <f t="shared" si="324"/>
        <v>0</v>
      </c>
      <c r="BA351" s="929">
        <f t="shared" si="324"/>
        <v>0</v>
      </c>
      <c r="BB351" s="929">
        <f t="shared" si="324"/>
        <v>0</v>
      </c>
      <c r="BC351" s="929">
        <f t="shared" si="324"/>
        <v>0</v>
      </c>
      <c r="BD351" s="929">
        <f t="shared" si="324"/>
        <v>0</v>
      </c>
      <c r="BE351" s="929">
        <f t="shared" si="324"/>
        <v>0</v>
      </c>
      <c r="BF351" s="929">
        <f t="shared" si="324"/>
        <v>0</v>
      </c>
      <c r="BG351" s="929">
        <f t="shared" si="324"/>
        <v>0</v>
      </c>
      <c r="BH351" s="929">
        <f t="shared" si="324"/>
        <v>0</v>
      </c>
      <c r="BI351" s="929">
        <f t="shared" si="324"/>
        <v>0</v>
      </c>
      <c r="BJ351" s="929">
        <f t="shared" si="324"/>
        <v>0</v>
      </c>
      <c r="BK351" s="929">
        <f t="shared" si="324"/>
        <v>0</v>
      </c>
      <c r="BL351" s="929">
        <f t="shared" si="324"/>
        <v>0</v>
      </c>
      <c r="BM351" s="929">
        <f t="shared" si="324"/>
        <v>0</v>
      </c>
      <c r="BN351" s="929">
        <f t="shared" si="324"/>
        <v>0</v>
      </c>
      <c r="BO351" s="929">
        <f t="shared" si="324"/>
        <v>0</v>
      </c>
      <c r="BP351" s="929">
        <f t="shared" si="324"/>
        <v>0</v>
      </c>
      <c r="BQ351" s="929">
        <f t="shared" si="324"/>
        <v>0</v>
      </c>
      <c r="BR351" s="929">
        <f t="shared" si="324"/>
        <v>0</v>
      </c>
      <c r="BS351" s="929">
        <f t="shared" si="324"/>
        <v>0</v>
      </c>
      <c r="BT351" s="929">
        <f t="shared" si="324"/>
        <v>0</v>
      </c>
      <c r="BU351" s="929">
        <f t="shared" si="324"/>
        <v>0</v>
      </c>
      <c r="BV351" s="929">
        <f t="shared" si="324"/>
        <v>0</v>
      </c>
      <c r="BW351" s="929">
        <f t="shared" si="324"/>
        <v>0</v>
      </c>
      <c r="BX351" s="929">
        <f t="shared" ref="BX351:EI353" si="325">BX348</f>
        <v>0</v>
      </c>
      <c r="BY351" s="929">
        <f t="shared" si="325"/>
        <v>0</v>
      </c>
      <c r="BZ351" s="929">
        <f t="shared" si="325"/>
        <v>0</v>
      </c>
      <c r="CA351" s="929">
        <f t="shared" si="325"/>
        <v>0</v>
      </c>
      <c r="CB351" s="929">
        <f t="shared" si="325"/>
        <v>0</v>
      </c>
      <c r="CC351" s="929">
        <f t="shared" si="325"/>
        <v>0</v>
      </c>
      <c r="CD351" s="929">
        <f t="shared" si="325"/>
        <v>0</v>
      </c>
      <c r="CE351" s="929">
        <f t="shared" si="325"/>
        <v>0</v>
      </c>
      <c r="CF351" s="929">
        <f t="shared" si="325"/>
        <v>0</v>
      </c>
      <c r="CG351" s="929">
        <f t="shared" si="325"/>
        <v>0</v>
      </c>
      <c r="CH351" s="929">
        <f t="shared" si="325"/>
        <v>0</v>
      </c>
      <c r="CI351" s="929">
        <f t="shared" si="325"/>
        <v>0</v>
      </c>
      <c r="CJ351" s="929">
        <f t="shared" si="325"/>
        <v>0</v>
      </c>
      <c r="CK351" s="929">
        <f t="shared" si="325"/>
        <v>0</v>
      </c>
      <c r="CL351" s="929">
        <f t="shared" si="325"/>
        <v>0</v>
      </c>
      <c r="CM351" s="929">
        <f t="shared" si="325"/>
        <v>0</v>
      </c>
      <c r="CN351" s="929">
        <f t="shared" si="325"/>
        <v>0</v>
      </c>
      <c r="CO351" s="929">
        <f t="shared" si="325"/>
        <v>0</v>
      </c>
      <c r="CP351" s="929">
        <f t="shared" si="325"/>
        <v>0</v>
      </c>
      <c r="CQ351" s="929">
        <f t="shared" si="325"/>
        <v>0</v>
      </c>
      <c r="CR351" s="929">
        <f t="shared" si="325"/>
        <v>0</v>
      </c>
      <c r="CS351" s="929">
        <f t="shared" si="325"/>
        <v>0</v>
      </c>
      <c r="CT351" s="929">
        <f t="shared" si="325"/>
        <v>0</v>
      </c>
      <c r="CU351" s="929">
        <f t="shared" si="325"/>
        <v>0</v>
      </c>
      <c r="CV351" s="929">
        <f t="shared" si="325"/>
        <v>0</v>
      </c>
      <c r="CW351" s="929">
        <f t="shared" si="325"/>
        <v>0</v>
      </c>
      <c r="CX351" s="929">
        <f t="shared" si="325"/>
        <v>0</v>
      </c>
      <c r="CY351" s="929">
        <f t="shared" si="325"/>
        <v>0</v>
      </c>
      <c r="CZ351" s="929">
        <f t="shared" si="325"/>
        <v>0</v>
      </c>
      <c r="DA351" s="929">
        <f t="shared" si="325"/>
        <v>0</v>
      </c>
      <c r="DB351" s="929">
        <f t="shared" si="325"/>
        <v>0</v>
      </c>
      <c r="DC351" s="929">
        <f t="shared" si="325"/>
        <v>0</v>
      </c>
      <c r="DD351" s="929">
        <f t="shared" si="325"/>
        <v>0</v>
      </c>
      <c r="DE351" s="929">
        <f t="shared" si="325"/>
        <v>0</v>
      </c>
      <c r="DF351" s="929">
        <f t="shared" si="325"/>
        <v>0</v>
      </c>
      <c r="DG351" s="929">
        <f t="shared" si="325"/>
        <v>0</v>
      </c>
      <c r="DH351" s="929">
        <f t="shared" si="325"/>
        <v>0</v>
      </c>
      <c r="DI351" s="929">
        <f t="shared" si="325"/>
        <v>0</v>
      </c>
      <c r="DJ351" s="929">
        <f t="shared" si="325"/>
        <v>0</v>
      </c>
      <c r="DK351" s="929">
        <f t="shared" si="325"/>
        <v>0</v>
      </c>
      <c r="DL351" s="929">
        <f t="shared" si="325"/>
        <v>0</v>
      </c>
      <c r="DM351" s="929">
        <f t="shared" si="325"/>
        <v>0</v>
      </c>
      <c r="DN351" s="929">
        <f t="shared" si="325"/>
        <v>0</v>
      </c>
      <c r="DO351" s="929">
        <f t="shared" si="325"/>
        <v>0</v>
      </c>
      <c r="DP351" s="929">
        <f t="shared" si="325"/>
        <v>0</v>
      </c>
      <c r="DQ351" s="929">
        <f t="shared" si="325"/>
        <v>0</v>
      </c>
      <c r="DR351" s="929">
        <f t="shared" si="325"/>
        <v>0</v>
      </c>
      <c r="DS351" s="929">
        <f t="shared" si="325"/>
        <v>0</v>
      </c>
      <c r="DT351" s="929">
        <f t="shared" si="325"/>
        <v>0</v>
      </c>
      <c r="DU351" s="929">
        <f t="shared" si="325"/>
        <v>0</v>
      </c>
      <c r="DV351" s="929">
        <f t="shared" si="325"/>
        <v>0</v>
      </c>
      <c r="DW351" s="929">
        <f t="shared" si="325"/>
        <v>0</v>
      </c>
      <c r="DX351" s="929">
        <f t="shared" si="325"/>
        <v>0</v>
      </c>
      <c r="DY351" s="929">
        <f t="shared" si="325"/>
        <v>0</v>
      </c>
      <c r="DZ351" s="929">
        <f t="shared" si="325"/>
        <v>0</v>
      </c>
      <c r="EA351" s="929">
        <f t="shared" si="325"/>
        <v>0</v>
      </c>
      <c r="EB351" s="929">
        <f t="shared" si="325"/>
        <v>0</v>
      </c>
      <c r="EC351" s="929">
        <f t="shared" si="325"/>
        <v>0</v>
      </c>
      <c r="ED351" s="929">
        <f t="shared" si="325"/>
        <v>0</v>
      </c>
      <c r="EE351" s="929">
        <f t="shared" si="325"/>
        <v>0</v>
      </c>
      <c r="EF351" s="929">
        <f t="shared" si="325"/>
        <v>0</v>
      </c>
      <c r="EG351" s="929">
        <f t="shared" si="325"/>
        <v>0</v>
      </c>
      <c r="EH351" s="929">
        <f t="shared" si="325"/>
        <v>0</v>
      </c>
      <c r="EI351" s="929">
        <f t="shared" si="325"/>
        <v>0</v>
      </c>
      <c r="EJ351" s="929">
        <f t="shared" ref="EJ351:GU353" si="326">EJ348</f>
        <v>0</v>
      </c>
      <c r="EK351" s="929">
        <f t="shared" si="326"/>
        <v>0</v>
      </c>
      <c r="EL351" s="929">
        <f t="shared" si="326"/>
        <v>0</v>
      </c>
      <c r="EM351" s="929">
        <f t="shared" si="326"/>
        <v>0</v>
      </c>
      <c r="EN351" s="929">
        <f t="shared" si="326"/>
        <v>0</v>
      </c>
      <c r="EO351" s="929">
        <f t="shared" si="326"/>
        <v>0</v>
      </c>
      <c r="EP351" s="929">
        <f t="shared" si="326"/>
        <v>0</v>
      </c>
      <c r="EQ351" s="929">
        <f t="shared" si="326"/>
        <v>0</v>
      </c>
      <c r="ER351" s="929">
        <f t="shared" si="326"/>
        <v>0</v>
      </c>
      <c r="ES351" s="929">
        <f t="shared" si="326"/>
        <v>0</v>
      </c>
      <c r="ET351" s="929">
        <f t="shared" si="326"/>
        <v>0</v>
      </c>
      <c r="EU351" s="929">
        <f t="shared" si="326"/>
        <v>0</v>
      </c>
      <c r="EV351" s="929">
        <f t="shared" si="326"/>
        <v>0</v>
      </c>
      <c r="EW351" s="929">
        <f t="shared" si="326"/>
        <v>0</v>
      </c>
      <c r="EX351" s="929">
        <f t="shared" si="326"/>
        <v>0</v>
      </c>
      <c r="EY351" s="929">
        <f t="shared" si="326"/>
        <v>0</v>
      </c>
      <c r="EZ351" s="929">
        <f t="shared" si="326"/>
        <v>0</v>
      </c>
      <c r="FA351" s="929">
        <f t="shared" si="326"/>
        <v>0</v>
      </c>
      <c r="FB351" s="929">
        <f t="shared" si="326"/>
        <v>0</v>
      </c>
      <c r="FC351" s="929">
        <f t="shared" si="326"/>
        <v>0</v>
      </c>
      <c r="FD351" s="929">
        <f t="shared" si="326"/>
        <v>0</v>
      </c>
      <c r="FE351" s="929">
        <f t="shared" si="326"/>
        <v>0</v>
      </c>
      <c r="FF351" s="929">
        <f t="shared" si="326"/>
        <v>0</v>
      </c>
      <c r="FG351" s="929">
        <f t="shared" si="326"/>
        <v>0</v>
      </c>
      <c r="FH351" s="929">
        <f t="shared" si="326"/>
        <v>0</v>
      </c>
      <c r="FI351" s="929">
        <f t="shared" si="326"/>
        <v>0</v>
      </c>
      <c r="FJ351" s="929">
        <f t="shared" si="326"/>
        <v>0</v>
      </c>
      <c r="FK351" s="929">
        <f t="shared" si="326"/>
        <v>0</v>
      </c>
      <c r="FL351" s="929">
        <f t="shared" si="326"/>
        <v>0</v>
      </c>
      <c r="FM351" s="929">
        <f t="shared" si="326"/>
        <v>0</v>
      </c>
      <c r="FN351" s="929">
        <f t="shared" si="326"/>
        <v>0</v>
      </c>
      <c r="FO351" s="929">
        <f t="shared" si="326"/>
        <v>0</v>
      </c>
      <c r="FP351" s="929">
        <f t="shared" si="326"/>
        <v>0</v>
      </c>
      <c r="FQ351" s="929">
        <f t="shared" si="326"/>
        <v>0</v>
      </c>
      <c r="FR351" s="929">
        <f t="shared" si="326"/>
        <v>0</v>
      </c>
      <c r="FS351" s="929">
        <f t="shared" si="326"/>
        <v>0</v>
      </c>
      <c r="FT351" s="929">
        <f t="shared" si="326"/>
        <v>0</v>
      </c>
      <c r="FU351" s="929">
        <f t="shared" si="326"/>
        <v>0</v>
      </c>
      <c r="FV351" s="929">
        <f t="shared" si="326"/>
        <v>0</v>
      </c>
      <c r="FW351" s="929">
        <f t="shared" si="326"/>
        <v>0</v>
      </c>
      <c r="FX351" s="929">
        <f t="shared" si="326"/>
        <v>0</v>
      </c>
      <c r="FY351" s="929">
        <f t="shared" si="326"/>
        <v>0</v>
      </c>
      <c r="FZ351" s="929">
        <f t="shared" si="326"/>
        <v>0</v>
      </c>
      <c r="GA351" s="929">
        <f t="shared" si="326"/>
        <v>0</v>
      </c>
      <c r="GB351" s="929">
        <f t="shared" si="326"/>
        <v>0</v>
      </c>
      <c r="GC351" s="929">
        <f t="shared" si="326"/>
        <v>0</v>
      </c>
      <c r="GD351" s="929">
        <f t="shared" si="326"/>
        <v>0</v>
      </c>
      <c r="GE351" s="929">
        <f t="shared" si="326"/>
        <v>0</v>
      </c>
      <c r="GF351" s="929">
        <f t="shared" si="326"/>
        <v>0</v>
      </c>
      <c r="GG351" s="929">
        <f t="shared" si="326"/>
        <v>0</v>
      </c>
      <c r="GH351" s="929">
        <f t="shared" si="326"/>
        <v>0</v>
      </c>
      <c r="GI351" s="929">
        <f t="shared" si="326"/>
        <v>0</v>
      </c>
      <c r="GJ351" s="929">
        <f t="shared" si="326"/>
        <v>0</v>
      </c>
      <c r="GK351" s="929">
        <f t="shared" si="326"/>
        <v>0</v>
      </c>
      <c r="GL351" s="929">
        <f t="shared" si="326"/>
        <v>0</v>
      </c>
      <c r="GM351" s="929">
        <f t="shared" si="326"/>
        <v>0</v>
      </c>
      <c r="GN351" s="929">
        <f t="shared" si="326"/>
        <v>0</v>
      </c>
      <c r="GO351" s="929">
        <f t="shared" si="326"/>
        <v>0</v>
      </c>
      <c r="GP351" s="929">
        <f t="shared" si="326"/>
        <v>0</v>
      </c>
      <c r="GQ351" s="929">
        <f t="shared" si="326"/>
        <v>0</v>
      </c>
      <c r="GR351" s="929">
        <f t="shared" si="326"/>
        <v>0</v>
      </c>
      <c r="GS351" s="929">
        <f t="shared" si="326"/>
        <v>0</v>
      </c>
      <c r="GT351" s="929">
        <f t="shared" si="326"/>
        <v>0</v>
      </c>
      <c r="GU351" s="929">
        <f t="shared" si="326"/>
        <v>0</v>
      </c>
      <c r="GV351" s="929">
        <f t="shared" ref="GV351:JG353" si="327">GV348</f>
        <v>0</v>
      </c>
      <c r="GW351" s="929">
        <f t="shared" si="327"/>
        <v>0</v>
      </c>
      <c r="GX351" s="929">
        <f t="shared" si="327"/>
        <v>0</v>
      </c>
      <c r="GY351" s="929">
        <f t="shared" si="327"/>
        <v>0</v>
      </c>
      <c r="GZ351" s="929">
        <f t="shared" si="327"/>
        <v>0</v>
      </c>
      <c r="HA351" s="929">
        <f t="shared" si="327"/>
        <v>0</v>
      </c>
      <c r="HB351" s="929">
        <f t="shared" si="327"/>
        <v>0</v>
      </c>
      <c r="HC351" s="929">
        <f t="shared" si="327"/>
        <v>0</v>
      </c>
      <c r="HD351" s="929">
        <f t="shared" si="327"/>
        <v>0</v>
      </c>
      <c r="HE351" s="929">
        <f t="shared" si="327"/>
        <v>0</v>
      </c>
      <c r="HF351" s="929">
        <f t="shared" si="327"/>
        <v>0</v>
      </c>
      <c r="HG351" s="929">
        <f t="shared" si="327"/>
        <v>0</v>
      </c>
      <c r="HH351" s="929">
        <f t="shared" si="327"/>
        <v>0</v>
      </c>
      <c r="HI351" s="929">
        <f t="shared" si="327"/>
        <v>0</v>
      </c>
      <c r="HJ351" s="929">
        <f t="shared" si="327"/>
        <v>0</v>
      </c>
      <c r="HK351" s="929">
        <f t="shared" si="327"/>
        <v>0</v>
      </c>
      <c r="HL351" s="929">
        <f t="shared" si="327"/>
        <v>0</v>
      </c>
      <c r="HM351" s="929">
        <f t="shared" si="327"/>
        <v>0</v>
      </c>
      <c r="HN351" s="929">
        <f t="shared" si="327"/>
        <v>0</v>
      </c>
      <c r="HO351" s="929">
        <f t="shared" si="327"/>
        <v>0</v>
      </c>
      <c r="HP351" s="929">
        <f t="shared" si="327"/>
        <v>0</v>
      </c>
      <c r="HQ351" s="929">
        <f t="shared" si="327"/>
        <v>0</v>
      </c>
      <c r="HR351" s="929">
        <f t="shared" si="327"/>
        <v>0</v>
      </c>
      <c r="HS351" s="929">
        <f t="shared" si="327"/>
        <v>0</v>
      </c>
      <c r="HT351" s="929">
        <f t="shared" si="327"/>
        <v>0</v>
      </c>
      <c r="HU351" s="929">
        <f t="shared" si="327"/>
        <v>0</v>
      </c>
      <c r="HV351" s="929">
        <f t="shared" si="327"/>
        <v>0</v>
      </c>
      <c r="HW351" s="929">
        <f t="shared" si="327"/>
        <v>0</v>
      </c>
      <c r="HX351" s="929">
        <f t="shared" si="327"/>
        <v>0</v>
      </c>
      <c r="HY351" s="929">
        <f t="shared" si="327"/>
        <v>0</v>
      </c>
      <c r="HZ351" s="929">
        <f t="shared" si="327"/>
        <v>0</v>
      </c>
      <c r="IA351" s="929">
        <f t="shared" si="327"/>
        <v>0</v>
      </c>
      <c r="IB351" s="929">
        <f t="shared" si="327"/>
        <v>0</v>
      </c>
      <c r="IC351" s="929">
        <f t="shared" si="327"/>
        <v>0</v>
      </c>
      <c r="ID351" s="929">
        <f t="shared" si="327"/>
        <v>0</v>
      </c>
      <c r="IE351" s="929">
        <f t="shared" si="327"/>
        <v>0</v>
      </c>
      <c r="IF351" s="929">
        <f t="shared" si="327"/>
        <v>0</v>
      </c>
      <c r="IG351" s="929">
        <f t="shared" si="327"/>
        <v>0</v>
      </c>
      <c r="IH351" s="929">
        <f t="shared" si="327"/>
        <v>0</v>
      </c>
      <c r="II351" s="929">
        <f t="shared" si="327"/>
        <v>0</v>
      </c>
      <c r="IJ351" s="929">
        <f t="shared" si="327"/>
        <v>0</v>
      </c>
      <c r="IK351" s="929">
        <f t="shared" si="327"/>
        <v>0</v>
      </c>
      <c r="IL351" s="929">
        <f t="shared" si="327"/>
        <v>0</v>
      </c>
      <c r="IM351" s="929">
        <f t="shared" si="327"/>
        <v>0</v>
      </c>
      <c r="IN351" s="929">
        <f t="shared" si="327"/>
        <v>0</v>
      </c>
      <c r="IO351" s="929">
        <f t="shared" si="327"/>
        <v>0</v>
      </c>
      <c r="IP351" s="929">
        <f t="shared" si="327"/>
        <v>0</v>
      </c>
      <c r="IQ351" s="929">
        <f t="shared" si="327"/>
        <v>0</v>
      </c>
      <c r="IR351" s="929">
        <f t="shared" si="327"/>
        <v>0</v>
      </c>
      <c r="IS351" s="929">
        <f t="shared" si="327"/>
        <v>0</v>
      </c>
      <c r="IT351" s="929">
        <f t="shared" si="327"/>
        <v>0</v>
      </c>
      <c r="IU351" s="929">
        <f t="shared" si="327"/>
        <v>0</v>
      </c>
      <c r="IV351" s="929">
        <f t="shared" si="327"/>
        <v>0</v>
      </c>
      <c r="IW351" s="929">
        <f t="shared" si="327"/>
        <v>0</v>
      </c>
      <c r="IX351" s="929">
        <f t="shared" si="327"/>
        <v>0</v>
      </c>
      <c r="IY351" s="929">
        <f t="shared" si="327"/>
        <v>0</v>
      </c>
      <c r="IZ351" s="929">
        <f t="shared" si="327"/>
        <v>0</v>
      </c>
      <c r="JA351" s="929">
        <f t="shared" si="327"/>
        <v>0</v>
      </c>
      <c r="JB351" s="929">
        <f t="shared" si="327"/>
        <v>0</v>
      </c>
      <c r="JC351" s="929">
        <f t="shared" si="327"/>
        <v>0</v>
      </c>
      <c r="JD351" s="929">
        <f t="shared" si="327"/>
        <v>0</v>
      </c>
      <c r="JE351" s="929">
        <f t="shared" si="327"/>
        <v>0</v>
      </c>
      <c r="JF351" s="929">
        <f t="shared" si="327"/>
        <v>0</v>
      </c>
      <c r="JG351" s="929">
        <f t="shared" si="327"/>
        <v>0</v>
      </c>
      <c r="JH351" s="929">
        <f t="shared" ref="JH351:LS353" si="328">JH348</f>
        <v>0</v>
      </c>
      <c r="JI351" s="929">
        <f t="shared" si="328"/>
        <v>0</v>
      </c>
      <c r="JJ351" s="929">
        <f t="shared" si="328"/>
        <v>0</v>
      </c>
      <c r="JK351" s="929">
        <f t="shared" si="328"/>
        <v>0</v>
      </c>
      <c r="JL351" s="929">
        <f t="shared" si="328"/>
        <v>0</v>
      </c>
      <c r="JM351" s="929">
        <f t="shared" si="328"/>
        <v>0</v>
      </c>
      <c r="JN351" s="929">
        <f t="shared" si="328"/>
        <v>0</v>
      </c>
      <c r="JO351" s="929">
        <f t="shared" si="328"/>
        <v>0</v>
      </c>
      <c r="JP351" s="929">
        <f t="shared" si="328"/>
        <v>0</v>
      </c>
      <c r="JQ351" s="929">
        <f t="shared" si="328"/>
        <v>0</v>
      </c>
      <c r="JR351" s="929">
        <f t="shared" si="328"/>
        <v>0</v>
      </c>
      <c r="JS351" s="929">
        <f t="shared" si="328"/>
        <v>0</v>
      </c>
      <c r="JT351" s="929">
        <f t="shared" si="328"/>
        <v>0</v>
      </c>
      <c r="JU351" s="929">
        <f t="shared" si="328"/>
        <v>0</v>
      </c>
      <c r="JV351" s="929">
        <f t="shared" si="328"/>
        <v>0</v>
      </c>
      <c r="JW351" s="929">
        <f t="shared" si="328"/>
        <v>0</v>
      </c>
      <c r="JX351" s="929">
        <f t="shared" si="328"/>
        <v>0</v>
      </c>
      <c r="JY351" s="929">
        <f t="shared" si="328"/>
        <v>0</v>
      </c>
      <c r="JZ351" s="929">
        <f t="shared" si="328"/>
        <v>0</v>
      </c>
      <c r="KA351" s="929">
        <f t="shared" si="328"/>
        <v>0</v>
      </c>
      <c r="KB351" s="929">
        <f t="shared" si="328"/>
        <v>0</v>
      </c>
      <c r="KC351" s="929">
        <f t="shared" si="328"/>
        <v>0</v>
      </c>
      <c r="KD351" s="929">
        <f t="shared" si="328"/>
        <v>0</v>
      </c>
      <c r="KE351" s="929">
        <f t="shared" si="328"/>
        <v>0</v>
      </c>
      <c r="KF351" s="929">
        <f t="shared" si="328"/>
        <v>0</v>
      </c>
      <c r="KG351" s="929">
        <f t="shared" si="328"/>
        <v>0</v>
      </c>
      <c r="KH351" s="929">
        <f t="shared" si="328"/>
        <v>0</v>
      </c>
      <c r="KI351" s="929">
        <f t="shared" si="328"/>
        <v>0</v>
      </c>
      <c r="KJ351" s="929">
        <f t="shared" si="328"/>
        <v>0</v>
      </c>
      <c r="KK351" s="929">
        <f t="shared" si="328"/>
        <v>0</v>
      </c>
      <c r="KL351" s="929">
        <f t="shared" si="328"/>
        <v>0</v>
      </c>
      <c r="KM351" s="929">
        <f t="shared" si="328"/>
        <v>0</v>
      </c>
      <c r="KN351" s="929">
        <f t="shared" si="328"/>
        <v>0</v>
      </c>
      <c r="KO351" s="929">
        <f t="shared" si="328"/>
        <v>0</v>
      </c>
      <c r="KP351" s="929">
        <f t="shared" si="328"/>
        <v>0</v>
      </c>
      <c r="KQ351" s="929">
        <f t="shared" si="328"/>
        <v>0</v>
      </c>
      <c r="KR351" s="929">
        <f t="shared" si="328"/>
        <v>0</v>
      </c>
      <c r="KS351" s="929">
        <f t="shared" si="328"/>
        <v>0</v>
      </c>
      <c r="KT351" s="929">
        <f t="shared" si="328"/>
        <v>0</v>
      </c>
      <c r="KU351" s="929">
        <f t="shared" si="328"/>
        <v>0</v>
      </c>
      <c r="KV351" s="929">
        <f t="shared" si="328"/>
        <v>0</v>
      </c>
      <c r="KW351" s="929">
        <f t="shared" si="328"/>
        <v>0</v>
      </c>
      <c r="KX351" s="929">
        <f t="shared" si="328"/>
        <v>0</v>
      </c>
      <c r="KY351" s="929">
        <f t="shared" si="328"/>
        <v>0</v>
      </c>
      <c r="KZ351" s="929">
        <f t="shared" si="328"/>
        <v>0</v>
      </c>
      <c r="LA351" s="929">
        <f t="shared" si="328"/>
        <v>0</v>
      </c>
      <c r="LB351" s="929">
        <f t="shared" si="328"/>
        <v>0</v>
      </c>
      <c r="LC351" s="929">
        <f t="shared" si="328"/>
        <v>0</v>
      </c>
      <c r="LD351" s="929">
        <f t="shared" si="328"/>
        <v>0</v>
      </c>
      <c r="LE351" s="929">
        <f t="shared" si="328"/>
        <v>0</v>
      </c>
      <c r="LF351" s="929">
        <f t="shared" si="328"/>
        <v>0</v>
      </c>
      <c r="LG351" s="929">
        <f t="shared" si="328"/>
        <v>0</v>
      </c>
      <c r="LH351" s="929">
        <f t="shared" si="328"/>
        <v>0</v>
      </c>
      <c r="LI351" s="929">
        <f t="shared" si="328"/>
        <v>0</v>
      </c>
      <c r="LJ351" s="929">
        <f t="shared" si="328"/>
        <v>0</v>
      </c>
      <c r="LK351" s="929">
        <f t="shared" si="328"/>
        <v>0</v>
      </c>
      <c r="LL351" s="929">
        <f t="shared" si="328"/>
        <v>0</v>
      </c>
      <c r="LM351" s="929">
        <f t="shared" si="328"/>
        <v>0</v>
      </c>
      <c r="LN351" s="929">
        <f t="shared" si="328"/>
        <v>0</v>
      </c>
      <c r="LO351" s="929">
        <f t="shared" si="328"/>
        <v>0</v>
      </c>
      <c r="LP351" s="929">
        <f t="shared" si="328"/>
        <v>0</v>
      </c>
      <c r="LQ351" s="929">
        <f t="shared" si="328"/>
        <v>0</v>
      </c>
      <c r="LR351" s="929">
        <f t="shared" si="328"/>
        <v>0</v>
      </c>
      <c r="LS351" s="929">
        <f t="shared" si="328"/>
        <v>0</v>
      </c>
      <c r="LT351" s="929">
        <f t="shared" ref="LT351:OE353" si="329">LT348</f>
        <v>0</v>
      </c>
      <c r="LU351" s="929">
        <f t="shared" si="329"/>
        <v>0</v>
      </c>
      <c r="LV351" s="929">
        <f t="shared" si="329"/>
        <v>0</v>
      </c>
      <c r="LW351" s="929">
        <f t="shared" si="329"/>
        <v>0</v>
      </c>
      <c r="LX351" s="929">
        <f t="shared" si="329"/>
        <v>0</v>
      </c>
      <c r="LY351" s="929">
        <f t="shared" si="329"/>
        <v>0</v>
      </c>
      <c r="LZ351" s="929">
        <f t="shared" si="329"/>
        <v>0</v>
      </c>
      <c r="MA351" s="929">
        <f t="shared" si="329"/>
        <v>0</v>
      </c>
      <c r="MB351" s="929">
        <f t="shared" si="329"/>
        <v>0</v>
      </c>
      <c r="MC351" s="929">
        <f t="shared" si="329"/>
        <v>0</v>
      </c>
      <c r="MD351" s="929">
        <f t="shared" si="329"/>
        <v>0</v>
      </c>
      <c r="ME351" s="929">
        <f t="shared" si="329"/>
        <v>0</v>
      </c>
      <c r="MF351" s="929">
        <f t="shared" si="329"/>
        <v>0</v>
      </c>
      <c r="MG351" s="929">
        <f t="shared" si="329"/>
        <v>0</v>
      </c>
      <c r="MH351" s="929">
        <f t="shared" si="329"/>
        <v>0</v>
      </c>
      <c r="MI351" s="929">
        <f t="shared" si="329"/>
        <v>0</v>
      </c>
      <c r="MJ351" s="929">
        <f t="shared" si="329"/>
        <v>0</v>
      </c>
      <c r="MK351" s="929">
        <f t="shared" si="329"/>
        <v>0</v>
      </c>
      <c r="ML351" s="929">
        <f t="shared" si="329"/>
        <v>0</v>
      </c>
      <c r="MM351" s="929">
        <f t="shared" si="329"/>
        <v>0</v>
      </c>
      <c r="MN351" s="929">
        <f t="shared" si="329"/>
        <v>0</v>
      </c>
      <c r="MO351" s="929">
        <f t="shared" si="329"/>
        <v>0</v>
      </c>
      <c r="MP351" s="929">
        <f t="shared" si="329"/>
        <v>0</v>
      </c>
      <c r="MQ351" s="929">
        <f t="shared" si="329"/>
        <v>0</v>
      </c>
      <c r="MR351" s="929">
        <f t="shared" si="329"/>
        <v>0</v>
      </c>
      <c r="MS351" s="929">
        <f t="shared" si="329"/>
        <v>0</v>
      </c>
      <c r="MT351" s="929">
        <f t="shared" si="329"/>
        <v>0</v>
      </c>
      <c r="MU351" s="929">
        <f t="shared" si="329"/>
        <v>0</v>
      </c>
      <c r="MV351" s="929">
        <f t="shared" si="329"/>
        <v>0</v>
      </c>
      <c r="MW351" s="929">
        <f t="shared" si="329"/>
        <v>0</v>
      </c>
      <c r="MX351" s="929">
        <f t="shared" si="329"/>
        <v>0</v>
      </c>
      <c r="MY351" s="929">
        <f t="shared" si="329"/>
        <v>0</v>
      </c>
      <c r="MZ351" s="929">
        <f t="shared" si="329"/>
        <v>0</v>
      </c>
      <c r="NA351" s="929">
        <f t="shared" si="329"/>
        <v>0</v>
      </c>
      <c r="NB351" s="929">
        <f t="shared" si="329"/>
        <v>0</v>
      </c>
      <c r="NC351" s="929">
        <f t="shared" si="329"/>
        <v>0</v>
      </c>
      <c r="ND351" s="929">
        <f t="shared" si="329"/>
        <v>0</v>
      </c>
      <c r="NE351" s="929">
        <f t="shared" si="329"/>
        <v>0</v>
      </c>
      <c r="NF351" s="929">
        <f t="shared" si="329"/>
        <v>0</v>
      </c>
      <c r="NG351" s="929">
        <f t="shared" si="329"/>
        <v>0</v>
      </c>
      <c r="NH351" s="929">
        <f t="shared" si="329"/>
        <v>0</v>
      </c>
      <c r="NI351" s="929">
        <f t="shared" si="329"/>
        <v>0</v>
      </c>
      <c r="NJ351" s="929">
        <f t="shared" si="329"/>
        <v>0</v>
      </c>
      <c r="NK351" s="929">
        <f t="shared" si="329"/>
        <v>0</v>
      </c>
      <c r="NL351" s="929">
        <f t="shared" si="329"/>
        <v>0</v>
      </c>
      <c r="NM351" s="929">
        <f t="shared" si="329"/>
        <v>0</v>
      </c>
      <c r="NN351" s="929">
        <f t="shared" si="329"/>
        <v>0</v>
      </c>
      <c r="NO351" s="929">
        <f t="shared" si="329"/>
        <v>0</v>
      </c>
      <c r="NP351" s="929">
        <f t="shared" si="329"/>
        <v>0</v>
      </c>
      <c r="NQ351" s="929">
        <f t="shared" si="329"/>
        <v>0</v>
      </c>
      <c r="NR351" s="929">
        <f t="shared" si="329"/>
        <v>0</v>
      </c>
      <c r="NS351" s="929">
        <f t="shared" si="329"/>
        <v>0</v>
      </c>
      <c r="NT351" s="929">
        <f t="shared" si="329"/>
        <v>0</v>
      </c>
      <c r="NU351" s="929">
        <f t="shared" si="329"/>
        <v>0</v>
      </c>
      <c r="NV351" s="929">
        <f t="shared" si="329"/>
        <v>0</v>
      </c>
      <c r="NW351" s="929">
        <f t="shared" si="329"/>
        <v>0</v>
      </c>
      <c r="NX351" s="929">
        <f t="shared" si="329"/>
        <v>0</v>
      </c>
      <c r="NY351" s="929">
        <f t="shared" si="329"/>
        <v>0</v>
      </c>
      <c r="NZ351" s="929">
        <f t="shared" si="329"/>
        <v>0</v>
      </c>
      <c r="OA351" s="929">
        <f t="shared" si="329"/>
        <v>0</v>
      </c>
      <c r="OB351" s="929">
        <f t="shared" si="329"/>
        <v>0</v>
      </c>
      <c r="OC351" s="929">
        <f t="shared" si="329"/>
        <v>0</v>
      </c>
      <c r="OD351" s="929">
        <f t="shared" si="329"/>
        <v>0</v>
      </c>
      <c r="OE351" s="929">
        <f t="shared" si="329"/>
        <v>0</v>
      </c>
      <c r="OF351" s="929">
        <f t="shared" ref="OF351:QQ353" si="330">OF348</f>
        <v>0</v>
      </c>
      <c r="OG351" s="929">
        <f t="shared" si="330"/>
        <v>0</v>
      </c>
      <c r="OH351" s="929">
        <f t="shared" si="330"/>
        <v>0</v>
      </c>
      <c r="OI351" s="929">
        <f t="shared" si="330"/>
        <v>0</v>
      </c>
      <c r="OJ351" s="929">
        <f t="shared" si="330"/>
        <v>0</v>
      </c>
      <c r="OK351" s="929">
        <f t="shared" si="330"/>
        <v>0</v>
      </c>
      <c r="OL351" s="929">
        <f t="shared" si="330"/>
        <v>0</v>
      </c>
      <c r="OM351" s="929">
        <f t="shared" si="330"/>
        <v>0</v>
      </c>
      <c r="ON351" s="929">
        <f t="shared" si="330"/>
        <v>0</v>
      </c>
      <c r="OO351" s="929">
        <f t="shared" si="330"/>
        <v>0</v>
      </c>
      <c r="OP351" s="929">
        <f t="shared" si="330"/>
        <v>0</v>
      </c>
      <c r="OQ351" s="929">
        <f t="shared" si="330"/>
        <v>0</v>
      </c>
      <c r="OR351" s="929">
        <f t="shared" si="330"/>
        <v>0</v>
      </c>
      <c r="OS351" s="929">
        <f t="shared" si="330"/>
        <v>0</v>
      </c>
      <c r="OT351" s="929">
        <f t="shared" si="330"/>
        <v>0</v>
      </c>
      <c r="OU351" s="929">
        <f t="shared" si="330"/>
        <v>0</v>
      </c>
      <c r="OV351" s="929">
        <f t="shared" si="330"/>
        <v>0</v>
      </c>
      <c r="OW351" s="929">
        <f t="shared" si="330"/>
        <v>0</v>
      </c>
      <c r="OX351" s="929">
        <f t="shared" si="330"/>
        <v>0</v>
      </c>
      <c r="OY351" s="929">
        <f t="shared" si="330"/>
        <v>0</v>
      </c>
      <c r="OZ351" s="929">
        <f t="shared" si="330"/>
        <v>0</v>
      </c>
      <c r="PA351" s="929">
        <f t="shared" si="330"/>
        <v>0</v>
      </c>
      <c r="PB351" s="929">
        <f t="shared" si="330"/>
        <v>0</v>
      </c>
      <c r="PC351" s="929">
        <f t="shared" si="330"/>
        <v>0</v>
      </c>
      <c r="PD351" s="929">
        <f t="shared" si="330"/>
        <v>0</v>
      </c>
      <c r="PE351" s="929">
        <f t="shared" si="330"/>
        <v>0</v>
      </c>
      <c r="PF351" s="929">
        <f t="shared" si="330"/>
        <v>0</v>
      </c>
      <c r="PG351" s="929">
        <f t="shared" si="330"/>
        <v>0</v>
      </c>
      <c r="PH351" s="929">
        <f t="shared" si="330"/>
        <v>0</v>
      </c>
      <c r="PI351" s="929">
        <f t="shared" si="330"/>
        <v>0</v>
      </c>
      <c r="PJ351" s="929">
        <f t="shared" si="330"/>
        <v>0</v>
      </c>
      <c r="PK351" s="929">
        <f t="shared" si="330"/>
        <v>0</v>
      </c>
      <c r="PL351" s="929">
        <f t="shared" si="330"/>
        <v>0</v>
      </c>
      <c r="PM351" s="929">
        <f t="shared" si="330"/>
        <v>0</v>
      </c>
      <c r="PN351" s="929">
        <f t="shared" si="330"/>
        <v>0</v>
      </c>
      <c r="PO351" s="929">
        <f t="shared" si="330"/>
        <v>0</v>
      </c>
      <c r="PP351" s="929">
        <f t="shared" si="330"/>
        <v>0</v>
      </c>
      <c r="PQ351" s="929">
        <f t="shared" si="330"/>
        <v>0</v>
      </c>
      <c r="PR351" s="929">
        <f t="shared" si="330"/>
        <v>0</v>
      </c>
      <c r="PS351" s="929">
        <f t="shared" si="330"/>
        <v>0</v>
      </c>
      <c r="PT351" s="929">
        <f t="shared" si="330"/>
        <v>0</v>
      </c>
      <c r="PU351" s="929">
        <f t="shared" si="330"/>
        <v>0</v>
      </c>
      <c r="PV351" s="929">
        <f t="shared" si="330"/>
        <v>0</v>
      </c>
      <c r="PW351" s="929">
        <f t="shared" si="330"/>
        <v>0</v>
      </c>
      <c r="PX351" s="929">
        <f t="shared" si="330"/>
        <v>0</v>
      </c>
      <c r="PY351" s="929">
        <f t="shared" si="330"/>
        <v>0</v>
      </c>
      <c r="PZ351" s="929">
        <f t="shared" si="330"/>
        <v>0</v>
      </c>
      <c r="QA351" s="929">
        <f t="shared" si="330"/>
        <v>0</v>
      </c>
      <c r="QB351" s="929">
        <f t="shared" si="330"/>
        <v>0</v>
      </c>
      <c r="QC351" s="929">
        <f t="shared" si="330"/>
        <v>0</v>
      </c>
      <c r="QD351" s="929">
        <f t="shared" si="330"/>
        <v>0</v>
      </c>
      <c r="QE351" s="929">
        <f t="shared" si="330"/>
        <v>0</v>
      </c>
      <c r="QF351" s="929">
        <f t="shared" si="330"/>
        <v>0</v>
      </c>
      <c r="QG351" s="929">
        <f t="shared" si="330"/>
        <v>0</v>
      </c>
      <c r="QH351" s="929">
        <f t="shared" si="330"/>
        <v>0</v>
      </c>
      <c r="QI351" s="929">
        <f t="shared" si="330"/>
        <v>0</v>
      </c>
      <c r="QJ351" s="929">
        <f t="shared" si="330"/>
        <v>0</v>
      </c>
      <c r="QK351" s="929">
        <f t="shared" si="330"/>
        <v>0</v>
      </c>
      <c r="QL351" s="929">
        <f t="shared" si="330"/>
        <v>0</v>
      </c>
      <c r="QM351" s="929">
        <f t="shared" si="330"/>
        <v>0</v>
      </c>
      <c r="QN351" s="929">
        <f t="shared" si="330"/>
        <v>0</v>
      </c>
      <c r="QO351" s="929">
        <f t="shared" si="330"/>
        <v>0</v>
      </c>
      <c r="QP351" s="929">
        <f t="shared" si="330"/>
        <v>0</v>
      </c>
      <c r="QQ351" s="929">
        <f t="shared" si="330"/>
        <v>0</v>
      </c>
      <c r="QR351" s="929">
        <f t="shared" ref="QR351:SI353" si="331">QR348</f>
        <v>0</v>
      </c>
      <c r="QS351" s="929">
        <f t="shared" si="331"/>
        <v>0</v>
      </c>
      <c r="QT351" s="929">
        <f t="shared" si="331"/>
        <v>0</v>
      </c>
      <c r="QU351" s="929">
        <f t="shared" si="331"/>
        <v>0</v>
      </c>
      <c r="QV351" s="929">
        <f t="shared" si="331"/>
        <v>0</v>
      </c>
      <c r="QW351" s="929">
        <f t="shared" si="331"/>
        <v>0</v>
      </c>
      <c r="QX351" s="929">
        <f t="shared" si="331"/>
        <v>0</v>
      </c>
      <c r="QY351" s="929">
        <f t="shared" si="331"/>
        <v>0</v>
      </c>
      <c r="QZ351" s="929">
        <f t="shared" si="331"/>
        <v>0</v>
      </c>
      <c r="RA351" s="929">
        <f t="shared" si="331"/>
        <v>0</v>
      </c>
      <c r="RB351" s="929">
        <f t="shared" si="331"/>
        <v>0</v>
      </c>
      <c r="RC351" s="929">
        <f t="shared" si="331"/>
        <v>0</v>
      </c>
      <c r="RD351" s="929">
        <f t="shared" si="331"/>
        <v>0</v>
      </c>
      <c r="RE351" s="929">
        <f t="shared" si="331"/>
        <v>0</v>
      </c>
      <c r="RF351" s="929">
        <f t="shared" si="331"/>
        <v>0</v>
      </c>
      <c r="RG351" s="929">
        <f t="shared" si="331"/>
        <v>0</v>
      </c>
      <c r="RH351" s="929">
        <f t="shared" si="331"/>
        <v>0</v>
      </c>
      <c r="RI351" s="929">
        <f t="shared" si="331"/>
        <v>0</v>
      </c>
      <c r="RJ351" s="929">
        <f t="shared" si="331"/>
        <v>0</v>
      </c>
      <c r="RK351" s="929">
        <f t="shared" si="331"/>
        <v>0</v>
      </c>
      <c r="RL351" s="929">
        <f t="shared" si="331"/>
        <v>0</v>
      </c>
      <c r="RM351" s="929">
        <f t="shared" si="331"/>
        <v>0</v>
      </c>
      <c r="RN351" s="929">
        <f t="shared" si="331"/>
        <v>0</v>
      </c>
      <c r="RO351" s="929">
        <f t="shared" si="331"/>
        <v>0</v>
      </c>
      <c r="RP351" s="929">
        <f t="shared" si="331"/>
        <v>0</v>
      </c>
      <c r="RQ351" s="929">
        <f t="shared" si="331"/>
        <v>0</v>
      </c>
      <c r="RR351" s="929">
        <f t="shared" si="331"/>
        <v>0</v>
      </c>
      <c r="RS351" s="929">
        <f t="shared" si="331"/>
        <v>0</v>
      </c>
      <c r="RT351" s="929">
        <f t="shared" si="331"/>
        <v>0</v>
      </c>
      <c r="RU351" s="929">
        <f t="shared" si="331"/>
        <v>0</v>
      </c>
      <c r="RV351" s="929">
        <f t="shared" si="331"/>
        <v>0</v>
      </c>
      <c r="RW351" s="929">
        <f t="shared" si="331"/>
        <v>0</v>
      </c>
      <c r="RX351" s="929">
        <f t="shared" si="331"/>
        <v>0</v>
      </c>
      <c r="RY351" s="929">
        <f t="shared" si="331"/>
        <v>0</v>
      </c>
      <c r="RZ351" s="929">
        <f t="shared" si="331"/>
        <v>0</v>
      </c>
      <c r="SA351" s="929">
        <f t="shared" si="331"/>
        <v>0</v>
      </c>
      <c r="SB351" s="929">
        <f t="shared" si="331"/>
        <v>0</v>
      </c>
      <c r="SC351" s="929">
        <f t="shared" si="331"/>
        <v>0</v>
      </c>
      <c r="SD351" s="929">
        <f t="shared" si="331"/>
        <v>0</v>
      </c>
      <c r="SE351" s="929">
        <f t="shared" si="331"/>
        <v>0</v>
      </c>
      <c r="SF351" s="929">
        <f t="shared" si="331"/>
        <v>0</v>
      </c>
      <c r="SG351" s="929">
        <f t="shared" si="331"/>
        <v>0</v>
      </c>
      <c r="SH351" s="929">
        <f t="shared" si="331"/>
        <v>0</v>
      </c>
      <c r="SI351" s="929">
        <f t="shared" si="331"/>
        <v>0</v>
      </c>
      <c r="SJ351" s="274">
        <f t="shared" ref="SJ351:SJ353" si="332">SI351</f>
        <v>0</v>
      </c>
      <c r="SK351" s="261"/>
      <c r="SL351" s="249"/>
      <c r="SM351" s="249"/>
      <c r="SN351" s="249"/>
    </row>
    <row r="352" spans="1:508" outlineLevel="3" x14ac:dyDescent="0.35">
      <c r="A352" s="249"/>
      <c r="B352" s="258"/>
      <c r="C352" s="447">
        <f>INT($C$40)+3</f>
        <v>4</v>
      </c>
      <c r="D352" s="274"/>
      <c r="E352" s="325">
        <f t="shared" si="322"/>
        <v>200</v>
      </c>
      <c r="F352" s="331"/>
      <c r="G352" s="274"/>
      <c r="H352" s="569"/>
      <c r="I352" s="584" t="s">
        <v>920</v>
      </c>
      <c r="J352" s="570"/>
      <c r="K352" s="929">
        <f t="shared" ref="K352:Z353" si="333">K349</f>
        <v>0</v>
      </c>
      <c r="L352" s="929">
        <f t="shared" si="333"/>
        <v>0</v>
      </c>
      <c r="M352" s="929">
        <f t="shared" si="333"/>
        <v>0</v>
      </c>
      <c r="N352" s="929">
        <f t="shared" si="333"/>
        <v>0</v>
      </c>
      <c r="O352" s="929">
        <f t="shared" si="333"/>
        <v>0</v>
      </c>
      <c r="P352" s="929">
        <f t="shared" si="333"/>
        <v>0</v>
      </c>
      <c r="Q352" s="929">
        <f t="shared" si="333"/>
        <v>0</v>
      </c>
      <c r="R352" s="929">
        <f t="shared" si="333"/>
        <v>0</v>
      </c>
      <c r="S352" s="929">
        <f t="shared" si="333"/>
        <v>0</v>
      </c>
      <c r="T352" s="929">
        <f t="shared" si="333"/>
        <v>0</v>
      </c>
      <c r="U352" s="929">
        <f t="shared" si="333"/>
        <v>0</v>
      </c>
      <c r="V352" s="929">
        <f t="shared" si="333"/>
        <v>0</v>
      </c>
      <c r="W352" s="929">
        <f t="shared" si="333"/>
        <v>0</v>
      </c>
      <c r="X352" s="929">
        <f t="shared" si="333"/>
        <v>0</v>
      </c>
      <c r="Y352" s="929">
        <f t="shared" si="333"/>
        <v>0</v>
      </c>
      <c r="Z352" s="929">
        <f t="shared" si="333"/>
        <v>0</v>
      </c>
      <c r="AA352" s="929">
        <f t="shared" si="324"/>
        <v>0</v>
      </c>
      <c r="AB352" s="929">
        <f t="shared" si="324"/>
        <v>0</v>
      </c>
      <c r="AC352" s="929">
        <f t="shared" si="324"/>
        <v>0</v>
      </c>
      <c r="AD352" s="929">
        <f t="shared" si="324"/>
        <v>0</v>
      </c>
      <c r="AE352" s="929">
        <f t="shared" si="324"/>
        <v>0</v>
      </c>
      <c r="AF352" s="929">
        <f t="shared" si="324"/>
        <v>0</v>
      </c>
      <c r="AG352" s="929">
        <f t="shared" si="324"/>
        <v>0</v>
      </c>
      <c r="AH352" s="929">
        <f t="shared" si="324"/>
        <v>0</v>
      </c>
      <c r="AI352" s="929">
        <f t="shared" si="324"/>
        <v>0</v>
      </c>
      <c r="AJ352" s="929">
        <f t="shared" si="324"/>
        <v>0</v>
      </c>
      <c r="AK352" s="929">
        <f t="shared" si="324"/>
        <v>0</v>
      </c>
      <c r="AL352" s="929">
        <f t="shared" si="324"/>
        <v>0</v>
      </c>
      <c r="AM352" s="929">
        <f t="shared" si="324"/>
        <v>0</v>
      </c>
      <c r="AN352" s="929">
        <f t="shared" si="324"/>
        <v>0</v>
      </c>
      <c r="AO352" s="929">
        <f t="shared" si="324"/>
        <v>0</v>
      </c>
      <c r="AP352" s="929">
        <f t="shared" si="324"/>
        <v>0</v>
      </c>
      <c r="AQ352" s="929">
        <f t="shared" si="324"/>
        <v>0</v>
      </c>
      <c r="AR352" s="929">
        <f t="shared" si="324"/>
        <v>0</v>
      </c>
      <c r="AS352" s="929">
        <f t="shared" si="324"/>
        <v>0</v>
      </c>
      <c r="AT352" s="929">
        <f t="shared" si="324"/>
        <v>0</v>
      </c>
      <c r="AU352" s="929">
        <f t="shared" si="324"/>
        <v>0</v>
      </c>
      <c r="AV352" s="929">
        <f t="shared" si="324"/>
        <v>0</v>
      </c>
      <c r="AW352" s="929">
        <f t="shared" si="324"/>
        <v>0</v>
      </c>
      <c r="AX352" s="929">
        <f t="shared" si="324"/>
        <v>0</v>
      </c>
      <c r="AY352" s="929">
        <f t="shared" si="324"/>
        <v>0</v>
      </c>
      <c r="AZ352" s="929">
        <f t="shared" si="324"/>
        <v>0</v>
      </c>
      <c r="BA352" s="929">
        <f t="shared" si="324"/>
        <v>0</v>
      </c>
      <c r="BB352" s="929">
        <f t="shared" si="324"/>
        <v>0</v>
      </c>
      <c r="BC352" s="929">
        <f t="shared" si="324"/>
        <v>0</v>
      </c>
      <c r="BD352" s="929">
        <f t="shared" si="324"/>
        <v>0</v>
      </c>
      <c r="BE352" s="929">
        <f t="shared" si="324"/>
        <v>0</v>
      </c>
      <c r="BF352" s="929">
        <f t="shared" si="324"/>
        <v>0</v>
      </c>
      <c r="BG352" s="929">
        <f t="shared" si="324"/>
        <v>0</v>
      </c>
      <c r="BH352" s="929">
        <f t="shared" si="324"/>
        <v>0</v>
      </c>
      <c r="BI352" s="929">
        <f t="shared" si="324"/>
        <v>0</v>
      </c>
      <c r="BJ352" s="929">
        <f t="shared" si="324"/>
        <v>0</v>
      </c>
      <c r="BK352" s="929">
        <f t="shared" si="324"/>
        <v>0</v>
      </c>
      <c r="BL352" s="929">
        <f t="shared" si="324"/>
        <v>0</v>
      </c>
      <c r="BM352" s="929">
        <f t="shared" si="324"/>
        <v>0</v>
      </c>
      <c r="BN352" s="929">
        <f t="shared" si="324"/>
        <v>0</v>
      </c>
      <c r="BO352" s="929">
        <f t="shared" si="324"/>
        <v>0</v>
      </c>
      <c r="BP352" s="929">
        <f t="shared" si="324"/>
        <v>0</v>
      </c>
      <c r="BQ352" s="929">
        <f t="shared" si="324"/>
        <v>0</v>
      </c>
      <c r="BR352" s="929">
        <f t="shared" si="324"/>
        <v>0</v>
      </c>
      <c r="BS352" s="929">
        <f t="shared" si="324"/>
        <v>0</v>
      </c>
      <c r="BT352" s="929">
        <f t="shared" si="324"/>
        <v>0</v>
      </c>
      <c r="BU352" s="929">
        <f t="shared" si="324"/>
        <v>0</v>
      </c>
      <c r="BV352" s="929">
        <f t="shared" si="324"/>
        <v>0</v>
      </c>
      <c r="BW352" s="929">
        <f t="shared" si="324"/>
        <v>0</v>
      </c>
      <c r="BX352" s="929">
        <f t="shared" si="325"/>
        <v>0</v>
      </c>
      <c r="BY352" s="929">
        <f t="shared" si="325"/>
        <v>0</v>
      </c>
      <c r="BZ352" s="929">
        <f t="shared" si="325"/>
        <v>0</v>
      </c>
      <c r="CA352" s="929">
        <f t="shared" si="325"/>
        <v>0</v>
      </c>
      <c r="CB352" s="929">
        <f t="shared" si="325"/>
        <v>0</v>
      </c>
      <c r="CC352" s="929">
        <f t="shared" si="325"/>
        <v>0</v>
      </c>
      <c r="CD352" s="929">
        <f t="shared" si="325"/>
        <v>0</v>
      </c>
      <c r="CE352" s="929">
        <f t="shared" si="325"/>
        <v>0</v>
      </c>
      <c r="CF352" s="929">
        <f t="shared" si="325"/>
        <v>0</v>
      </c>
      <c r="CG352" s="929">
        <f t="shared" si="325"/>
        <v>0</v>
      </c>
      <c r="CH352" s="929">
        <f t="shared" si="325"/>
        <v>0</v>
      </c>
      <c r="CI352" s="929">
        <f t="shared" si="325"/>
        <v>0</v>
      </c>
      <c r="CJ352" s="929">
        <f t="shared" si="325"/>
        <v>0</v>
      </c>
      <c r="CK352" s="929">
        <f t="shared" si="325"/>
        <v>0</v>
      </c>
      <c r="CL352" s="929">
        <f t="shared" si="325"/>
        <v>0</v>
      </c>
      <c r="CM352" s="929">
        <f t="shared" si="325"/>
        <v>0</v>
      </c>
      <c r="CN352" s="929">
        <f t="shared" si="325"/>
        <v>0</v>
      </c>
      <c r="CO352" s="929">
        <f t="shared" si="325"/>
        <v>0</v>
      </c>
      <c r="CP352" s="929">
        <f t="shared" si="325"/>
        <v>0</v>
      </c>
      <c r="CQ352" s="929">
        <f t="shared" si="325"/>
        <v>0</v>
      </c>
      <c r="CR352" s="929">
        <f t="shared" si="325"/>
        <v>0</v>
      </c>
      <c r="CS352" s="929">
        <f t="shared" si="325"/>
        <v>0</v>
      </c>
      <c r="CT352" s="929">
        <f t="shared" si="325"/>
        <v>0</v>
      </c>
      <c r="CU352" s="929">
        <f t="shared" si="325"/>
        <v>0</v>
      </c>
      <c r="CV352" s="929">
        <f t="shared" si="325"/>
        <v>0</v>
      </c>
      <c r="CW352" s="929">
        <f t="shared" si="325"/>
        <v>0</v>
      </c>
      <c r="CX352" s="929">
        <f t="shared" si="325"/>
        <v>0</v>
      </c>
      <c r="CY352" s="929">
        <f t="shared" si="325"/>
        <v>0</v>
      </c>
      <c r="CZ352" s="929">
        <f t="shared" si="325"/>
        <v>0</v>
      </c>
      <c r="DA352" s="929">
        <f t="shared" si="325"/>
        <v>0</v>
      </c>
      <c r="DB352" s="929">
        <f t="shared" si="325"/>
        <v>0</v>
      </c>
      <c r="DC352" s="929">
        <f t="shared" si="325"/>
        <v>0</v>
      </c>
      <c r="DD352" s="929">
        <f t="shared" si="325"/>
        <v>0</v>
      </c>
      <c r="DE352" s="929">
        <f t="shared" si="325"/>
        <v>0</v>
      </c>
      <c r="DF352" s="929">
        <f t="shared" si="325"/>
        <v>0</v>
      </c>
      <c r="DG352" s="929">
        <f t="shared" si="325"/>
        <v>0</v>
      </c>
      <c r="DH352" s="929">
        <f t="shared" si="325"/>
        <v>0</v>
      </c>
      <c r="DI352" s="929">
        <f t="shared" si="325"/>
        <v>0</v>
      </c>
      <c r="DJ352" s="929">
        <f t="shared" si="325"/>
        <v>0</v>
      </c>
      <c r="DK352" s="929">
        <f t="shared" si="325"/>
        <v>0</v>
      </c>
      <c r="DL352" s="929">
        <f t="shared" si="325"/>
        <v>0</v>
      </c>
      <c r="DM352" s="929">
        <f t="shared" si="325"/>
        <v>0</v>
      </c>
      <c r="DN352" s="929">
        <f t="shared" si="325"/>
        <v>0</v>
      </c>
      <c r="DO352" s="929">
        <f t="shared" si="325"/>
        <v>0</v>
      </c>
      <c r="DP352" s="929">
        <f t="shared" si="325"/>
        <v>0</v>
      </c>
      <c r="DQ352" s="929">
        <f t="shared" si="325"/>
        <v>0</v>
      </c>
      <c r="DR352" s="929">
        <f t="shared" si="325"/>
        <v>0</v>
      </c>
      <c r="DS352" s="929">
        <f t="shared" si="325"/>
        <v>0</v>
      </c>
      <c r="DT352" s="929">
        <f t="shared" si="325"/>
        <v>0</v>
      </c>
      <c r="DU352" s="929">
        <f t="shared" si="325"/>
        <v>0</v>
      </c>
      <c r="DV352" s="929">
        <f t="shared" si="325"/>
        <v>0</v>
      </c>
      <c r="DW352" s="929">
        <f t="shared" si="325"/>
        <v>0</v>
      </c>
      <c r="DX352" s="929">
        <f t="shared" si="325"/>
        <v>0</v>
      </c>
      <c r="DY352" s="929">
        <f t="shared" si="325"/>
        <v>0</v>
      </c>
      <c r="DZ352" s="929">
        <f t="shared" si="325"/>
        <v>0</v>
      </c>
      <c r="EA352" s="929">
        <f t="shared" si="325"/>
        <v>0</v>
      </c>
      <c r="EB352" s="929">
        <f t="shared" si="325"/>
        <v>0</v>
      </c>
      <c r="EC352" s="929">
        <f t="shared" si="325"/>
        <v>0</v>
      </c>
      <c r="ED352" s="929">
        <f t="shared" si="325"/>
        <v>0</v>
      </c>
      <c r="EE352" s="929">
        <f t="shared" si="325"/>
        <v>0</v>
      </c>
      <c r="EF352" s="929">
        <f t="shared" si="325"/>
        <v>0</v>
      </c>
      <c r="EG352" s="929">
        <f t="shared" si="325"/>
        <v>0</v>
      </c>
      <c r="EH352" s="929">
        <f t="shared" si="325"/>
        <v>0</v>
      </c>
      <c r="EI352" s="929">
        <f t="shared" si="325"/>
        <v>0</v>
      </c>
      <c r="EJ352" s="929">
        <f t="shared" si="326"/>
        <v>0</v>
      </c>
      <c r="EK352" s="929">
        <f t="shared" si="326"/>
        <v>0</v>
      </c>
      <c r="EL352" s="929">
        <f t="shared" si="326"/>
        <v>0</v>
      </c>
      <c r="EM352" s="929">
        <f t="shared" si="326"/>
        <v>0</v>
      </c>
      <c r="EN352" s="929">
        <f t="shared" si="326"/>
        <v>0</v>
      </c>
      <c r="EO352" s="929">
        <f t="shared" si="326"/>
        <v>0</v>
      </c>
      <c r="EP352" s="929">
        <f t="shared" si="326"/>
        <v>0</v>
      </c>
      <c r="EQ352" s="929">
        <f t="shared" si="326"/>
        <v>0</v>
      </c>
      <c r="ER352" s="929">
        <f t="shared" si="326"/>
        <v>0</v>
      </c>
      <c r="ES352" s="929">
        <f t="shared" si="326"/>
        <v>0</v>
      </c>
      <c r="ET352" s="929">
        <f t="shared" si="326"/>
        <v>0</v>
      </c>
      <c r="EU352" s="929">
        <f t="shared" si="326"/>
        <v>0</v>
      </c>
      <c r="EV352" s="929">
        <f t="shared" si="326"/>
        <v>0</v>
      </c>
      <c r="EW352" s="929">
        <f t="shared" si="326"/>
        <v>0</v>
      </c>
      <c r="EX352" s="929">
        <f t="shared" si="326"/>
        <v>0</v>
      </c>
      <c r="EY352" s="929">
        <f t="shared" si="326"/>
        <v>0</v>
      </c>
      <c r="EZ352" s="929">
        <f t="shared" si="326"/>
        <v>0</v>
      </c>
      <c r="FA352" s="929">
        <f t="shared" si="326"/>
        <v>0</v>
      </c>
      <c r="FB352" s="929">
        <f t="shared" si="326"/>
        <v>0</v>
      </c>
      <c r="FC352" s="929">
        <f t="shared" si="326"/>
        <v>0</v>
      </c>
      <c r="FD352" s="929">
        <f t="shared" si="326"/>
        <v>0</v>
      </c>
      <c r="FE352" s="929">
        <f t="shared" si="326"/>
        <v>0</v>
      </c>
      <c r="FF352" s="929">
        <f t="shared" si="326"/>
        <v>0</v>
      </c>
      <c r="FG352" s="929">
        <f t="shared" si="326"/>
        <v>0</v>
      </c>
      <c r="FH352" s="929">
        <f t="shared" si="326"/>
        <v>0</v>
      </c>
      <c r="FI352" s="929">
        <f t="shared" si="326"/>
        <v>0</v>
      </c>
      <c r="FJ352" s="929">
        <f t="shared" si="326"/>
        <v>0</v>
      </c>
      <c r="FK352" s="929">
        <f t="shared" si="326"/>
        <v>0</v>
      </c>
      <c r="FL352" s="929">
        <f t="shared" si="326"/>
        <v>0</v>
      </c>
      <c r="FM352" s="929">
        <f t="shared" si="326"/>
        <v>0</v>
      </c>
      <c r="FN352" s="929">
        <f t="shared" si="326"/>
        <v>0</v>
      </c>
      <c r="FO352" s="929">
        <f t="shared" si="326"/>
        <v>0</v>
      </c>
      <c r="FP352" s="929">
        <f t="shared" si="326"/>
        <v>0</v>
      </c>
      <c r="FQ352" s="929">
        <f t="shared" si="326"/>
        <v>0</v>
      </c>
      <c r="FR352" s="929">
        <f t="shared" si="326"/>
        <v>0</v>
      </c>
      <c r="FS352" s="929">
        <f t="shared" si="326"/>
        <v>0</v>
      </c>
      <c r="FT352" s="929">
        <f t="shared" si="326"/>
        <v>0</v>
      </c>
      <c r="FU352" s="929">
        <f t="shared" si="326"/>
        <v>0</v>
      </c>
      <c r="FV352" s="929">
        <f t="shared" si="326"/>
        <v>0</v>
      </c>
      <c r="FW352" s="929">
        <f t="shared" si="326"/>
        <v>0</v>
      </c>
      <c r="FX352" s="929">
        <f t="shared" si="326"/>
        <v>0</v>
      </c>
      <c r="FY352" s="929">
        <f t="shared" si="326"/>
        <v>0</v>
      </c>
      <c r="FZ352" s="929">
        <f t="shared" si="326"/>
        <v>0</v>
      </c>
      <c r="GA352" s="929">
        <f t="shared" si="326"/>
        <v>0</v>
      </c>
      <c r="GB352" s="929">
        <f t="shared" si="326"/>
        <v>0</v>
      </c>
      <c r="GC352" s="929">
        <f t="shared" si="326"/>
        <v>0</v>
      </c>
      <c r="GD352" s="929">
        <f t="shared" si="326"/>
        <v>0</v>
      </c>
      <c r="GE352" s="929">
        <f t="shared" si="326"/>
        <v>0</v>
      </c>
      <c r="GF352" s="929">
        <f t="shared" si="326"/>
        <v>0</v>
      </c>
      <c r="GG352" s="929">
        <f t="shared" si="326"/>
        <v>0</v>
      </c>
      <c r="GH352" s="929">
        <f t="shared" si="326"/>
        <v>0</v>
      </c>
      <c r="GI352" s="929">
        <f t="shared" si="326"/>
        <v>0</v>
      </c>
      <c r="GJ352" s="929">
        <f t="shared" si="326"/>
        <v>0</v>
      </c>
      <c r="GK352" s="929">
        <f t="shared" si="326"/>
        <v>0</v>
      </c>
      <c r="GL352" s="929">
        <f t="shared" si="326"/>
        <v>0</v>
      </c>
      <c r="GM352" s="929">
        <f t="shared" si="326"/>
        <v>0</v>
      </c>
      <c r="GN352" s="929">
        <f t="shared" si="326"/>
        <v>0</v>
      </c>
      <c r="GO352" s="929">
        <f t="shared" si="326"/>
        <v>0</v>
      </c>
      <c r="GP352" s="929">
        <f t="shared" si="326"/>
        <v>0</v>
      </c>
      <c r="GQ352" s="929">
        <f t="shared" si="326"/>
        <v>0</v>
      </c>
      <c r="GR352" s="929">
        <f t="shared" si="326"/>
        <v>0</v>
      </c>
      <c r="GS352" s="929">
        <f t="shared" si="326"/>
        <v>0</v>
      </c>
      <c r="GT352" s="929">
        <f t="shared" si="326"/>
        <v>0</v>
      </c>
      <c r="GU352" s="929">
        <f t="shared" si="326"/>
        <v>0</v>
      </c>
      <c r="GV352" s="929">
        <f t="shared" si="327"/>
        <v>0</v>
      </c>
      <c r="GW352" s="929">
        <f t="shared" si="327"/>
        <v>0</v>
      </c>
      <c r="GX352" s="929">
        <f t="shared" si="327"/>
        <v>0</v>
      </c>
      <c r="GY352" s="929">
        <f t="shared" si="327"/>
        <v>0</v>
      </c>
      <c r="GZ352" s="929">
        <f t="shared" si="327"/>
        <v>0</v>
      </c>
      <c r="HA352" s="929">
        <f t="shared" si="327"/>
        <v>0</v>
      </c>
      <c r="HB352" s="929">
        <f t="shared" si="327"/>
        <v>0</v>
      </c>
      <c r="HC352" s="929">
        <f t="shared" si="327"/>
        <v>0</v>
      </c>
      <c r="HD352" s="929">
        <f t="shared" si="327"/>
        <v>0</v>
      </c>
      <c r="HE352" s="929">
        <f t="shared" si="327"/>
        <v>0</v>
      </c>
      <c r="HF352" s="929">
        <f t="shared" si="327"/>
        <v>0</v>
      </c>
      <c r="HG352" s="929">
        <f t="shared" si="327"/>
        <v>0</v>
      </c>
      <c r="HH352" s="929">
        <f t="shared" si="327"/>
        <v>0</v>
      </c>
      <c r="HI352" s="929">
        <f t="shared" si="327"/>
        <v>0</v>
      </c>
      <c r="HJ352" s="929">
        <f t="shared" si="327"/>
        <v>0</v>
      </c>
      <c r="HK352" s="929">
        <f t="shared" si="327"/>
        <v>0</v>
      </c>
      <c r="HL352" s="929">
        <f t="shared" si="327"/>
        <v>0</v>
      </c>
      <c r="HM352" s="929">
        <f t="shared" si="327"/>
        <v>0</v>
      </c>
      <c r="HN352" s="929">
        <f t="shared" si="327"/>
        <v>0</v>
      </c>
      <c r="HO352" s="929">
        <f t="shared" si="327"/>
        <v>0</v>
      </c>
      <c r="HP352" s="929">
        <f t="shared" si="327"/>
        <v>0</v>
      </c>
      <c r="HQ352" s="929">
        <f t="shared" si="327"/>
        <v>0</v>
      </c>
      <c r="HR352" s="929">
        <f t="shared" si="327"/>
        <v>0</v>
      </c>
      <c r="HS352" s="929">
        <f t="shared" si="327"/>
        <v>0</v>
      </c>
      <c r="HT352" s="929">
        <f t="shared" si="327"/>
        <v>0</v>
      </c>
      <c r="HU352" s="929">
        <f t="shared" si="327"/>
        <v>0</v>
      </c>
      <c r="HV352" s="929">
        <f t="shared" si="327"/>
        <v>0</v>
      </c>
      <c r="HW352" s="929">
        <f t="shared" si="327"/>
        <v>0</v>
      </c>
      <c r="HX352" s="929">
        <f t="shared" si="327"/>
        <v>0</v>
      </c>
      <c r="HY352" s="929">
        <f t="shared" si="327"/>
        <v>0</v>
      </c>
      <c r="HZ352" s="929">
        <f t="shared" si="327"/>
        <v>0</v>
      </c>
      <c r="IA352" s="929">
        <f t="shared" si="327"/>
        <v>0</v>
      </c>
      <c r="IB352" s="929">
        <f t="shared" si="327"/>
        <v>0</v>
      </c>
      <c r="IC352" s="929">
        <f t="shared" si="327"/>
        <v>0</v>
      </c>
      <c r="ID352" s="929">
        <f t="shared" si="327"/>
        <v>0</v>
      </c>
      <c r="IE352" s="929">
        <f t="shared" si="327"/>
        <v>0</v>
      </c>
      <c r="IF352" s="929">
        <f t="shared" si="327"/>
        <v>0</v>
      </c>
      <c r="IG352" s="929">
        <f t="shared" si="327"/>
        <v>0</v>
      </c>
      <c r="IH352" s="929">
        <f t="shared" si="327"/>
        <v>0</v>
      </c>
      <c r="II352" s="929">
        <f t="shared" si="327"/>
        <v>0</v>
      </c>
      <c r="IJ352" s="929">
        <f t="shared" si="327"/>
        <v>0</v>
      </c>
      <c r="IK352" s="929">
        <f t="shared" si="327"/>
        <v>0</v>
      </c>
      <c r="IL352" s="929">
        <f t="shared" si="327"/>
        <v>0</v>
      </c>
      <c r="IM352" s="929">
        <f t="shared" si="327"/>
        <v>0</v>
      </c>
      <c r="IN352" s="929">
        <f t="shared" si="327"/>
        <v>0</v>
      </c>
      <c r="IO352" s="929">
        <f t="shared" si="327"/>
        <v>0</v>
      </c>
      <c r="IP352" s="929">
        <f t="shared" si="327"/>
        <v>0</v>
      </c>
      <c r="IQ352" s="929">
        <f t="shared" si="327"/>
        <v>0</v>
      </c>
      <c r="IR352" s="929">
        <f t="shared" si="327"/>
        <v>0</v>
      </c>
      <c r="IS352" s="929">
        <f t="shared" si="327"/>
        <v>0</v>
      </c>
      <c r="IT352" s="929">
        <f t="shared" si="327"/>
        <v>0</v>
      </c>
      <c r="IU352" s="929">
        <f t="shared" si="327"/>
        <v>0</v>
      </c>
      <c r="IV352" s="929">
        <f t="shared" si="327"/>
        <v>0</v>
      </c>
      <c r="IW352" s="929">
        <f t="shared" si="327"/>
        <v>0</v>
      </c>
      <c r="IX352" s="929">
        <f t="shared" si="327"/>
        <v>0</v>
      </c>
      <c r="IY352" s="929">
        <f t="shared" si="327"/>
        <v>0</v>
      </c>
      <c r="IZ352" s="929">
        <f t="shared" si="327"/>
        <v>0</v>
      </c>
      <c r="JA352" s="929">
        <f t="shared" si="327"/>
        <v>0</v>
      </c>
      <c r="JB352" s="929">
        <f t="shared" si="327"/>
        <v>0</v>
      </c>
      <c r="JC352" s="929">
        <f t="shared" si="327"/>
        <v>0</v>
      </c>
      <c r="JD352" s="929">
        <f t="shared" si="327"/>
        <v>0</v>
      </c>
      <c r="JE352" s="929">
        <f t="shared" si="327"/>
        <v>0</v>
      </c>
      <c r="JF352" s="929">
        <f t="shared" si="327"/>
        <v>0</v>
      </c>
      <c r="JG352" s="929">
        <f t="shared" si="327"/>
        <v>0</v>
      </c>
      <c r="JH352" s="929">
        <f t="shared" si="328"/>
        <v>0</v>
      </c>
      <c r="JI352" s="929">
        <f t="shared" si="328"/>
        <v>0</v>
      </c>
      <c r="JJ352" s="929">
        <f t="shared" si="328"/>
        <v>0</v>
      </c>
      <c r="JK352" s="929">
        <f t="shared" si="328"/>
        <v>0</v>
      </c>
      <c r="JL352" s="929">
        <f t="shared" si="328"/>
        <v>0</v>
      </c>
      <c r="JM352" s="929">
        <f t="shared" si="328"/>
        <v>0</v>
      </c>
      <c r="JN352" s="929">
        <f t="shared" si="328"/>
        <v>0</v>
      </c>
      <c r="JO352" s="929">
        <f t="shared" si="328"/>
        <v>0</v>
      </c>
      <c r="JP352" s="929">
        <f t="shared" si="328"/>
        <v>0</v>
      </c>
      <c r="JQ352" s="929">
        <f t="shared" si="328"/>
        <v>0</v>
      </c>
      <c r="JR352" s="929">
        <f t="shared" si="328"/>
        <v>0</v>
      </c>
      <c r="JS352" s="929">
        <f t="shared" si="328"/>
        <v>0</v>
      </c>
      <c r="JT352" s="929">
        <f t="shared" si="328"/>
        <v>0</v>
      </c>
      <c r="JU352" s="929">
        <f t="shared" si="328"/>
        <v>0</v>
      </c>
      <c r="JV352" s="929">
        <f t="shared" si="328"/>
        <v>0</v>
      </c>
      <c r="JW352" s="929">
        <f t="shared" si="328"/>
        <v>0</v>
      </c>
      <c r="JX352" s="929">
        <f t="shared" si="328"/>
        <v>0</v>
      </c>
      <c r="JY352" s="929">
        <f t="shared" si="328"/>
        <v>0</v>
      </c>
      <c r="JZ352" s="929">
        <f t="shared" si="328"/>
        <v>0</v>
      </c>
      <c r="KA352" s="929">
        <f t="shared" si="328"/>
        <v>0</v>
      </c>
      <c r="KB352" s="929">
        <f t="shared" si="328"/>
        <v>0</v>
      </c>
      <c r="KC352" s="929">
        <f t="shared" si="328"/>
        <v>0</v>
      </c>
      <c r="KD352" s="929">
        <f t="shared" si="328"/>
        <v>0</v>
      </c>
      <c r="KE352" s="929">
        <f t="shared" si="328"/>
        <v>0</v>
      </c>
      <c r="KF352" s="929">
        <f t="shared" si="328"/>
        <v>0</v>
      </c>
      <c r="KG352" s="929">
        <f t="shared" si="328"/>
        <v>0</v>
      </c>
      <c r="KH352" s="929">
        <f t="shared" si="328"/>
        <v>0</v>
      </c>
      <c r="KI352" s="929">
        <f t="shared" si="328"/>
        <v>0</v>
      </c>
      <c r="KJ352" s="929">
        <f t="shared" si="328"/>
        <v>0</v>
      </c>
      <c r="KK352" s="929">
        <f t="shared" si="328"/>
        <v>0</v>
      </c>
      <c r="KL352" s="929">
        <f t="shared" si="328"/>
        <v>0</v>
      </c>
      <c r="KM352" s="929">
        <f t="shared" si="328"/>
        <v>0</v>
      </c>
      <c r="KN352" s="929">
        <f t="shared" si="328"/>
        <v>0</v>
      </c>
      <c r="KO352" s="929">
        <f t="shared" si="328"/>
        <v>0</v>
      </c>
      <c r="KP352" s="929">
        <f t="shared" si="328"/>
        <v>0</v>
      </c>
      <c r="KQ352" s="929">
        <f t="shared" si="328"/>
        <v>0</v>
      </c>
      <c r="KR352" s="929">
        <f t="shared" si="328"/>
        <v>0</v>
      </c>
      <c r="KS352" s="929">
        <f t="shared" si="328"/>
        <v>0</v>
      </c>
      <c r="KT352" s="929">
        <f t="shared" si="328"/>
        <v>0</v>
      </c>
      <c r="KU352" s="929">
        <f t="shared" si="328"/>
        <v>0</v>
      </c>
      <c r="KV352" s="929">
        <f t="shared" si="328"/>
        <v>0</v>
      </c>
      <c r="KW352" s="929">
        <f t="shared" si="328"/>
        <v>0</v>
      </c>
      <c r="KX352" s="929">
        <f t="shared" si="328"/>
        <v>0</v>
      </c>
      <c r="KY352" s="929">
        <f t="shared" si="328"/>
        <v>0</v>
      </c>
      <c r="KZ352" s="929">
        <f t="shared" si="328"/>
        <v>0</v>
      </c>
      <c r="LA352" s="929">
        <f t="shared" si="328"/>
        <v>0</v>
      </c>
      <c r="LB352" s="929">
        <f t="shared" si="328"/>
        <v>0</v>
      </c>
      <c r="LC352" s="929">
        <f t="shared" si="328"/>
        <v>0</v>
      </c>
      <c r="LD352" s="929">
        <f t="shared" si="328"/>
        <v>0</v>
      </c>
      <c r="LE352" s="929">
        <f t="shared" si="328"/>
        <v>0</v>
      </c>
      <c r="LF352" s="929">
        <f t="shared" si="328"/>
        <v>0</v>
      </c>
      <c r="LG352" s="929">
        <f t="shared" si="328"/>
        <v>0</v>
      </c>
      <c r="LH352" s="929">
        <f t="shared" si="328"/>
        <v>0</v>
      </c>
      <c r="LI352" s="929">
        <f t="shared" si="328"/>
        <v>0</v>
      </c>
      <c r="LJ352" s="929">
        <f t="shared" si="328"/>
        <v>0</v>
      </c>
      <c r="LK352" s="929">
        <f t="shared" si="328"/>
        <v>0</v>
      </c>
      <c r="LL352" s="929">
        <f t="shared" si="328"/>
        <v>0</v>
      </c>
      <c r="LM352" s="929">
        <f t="shared" si="328"/>
        <v>0</v>
      </c>
      <c r="LN352" s="929">
        <f t="shared" si="328"/>
        <v>0</v>
      </c>
      <c r="LO352" s="929">
        <f t="shared" si="328"/>
        <v>0</v>
      </c>
      <c r="LP352" s="929">
        <f t="shared" si="328"/>
        <v>0</v>
      </c>
      <c r="LQ352" s="929">
        <f t="shared" si="328"/>
        <v>0</v>
      </c>
      <c r="LR352" s="929">
        <f t="shared" si="328"/>
        <v>0</v>
      </c>
      <c r="LS352" s="929">
        <f t="shared" si="328"/>
        <v>0</v>
      </c>
      <c r="LT352" s="929">
        <f t="shared" si="329"/>
        <v>0</v>
      </c>
      <c r="LU352" s="929">
        <f t="shared" si="329"/>
        <v>0</v>
      </c>
      <c r="LV352" s="929">
        <f t="shared" si="329"/>
        <v>0</v>
      </c>
      <c r="LW352" s="929">
        <f t="shared" si="329"/>
        <v>0</v>
      </c>
      <c r="LX352" s="929">
        <f t="shared" si="329"/>
        <v>0</v>
      </c>
      <c r="LY352" s="929">
        <f t="shared" si="329"/>
        <v>0</v>
      </c>
      <c r="LZ352" s="929">
        <f t="shared" si="329"/>
        <v>0</v>
      </c>
      <c r="MA352" s="929">
        <f t="shared" si="329"/>
        <v>0</v>
      </c>
      <c r="MB352" s="929">
        <f t="shared" si="329"/>
        <v>0</v>
      </c>
      <c r="MC352" s="929">
        <f t="shared" si="329"/>
        <v>0</v>
      </c>
      <c r="MD352" s="929">
        <f t="shared" si="329"/>
        <v>0</v>
      </c>
      <c r="ME352" s="929">
        <f t="shared" si="329"/>
        <v>0</v>
      </c>
      <c r="MF352" s="929">
        <f t="shared" si="329"/>
        <v>0</v>
      </c>
      <c r="MG352" s="929">
        <f t="shared" si="329"/>
        <v>0</v>
      </c>
      <c r="MH352" s="929">
        <f t="shared" si="329"/>
        <v>0</v>
      </c>
      <c r="MI352" s="929">
        <f t="shared" si="329"/>
        <v>0</v>
      </c>
      <c r="MJ352" s="929">
        <f t="shared" si="329"/>
        <v>0</v>
      </c>
      <c r="MK352" s="929">
        <f t="shared" si="329"/>
        <v>0</v>
      </c>
      <c r="ML352" s="929">
        <f t="shared" si="329"/>
        <v>0</v>
      </c>
      <c r="MM352" s="929">
        <f t="shared" si="329"/>
        <v>0</v>
      </c>
      <c r="MN352" s="929">
        <f t="shared" si="329"/>
        <v>0</v>
      </c>
      <c r="MO352" s="929">
        <f t="shared" si="329"/>
        <v>0</v>
      </c>
      <c r="MP352" s="929">
        <f t="shared" si="329"/>
        <v>0</v>
      </c>
      <c r="MQ352" s="929">
        <f t="shared" si="329"/>
        <v>0</v>
      </c>
      <c r="MR352" s="929">
        <f t="shared" si="329"/>
        <v>0</v>
      </c>
      <c r="MS352" s="929">
        <f t="shared" si="329"/>
        <v>0</v>
      </c>
      <c r="MT352" s="929">
        <f t="shared" si="329"/>
        <v>0</v>
      </c>
      <c r="MU352" s="929">
        <f t="shared" si="329"/>
        <v>0</v>
      </c>
      <c r="MV352" s="929">
        <f t="shared" si="329"/>
        <v>0</v>
      </c>
      <c r="MW352" s="929">
        <f t="shared" si="329"/>
        <v>0</v>
      </c>
      <c r="MX352" s="929">
        <f t="shared" si="329"/>
        <v>0</v>
      </c>
      <c r="MY352" s="929">
        <f t="shared" si="329"/>
        <v>0</v>
      </c>
      <c r="MZ352" s="929">
        <f t="shared" si="329"/>
        <v>0</v>
      </c>
      <c r="NA352" s="929">
        <f t="shared" si="329"/>
        <v>0</v>
      </c>
      <c r="NB352" s="929">
        <f t="shared" si="329"/>
        <v>0</v>
      </c>
      <c r="NC352" s="929">
        <f t="shared" si="329"/>
        <v>0</v>
      </c>
      <c r="ND352" s="929">
        <f t="shared" si="329"/>
        <v>0</v>
      </c>
      <c r="NE352" s="929">
        <f t="shared" si="329"/>
        <v>0</v>
      </c>
      <c r="NF352" s="929">
        <f t="shared" si="329"/>
        <v>0</v>
      </c>
      <c r="NG352" s="929">
        <f t="shared" si="329"/>
        <v>0</v>
      </c>
      <c r="NH352" s="929">
        <f t="shared" si="329"/>
        <v>0</v>
      </c>
      <c r="NI352" s="929">
        <f t="shared" si="329"/>
        <v>0</v>
      </c>
      <c r="NJ352" s="929">
        <f t="shared" si="329"/>
        <v>0</v>
      </c>
      <c r="NK352" s="929">
        <f t="shared" si="329"/>
        <v>0</v>
      </c>
      <c r="NL352" s="929">
        <f t="shared" si="329"/>
        <v>0</v>
      </c>
      <c r="NM352" s="929">
        <f t="shared" si="329"/>
        <v>0</v>
      </c>
      <c r="NN352" s="929">
        <f t="shared" si="329"/>
        <v>0</v>
      </c>
      <c r="NO352" s="929">
        <f t="shared" si="329"/>
        <v>0</v>
      </c>
      <c r="NP352" s="929">
        <f t="shared" si="329"/>
        <v>0</v>
      </c>
      <c r="NQ352" s="929">
        <f t="shared" si="329"/>
        <v>0</v>
      </c>
      <c r="NR352" s="929">
        <f t="shared" si="329"/>
        <v>0</v>
      </c>
      <c r="NS352" s="929">
        <f t="shared" si="329"/>
        <v>0</v>
      </c>
      <c r="NT352" s="929">
        <f t="shared" si="329"/>
        <v>0</v>
      </c>
      <c r="NU352" s="929">
        <f t="shared" si="329"/>
        <v>0</v>
      </c>
      <c r="NV352" s="929">
        <f t="shared" si="329"/>
        <v>0</v>
      </c>
      <c r="NW352" s="929">
        <f t="shared" si="329"/>
        <v>0</v>
      </c>
      <c r="NX352" s="929">
        <f t="shared" si="329"/>
        <v>0</v>
      </c>
      <c r="NY352" s="929">
        <f t="shared" si="329"/>
        <v>0</v>
      </c>
      <c r="NZ352" s="929">
        <f t="shared" si="329"/>
        <v>0</v>
      </c>
      <c r="OA352" s="929">
        <f t="shared" si="329"/>
        <v>0</v>
      </c>
      <c r="OB352" s="929">
        <f t="shared" si="329"/>
        <v>0</v>
      </c>
      <c r="OC352" s="929">
        <f t="shared" si="329"/>
        <v>0</v>
      </c>
      <c r="OD352" s="929">
        <f t="shared" si="329"/>
        <v>0</v>
      </c>
      <c r="OE352" s="929">
        <f t="shared" si="329"/>
        <v>0</v>
      </c>
      <c r="OF352" s="929">
        <f t="shared" si="330"/>
        <v>0</v>
      </c>
      <c r="OG352" s="929">
        <f t="shared" si="330"/>
        <v>0</v>
      </c>
      <c r="OH352" s="929">
        <f t="shared" si="330"/>
        <v>0</v>
      </c>
      <c r="OI352" s="929">
        <f t="shared" si="330"/>
        <v>0</v>
      </c>
      <c r="OJ352" s="929">
        <f t="shared" si="330"/>
        <v>0</v>
      </c>
      <c r="OK352" s="929">
        <f t="shared" si="330"/>
        <v>0</v>
      </c>
      <c r="OL352" s="929">
        <f t="shared" si="330"/>
        <v>0</v>
      </c>
      <c r="OM352" s="929">
        <f t="shared" si="330"/>
        <v>0</v>
      </c>
      <c r="ON352" s="929">
        <f t="shared" si="330"/>
        <v>0</v>
      </c>
      <c r="OO352" s="929">
        <f t="shared" si="330"/>
        <v>0</v>
      </c>
      <c r="OP352" s="929">
        <f t="shared" si="330"/>
        <v>0</v>
      </c>
      <c r="OQ352" s="929">
        <f t="shared" si="330"/>
        <v>0</v>
      </c>
      <c r="OR352" s="929">
        <f t="shared" si="330"/>
        <v>0</v>
      </c>
      <c r="OS352" s="929">
        <f t="shared" si="330"/>
        <v>0</v>
      </c>
      <c r="OT352" s="929">
        <f t="shared" si="330"/>
        <v>0</v>
      </c>
      <c r="OU352" s="929">
        <f t="shared" si="330"/>
        <v>0</v>
      </c>
      <c r="OV352" s="929">
        <f t="shared" si="330"/>
        <v>0</v>
      </c>
      <c r="OW352" s="929">
        <f t="shared" si="330"/>
        <v>0</v>
      </c>
      <c r="OX352" s="929">
        <f t="shared" si="330"/>
        <v>0</v>
      </c>
      <c r="OY352" s="929">
        <f t="shared" si="330"/>
        <v>0</v>
      </c>
      <c r="OZ352" s="929">
        <f t="shared" si="330"/>
        <v>0</v>
      </c>
      <c r="PA352" s="929">
        <f t="shared" si="330"/>
        <v>0</v>
      </c>
      <c r="PB352" s="929">
        <f t="shared" si="330"/>
        <v>0</v>
      </c>
      <c r="PC352" s="929">
        <f t="shared" si="330"/>
        <v>0</v>
      </c>
      <c r="PD352" s="929">
        <f t="shared" si="330"/>
        <v>0</v>
      </c>
      <c r="PE352" s="929">
        <f t="shared" si="330"/>
        <v>0</v>
      </c>
      <c r="PF352" s="929">
        <f t="shared" si="330"/>
        <v>0</v>
      </c>
      <c r="PG352" s="929">
        <f t="shared" si="330"/>
        <v>0</v>
      </c>
      <c r="PH352" s="929">
        <f t="shared" si="330"/>
        <v>0</v>
      </c>
      <c r="PI352" s="929">
        <f t="shared" si="330"/>
        <v>0</v>
      </c>
      <c r="PJ352" s="929">
        <f t="shared" si="330"/>
        <v>0</v>
      </c>
      <c r="PK352" s="929">
        <f t="shared" si="330"/>
        <v>0</v>
      </c>
      <c r="PL352" s="929">
        <f t="shared" si="330"/>
        <v>0</v>
      </c>
      <c r="PM352" s="929">
        <f t="shared" si="330"/>
        <v>0</v>
      </c>
      <c r="PN352" s="929">
        <f t="shared" si="330"/>
        <v>0</v>
      </c>
      <c r="PO352" s="929">
        <f t="shared" si="330"/>
        <v>0</v>
      </c>
      <c r="PP352" s="929">
        <f t="shared" si="330"/>
        <v>0</v>
      </c>
      <c r="PQ352" s="929">
        <f t="shared" si="330"/>
        <v>0</v>
      </c>
      <c r="PR352" s="929">
        <f t="shared" si="330"/>
        <v>0</v>
      </c>
      <c r="PS352" s="929">
        <f t="shared" si="330"/>
        <v>0</v>
      </c>
      <c r="PT352" s="929">
        <f t="shared" si="330"/>
        <v>0</v>
      </c>
      <c r="PU352" s="929">
        <f t="shared" si="330"/>
        <v>0</v>
      </c>
      <c r="PV352" s="929">
        <f t="shared" si="330"/>
        <v>0</v>
      </c>
      <c r="PW352" s="929">
        <f t="shared" si="330"/>
        <v>0</v>
      </c>
      <c r="PX352" s="929">
        <f t="shared" si="330"/>
        <v>0</v>
      </c>
      <c r="PY352" s="929">
        <f t="shared" si="330"/>
        <v>0</v>
      </c>
      <c r="PZ352" s="929">
        <f t="shared" si="330"/>
        <v>0</v>
      </c>
      <c r="QA352" s="929">
        <f t="shared" si="330"/>
        <v>0</v>
      </c>
      <c r="QB352" s="929">
        <f t="shared" si="330"/>
        <v>0</v>
      </c>
      <c r="QC352" s="929">
        <f t="shared" si="330"/>
        <v>0</v>
      </c>
      <c r="QD352" s="929">
        <f t="shared" si="330"/>
        <v>0</v>
      </c>
      <c r="QE352" s="929">
        <f t="shared" si="330"/>
        <v>0</v>
      </c>
      <c r="QF352" s="929">
        <f t="shared" si="330"/>
        <v>0</v>
      </c>
      <c r="QG352" s="929">
        <f t="shared" si="330"/>
        <v>0</v>
      </c>
      <c r="QH352" s="929">
        <f t="shared" si="330"/>
        <v>0</v>
      </c>
      <c r="QI352" s="929">
        <f t="shared" si="330"/>
        <v>0</v>
      </c>
      <c r="QJ352" s="929">
        <f t="shared" si="330"/>
        <v>0</v>
      </c>
      <c r="QK352" s="929">
        <f t="shared" si="330"/>
        <v>0</v>
      </c>
      <c r="QL352" s="929">
        <f t="shared" si="330"/>
        <v>0</v>
      </c>
      <c r="QM352" s="929">
        <f t="shared" si="330"/>
        <v>0</v>
      </c>
      <c r="QN352" s="929">
        <f t="shared" si="330"/>
        <v>0</v>
      </c>
      <c r="QO352" s="929">
        <f t="shared" si="330"/>
        <v>0</v>
      </c>
      <c r="QP352" s="929">
        <f t="shared" si="330"/>
        <v>0</v>
      </c>
      <c r="QQ352" s="929">
        <f t="shared" si="330"/>
        <v>0</v>
      </c>
      <c r="QR352" s="929">
        <f t="shared" si="331"/>
        <v>0</v>
      </c>
      <c r="QS352" s="929">
        <f t="shared" si="331"/>
        <v>0</v>
      </c>
      <c r="QT352" s="929">
        <f t="shared" si="331"/>
        <v>0</v>
      </c>
      <c r="QU352" s="929">
        <f t="shared" si="331"/>
        <v>0</v>
      </c>
      <c r="QV352" s="929">
        <f t="shared" si="331"/>
        <v>0</v>
      </c>
      <c r="QW352" s="929">
        <f t="shared" si="331"/>
        <v>0</v>
      </c>
      <c r="QX352" s="929">
        <f t="shared" si="331"/>
        <v>0</v>
      </c>
      <c r="QY352" s="929">
        <f t="shared" si="331"/>
        <v>0</v>
      </c>
      <c r="QZ352" s="929">
        <f t="shared" si="331"/>
        <v>0</v>
      </c>
      <c r="RA352" s="929">
        <f t="shared" si="331"/>
        <v>0</v>
      </c>
      <c r="RB352" s="929">
        <f t="shared" si="331"/>
        <v>0</v>
      </c>
      <c r="RC352" s="929">
        <f t="shared" si="331"/>
        <v>0</v>
      </c>
      <c r="RD352" s="929">
        <f t="shared" si="331"/>
        <v>0</v>
      </c>
      <c r="RE352" s="929">
        <f t="shared" si="331"/>
        <v>0</v>
      </c>
      <c r="RF352" s="929">
        <f t="shared" si="331"/>
        <v>0</v>
      </c>
      <c r="RG352" s="929">
        <f t="shared" si="331"/>
        <v>0</v>
      </c>
      <c r="RH352" s="929">
        <f t="shared" si="331"/>
        <v>0</v>
      </c>
      <c r="RI352" s="929">
        <f t="shared" si="331"/>
        <v>0</v>
      </c>
      <c r="RJ352" s="929">
        <f t="shared" si="331"/>
        <v>0</v>
      </c>
      <c r="RK352" s="929">
        <f t="shared" si="331"/>
        <v>0</v>
      </c>
      <c r="RL352" s="929">
        <f t="shared" si="331"/>
        <v>0</v>
      </c>
      <c r="RM352" s="929">
        <f t="shared" si="331"/>
        <v>0</v>
      </c>
      <c r="RN352" s="929">
        <f t="shared" si="331"/>
        <v>0</v>
      </c>
      <c r="RO352" s="929">
        <f t="shared" si="331"/>
        <v>0</v>
      </c>
      <c r="RP352" s="929">
        <f t="shared" si="331"/>
        <v>0</v>
      </c>
      <c r="RQ352" s="929">
        <f t="shared" si="331"/>
        <v>0</v>
      </c>
      <c r="RR352" s="929">
        <f t="shared" si="331"/>
        <v>0</v>
      </c>
      <c r="RS352" s="929">
        <f t="shared" si="331"/>
        <v>0</v>
      </c>
      <c r="RT352" s="929">
        <f t="shared" si="331"/>
        <v>0</v>
      </c>
      <c r="RU352" s="929">
        <f t="shared" si="331"/>
        <v>0</v>
      </c>
      <c r="RV352" s="929">
        <f t="shared" si="331"/>
        <v>0</v>
      </c>
      <c r="RW352" s="929">
        <f t="shared" si="331"/>
        <v>0</v>
      </c>
      <c r="RX352" s="929">
        <f t="shared" si="331"/>
        <v>0</v>
      </c>
      <c r="RY352" s="929">
        <f t="shared" si="331"/>
        <v>0</v>
      </c>
      <c r="RZ352" s="929">
        <f t="shared" si="331"/>
        <v>0</v>
      </c>
      <c r="SA352" s="929">
        <f t="shared" si="331"/>
        <v>0</v>
      </c>
      <c r="SB352" s="929">
        <f t="shared" si="331"/>
        <v>0</v>
      </c>
      <c r="SC352" s="929">
        <f t="shared" si="331"/>
        <v>0</v>
      </c>
      <c r="SD352" s="929">
        <f t="shared" si="331"/>
        <v>0</v>
      </c>
      <c r="SE352" s="929">
        <f t="shared" si="331"/>
        <v>0</v>
      </c>
      <c r="SF352" s="929">
        <f t="shared" si="331"/>
        <v>0</v>
      </c>
      <c r="SG352" s="929">
        <f t="shared" si="331"/>
        <v>0</v>
      </c>
      <c r="SH352" s="929">
        <f t="shared" si="331"/>
        <v>0</v>
      </c>
      <c r="SI352" s="929">
        <f t="shared" si="331"/>
        <v>0</v>
      </c>
      <c r="SJ352" s="274">
        <f t="shared" si="332"/>
        <v>0</v>
      </c>
      <c r="SK352" s="261"/>
      <c r="SL352" s="249"/>
      <c r="SM352" s="249"/>
      <c r="SN352" s="249"/>
    </row>
    <row r="353" spans="1:508" outlineLevel="3" x14ac:dyDescent="0.35">
      <c r="A353" s="249"/>
      <c r="B353" s="258"/>
      <c r="C353" s="447">
        <f>INT($C$40)+3</f>
        <v>4</v>
      </c>
      <c r="D353" s="274"/>
      <c r="E353" s="325">
        <f t="shared" si="322"/>
        <v>201</v>
      </c>
      <c r="F353" s="331"/>
      <c r="G353" s="274"/>
      <c r="H353" s="569"/>
      <c r="I353" s="584" t="s">
        <v>921</v>
      </c>
      <c r="J353" s="570"/>
      <c r="K353" s="929">
        <f t="shared" si="333"/>
        <v>0</v>
      </c>
      <c r="L353" s="929">
        <f t="shared" si="333"/>
        <v>0</v>
      </c>
      <c r="M353" s="929">
        <f t="shared" si="333"/>
        <v>0</v>
      </c>
      <c r="N353" s="929">
        <f t="shared" si="333"/>
        <v>0</v>
      </c>
      <c r="O353" s="929">
        <f t="shared" si="333"/>
        <v>0</v>
      </c>
      <c r="P353" s="929">
        <f t="shared" si="333"/>
        <v>0</v>
      </c>
      <c r="Q353" s="929">
        <f t="shared" si="333"/>
        <v>0</v>
      </c>
      <c r="R353" s="929">
        <f t="shared" si="333"/>
        <v>0</v>
      </c>
      <c r="S353" s="929">
        <f t="shared" si="333"/>
        <v>0</v>
      </c>
      <c r="T353" s="929">
        <f t="shared" si="333"/>
        <v>0</v>
      </c>
      <c r="U353" s="929">
        <f t="shared" si="333"/>
        <v>0</v>
      </c>
      <c r="V353" s="929">
        <f t="shared" si="333"/>
        <v>0</v>
      </c>
      <c r="W353" s="929">
        <f t="shared" si="333"/>
        <v>0</v>
      </c>
      <c r="X353" s="929">
        <f t="shared" si="333"/>
        <v>0</v>
      </c>
      <c r="Y353" s="929">
        <f t="shared" si="333"/>
        <v>0</v>
      </c>
      <c r="Z353" s="929">
        <f t="shared" si="333"/>
        <v>0</v>
      </c>
      <c r="AA353" s="929">
        <f t="shared" si="324"/>
        <v>0</v>
      </c>
      <c r="AB353" s="929">
        <f t="shared" si="324"/>
        <v>0</v>
      </c>
      <c r="AC353" s="929">
        <f t="shared" si="324"/>
        <v>0</v>
      </c>
      <c r="AD353" s="929">
        <f t="shared" si="324"/>
        <v>0</v>
      </c>
      <c r="AE353" s="929">
        <f t="shared" si="324"/>
        <v>0</v>
      </c>
      <c r="AF353" s="929">
        <f t="shared" si="324"/>
        <v>0</v>
      </c>
      <c r="AG353" s="929">
        <f t="shared" si="324"/>
        <v>0</v>
      </c>
      <c r="AH353" s="929">
        <f t="shared" si="324"/>
        <v>0</v>
      </c>
      <c r="AI353" s="929">
        <f t="shared" si="324"/>
        <v>0</v>
      </c>
      <c r="AJ353" s="929">
        <f t="shared" si="324"/>
        <v>0</v>
      </c>
      <c r="AK353" s="929">
        <f t="shared" si="324"/>
        <v>0</v>
      </c>
      <c r="AL353" s="929">
        <f t="shared" si="324"/>
        <v>0</v>
      </c>
      <c r="AM353" s="929">
        <f t="shared" si="324"/>
        <v>0</v>
      </c>
      <c r="AN353" s="929">
        <f t="shared" si="324"/>
        <v>0</v>
      </c>
      <c r="AO353" s="929">
        <f t="shared" si="324"/>
        <v>0</v>
      </c>
      <c r="AP353" s="929">
        <f t="shared" si="324"/>
        <v>0</v>
      </c>
      <c r="AQ353" s="929">
        <f t="shared" si="324"/>
        <v>0</v>
      </c>
      <c r="AR353" s="929">
        <f t="shared" si="324"/>
        <v>0</v>
      </c>
      <c r="AS353" s="929">
        <f t="shared" si="324"/>
        <v>0</v>
      </c>
      <c r="AT353" s="929">
        <f t="shared" si="324"/>
        <v>0</v>
      </c>
      <c r="AU353" s="929">
        <f t="shared" si="324"/>
        <v>0</v>
      </c>
      <c r="AV353" s="929">
        <f t="shared" si="324"/>
        <v>0</v>
      </c>
      <c r="AW353" s="929">
        <f t="shared" si="324"/>
        <v>0</v>
      </c>
      <c r="AX353" s="929">
        <f t="shared" si="324"/>
        <v>0</v>
      </c>
      <c r="AY353" s="929">
        <f t="shared" si="324"/>
        <v>0</v>
      </c>
      <c r="AZ353" s="929">
        <f t="shared" si="324"/>
        <v>0</v>
      </c>
      <c r="BA353" s="929">
        <f t="shared" si="324"/>
        <v>0</v>
      </c>
      <c r="BB353" s="929">
        <f t="shared" si="324"/>
        <v>0</v>
      </c>
      <c r="BC353" s="929">
        <f t="shared" si="324"/>
        <v>0</v>
      </c>
      <c r="BD353" s="929">
        <f t="shared" si="324"/>
        <v>0</v>
      </c>
      <c r="BE353" s="929">
        <f t="shared" si="324"/>
        <v>0</v>
      </c>
      <c r="BF353" s="929">
        <f t="shared" si="324"/>
        <v>0</v>
      </c>
      <c r="BG353" s="929">
        <f t="shared" si="324"/>
        <v>0</v>
      </c>
      <c r="BH353" s="929">
        <f t="shared" si="324"/>
        <v>0</v>
      </c>
      <c r="BI353" s="929">
        <f t="shared" si="324"/>
        <v>0</v>
      </c>
      <c r="BJ353" s="929">
        <f t="shared" si="324"/>
        <v>0</v>
      </c>
      <c r="BK353" s="929">
        <f t="shared" si="324"/>
        <v>0</v>
      </c>
      <c r="BL353" s="929">
        <f t="shared" si="324"/>
        <v>0</v>
      </c>
      <c r="BM353" s="929">
        <f t="shared" si="324"/>
        <v>0</v>
      </c>
      <c r="BN353" s="929">
        <f t="shared" si="324"/>
        <v>0</v>
      </c>
      <c r="BO353" s="929">
        <f t="shared" si="324"/>
        <v>0</v>
      </c>
      <c r="BP353" s="929">
        <f t="shared" si="324"/>
        <v>0</v>
      </c>
      <c r="BQ353" s="929">
        <f t="shared" si="324"/>
        <v>0</v>
      </c>
      <c r="BR353" s="929">
        <f t="shared" si="324"/>
        <v>0</v>
      </c>
      <c r="BS353" s="929">
        <f t="shared" si="324"/>
        <v>0</v>
      </c>
      <c r="BT353" s="929">
        <f t="shared" si="324"/>
        <v>0</v>
      </c>
      <c r="BU353" s="929">
        <f t="shared" si="324"/>
        <v>0</v>
      </c>
      <c r="BV353" s="929">
        <f t="shared" si="324"/>
        <v>0</v>
      </c>
      <c r="BW353" s="929">
        <f t="shared" si="324"/>
        <v>0</v>
      </c>
      <c r="BX353" s="929">
        <f t="shared" si="325"/>
        <v>0</v>
      </c>
      <c r="BY353" s="929">
        <f t="shared" si="325"/>
        <v>0</v>
      </c>
      <c r="BZ353" s="929">
        <f t="shared" si="325"/>
        <v>0</v>
      </c>
      <c r="CA353" s="929">
        <f t="shared" si="325"/>
        <v>0</v>
      </c>
      <c r="CB353" s="929">
        <f t="shared" si="325"/>
        <v>0</v>
      </c>
      <c r="CC353" s="929">
        <f t="shared" si="325"/>
        <v>0</v>
      </c>
      <c r="CD353" s="929">
        <f t="shared" si="325"/>
        <v>0</v>
      </c>
      <c r="CE353" s="929">
        <f t="shared" si="325"/>
        <v>0</v>
      </c>
      <c r="CF353" s="929">
        <f t="shared" si="325"/>
        <v>0</v>
      </c>
      <c r="CG353" s="929">
        <f t="shared" si="325"/>
        <v>0</v>
      </c>
      <c r="CH353" s="929">
        <f t="shared" si="325"/>
        <v>0</v>
      </c>
      <c r="CI353" s="929">
        <f t="shared" si="325"/>
        <v>0</v>
      </c>
      <c r="CJ353" s="929">
        <f t="shared" si="325"/>
        <v>0</v>
      </c>
      <c r="CK353" s="929">
        <f t="shared" si="325"/>
        <v>0</v>
      </c>
      <c r="CL353" s="929">
        <f t="shared" si="325"/>
        <v>0</v>
      </c>
      <c r="CM353" s="929">
        <f t="shared" si="325"/>
        <v>0</v>
      </c>
      <c r="CN353" s="929">
        <f t="shared" si="325"/>
        <v>0</v>
      </c>
      <c r="CO353" s="929">
        <f t="shared" si="325"/>
        <v>0</v>
      </c>
      <c r="CP353" s="929">
        <f t="shared" si="325"/>
        <v>0</v>
      </c>
      <c r="CQ353" s="929">
        <f t="shared" si="325"/>
        <v>0</v>
      </c>
      <c r="CR353" s="929">
        <f t="shared" si="325"/>
        <v>0</v>
      </c>
      <c r="CS353" s="929">
        <f t="shared" si="325"/>
        <v>0</v>
      </c>
      <c r="CT353" s="929">
        <f t="shared" si="325"/>
        <v>0</v>
      </c>
      <c r="CU353" s="929">
        <f t="shared" si="325"/>
        <v>0</v>
      </c>
      <c r="CV353" s="929">
        <f t="shared" si="325"/>
        <v>0</v>
      </c>
      <c r="CW353" s="929">
        <f t="shared" si="325"/>
        <v>0</v>
      </c>
      <c r="CX353" s="929">
        <f t="shared" si="325"/>
        <v>0</v>
      </c>
      <c r="CY353" s="929">
        <f t="shared" si="325"/>
        <v>0</v>
      </c>
      <c r="CZ353" s="929">
        <f t="shared" si="325"/>
        <v>0</v>
      </c>
      <c r="DA353" s="929">
        <f t="shared" si="325"/>
        <v>0</v>
      </c>
      <c r="DB353" s="929">
        <f t="shared" si="325"/>
        <v>0</v>
      </c>
      <c r="DC353" s="929">
        <f t="shared" si="325"/>
        <v>0</v>
      </c>
      <c r="DD353" s="929">
        <f t="shared" si="325"/>
        <v>0</v>
      </c>
      <c r="DE353" s="929">
        <f t="shared" si="325"/>
        <v>0</v>
      </c>
      <c r="DF353" s="929">
        <f t="shared" si="325"/>
        <v>0</v>
      </c>
      <c r="DG353" s="929">
        <f t="shared" si="325"/>
        <v>0</v>
      </c>
      <c r="DH353" s="929">
        <f t="shared" si="325"/>
        <v>0</v>
      </c>
      <c r="DI353" s="929">
        <f t="shared" si="325"/>
        <v>0</v>
      </c>
      <c r="DJ353" s="929">
        <f t="shared" si="325"/>
        <v>0</v>
      </c>
      <c r="DK353" s="929">
        <f t="shared" si="325"/>
        <v>0</v>
      </c>
      <c r="DL353" s="929">
        <f t="shared" si="325"/>
        <v>0</v>
      </c>
      <c r="DM353" s="929">
        <f t="shared" si="325"/>
        <v>0</v>
      </c>
      <c r="DN353" s="929">
        <f t="shared" si="325"/>
        <v>0</v>
      </c>
      <c r="DO353" s="929">
        <f t="shared" si="325"/>
        <v>0</v>
      </c>
      <c r="DP353" s="929">
        <f t="shared" si="325"/>
        <v>0</v>
      </c>
      <c r="DQ353" s="929">
        <f t="shared" si="325"/>
        <v>0</v>
      </c>
      <c r="DR353" s="929">
        <f t="shared" si="325"/>
        <v>0</v>
      </c>
      <c r="DS353" s="929">
        <f t="shared" si="325"/>
        <v>0</v>
      </c>
      <c r="DT353" s="929">
        <f t="shared" si="325"/>
        <v>0</v>
      </c>
      <c r="DU353" s="929">
        <f t="shared" si="325"/>
        <v>0</v>
      </c>
      <c r="DV353" s="929">
        <f t="shared" si="325"/>
        <v>0</v>
      </c>
      <c r="DW353" s="929">
        <f t="shared" si="325"/>
        <v>0</v>
      </c>
      <c r="DX353" s="929">
        <f t="shared" si="325"/>
        <v>0</v>
      </c>
      <c r="DY353" s="929">
        <f t="shared" si="325"/>
        <v>0</v>
      </c>
      <c r="DZ353" s="929">
        <f t="shared" si="325"/>
        <v>0</v>
      </c>
      <c r="EA353" s="929">
        <f t="shared" si="325"/>
        <v>0</v>
      </c>
      <c r="EB353" s="929">
        <f t="shared" si="325"/>
        <v>0</v>
      </c>
      <c r="EC353" s="929">
        <f t="shared" si="325"/>
        <v>0</v>
      </c>
      <c r="ED353" s="929">
        <f t="shared" si="325"/>
        <v>0</v>
      </c>
      <c r="EE353" s="929">
        <f t="shared" si="325"/>
        <v>0</v>
      </c>
      <c r="EF353" s="929">
        <f t="shared" si="325"/>
        <v>0</v>
      </c>
      <c r="EG353" s="929">
        <f t="shared" si="325"/>
        <v>0</v>
      </c>
      <c r="EH353" s="929">
        <f t="shared" si="325"/>
        <v>0</v>
      </c>
      <c r="EI353" s="929">
        <f t="shared" si="325"/>
        <v>0</v>
      </c>
      <c r="EJ353" s="929">
        <f t="shared" si="326"/>
        <v>0</v>
      </c>
      <c r="EK353" s="929">
        <f t="shared" si="326"/>
        <v>0</v>
      </c>
      <c r="EL353" s="929">
        <f t="shared" si="326"/>
        <v>0</v>
      </c>
      <c r="EM353" s="929">
        <f t="shared" si="326"/>
        <v>0</v>
      </c>
      <c r="EN353" s="929">
        <f t="shared" si="326"/>
        <v>0</v>
      </c>
      <c r="EO353" s="929">
        <f t="shared" si="326"/>
        <v>0</v>
      </c>
      <c r="EP353" s="929">
        <f t="shared" si="326"/>
        <v>0</v>
      </c>
      <c r="EQ353" s="929">
        <f t="shared" si="326"/>
        <v>0</v>
      </c>
      <c r="ER353" s="929">
        <f t="shared" si="326"/>
        <v>0</v>
      </c>
      <c r="ES353" s="929">
        <f t="shared" si="326"/>
        <v>0</v>
      </c>
      <c r="ET353" s="929">
        <f t="shared" si="326"/>
        <v>0</v>
      </c>
      <c r="EU353" s="929">
        <f t="shared" si="326"/>
        <v>0</v>
      </c>
      <c r="EV353" s="929">
        <f t="shared" si="326"/>
        <v>0</v>
      </c>
      <c r="EW353" s="929">
        <f t="shared" si="326"/>
        <v>0</v>
      </c>
      <c r="EX353" s="929">
        <f t="shared" si="326"/>
        <v>0</v>
      </c>
      <c r="EY353" s="929">
        <f t="shared" si="326"/>
        <v>0</v>
      </c>
      <c r="EZ353" s="929">
        <f t="shared" si="326"/>
        <v>0</v>
      </c>
      <c r="FA353" s="929">
        <f t="shared" si="326"/>
        <v>0</v>
      </c>
      <c r="FB353" s="929">
        <f t="shared" si="326"/>
        <v>0</v>
      </c>
      <c r="FC353" s="929">
        <f t="shared" si="326"/>
        <v>0</v>
      </c>
      <c r="FD353" s="929">
        <f t="shared" si="326"/>
        <v>0</v>
      </c>
      <c r="FE353" s="929">
        <f t="shared" si="326"/>
        <v>0</v>
      </c>
      <c r="FF353" s="929">
        <f t="shared" si="326"/>
        <v>0</v>
      </c>
      <c r="FG353" s="929">
        <f t="shared" si="326"/>
        <v>0</v>
      </c>
      <c r="FH353" s="929">
        <f t="shared" si="326"/>
        <v>0</v>
      </c>
      <c r="FI353" s="929">
        <f t="shared" si="326"/>
        <v>0</v>
      </c>
      <c r="FJ353" s="929">
        <f t="shared" si="326"/>
        <v>0</v>
      </c>
      <c r="FK353" s="929">
        <f t="shared" si="326"/>
        <v>0</v>
      </c>
      <c r="FL353" s="929">
        <f t="shared" si="326"/>
        <v>0</v>
      </c>
      <c r="FM353" s="929">
        <f t="shared" si="326"/>
        <v>0</v>
      </c>
      <c r="FN353" s="929">
        <f t="shared" si="326"/>
        <v>0</v>
      </c>
      <c r="FO353" s="929">
        <f t="shared" si="326"/>
        <v>0</v>
      </c>
      <c r="FP353" s="929">
        <f t="shared" si="326"/>
        <v>0</v>
      </c>
      <c r="FQ353" s="929">
        <f t="shared" si="326"/>
        <v>0</v>
      </c>
      <c r="FR353" s="929">
        <f t="shared" si="326"/>
        <v>0</v>
      </c>
      <c r="FS353" s="929">
        <f t="shared" si="326"/>
        <v>0</v>
      </c>
      <c r="FT353" s="929">
        <f t="shared" si="326"/>
        <v>0</v>
      </c>
      <c r="FU353" s="929">
        <f t="shared" si="326"/>
        <v>0</v>
      </c>
      <c r="FV353" s="929">
        <f t="shared" si="326"/>
        <v>0</v>
      </c>
      <c r="FW353" s="929">
        <f t="shared" si="326"/>
        <v>0</v>
      </c>
      <c r="FX353" s="929">
        <f t="shared" si="326"/>
        <v>0</v>
      </c>
      <c r="FY353" s="929">
        <f t="shared" si="326"/>
        <v>0</v>
      </c>
      <c r="FZ353" s="929">
        <f t="shared" si="326"/>
        <v>0</v>
      </c>
      <c r="GA353" s="929">
        <f t="shared" si="326"/>
        <v>0</v>
      </c>
      <c r="GB353" s="929">
        <f t="shared" si="326"/>
        <v>0</v>
      </c>
      <c r="GC353" s="929">
        <f t="shared" si="326"/>
        <v>0</v>
      </c>
      <c r="GD353" s="929">
        <f t="shared" si="326"/>
        <v>0</v>
      </c>
      <c r="GE353" s="929">
        <f t="shared" si="326"/>
        <v>0</v>
      </c>
      <c r="GF353" s="929">
        <f t="shared" si="326"/>
        <v>0</v>
      </c>
      <c r="GG353" s="929">
        <f t="shared" si="326"/>
        <v>0</v>
      </c>
      <c r="GH353" s="929">
        <f t="shared" si="326"/>
        <v>0</v>
      </c>
      <c r="GI353" s="929">
        <f t="shared" si="326"/>
        <v>0</v>
      </c>
      <c r="GJ353" s="929">
        <f t="shared" si="326"/>
        <v>0</v>
      </c>
      <c r="GK353" s="929">
        <f t="shared" si="326"/>
        <v>0</v>
      </c>
      <c r="GL353" s="929">
        <f t="shared" si="326"/>
        <v>0</v>
      </c>
      <c r="GM353" s="929">
        <f t="shared" si="326"/>
        <v>0</v>
      </c>
      <c r="GN353" s="929">
        <f t="shared" si="326"/>
        <v>0</v>
      </c>
      <c r="GO353" s="929">
        <f t="shared" si="326"/>
        <v>0</v>
      </c>
      <c r="GP353" s="929">
        <f t="shared" si="326"/>
        <v>0</v>
      </c>
      <c r="GQ353" s="929">
        <f t="shared" si="326"/>
        <v>0</v>
      </c>
      <c r="GR353" s="929">
        <f t="shared" si="326"/>
        <v>0</v>
      </c>
      <c r="GS353" s="929">
        <f t="shared" si="326"/>
        <v>0</v>
      </c>
      <c r="GT353" s="929">
        <f t="shared" si="326"/>
        <v>0</v>
      </c>
      <c r="GU353" s="929">
        <f t="shared" si="326"/>
        <v>0</v>
      </c>
      <c r="GV353" s="929">
        <f t="shared" si="327"/>
        <v>0</v>
      </c>
      <c r="GW353" s="929">
        <f t="shared" si="327"/>
        <v>0</v>
      </c>
      <c r="GX353" s="929">
        <f t="shared" si="327"/>
        <v>0</v>
      </c>
      <c r="GY353" s="929">
        <f t="shared" si="327"/>
        <v>0</v>
      </c>
      <c r="GZ353" s="929">
        <f t="shared" si="327"/>
        <v>0</v>
      </c>
      <c r="HA353" s="929">
        <f t="shared" si="327"/>
        <v>0</v>
      </c>
      <c r="HB353" s="929">
        <f t="shared" si="327"/>
        <v>0</v>
      </c>
      <c r="HC353" s="929">
        <f t="shared" si="327"/>
        <v>0</v>
      </c>
      <c r="HD353" s="929">
        <f t="shared" si="327"/>
        <v>0</v>
      </c>
      <c r="HE353" s="929">
        <f t="shared" si="327"/>
        <v>0</v>
      </c>
      <c r="HF353" s="929">
        <f t="shared" si="327"/>
        <v>0</v>
      </c>
      <c r="HG353" s="929">
        <f t="shared" si="327"/>
        <v>0</v>
      </c>
      <c r="HH353" s="929">
        <f t="shared" si="327"/>
        <v>0</v>
      </c>
      <c r="HI353" s="929">
        <f t="shared" si="327"/>
        <v>0</v>
      </c>
      <c r="HJ353" s="929">
        <f t="shared" si="327"/>
        <v>0</v>
      </c>
      <c r="HK353" s="929">
        <f t="shared" si="327"/>
        <v>0</v>
      </c>
      <c r="HL353" s="929">
        <f t="shared" si="327"/>
        <v>0</v>
      </c>
      <c r="HM353" s="929">
        <f t="shared" si="327"/>
        <v>0</v>
      </c>
      <c r="HN353" s="929">
        <f t="shared" si="327"/>
        <v>0</v>
      </c>
      <c r="HO353" s="929">
        <f t="shared" si="327"/>
        <v>0</v>
      </c>
      <c r="HP353" s="929">
        <f t="shared" si="327"/>
        <v>0</v>
      </c>
      <c r="HQ353" s="929">
        <f t="shared" si="327"/>
        <v>0</v>
      </c>
      <c r="HR353" s="929">
        <f t="shared" si="327"/>
        <v>0</v>
      </c>
      <c r="HS353" s="929">
        <f t="shared" si="327"/>
        <v>0</v>
      </c>
      <c r="HT353" s="929">
        <f t="shared" si="327"/>
        <v>0</v>
      </c>
      <c r="HU353" s="929">
        <f t="shared" si="327"/>
        <v>0</v>
      </c>
      <c r="HV353" s="929">
        <f t="shared" si="327"/>
        <v>0</v>
      </c>
      <c r="HW353" s="929">
        <f t="shared" si="327"/>
        <v>0</v>
      </c>
      <c r="HX353" s="929">
        <f t="shared" si="327"/>
        <v>0</v>
      </c>
      <c r="HY353" s="929">
        <f t="shared" si="327"/>
        <v>0</v>
      </c>
      <c r="HZ353" s="929">
        <f t="shared" si="327"/>
        <v>0</v>
      </c>
      <c r="IA353" s="929">
        <f t="shared" si="327"/>
        <v>0</v>
      </c>
      <c r="IB353" s="929">
        <f t="shared" si="327"/>
        <v>0</v>
      </c>
      <c r="IC353" s="929">
        <f t="shared" si="327"/>
        <v>0</v>
      </c>
      <c r="ID353" s="929">
        <f t="shared" si="327"/>
        <v>0</v>
      </c>
      <c r="IE353" s="929">
        <f t="shared" si="327"/>
        <v>0</v>
      </c>
      <c r="IF353" s="929">
        <f t="shared" si="327"/>
        <v>0</v>
      </c>
      <c r="IG353" s="929">
        <f t="shared" si="327"/>
        <v>0</v>
      </c>
      <c r="IH353" s="929">
        <f t="shared" si="327"/>
        <v>0</v>
      </c>
      <c r="II353" s="929">
        <f t="shared" si="327"/>
        <v>0</v>
      </c>
      <c r="IJ353" s="929">
        <f t="shared" si="327"/>
        <v>0</v>
      </c>
      <c r="IK353" s="929">
        <f t="shared" si="327"/>
        <v>0</v>
      </c>
      <c r="IL353" s="929">
        <f t="shared" si="327"/>
        <v>0</v>
      </c>
      <c r="IM353" s="929">
        <f t="shared" si="327"/>
        <v>0</v>
      </c>
      <c r="IN353" s="929">
        <f t="shared" si="327"/>
        <v>0</v>
      </c>
      <c r="IO353" s="929">
        <f t="shared" si="327"/>
        <v>0</v>
      </c>
      <c r="IP353" s="929">
        <f t="shared" si="327"/>
        <v>0</v>
      </c>
      <c r="IQ353" s="929">
        <f t="shared" si="327"/>
        <v>0</v>
      </c>
      <c r="IR353" s="929">
        <f t="shared" si="327"/>
        <v>0</v>
      </c>
      <c r="IS353" s="929">
        <f t="shared" si="327"/>
        <v>0</v>
      </c>
      <c r="IT353" s="929">
        <f t="shared" si="327"/>
        <v>0</v>
      </c>
      <c r="IU353" s="929">
        <f t="shared" si="327"/>
        <v>0</v>
      </c>
      <c r="IV353" s="929">
        <f t="shared" si="327"/>
        <v>0</v>
      </c>
      <c r="IW353" s="929">
        <f t="shared" si="327"/>
        <v>0</v>
      </c>
      <c r="IX353" s="929">
        <f t="shared" si="327"/>
        <v>0</v>
      </c>
      <c r="IY353" s="929">
        <f t="shared" si="327"/>
        <v>0</v>
      </c>
      <c r="IZ353" s="929">
        <f t="shared" si="327"/>
        <v>0</v>
      </c>
      <c r="JA353" s="929">
        <f t="shared" si="327"/>
        <v>0</v>
      </c>
      <c r="JB353" s="929">
        <f t="shared" si="327"/>
        <v>0</v>
      </c>
      <c r="JC353" s="929">
        <f t="shared" si="327"/>
        <v>0</v>
      </c>
      <c r="JD353" s="929">
        <f t="shared" si="327"/>
        <v>0</v>
      </c>
      <c r="JE353" s="929">
        <f t="shared" si="327"/>
        <v>0</v>
      </c>
      <c r="JF353" s="929">
        <f t="shared" si="327"/>
        <v>0</v>
      </c>
      <c r="JG353" s="929">
        <f t="shared" si="327"/>
        <v>0</v>
      </c>
      <c r="JH353" s="929">
        <f t="shared" si="328"/>
        <v>0</v>
      </c>
      <c r="JI353" s="929">
        <f t="shared" si="328"/>
        <v>0</v>
      </c>
      <c r="JJ353" s="929">
        <f t="shared" si="328"/>
        <v>0</v>
      </c>
      <c r="JK353" s="929">
        <f t="shared" si="328"/>
        <v>0</v>
      </c>
      <c r="JL353" s="929">
        <f t="shared" si="328"/>
        <v>0</v>
      </c>
      <c r="JM353" s="929">
        <f t="shared" si="328"/>
        <v>0</v>
      </c>
      <c r="JN353" s="929">
        <f t="shared" si="328"/>
        <v>0</v>
      </c>
      <c r="JO353" s="929">
        <f t="shared" si="328"/>
        <v>0</v>
      </c>
      <c r="JP353" s="929">
        <f t="shared" si="328"/>
        <v>0</v>
      </c>
      <c r="JQ353" s="929">
        <f t="shared" si="328"/>
        <v>0</v>
      </c>
      <c r="JR353" s="929">
        <f t="shared" si="328"/>
        <v>0</v>
      </c>
      <c r="JS353" s="929">
        <f t="shared" si="328"/>
        <v>0</v>
      </c>
      <c r="JT353" s="929">
        <f t="shared" si="328"/>
        <v>0</v>
      </c>
      <c r="JU353" s="929">
        <f t="shared" si="328"/>
        <v>0</v>
      </c>
      <c r="JV353" s="929">
        <f t="shared" si="328"/>
        <v>0</v>
      </c>
      <c r="JW353" s="929">
        <f t="shared" si="328"/>
        <v>0</v>
      </c>
      <c r="JX353" s="929">
        <f t="shared" si="328"/>
        <v>0</v>
      </c>
      <c r="JY353" s="929">
        <f t="shared" si="328"/>
        <v>0</v>
      </c>
      <c r="JZ353" s="929">
        <f t="shared" si="328"/>
        <v>0</v>
      </c>
      <c r="KA353" s="929">
        <f t="shared" si="328"/>
        <v>0</v>
      </c>
      <c r="KB353" s="929">
        <f t="shared" si="328"/>
        <v>0</v>
      </c>
      <c r="KC353" s="929">
        <f t="shared" si="328"/>
        <v>0</v>
      </c>
      <c r="KD353" s="929">
        <f t="shared" si="328"/>
        <v>0</v>
      </c>
      <c r="KE353" s="929">
        <f t="shared" si="328"/>
        <v>0</v>
      </c>
      <c r="KF353" s="929">
        <f t="shared" si="328"/>
        <v>0</v>
      </c>
      <c r="KG353" s="929">
        <f t="shared" si="328"/>
        <v>0</v>
      </c>
      <c r="KH353" s="929">
        <f t="shared" si="328"/>
        <v>0</v>
      </c>
      <c r="KI353" s="929">
        <f t="shared" si="328"/>
        <v>0</v>
      </c>
      <c r="KJ353" s="929">
        <f t="shared" si="328"/>
        <v>0</v>
      </c>
      <c r="KK353" s="929">
        <f t="shared" si="328"/>
        <v>0</v>
      </c>
      <c r="KL353" s="929">
        <f t="shared" si="328"/>
        <v>0</v>
      </c>
      <c r="KM353" s="929">
        <f t="shared" si="328"/>
        <v>0</v>
      </c>
      <c r="KN353" s="929">
        <f t="shared" si="328"/>
        <v>0</v>
      </c>
      <c r="KO353" s="929">
        <f t="shared" si="328"/>
        <v>0</v>
      </c>
      <c r="KP353" s="929">
        <f t="shared" si="328"/>
        <v>0</v>
      </c>
      <c r="KQ353" s="929">
        <f t="shared" si="328"/>
        <v>0</v>
      </c>
      <c r="KR353" s="929">
        <f t="shared" si="328"/>
        <v>0</v>
      </c>
      <c r="KS353" s="929">
        <f t="shared" si="328"/>
        <v>0</v>
      </c>
      <c r="KT353" s="929">
        <f t="shared" si="328"/>
        <v>0</v>
      </c>
      <c r="KU353" s="929">
        <f t="shared" si="328"/>
        <v>0</v>
      </c>
      <c r="KV353" s="929">
        <f t="shared" si="328"/>
        <v>0</v>
      </c>
      <c r="KW353" s="929">
        <f t="shared" si="328"/>
        <v>0</v>
      </c>
      <c r="KX353" s="929">
        <f t="shared" si="328"/>
        <v>0</v>
      </c>
      <c r="KY353" s="929">
        <f t="shared" si="328"/>
        <v>0</v>
      </c>
      <c r="KZ353" s="929">
        <f t="shared" si="328"/>
        <v>0</v>
      </c>
      <c r="LA353" s="929">
        <f t="shared" si="328"/>
        <v>0</v>
      </c>
      <c r="LB353" s="929">
        <f t="shared" si="328"/>
        <v>0</v>
      </c>
      <c r="LC353" s="929">
        <f t="shared" si="328"/>
        <v>0</v>
      </c>
      <c r="LD353" s="929">
        <f t="shared" si="328"/>
        <v>0</v>
      </c>
      <c r="LE353" s="929">
        <f t="shared" si="328"/>
        <v>0</v>
      </c>
      <c r="LF353" s="929">
        <f t="shared" si="328"/>
        <v>0</v>
      </c>
      <c r="LG353" s="929">
        <f t="shared" si="328"/>
        <v>0</v>
      </c>
      <c r="LH353" s="929">
        <f t="shared" si="328"/>
        <v>0</v>
      </c>
      <c r="LI353" s="929">
        <f t="shared" si="328"/>
        <v>0</v>
      </c>
      <c r="LJ353" s="929">
        <f t="shared" si="328"/>
        <v>0</v>
      </c>
      <c r="LK353" s="929">
        <f t="shared" si="328"/>
        <v>0</v>
      </c>
      <c r="LL353" s="929">
        <f t="shared" si="328"/>
        <v>0</v>
      </c>
      <c r="LM353" s="929">
        <f t="shared" si="328"/>
        <v>0</v>
      </c>
      <c r="LN353" s="929">
        <f t="shared" si="328"/>
        <v>0</v>
      </c>
      <c r="LO353" s="929">
        <f t="shared" si="328"/>
        <v>0</v>
      </c>
      <c r="LP353" s="929">
        <f t="shared" si="328"/>
        <v>0</v>
      </c>
      <c r="LQ353" s="929">
        <f t="shared" si="328"/>
        <v>0</v>
      </c>
      <c r="LR353" s="929">
        <f t="shared" si="328"/>
        <v>0</v>
      </c>
      <c r="LS353" s="929">
        <f t="shared" si="328"/>
        <v>0</v>
      </c>
      <c r="LT353" s="929">
        <f t="shared" si="329"/>
        <v>0</v>
      </c>
      <c r="LU353" s="929">
        <f t="shared" si="329"/>
        <v>0</v>
      </c>
      <c r="LV353" s="929">
        <f t="shared" si="329"/>
        <v>0</v>
      </c>
      <c r="LW353" s="929">
        <f t="shared" si="329"/>
        <v>0</v>
      </c>
      <c r="LX353" s="929">
        <f t="shared" si="329"/>
        <v>0</v>
      </c>
      <c r="LY353" s="929">
        <f t="shared" si="329"/>
        <v>0</v>
      </c>
      <c r="LZ353" s="929">
        <f t="shared" si="329"/>
        <v>0</v>
      </c>
      <c r="MA353" s="929">
        <f t="shared" si="329"/>
        <v>0</v>
      </c>
      <c r="MB353" s="929">
        <f t="shared" si="329"/>
        <v>0</v>
      </c>
      <c r="MC353" s="929">
        <f t="shared" si="329"/>
        <v>0</v>
      </c>
      <c r="MD353" s="929">
        <f t="shared" si="329"/>
        <v>0</v>
      </c>
      <c r="ME353" s="929">
        <f t="shared" si="329"/>
        <v>0</v>
      </c>
      <c r="MF353" s="929">
        <f t="shared" si="329"/>
        <v>0</v>
      </c>
      <c r="MG353" s="929">
        <f t="shared" si="329"/>
        <v>0</v>
      </c>
      <c r="MH353" s="929">
        <f t="shared" si="329"/>
        <v>0</v>
      </c>
      <c r="MI353" s="929">
        <f t="shared" si="329"/>
        <v>0</v>
      </c>
      <c r="MJ353" s="929">
        <f t="shared" si="329"/>
        <v>0</v>
      </c>
      <c r="MK353" s="929">
        <f t="shared" si="329"/>
        <v>0</v>
      </c>
      <c r="ML353" s="929">
        <f t="shared" si="329"/>
        <v>0</v>
      </c>
      <c r="MM353" s="929">
        <f t="shared" si="329"/>
        <v>0</v>
      </c>
      <c r="MN353" s="929">
        <f t="shared" si="329"/>
        <v>0</v>
      </c>
      <c r="MO353" s="929">
        <f t="shared" si="329"/>
        <v>0</v>
      </c>
      <c r="MP353" s="929">
        <f t="shared" si="329"/>
        <v>0</v>
      </c>
      <c r="MQ353" s="929">
        <f t="shared" si="329"/>
        <v>0</v>
      </c>
      <c r="MR353" s="929">
        <f t="shared" si="329"/>
        <v>0</v>
      </c>
      <c r="MS353" s="929">
        <f t="shared" si="329"/>
        <v>0</v>
      </c>
      <c r="MT353" s="929">
        <f t="shared" si="329"/>
        <v>0</v>
      </c>
      <c r="MU353" s="929">
        <f t="shared" si="329"/>
        <v>0</v>
      </c>
      <c r="MV353" s="929">
        <f t="shared" si="329"/>
        <v>0</v>
      </c>
      <c r="MW353" s="929">
        <f t="shared" si="329"/>
        <v>0</v>
      </c>
      <c r="MX353" s="929">
        <f t="shared" si="329"/>
        <v>0</v>
      </c>
      <c r="MY353" s="929">
        <f t="shared" si="329"/>
        <v>0</v>
      </c>
      <c r="MZ353" s="929">
        <f t="shared" si="329"/>
        <v>0</v>
      </c>
      <c r="NA353" s="929">
        <f t="shared" si="329"/>
        <v>0</v>
      </c>
      <c r="NB353" s="929">
        <f t="shared" si="329"/>
        <v>0</v>
      </c>
      <c r="NC353" s="929">
        <f t="shared" si="329"/>
        <v>0</v>
      </c>
      <c r="ND353" s="929">
        <f t="shared" si="329"/>
        <v>0</v>
      </c>
      <c r="NE353" s="929">
        <f t="shared" si="329"/>
        <v>0</v>
      </c>
      <c r="NF353" s="929">
        <f t="shared" si="329"/>
        <v>0</v>
      </c>
      <c r="NG353" s="929">
        <f t="shared" si="329"/>
        <v>0</v>
      </c>
      <c r="NH353" s="929">
        <f t="shared" si="329"/>
        <v>0</v>
      </c>
      <c r="NI353" s="929">
        <f t="shared" si="329"/>
        <v>0</v>
      </c>
      <c r="NJ353" s="929">
        <f t="shared" si="329"/>
        <v>0</v>
      </c>
      <c r="NK353" s="929">
        <f t="shared" si="329"/>
        <v>0</v>
      </c>
      <c r="NL353" s="929">
        <f t="shared" si="329"/>
        <v>0</v>
      </c>
      <c r="NM353" s="929">
        <f t="shared" si="329"/>
        <v>0</v>
      </c>
      <c r="NN353" s="929">
        <f t="shared" si="329"/>
        <v>0</v>
      </c>
      <c r="NO353" s="929">
        <f t="shared" si="329"/>
        <v>0</v>
      </c>
      <c r="NP353" s="929">
        <f t="shared" si="329"/>
        <v>0</v>
      </c>
      <c r="NQ353" s="929">
        <f t="shared" si="329"/>
        <v>0</v>
      </c>
      <c r="NR353" s="929">
        <f t="shared" si="329"/>
        <v>0</v>
      </c>
      <c r="NS353" s="929">
        <f t="shared" si="329"/>
        <v>0</v>
      </c>
      <c r="NT353" s="929">
        <f t="shared" si="329"/>
        <v>0</v>
      </c>
      <c r="NU353" s="929">
        <f t="shared" si="329"/>
        <v>0</v>
      </c>
      <c r="NV353" s="929">
        <f t="shared" si="329"/>
        <v>0</v>
      </c>
      <c r="NW353" s="929">
        <f t="shared" si="329"/>
        <v>0</v>
      </c>
      <c r="NX353" s="929">
        <f t="shared" si="329"/>
        <v>0</v>
      </c>
      <c r="NY353" s="929">
        <f t="shared" si="329"/>
        <v>0</v>
      </c>
      <c r="NZ353" s="929">
        <f t="shared" si="329"/>
        <v>0</v>
      </c>
      <c r="OA353" s="929">
        <f t="shared" si="329"/>
        <v>0</v>
      </c>
      <c r="OB353" s="929">
        <f t="shared" si="329"/>
        <v>0</v>
      </c>
      <c r="OC353" s="929">
        <f t="shared" si="329"/>
        <v>0</v>
      </c>
      <c r="OD353" s="929">
        <f t="shared" si="329"/>
        <v>0</v>
      </c>
      <c r="OE353" s="929">
        <f t="shared" si="329"/>
        <v>0</v>
      </c>
      <c r="OF353" s="929">
        <f t="shared" si="330"/>
        <v>0</v>
      </c>
      <c r="OG353" s="929">
        <f t="shared" si="330"/>
        <v>0</v>
      </c>
      <c r="OH353" s="929">
        <f t="shared" si="330"/>
        <v>0</v>
      </c>
      <c r="OI353" s="929">
        <f t="shared" si="330"/>
        <v>0</v>
      </c>
      <c r="OJ353" s="929">
        <f t="shared" si="330"/>
        <v>0</v>
      </c>
      <c r="OK353" s="929">
        <f t="shared" si="330"/>
        <v>0</v>
      </c>
      <c r="OL353" s="929">
        <f t="shared" si="330"/>
        <v>0</v>
      </c>
      <c r="OM353" s="929">
        <f t="shared" si="330"/>
        <v>0</v>
      </c>
      <c r="ON353" s="929">
        <f t="shared" si="330"/>
        <v>0</v>
      </c>
      <c r="OO353" s="929">
        <f t="shared" si="330"/>
        <v>0</v>
      </c>
      <c r="OP353" s="929">
        <f t="shared" si="330"/>
        <v>0</v>
      </c>
      <c r="OQ353" s="929">
        <f t="shared" si="330"/>
        <v>0</v>
      </c>
      <c r="OR353" s="929">
        <f t="shared" si="330"/>
        <v>0</v>
      </c>
      <c r="OS353" s="929">
        <f t="shared" si="330"/>
        <v>0</v>
      </c>
      <c r="OT353" s="929">
        <f t="shared" si="330"/>
        <v>0</v>
      </c>
      <c r="OU353" s="929">
        <f t="shared" si="330"/>
        <v>0</v>
      </c>
      <c r="OV353" s="929">
        <f t="shared" si="330"/>
        <v>0</v>
      </c>
      <c r="OW353" s="929">
        <f t="shared" si="330"/>
        <v>0</v>
      </c>
      <c r="OX353" s="929">
        <f t="shared" si="330"/>
        <v>0</v>
      </c>
      <c r="OY353" s="929">
        <f t="shared" si="330"/>
        <v>0</v>
      </c>
      <c r="OZ353" s="929">
        <f t="shared" si="330"/>
        <v>0</v>
      </c>
      <c r="PA353" s="929">
        <f t="shared" si="330"/>
        <v>0</v>
      </c>
      <c r="PB353" s="929">
        <f t="shared" si="330"/>
        <v>0</v>
      </c>
      <c r="PC353" s="929">
        <f t="shared" si="330"/>
        <v>0</v>
      </c>
      <c r="PD353" s="929">
        <f t="shared" si="330"/>
        <v>0</v>
      </c>
      <c r="PE353" s="929">
        <f t="shared" si="330"/>
        <v>0</v>
      </c>
      <c r="PF353" s="929">
        <f t="shared" si="330"/>
        <v>0</v>
      </c>
      <c r="PG353" s="929">
        <f t="shared" si="330"/>
        <v>0</v>
      </c>
      <c r="PH353" s="929">
        <f t="shared" si="330"/>
        <v>0</v>
      </c>
      <c r="PI353" s="929">
        <f t="shared" si="330"/>
        <v>0</v>
      </c>
      <c r="PJ353" s="929">
        <f t="shared" si="330"/>
        <v>0</v>
      </c>
      <c r="PK353" s="929">
        <f t="shared" si="330"/>
        <v>0</v>
      </c>
      <c r="PL353" s="929">
        <f t="shared" si="330"/>
        <v>0</v>
      </c>
      <c r="PM353" s="929">
        <f t="shared" si="330"/>
        <v>0</v>
      </c>
      <c r="PN353" s="929">
        <f t="shared" si="330"/>
        <v>0</v>
      </c>
      <c r="PO353" s="929">
        <f t="shared" si="330"/>
        <v>0</v>
      </c>
      <c r="PP353" s="929">
        <f t="shared" si="330"/>
        <v>0</v>
      </c>
      <c r="PQ353" s="929">
        <f t="shared" si="330"/>
        <v>0</v>
      </c>
      <c r="PR353" s="929">
        <f t="shared" si="330"/>
        <v>0</v>
      </c>
      <c r="PS353" s="929">
        <f t="shared" si="330"/>
        <v>0</v>
      </c>
      <c r="PT353" s="929">
        <f t="shared" si="330"/>
        <v>0</v>
      </c>
      <c r="PU353" s="929">
        <f t="shared" si="330"/>
        <v>0</v>
      </c>
      <c r="PV353" s="929">
        <f t="shared" si="330"/>
        <v>0</v>
      </c>
      <c r="PW353" s="929">
        <f t="shared" si="330"/>
        <v>0</v>
      </c>
      <c r="PX353" s="929">
        <f t="shared" si="330"/>
        <v>0</v>
      </c>
      <c r="PY353" s="929">
        <f t="shared" si="330"/>
        <v>0</v>
      </c>
      <c r="PZ353" s="929">
        <f t="shared" si="330"/>
        <v>0</v>
      </c>
      <c r="QA353" s="929">
        <f t="shared" si="330"/>
        <v>0</v>
      </c>
      <c r="QB353" s="929">
        <f t="shared" si="330"/>
        <v>0</v>
      </c>
      <c r="QC353" s="929">
        <f t="shared" si="330"/>
        <v>0</v>
      </c>
      <c r="QD353" s="929">
        <f t="shared" si="330"/>
        <v>0</v>
      </c>
      <c r="QE353" s="929">
        <f t="shared" si="330"/>
        <v>0</v>
      </c>
      <c r="QF353" s="929">
        <f t="shared" si="330"/>
        <v>0</v>
      </c>
      <c r="QG353" s="929">
        <f t="shared" si="330"/>
        <v>0</v>
      </c>
      <c r="QH353" s="929">
        <f t="shared" si="330"/>
        <v>0</v>
      </c>
      <c r="QI353" s="929">
        <f t="shared" si="330"/>
        <v>0</v>
      </c>
      <c r="QJ353" s="929">
        <f t="shared" si="330"/>
        <v>0</v>
      </c>
      <c r="QK353" s="929">
        <f t="shared" si="330"/>
        <v>0</v>
      </c>
      <c r="QL353" s="929">
        <f t="shared" si="330"/>
        <v>0</v>
      </c>
      <c r="QM353" s="929">
        <f t="shared" si="330"/>
        <v>0</v>
      </c>
      <c r="QN353" s="929">
        <f t="shared" si="330"/>
        <v>0</v>
      </c>
      <c r="QO353" s="929">
        <f t="shared" si="330"/>
        <v>0</v>
      </c>
      <c r="QP353" s="929">
        <f t="shared" si="330"/>
        <v>0</v>
      </c>
      <c r="QQ353" s="929">
        <f t="shared" si="330"/>
        <v>0</v>
      </c>
      <c r="QR353" s="929">
        <f t="shared" si="331"/>
        <v>0</v>
      </c>
      <c r="QS353" s="929">
        <f t="shared" si="331"/>
        <v>0</v>
      </c>
      <c r="QT353" s="929">
        <f t="shared" si="331"/>
        <v>0</v>
      </c>
      <c r="QU353" s="929">
        <f t="shared" si="331"/>
        <v>0</v>
      </c>
      <c r="QV353" s="929">
        <f t="shared" si="331"/>
        <v>0</v>
      </c>
      <c r="QW353" s="929">
        <f t="shared" si="331"/>
        <v>0</v>
      </c>
      <c r="QX353" s="929">
        <f t="shared" si="331"/>
        <v>0</v>
      </c>
      <c r="QY353" s="929">
        <f t="shared" si="331"/>
        <v>0</v>
      </c>
      <c r="QZ353" s="929">
        <f t="shared" si="331"/>
        <v>0</v>
      </c>
      <c r="RA353" s="929">
        <f t="shared" si="331"/>
        <v>0</v>
      </c>
      <c r="RB353" s="929">
        <f t="shared" si="331"/>
        <v>0</v>
      </c>
      <c r="RC353" s="929">
        <f t="shared" si="331"/>
        <v>0</v>
      </c>
      <c r="RD353" s="929">
        <f t="shared" si="331"/>
        <v>0</v>
      </c>
      <c r="RE353" s="929">
        <f t="shared" si="331"/>
        <v>0</v>
      </c>
      <c r="RF353" s="929">
        <f t="shared" si="331"/>
        <v>0</v>
      </c>
      <c r="RG353" s="929">
        <f t="shared" si="331"/>
        <v>0</v>
      </c>
      <c r="RH353" s="929">
        <f t="shared" si="331"/>
        <v>0</v>
      </c>
      <c r="RI353" s="929">
        <f t="shared" si="331"/>
        <v>0</v>
      </c>
      <c r="RJ353" s="929">
        <f t="shared" si="331"/>
        <v>0</v>
      </c>
      <c r="RK353" s="929">
        <f t="shared" si="331"/>
        <v>0</v>
      </c>
      <c r="RL353" s="929">
        <f t="shared" si="331"/>
        <v>0</v>
      </c>
      <c r="RM353" s="929">
        <f t="shared" si="331"/>
        <v>0</v>
      </c>
      <c r="RN353" s="929">
        <f t="shared" si="331"/>
        <v>0</v>
      </c>
      <c r="RO353" s="929">
        <f t="shared" si="331"/>
        <v>0</v>
      </c>
      <c r="RP353" s="929">
        <f t="shared" si="331"/>
        <v>0</v>
      </c>
      <c r="RQ353" s="929">
        <f t="shared" si="331"/>
        <v>0</v>
      </c>
      <c r="RR353" s="929">
        <f t="shared" si="331"/>
        <v>0</v>
      </c>
      <c r="RS353" s="929">
        <f t="shared" si="331"/>
        <v>0</v>
      </c>
      <c r="RT353" s="929">
        <f t="shared" si="331"/>
        <v>0</v>
      </c>
      <c r="RU353" s="929">
        <f t="shared" si="331"/>
        <v>0</v>
      </c>
      <c r="RV353" s="929">
        <f t="shared" si="331"/>
        <v>0</v>
      </c>
      <c r="RW353" s="929">
        <f t="shared" si="331"/>
        <v>0</v>
      </c>
      <c r="RX353" s="929">
        <f t="shared" si="331"/>
        <v>0</v>
      </c>
      <c r="RY353" s="929">
        <f t="shared" si="331"/>
        <v>0</v>
      </c>
      <c r="RZ353" s="929">
        <f t="shared" si="331"/>
        <v>0</v>
      </c>
      <c r="SA353" s="929">
        <f t="shared" si="331"/>
        <v>0</v>
      </c>
      <c r="SB353" s="929">
        <f t="shared" si="331"/>
        <v>0</v>
      </c>
      <c r="SC353" s="929">
        <f t="shared" si="331"/>
        <v>0</v>
      </c>
      <c r="SD353" s="929">
        <f t="shared" si="331"/>
        <v>0</v>
      </c>
      <c r="SE353" s="929">
        <f t="shared" si="331"/>
        <v>0</v>
      </c>
      <c r="SF353" s="929">
        <f t="shared" si="331"/>
        <v>0</v>
      </c>
      <c r="SG353" s="929">
        <f t="shared" si="331"/>
        <v>0</v>
      </c>
      <c r="SH353" s="929">
        <f t="shared" si="331"/>
        <v>0</v>
      </c>
      <c r="SI353" s="929">
        <f t="shared" si="331"/>
        <v>0</v>
      </c>
      <c r="SJ353" s="274">
        <f t="shared" si="332"/>
        <v>0</v>
      </c>
      <c r="SK353" s="261"/>
      <c r="SL353" s="249"/>
      <c r="SM353" s="249"/>
      <c r="SN353" s="249"/>
    </row>
    <row r="354" spans="1:508" outlineLevel="3" x14ac:dyDescent="0.35">
      <c r="A354" s="249"/>
      <c r="B354" s="258"/>
      <c r="C354" s="447">
        <f>INT($C$40)+3</f>
        <v>4</v>
      </c>
      <c r="D354" s="274"/>
      <c r="E354" s="325">
        <f t="shared" si="322"/>
        <v>202</v>
      </c>
      <c r="F354" s="331"/>
      <c r="G354" s="274"/>
      <c r="H354" s="569"/>
      <c r="I354" s="584" t="s">
        <v>922</v>
      </c>
      <c r="J354" s="570"/>
      <c r="K354" s="930">
        <f>K353</f>
        <v>0</v>
      </c>
      <c r="L354" s="930">
        <f t="shared" ref="L354:BW354" si="334">L353</f>
        <v>0</v>
      </c>
      <c r="M354" s="930">
        <f t="shared" si="334"/>
        <v>0</v>
      </c>
      <c r="N354" s="930">
        <f t="shared" si="334"/>
        <v>0</v>
      </c>
      <c r="O354" s="930">
        <f t="shared" si="334"/>
        <v>0</v>
      </c>
      <c r="P354" s="930">
        <f t="shared" si="334"/>
        <v>0</v>
      </c>
      <c r="Q354" s="930">
        <f t="shared" si="334"/>
        <v>0</v>
      </c>
      <c r="R354" s="930">
        <f t="shared" si="334"/>
        <v>0</v>
      </c>
      <c r="S354" s="930">
        <f t="shared" si="334"/>
        <v>0</v>
      </c>
      <c r="T354" s="930">
        <f t="shared" si="334"/>
        <v>0</v>
      </c>
      <c r="U354" s="930">
        <f t="shared" si="334"/>
        <v>0</v>
      </c>
      <c r="V354" s="930">
        <f t="shared" si="334"/>
        <v>0</v>
      </c>
      <c r="W354" s="930">
        <f t="shared" si="334"/>
        <v>0</v>
      </c>
      <c r="X354" s="930">
        <f t="shared" si="334"/>
        <v>0</v>
      </c>
      <c r="Y354" s="930">
        <f t="shared" si="334"/>
        <v>0</v>
      </c>
      <c r="Z354" s="930">
        <f t="shared" si="334"/>
        <v>0</v>
      </c>
      <c r="AA354" s="930">
        <f t="shared" si="334"/>
        <v>0</v>
      </c>
      <c r="AB354" s="930">
        <f t="shared" si="334"/>
        <v>0</v>
      </c>
      <c r="AC354" s="930">
        <f t="shared" si="334"/>
        <v>0</v>
      </c>
      <c r="AD354" s="930">
        <f t="shared" si="334"/>
        <v>0</v>
      </c>
      <c r="AE354" s="930">
        <f t="shared" si="334"/>
        <v>0</v>
      </c>
      <c r="AF354" s="930">
        <f t="shared" si="334"/>
        <v>0</v>
      </c>
      <c r="AG354" s="930">
        <f t="shared" si="334"/>
        <v>0</v>
      </c>
      <c r="AH354" s="930">
        <f t="shared" si="334"/>
        <v>0</v>
      </c>
      <c r="AI354" s="930">
        <f t="shared" si="334"/>
        <v>0</v>
      </c>
      <c r="AJ354" s="930">
        <f t="shared" si="334"/>
        <v>0</v>
      </c>
      <c r="AK354" s="930">
        <f t="shared" si="334"/>
        <v>0</v>
      </c>
      <c r="AL354" s="930">
        <f t="shared" si="334"/>
        <v>0</v>
      </c>
      <c r="AM354" s="930">
        <f t="shared" si="334"/>
        <v>0</v>
      </c>
      <c r="AN354" s="930">
        <f t="shared" si="334"/>
        <v>0</v>
      </c>
      <c r="AO354" s="930">
        <f t="shared" si="334"/>
        <v>0</v>
      </c>
      <c r="AP354" s="930">
        <f t="shared" si="334"/>
        <v>0</v>
      </c>
      <c r="AQ354" s="930">
        <f t="shared" si="334"/>
        <v>0</v>
      </c>
      <c r="AR354" s="930">
        <f t="shared" si="334"/>
        <v>0</v>
      </c>
      <c r="AS354" s="930">
        <f t="shared" si="334"/>
        <v>0</v>
      </c>
      <c r="AT354" s="930">
        <f t="shared" si="334"/>
        <v>0</v>
      </c>
      <c r="AU354" s="930">
        <f t="shared" si="334"/>
        <v>0</v>
      </c>
      <c r="AV354" s="930">
        <f t="shared" si="334"/>
        <v>0</v>
      </c>
      <c r="AW354" s="930">
        <f t="shared" si="334"/>
        <v>0</v>
      </c>
      <c r="AX354" s="930">
        <f t="shared" si="334"/>
        <v>0</v>
      </c>
      <c r="AY354" s="930">
        <f t="shared" si="334"/>
        <v>0</v>
      </c>
      <c r="AZ354" s="930">
        <f t="shared" si="334"/>
        <v>0</v>
      </c>
      <c r="BA354" s="930">
        <f t="shared" si="334"/>
        <v>0</v>
      </c>
      <c r="BB354" s="930">
        <f t="shared" si="334"/>
        <v>0</v>
      </c>
      <c r="BC354" s="930">
        <f t="shared" si="334"/>
        <v>0</v>
      </c>
      <c r="BD354" s="930">
        <f t="shared" si="334"/>
        <v>0</v>
      </c>
      <c r="BE354" s="930">
        <f t="shared" si="334"/>
        <v>0</v>
      </c>
      <c r="BF354" s="930">
        <f t="shared" si="334"/>
        <v>0</v>
      </c>
      <c r="BG354" s="930">
        <f t="shared" si="334"/>
        <v>0</v>
      </c>
      <c r="BH354" s="930">
        <f t="shared" si="334"/>
        <v>0</v>
      </c>
      <c r="BI354" s="930">
        <f t="shared" si="334"/>
        <v>0</v>
      </c>
      <c r="BJ354" s="930">
        <f t="shared" si="334"/>
        <v>0</v>
      </c>
      <c r="BK354" s="930">
        <f t="shared" si="334"/>
        <v>0</v>
      </c>
      <c r="BL354" s="930">
        <f t="shared" si="334"/>
        <v>0</v>
      </c>
      <c r="BM354" s="930">
        <f t="shared" si="334"/>
        <v>0</v>
      </c>
      <c r="BN354" s="930">
        <f t="shared" si="334"/>
        <v>0</v>
      </c>
      <c r="BO354" s="930">
        <f t="shared" si="334"/>
        <v>0</v>
      </c>
      <c r="BP354" s="930">
        <f t="shared" si="334"/>
        <v>0</v>
      </c>
      <c r="BQ354" s="930">
        <f t="shared" si="334"/>
        <v>0</v>
      </c>
      <c r="BR354" s="930">
        <f t="shared" si="334"/>
        <v>0</v>
      </c>
      <c r="BS354" s="930">
        <f t="shared" si="334"/>
        <v>0</v>
      </c>
      <c r="BT354" s="930">
        <f t="shared" si="334"/>
        <v>0</v>
      </c>
      <c r="BU354" s="930">
        <f t="shared" si="334"/>
        <v>0</v>
      </c>
      <c r="BV354" s="930">
        <f t="shared" si="334"/>
        <v>0</v>
      </c>
      <c r="BW354" s="930">
        <f t="shared" si="334"/>
        <v>0</v>
      </c>
      <c r="BX354" s="930">
        <f t="shared" ref="BX354:EI354" si="335">BX353</f>
        <v>0</v>
      </c>
      <c r="BY354" s="930">
        <f t="shared" si="335"/>
        <v>0</v>
      </c>
      <c r="BZ354" s="930">
        <f t="shared" si="335"/>
        <v>0</v>
      </c>
      <c r="CA354" s="930">
        <f t="shared" si="335"/>
        <v>0</v>
      </c>
      <c r="CB354" s="930">
        <f t="shared" si="335"/>
        <v>0</v>
      </c>
      <c r="CC354" s="930">
        <f t="shared" si="335"/>
        <v>0</v>
      </c>
      <c r="CD354" s="930">
        <f t="shared" si="335"/>
        <v>0</v>
      </c>
      <c r="CE354" s="930">
        <f t="shared" si="335"/>
        <v>0</v>
      </c>
      <c r="CF354" s="930">
        <f t="shared" si="335"/>
        <v>0</v>
      </c>
      <c r="CG354" s="930">
        <f t="shared" si="335"/>
        <v>0</v>
      </c>
      <c r="CH354" s="930">
        <f t="shared" si="335"/>
        <v>0</v>
      </c>
      <c r="CI354" s="930">
        <f t="shared" si="335"/>
        <v>0</v>
      </c>
      <c r="CJ354" s="930">
        <f t="shared" si="335"/>
        <v>0</v>
      </c>
      <c r="CK354" s="930">
        <f t="shared" si="335"/>
        <v>0</v>
      </c>
      <c r="CL354" s="930">
        <f t="shared" si="335"/>
        <v>0</v>
      </c>
      <c r="CM354" s="930">
        <f t="shared" si="335"/>
        <v>0</v>
      </c>
      <c r="CN354" s="930">
        <f t="shared" si="335"/>
        <v>0</v>
      </c>
      <c r="CO354" s="930">
        <f t="shared" si="335"/>
        <v>0</v>
      </c>
      <c r="CP354" s="930">
        <f t="shared" si="335"/>
        <v>0</v>
      </c>
      <c r="CQ354" s="930">
        <f t="shared" si="335"/>
        <v>0</v>
      </c>
      <c r="CR354" s="930">
        <f t="shared" si="335"/>
        <v>0</v>
      </c>
      <c r="CS354" s="930">
        <f t="shared" si="335"/>
        <v>0</v>
      </c>
      <c r="CT354" s="930">
        <f t="shared" si="335"/>
        <v>0</v>
      </c>
      <c r="CU354" s="930">
        <f t="shared" si="335"/>
        <v>0</v>
      </c>
      <c r="CV354" s="930">
        <f t="shared" si="335"/>
        <v>0</v>
      </c>
      <c r="CW354" s="930">
        <f t="shared" si="335"/>
        <v>0</v>
      </c>
      <c r="CX354" s="930">
        <f t="shared" si="335"/>
        <v>0</v>
      </c>
      <c r="CY354" s="930">
        <f t="shared" si="335"/>
        <v>0</v>
      </c>
      <c r="CZ354" s="930">
        <f t="shared" si="335"/>
        <v>0</v>
      </c>
      <c r="DA354" s="930">
        <f t="shared" si="335"/>
        <v>0</v>
      </c>
      <c r="DB354" s="930">
        <f t="shared" si="335"/>
        <v>0</v>
      </c>
      <c r="DC354" s="930">
        <f t="shared" si="335"/>
        <v>0</v>
      </c>
      <c r="DD354" s="930">
        <f t="shared" si="335"/>
        <v>0</v>
      </c>
      <c r="DE354" s="930">
        <f t="shared" si="335"/>
        <v>0</v>
      </c>
      <c r="DF354" s="930">
        <f t="shared" si="335"/>
        <v>0</v>
      </c>
      <c r="DG354" s="930">
        <f t="shared" si="335"/>
        <v>0</v>
      </c>
      <c r="DH354" s="930">
        <f t="shared" si="335"/>
        <v>0</v>
      </c>
      <c r="DI354" s="930">
        <f t="shared" si="335"/>
        <v>0</v>
      </c>
      <c r="DJ354" s="930">
        <f t="shared" si="335"/>
        <v>0</v>
      </c>
      <c r="DK354" s="930">
        <f t="shared" si="335"/>
        <v>0</v>
      </c>
      <c r="DL354" s="930">
        <f t="shared" si="335"/>
        <v>0</v>
      </c>
      <c r="DM354" s="930">
        <f t="shared" si="335"/>
        <v>0</v>
      </c>
      <c r="DN354" s="930">
        <f t="shared" si="335"/>
        <v>0</v>
      </c>
      <c r="DO354" s="930">
        <f t="shared" si="335"/>
        <v>0</v>
      </c>
      <c r="DP354" s="930">
        <f t="shared" si="335"/>
        <v>0</v>
      </c>
      <c r="DQ354" s="930">
        <f t="shared" si="335"/>
        <v>0</v>
      </c>
      <c r="DR354" s="930">
        <f t="shared" si="335"/>
        <v>0</v>
      </c>
      <c r="DS354" s="930">
        <f t="shared" si="335"/>
        <v>0</v>
      </c>
      <c r="DT354" s="930">
        <f t="shared" si="335"/>
        <v>0</v>
      </c>
      <c r="DU354" s="930">
        <f t="shared" si="335"/>
        <v>0</v>
      </c>
      <c r="DV354" s="930">
        <f t="shared" si="335"/>
        <v>0</v>
      </c>
      <c r="DW354" s="930">
        <f t="shared" si="335"/>
        <v>0</v>
      </c>
      <c r="DX354" s="930">
        <f t="shared" si="335"/>
        <v>0</v>
      </c>
      <c r="DY354" s="930">
        <f t="shared" si="335"/>
        <v>0</v>
      </c>
      <c r="DZ354" s="930">
        <f t="shared" si="335"/>
        <v>0</v>
      </c>
      <c r="EA354" s="930">
        <f t="shared" si="335"/>
        <v>0</v>
      </c>
      <c r="EB354" s="930">
        <f t="shared" si="335"/>
        <v>0</v>
      </c>
      <c r="EC354" s="930">
        <f t="shared" si="335"/>
        <v>0</v>
      </c>
      <c r="ED354" s="930">
        <f t="shared" si="335"/>
        <v>0</v>
      </c>
      <c r="EE354" s="930">
        <f t="shared" si="335"/>
        <v>0</v>
      </c>
      <c r="EF354" s="930">
        <f t="shared" si="335"/>
        <v>0</v>
      </c>
      <c r="EG354" s="930">
        <f t="shared" si="335"/>
        <v>0</v>
      </c>
      <c r="EH354" s="930">
        <f t="shared" si="335"/>
        <v>0</v>
      </c>
      <c r="EI354" s="930">
        <f t="shared" si="335"/>
        <v>0</v>
      </c>
      <c r="EJ354" s="930">
        <f t="shared" ref="EJ354:GU354" si="336">EJ353</f>
        <v>0</v>
      </c>
      <c r="EK354" s="930">
        <f t="shared" si="336"/>
        <v>0</v>
      </c>
      <c r="EL354" s="930">
        <f t="shared" si="336"/>
        <v>0</v>
      </c>
      <c r="EM354" s="930">
        <f t="shared" si="336"/>
        <v>0</v>
      </c>
      <c r="EN354" s="930">
        <f t="shared" si="336"/>
        <v>0</v>
      </c>
      <c r="EO354" s="930">
        <f t="shared" si="336"/>
        <v>0</v>
      </c>
      <c r="EP354" s="930">
        <f t="shared" si="336"/>
        <v>0</v>
      </c>
      <c r="EQ354" s="930">
        <f t="shared" si="336"/>
        <v>0</v>
      </c>
      <c r="ER354" s="930">
        <f t="shared" si="336"/>
        <v>0</v>
      </c>
      <c r="ES354" s="930">
        <f t="shared" si="336"/>
        <v>0</v>
      </c>
      <c r="ET354" s="930">
        <f t="shared" si="336"/>
        <v>0</v>
      </c>
      <c r="EU354" s="930">
        <f t="shared" si="336"/>
        <v>0</v>
      </c>
      <c r="EV354" s="930">
        <f t="shared" si="336"/>
        <v>0</v>
      </c>
      <c r="EW354" s="930">
        <f t="shared" si="336"/>
        <v>0</v>
      </c>
      <c r="EX354" s="930">
        <f t="shared" si="336"/>
        <v>0</v>
      </c>
      <c r="EY354" s="930">
        <f t="shared" si="336"/>
        <v>0</v>
      </c>
      <c r="EZ354" s="930">
        <f t="shared" si="336"/>
        <v>0</v>
      </c>
      <c r="FA354" s="930">
        <f t="shared" si="336"/>
        <v>0</v>
      </c>
      <c r="FB354" s="930">
        <f t="shared" si="336"/>
        <v>0</v>
      </c>
      <c r="FC354" s="930">
        <f t="shared" si="336"/>
        <v>0</v>
      </c>
      <c r="FD354" s="930">
        <f t="shared" si="336"/>
        <v>0</v>
      </c>
      <c r="FE354" s="930">
        <f t="shared" si="336"/>
        <v>0</v>
      </c>
      <c r="FF354" s="930">
        <f t="shared" si="336"/>
        <v>0</v>
      </c>
      <c r="FG354" s="930">
        <f t="shared" si="336"/>
        <v>0</v>
      </c>
      <c r="FH354" s="930">
        <f t="shared" si="336"/>
        <v>0</v>
      </c>
      <c r="FI354" s="930">
        <f t="shared" si="336"/>
        <v>0</v>
      </c>
      <c r="FJ354" s="930">
        <f t="shared" si="336"/>
        <v>0</v>
      </c>
      <c r="FK354" s="930">
        <f t="shared" si="336"/>
        <v>0</v>
      </c>
      <c r="FL354" s="930">
        <f t="shared" si="336"/>
        <v>0</v>
      </c>
      <c r="FM354" s="930">
        <f t="shared" si="336"/>
        <v>0</v>
      </c>
      <c r="FN354" s="930">
        <f t="shared" si="336"/>
        <v>0</v>
      </c>
      <c r="FO354" s="930">
        <f t="shared" si="336"/>
        <v>0</v>
      </c>
      <c r="FP354" s="930">
        <f t="shared" si="336"/>
        <v>0</v>
      </c>
      <c r="FQ354" s="930">
        <f t="shared" si="336"/>
        <v>0</v>
      </c>
      <c r="FR354" s="930">
        <f t="shared" si="336"/>
        <v>0</v>
      </c>
      <c r="FS354" s="930">
        <f t="shared" si="336"/>
        <v>0</v>
      </c>
      <c r="FT354" s="930">
        <f t="shared" si="336"/>
        <v>0</v>
      </c>
      <c r="FU354" s="930">
        <f t="shared" si="336"/>
        <v>0</v>
      </c>
      <c r="FV354" s="930">
        <f t="shared" si="336"/>
        <v>0</v>
      </c>
      <c r="FW354" s="930">
        <f t="shared" si="336"/>
        <v>0</v>
      </c>
      <c r="FX354" s="930">
        <f t="shared" si="336"/>
        <v>0</v>
      </c>
      <c r="FY354" s="930">
        <f t="shared" si="336"/>
        <v>0</v>
      </c>
      <c r="FZ354" s="930">
        <f t="shared" si="336"/>
        <v>0</v>
      </c>
      <c r="GA354" s="930">
        <f t="shared" si="336"/>
        <v>0</v>
      </c>
      <c r="GB354" s="930">
        <f t="shared" si="336"/>
        <v>0</v>
      </c>
      <c r="GC354" s="930">
        <f t="shared" si="336"/>
        <v>0</v>
      </c>
      <c r="GD354" s="930">
        <f t="shared" si="336"/>
        <v>0</v>
      </c>
      <c r="GE354" s="930">
        <f t="shared" si="336"/>
        <v>0</v>
      </c>
      <c r="GF354" s="930">
        <f t="shared" si="336"/>
        <v>0</v>
      </c>
      <c r="GG354" s="930">
        <f t="shared" si="336"/>
        <v>0</v>
      </c>
      <c r="GH354" s="930">
        <f t="shared" si="336"/>
        <v>0</v>
      </c>
      <c r="GI354" s="930">
        <f t="shared" si="336"/>
        <v>0</v>
      </c>
      <c r="GJ354" s="930">
        <f t="shared" si="336"/>
        <v>0</v>
      </c>
      <c r="GK354" s="930">
        <f t="shared" si="336"/>
        <v>0</v>
      </c>
      <c r="GL354" s="930">
        <f t="shared" si="336"/>
        <v>0</v>
      </c>
      <c r="GM354" s="930">
        <f t="shared" si="336"/>
        <v>0</v>
      </c>
      <c r="GN354" s="930">
        <f t="shared" si="336"/>
        <v>0</v>
      </c>
      <c r="GO354" s="930">
        <f t="shared" si="336"/>
        <v>0</v>
      </c>
      <c r="GP354" s="930">
        <f t="shared" si="336"/>
        <v>0</v>
      </c>
      <c r="GQ354" s="930">
        <f t="shared" si="336"/>
        <v>0</v>
      </c>
      <c r="GR354" s="930">
        <f t="shared" si="336"/>
        <v>0</v>
      </c>
      <c r="GS354" s="930">
        <f t="shared" si="336"/>
        <v>0</v>
      </c>
      <c r="GT354" s="930">
        <f t="shared" si="336"/>
        <v>0</v>
      </c>
      <c r="GU354" s="930">
        <f t="shared" si="336"/>
        <v>0</v>
      </c>
      <c r="GV354" s="930">
        <f t="shared" ref="GV354:JG354" si="337">GV353</f>
        <v>0</v>
      </c>
      <c r="GW354" s="930">
        <f t="shared" si="337"/>
        <v>0</v>
      </c>
      <c r="GX354" s="930">
        <f t="shared" si="337"/>
        <v>0</v>
      </c>
      <c r="GY354" s="930">
        <f t="shared" si="337"/>
        <v>0</v>
      </c>
      <c r="GZ354" s="930">
        <f t="shared" si="337"/>
        <v>0</v>
      </c>
      <c r="HA354" s="930">
        <f t="shared" si="337"/>
        <v>0</v>
      </c>
      <c r="HB354" s="930">
        <f t="shared" si="337"/>
        <v>0</v>
      </c>
      <c r="HC354" s="930">
        <f t="shared" si="337"/>
        <v>0</v>
      </c>
      <c r="HD354" s="930">
        <f t="shared" si="337"/>
        <v>0</v>
      </c>
      <c r="HE354" s="930">
        <f t="shared" si="337"/>
        <v>0</v>
      </c>
      <c r="HF354" s="930">
        <f t="shared" si="337"/>
        <v>0</v>
      </c>
      <c r="HG354" s="930">
        <f t="shared" si="337"/>
        <v>0</v>
      </c>
      <c r="HH354" s="930">
        <f t="shared" si="337"/>
        <v>0</v>
      </c>
      <c r="HI354" s="930">
        <f t="shared" si="337"/>
        <v>0</v>
      </c>
      <c r="HJ354" s="930">
        <f t="shared" si="337"/>
        <v>0</v>
      </c>
      <c r="HK354" s="930">
        <f t="shared" si="337"/>
        <v>0</v>
      </c>
      <c r="HL354" s="930">
        <f t="shared" si="337"/>
        <v>0</v>
      </c>
      <c r="HM354" s="930">
        <f t="shared" si="337"/>
        <v>0</v>
      </c>
      <c r="HN354" s="930">
        <f t="shared" si="337"/>
        <v>0</v>
      </c>
      <c r="HO354" s="930">
        <f t="shared" si="337"/>
        <v>0</v>
      </c>
      <c r="HP354" s="930">
        <f t="shared" si="337"/>
        <v>0</v>
      </c>
      <c r="HQ354" s="930">
        <f t="shared" si="337"/>
        <v>0</v>
      </c>
      <c r="HR354" s="930">
        <f t="shared" si="337"/>
        <v>0</v>
      </c>
      <c r="HS354" s="930">
        <f t="shared" si="337"/>
        <v>0</v>
      </c>
      <c r="HT354" s="930">
        <f t="shared" si="337"/>
        <v>0</v>
      </c>
      <c r="HU354" s="930">
        <f t="shared" si="337"/>
        <v>0</v>
      </c>
      <c r="HV354" s="930">
        <f t="shared" si="337"/>
        <v>0</v>
      </c>
      <c r="HW354" s="930">
        <f t="shared" si="337"/>
        <v>0</v>
      </c>
      <c r="HX354" s="930">
        <f t="shared" si="337"/>
        <v>0</v>
      </c>
      <c r="HY354" s="930">
        <f t="shared" si="337"/>
        <v>0</v>
      </c>
      <c r="HZ354" s="930">
        <f t="shared" si="337"/>
        <v>0</v>
      </c>
      <c r="IA354" s="930">
        <f t="shared" si="337"/>
        <v>0</v>
      </c>
      <c r="IB354" s="930">
        <f t="shared" si="337"/>
        <v>0</v>
      </c>
      <c r="IC354" s="930">
        <f t="shared" si="337"/>
        <v>0</v>
      </c>
      <c r="ID354" s="930">
        <f t="shared" si="337"/>
        <v>0</v>
      </c>
      <c r="IE354" s="930">
        <f t="shared" si="337"/>
        <v>0</v>
      </c>
      <c r="IF354" s="930">
        <f t="shared" si="337"/>
        <v>0</v>
      </c>
      <c r="IG354" s="930">
        <f t="shared" si="337"/>
        <v>0</v>
      </c>
      <c r="IH354" s="930">
        <f t="shared" si="337"/>
        <v>0</v>
      </c>
      <c r="II354" s="930">
        <f t="shared" si="337"/>
        <v>0</v>
      </c>
      <c r="IJ354" s="930">
        <f t="shared" si="337"/>
        <v>0</v>
      </c>
      <c r="IK354" s="930">
        <f t="shared" si="337"/>
        <v>0</v>
      </c>
      <c r="IL354" s="930">
        <f t="shared" si="337"/>
        <v>0</v>
      </c>
      <c r="IM354" s="930">
        <f t="shared" si="337"/>
        <v>0</v>
      </c>
      <c r="IN354" s="930">
        <f t="shared" si="337"/>
        <v>0</v>
      </c>
      <c r="IO354" s="930">
        <f t="shared" si="337"/>
        <v>0</v>
      </c>
      <c r="IP354" s="930">
        <f t="shared" si="337"/>
        <v>0</v>
      </c>
      <c r="IQ354" s="930">
        <f t="shared" si="337"/>
        <v>0</v>
      </c>
      <c r="IR354" s="930">
        <f t="shared" si="337"/>
        <v>0</v>
      </c>
      <c r="IS354" s="930">
        <f t="shared" si="337"/>
        <v>0</v>
      </c>
      <c r="IT354" s="930">
        <f t="shared" si="337"/>
        <v>0</v>
      </c>
      <c r="IU354" s="930">
        <f t="shared" si="337"/>
        <v>0</v>
      </c>
      <c r="IV354" s="930">
        <f t="shared" si="337"/>
        <v>0</v>
      </c>
      <c r="IW354" s="930">
        <f t="shared" si="337"/>
        <v>0</v>
      </c>
      <c r="IX354" s="930">
        <f t="shared" si="337"/>
        <v>0</v>
      </c>
      <c r="IY354" s="930">
        <f t="shared" si="337"/>
        <v>0</v>
      </c>
      <c r="IZ354" s="930">
        <f t="shared" si="337"/>
        <v>0</v>
      </c>
      <c r="JA354" s="930">
        <f t="shared" si="337"/>
        <v>0</v>
      </c>
      <c r="JB354" s="930">
        <f t="shared" si="337"/>
        <v>0</v>
      </c>
      <c r="JC354" s="930">
        <f t="shared" si="337"/>
        <v>0</v>
      </c>
      <c r="JD354" s="930">
        <f t="shared" si="337"/>
        <v>0</v>
      </c>
      <c r="JE354" s="930">
        <f t="shared" si="337"/>
        <v>0</v>
      </c>
      <c r="JF354" s="930">
        <f t="shared" si="337"/>
        <v>0</v>
      </c>
      <c r="JG354" s="930">
        <f t="shared" si="337"/>
        <v>0</v>
      </c>
      <c r="JH354" s="930">
        <f t="shared" ref="JH354:LS354" si="338">JH353</f>
        <v>0</v>
      </c>
      <c r="JI354" s="930">
        <f t="shared" si="338"/>
        <v>0</v>
      </c>
      <c r="JJ354" s="930">
        <f t="shared" si="338"/>
        <v>0</v>
      </c>
      <c r="JK354" s="930">
        <f t="shared" si="338"/>
        <v>0</v>
      </c>
      <c r="JL354" s="930">
        <f t="shared" si="338"/>
        <v>0</v>
      </c>
      <c r="JM354" s="930">
        <f t="shared" si="338"/>
        <v>0</v>
      </c>
      <c r="JN354" s="930">
        <f t="shared" si="338"/>
        <v>0</v>
      </c>
      <c r="JO354" s="930">
        <f t="shared" si="338"/>
        <v>0</v>
      </c>
      <c r="JP354" s="930">
        <f t="shared" si="338"/>
        <v>0</v>
      </c>
      <c r="JQ354" s="930">
        <f t="shared" si="338"/>
        <v>0</v>
      </c>
      <c r="JR354" s="930">
        <f t="shared" si="338"/>
        <v>0</v>
      </c>
      <c r="JS354" s="930">
        <f t="shared" si="338"/>
        <v>0</v>
      </c>
      <c r="JT354" s="930">
        <f t="shared" si="338"/>
        <v>0</v>
      </c>
      <c r="JU354" s="930">
        <f t="shared" si="338"/>
        <v>0</v>
      </c>
      <c r="JV354" s="930">
        <f t="shared" si="338"/>
        <v>0</v>
      </c>
      <c r="JW354" s="930">
        <f t="shared" si="338"/>
        <v>0</v>
      </c>
      <c r="JX354" s="930">
        <f t="shared" si="338"/>
        <v>0</v>
      </c>
      <c r="JY354" s="930">
        <f t="shared" si="338"/>
        <v>0</v>
      </c>
      <c r="JZ354" s="930">
        <f t="shared" si="338"/>
        <v>0</v>
      </c>
      <c r="KA354" s="930">
        <f t="shared" si="338"/>
        <v>0</v>
      </c>
      <c r="KB354" s="930">
        <f t="shared" si="338"/>
        <v>0</v>
      </c>
      <c r="KC354" s="930">
        <f t="shared" si="338"/>
        <v>0</v>
      </c>
      <c r="KD354" s="930">
        <f t="shared" si="338"/>
        <v>0</v>
      </c>
      <c r="KE354" s="930">
        <f t="shared" si="338"/>
        <v>0</v>
      </c>
      <c r="KF354" s="930">
        <f t="shared" si="338"/>
        <v>0</v>
      </c>
      <c r="KG354" s="930">
        <f t="shared" si="338"/>
        <v>0</v>
      </c>
      <c r="KH354" s="930">
        <f t="shared" si="338"/>
        <v>0</v>
      </c>
      <c r="KI354" s="930">
        <f t="shared" si="338"/>
        <v>0</v>
      </c>
      <c r="KJ354" s="930">
        <f t="shared" si="338"/>
        <v>0</v>
      </c>
      <c r="KK354" s="930">
        <f t="shared" si="338"/>
        <v>0</v>
      </c>
      <c r="KL354" s="930">
        <f t="shared" si="338"/>
        <v>0</v>
      </c>
      <c r="KM354" s="930">
        <f t="shared" si="338"/>
        <v>0</v>
      </c>
      <c r="KN354" s="930">
        <f t="shared" si="338"/>
        <v>0</v>
      </c>
      <c r="KO354" s="930">
        <f t="shared" si="338"/>
        <v>0</v>
      </c>
      <c r="KP354" s="930">
        <f t="shared" si="338"/>
        <v>0</v>
      </c>
      <c r="KQ354" s="930">
        <f t="shared" si="338"/>
        <v>0</v>
      </c>
      <c r="KR354" s="930">
        <f t="shared" si="338"/>
        <v>0</v>
      </c>
      <c r="KS354" s="930">
        <f t="shared" si="338"/>
        <v>0</v>
      </c>
      <c r="KT354" s="930">
        <f t="shared" si="338"/>
        <v>0</v>
      </c>
      <c r="KU354" s="930">
        <f t="shared" si="338"/>
        <v>0</v>
      </c>
      <c r="KV354" s="930">
        <f t="shared" si="338"/>
        <v>0</v>
      </c>
      <c r="KW354" s="930">
        <f t="shared" si="338"/>
        <v>0</v>
      </c>
      <c r="KX354" s="930">
        <f t="shared" si="338"/>
        <v>0</v>
      </c>
      <c r="KY354" s="930">
        <f t="shared" si="338"/>
        <v>0</v>
      </c>
      <c r="KZ354" s="930">
        <f t="shared" si="338"/>
        <v>0</v>
      </c>
      <c r="LA354" s="930">
        <f t="shared" si="338"/>
        <v>0</v>
      </c>
      <c r="LB354" s="930">
        <f t="shared" si="338"/>
        <v>0</v>
      </c>
      <c r="LC354" s="930">
        <f t="shared" si="338"/>
        <v>0</v>
      </c>
      <c r="LD354" s="930">
        <f t="shared" si="338"/>
        <v>0</v>
      </c>
      <c r="LE354" s="930">
        <f t="shared" si="338"/>
        <v>0</v>
      </c>
      <c r="LF354" s="930">
        <f t="shared" si="338"/>
        <v>0</v>
      </c>
      <c r="LG354" s="930">
        <f t="shared" si="338"/>
        <v>0</v>
      </c>
      <c r="LH354" s="930">
        <f t="shared" si="338"/>
        <v>0</v>
      </c>
      <c r="LI354" s="930">
        <f t="shared" si="338"/>
        <v>0</v>
      </c>
      <c r="LJ354" s="930">
        <f t="shared" si="338"/>
        <v>0</v>
      </c>
      <c r="LK354" s="930">
        <f t="shared" si="338"/>
        <v>0</v>
      </c>
      <c r="LL354" s="930">
        <f t="shared" si="338"/>
        <v>0</v>
      </c>
      <c r="LM354" s="930">
        <f t="shared" si="338"/>
        <v>0</v>
      </c>
      <c r="LN354" s="930">
        <f t="shared" si="338"/>
        <v>0</v>
      </c>
      <c r="LO354" s="930">
        <f t="shared" si="338"/>
        <v>0</v>
      </c>
      <c r="LP354" s="930">
        <f t="shared" si="338"/>
        <v>0</v>
      </c>
      <c r="LQ354" s="930">
        <f t="shared" si="338"/>
        <v>0</v>
      </c>
      <c r="LR354" s="930">
        <f t="shared" si="338"/>
        <v>0</v>
      </c>
      <c r="LS354" s="930">
        <f t="shared" si="338"/>
        <v>0</v>
      </c>
      <c r="LT354" s="930">
        <f t="shared" ref="LT354:OE354" si="339">LT353</f>
        <v>0</v>
      </c>
      <c r="LU354" s="930">
        <f t="shared" si="339"/>
        <v>0</v>
      </c>
      <c r="LV354" s="930">
        <f t="shared" si="339"/>
        <v>0</v>
      </c>
      <c r="LW354" s="930">
        <f t="shared" si="339"/>
        <v>0</v>
      </c>
      <c r="LX354" s="930">
        <f t="shared" si="339"/>
        <v>0</v>
      </c>
      <c r="LY354" s="930">
        <f t="shared" si="339"/>
        <v>0</v>
      </c>
      <c r="LZ354" s="930">
        <f t="shared" si="339"/>
        <v>0</v>
      </c>
      <c r="MA354" s="930">
        <f t="shared" si="339"/>
        <v>0</v>
      </c>
      <c r="MB354" s="930">
        <f t="shared" si="339"/>
        <v>0</v>
      </c>
      <c r="MC354" s="930">
        <f t="shared" si="339"/>
        <v>0</v>
      </c>
      <c r="MD354" s="930">
        <f t="shared" si="339"/>
        <v>0</v>
      </c>
      <c r="ME354" s="930">
        <f t="shared" si="339"/>
        <v>0</v>
      </c>
      <c r="MF354" s="930">
        <f t="shared" si="339"/>
        <v>0</v>
      </c>
      <c r="MG354" s="930">
        <f t="shared" si="339"/>
        <v>0</v>
      </c>
      <c r="MH354" s="930">
        <f t="shared" si="339"/>
        <v>0</v>
      </c>
      <c r="MI354" s="930">
        <f t="shared" si="339"/>
        <v>0</v>
      </c>
      <c r="MJ354" s="930">
        <f t="shared" si="339"/>
        <v>0</v>
      </c>
      <c r="MK354" s="930">
        <f t="shared" si="339"/>
        <v>0</v>
      </c>
      <c r="ML354" s="930">
        <f t="shared" si="339"/>
        <v>0</v>
      </c>
      <c r="MM354" s="930">
        <f t="shared" si="339"/>
        <v>0</v>
      </c>
      <c r="MN354" s="930">
        <f t="shared" si="339"/>
        <v>0</v>
      </c>
      <c r="MO354" s="930">
        <f t="shared" si="339"/>
        <v>0</v>
      </c>
      <c r="MP354" s="930">
        <f t="shared" si="339"/>
        <v>0</v>
      </c>
      <c r="MQ354" s="930">
        <f t="shared" si="339"/>
        <v>0</v>
      </c>
      <c r="MR354" s="930">
        <f t="shared" si="339"/>
        <v>0</v>
      </c>
      <c r="MS354" s="930">
        <f t="shared" si="339"/>
        <v>0</v>
      </c>
      <c r="MT354" s="930">
        <f t="shared" si="339"/>
        <v>0</v>
      </c>
      <c r="MU354" s="930">
        <f t="shared" si="339"/>
        <v>0</v>
      </c>
      <c r="MV354" s="930">
        <f t="shared" si="339"/>
        <v>0</v>
      </c>
      <c r="MW354" s="930">
        <f t="shared" si="339"/>
        <v>0</v>
      </c>
      <c r="MX354" s="930">
        <f t="shared" si="339"/>
        <v>0</v>
      </c>
      <c r="MY354" s="930">
        <f t="shared" si="339"/>
        <v>0</v>
      </c>
      <c r="MZ354" s="930">
        <f t="shared" si="339"/>
        <v>0</v>
      </c>
      <c r="NA354" s="930">
        <f t="shared" si="339"/>
        <v>0</v>
      </c>
      <c r="NB354" s="930">
        <f t="shared" si="339"/>
        <v>0</v>
      </c>
      <c r="NC354" s="930">
        <f t="shared" si="339"/>
        <v>0</v>
      </c>
      <c r="ND354" s="930">
        <f t="shared" si="339"/>
        <v>0</v>
      </c>
      <c r="NE354" s="930">
        <f t="shared" si="339"/>
        <v>0</v>
      </c>
      <c r="NF354" s="930">
        <f t="shared" si="339"/>
        <v>0</v>
      </c>
      <c r="NG354" s="930">
        <f t="shared" si="339"/>
        <v>0</v>
      </c>
      <c r="NH354" s="930">
        <f t="shared" si="339"/>
        <v>0</v>
      </c>
      <c r="NI354" s="930">
        <f t="shared" si="339"/>
        <v>0</v>
      </c>
      <c r="NJ354" s="930">
        <f t="shared" si="339"/>
        <v>0</v>
      </c>
      <c r="NK354" s="930">
        <f t="shared" si="339"/>
        <v>0</v>
      </c>
      <c r="NL354" s="930">
        <f t="shared" si="339"/>
        <v>0</v>
      </c>
      <c r="NM354" s="930">
        <f t="shared" si="339"/>
        <v>0</v>
      </c>
      <c r="NN354" s="930">
        <f t="shared" si="339"/>
        <v>0</v>
      </c>
      <c r="NO354" s="930">
        <f t="shared" si="339"/>
        <v>0</v>
      </c>
      <c r="NP354" s="930">
        <f t="shared" si="339"/>
        <v>0</v>
      </c>
      <c r="NQ354" s="930">
        <f t="shared" si="339"/>
        <v>0</v>
      </c>
      <c r="NR354" s="930">
        <f t="shared" si="339"/>
        <v>0</v>
      </c>
      <c r="NS354" s="930">
        <f t="shared" si="339"/>
        <v>0</v>
      </c>
      <c r="NT354" s="930">
        <f t="shared" si="339"/>
        <v>0</v>
      </c>
      <c r="NU354" s="930">
        <f t="shared" si="339"/>
        <v>0</v>
      </c>
      <c r="NV354" s="930">
        <f t="shared" si="339"/>
        <v>0</v>
      </c>
      <c r="NW354" s="930">
        <f t="shared" si="339"/>
        <v>0</v>
      </c>
      <c r="NX354" s="930">
        <f t="shared" si="339"/>
        <v>0</v>
      </c>
      <c r="NY354" s="930">
        <f t="shared" si="339"/>
        <v>0</v>
      </c>
      <c r="NZ354" s="930">
        <f t="shared" si="339"/>
        <v>0</v>
      </c>
      <c r="OA354" s="930">
        <f t="shared" si="339"/>
        <v>0</v>
      </c>
      <c r="OB354" s="930">
        <f t="shared" si="339"/>
        <v>0</v>
      </c>
      <c r="OC354" s="930">
        <f t="shared" si="339"/>
        <v>0</v>
      </c>
      <c r="OD354" s="930">
        <f t="shared" si="339"/>
        <v>0</v>
      </c>
      <c r="OE354" s="930">
        <f t="shared" si="339"/>
        <v>0</v>
      </c>
      <c r="OF354" s="930">
        <f t="shared" ref="OF354:QQ354" si="340">OF353</f>
        <v>0</v>
      </c>
      <c r="OG354" s="930">
        <f t="shared" si="340"/>
        <v>0</v>
      </c>
      <c r="OH354" s="930">
        <f t="shared" si="340"/>
        <v>0</v>
      </c>
      <c r="OI354" s="930">
        <f t="shared" si="340"/>
        <v>0</v>
      </c>
      <c r="OJ354" s="930">
        <f t="shared" si="340"/>
        <v>0</v>
      </c>
      <c r="OK354" s="930">
        <f t="shared" si="340"/>
        <v>0</v>
      </c>
      <c r="OL354" s="930">
        <f t="shared" si="340"/>
        <v>0</v>
      </c>
      <c r="OM354" s="930">
        <f t="shared" si="340"/>
        <v>0</v>
      </c>
      <c r="ON354" s="930">
        <f t="shared" si="340"/>
        <v>0</v>
      </c>
      <c r="OO354" s="930">
        <f t="shared" si="340"/>
        <v>0</v>
      </c>
      <c r="OP354" s="930">
        <f t="shared" si="340"/>
        <v>0</v>
      </c>
      <c r="OQ354" s="930">
        <f t="shared" si="340"/>
        <v>0</v>
      </c>
      <c r="OR354" s="930">
        <f t="shared" si="340"/>
        <v>0</v>
      </c>
      <c r="OS354" s="930">
        <f t="shared" si="340"/>
        <v>0</v>
      </c>
      <c r="OT354" s="930">
        <f t="shared" si="340"/>
        <v>0</v>
      </c>
      <c r="OU354" s="930">
        <f t="shared" si="340"/>
        <v>0</v>
      </c>
      <c r="OV354" s="930">
        <f t="shared" si="340"/>
        <v>0</v>
      </c>
      <c r="OW354" s="930">
        <f t="shared" si="340"/>
        <v>0</v>
      </c>
      <c r="OX354" s="930">
        <f t="shared" si="340"/>
        <v>0</v>
      </c>
      <c r="OY354" s="930">
        <f t="shared" si="340"/>
        <v>0</v>
      </c>
      <c r="OZ354" s="930">
        <f t="shared" si="340"/>
        <v>0</v>
      </c>
      <c r="PA354" s="930">
        <f t="shared" si="340"/>
        <v>0</v>
      </c>
      <c r="PB354" s="930">
        <f t="shared" si="340"/>
        <v>0</v>
      </c>
      <c r="PC354" s="930">
        <f t="shared" si="340"/>
        <v>0</v>
      </c>
      <c r="PD354" s="930">
        <f t="shared" si="340"/>
        <v>0</v>
      </c>
      <c r="PE354" s="930">
        <f t="shared" si="340"/>
        <v>0</v>
      </c>
      <c r="PF354" s="930">
        <f t="shared" si="340"/>
        <v>0</v>
      </c>
      <c r="PG354" s="930">
        <f t="shared" si="340"/>
        <v>0</v>
      </c>
      <c r="PH354" s="930">
        <f t="shared" si="340"/>
        <v>0</v>
      </c>
      <c r="PI354" s="930">
        <f t="shared" si="340"/>
        <v>0</v>
      </c>
      <c r="PJ354" s="930">
        <f t="shared" si="340"/>
        <v>0</v>
      </c>
      <c r="PK354" s="930">
        <f t="shared" si="340"/>
        <v>0</v>
      </c>
      <c r="PL354" s="930">
        <f t="shared" si="340"/>
        <v>0</v>
      </c>
      <c r="PM354" s="930">
        <f t="shared" si="340"/>
        <v>0</v>
      </c>
      <c r="PN354" s="930">
        <f t="shared" si="340"/>
        <v>0</v>
      </c>
      <c r="PO354" s="930">
        <f t="shared" si="340"/>
        <v>0</v>
      </c>
      <c r="PP354" s="930">
        <f t="shared" si="340"/>
        <v>0</v>
      </c>
      <c r="PQ354" s="930">
        <f t="shared" si="340"/>
        <v>0</v>
      </c>
      <c r="PR354" s="930">
        <f t="shared" si="340"/>
        <v>0</v>
      </c>
      <c r="PS354" s="930">
        <f t="shared" si="340"/>
        <v>0</v>
      </c>
      <c r="PT354" s="930">
        <f t="shared" si="340"/>
        <v>0</v>
      </c>
      <c r="PU354" s="930">
        <f t="shared" si="340"/>
        <v>0</v>
      </c>
      <c r="PV354" s="930">
        <f t="shared" si="340"/>
        <v>0</v>
      </c>
      <c r="PW354" s="930">
        <f t="shared" si="340"/>
        <v>0</v>
      </c>
      <c r="PX354" s="930">
        <f t="shared" si="340"/>
        <v>0</v>
      </c>
      <c r="PY354" s="930">
        <f t="shared" si="340"/>
        <v>0</v>
      </c>
      <c r="PZ354" s="930">
        <f t="shared" si="340"/>
        <v>0</v>
      </c>
      <c r="QA354" s="930">
        <f t="shared" si="340"/>
        <v>0</v>
      </c>
      <c r="QB354" s="930">
        <f t="shared" si="340"/>
        <v>0</v>
      </c>
      <c r="QC354" s="930">
        <f t="shared" si="340"/>
        <v>0</v>
      </c>
      <c r="QD354" s="930">
        <f t="shared" si="340"/>
        <v>0</v>
      </c>
      <c r="QE354" s="930">
        <f t="shared" si="340"/>
        <v>0</v>
      </c>
      <c r="QF354" s="930">
        <f t="shared" si="340"/>
        <v>0</v>
      </c>
      <c r="QG354" s="930">
        <f t="shared" si="340"/>
        <v>0</v>
      </c>
      <c r="QH354" s="930">
        <f t="shared" si="340"/>
        <v>0</v>
      </c>
      <c r="QI354" s="930">
        <f t="shared" si="340"/>
        <v>0</v>
      </c>
      <c r="QJ354" s="930">
        <f t="shared" si="340"/>
        <v>0</v>
      </c>
      <c r="QK354" s="930">
        <f t="shared" si="340"/>
        <v>0</v>
      </c>
      <c r="QL354" s="930">
        <f t="shared" si="340"/>
        <v>0</v>
      </c>
      <c r="QM354" s="930">
        <f t="shared" si="340"/>
        <v>0</v>
      </c>
      <c r="QN354" s="930">
        <f t="shared" si="340"/>
        <v>0</v>
      </c>
      <c r="QO354" s="930">
        <f t="shared" si="340"/>
        <v>0</v>
      </c>
      <c r="QP354" s="930">
        <f t="shared" si="340"/>
        <v>0</v>
      </c>
      <c r="QQ354" s="930">
        <f t="shared" si="340"/>
        <v>0</v>
      </c>
      <c r="QR354" s="930">
        <f t="shared" ref="QR354:SI354" si="341">QR353</f>
        <v>0</v>
      </c>
      <c r="QS354" s="930">
        <f t="shared" si="341"/>
        <v>0</v>
      </c>
      <c r="QT354" s="930">
        <f t="shared" si="341"/>
        <v>0</v>
      </c>
      <c r="QU354" s="930">
        <f t="shared" si="341"/>
        <v>0</v>
      </c>
      <c r="QV354" s="930">
        <f t="shared" si="341"/>
        <v>0</v>
      </c>
      <c r="QW354" s="930">
        <f t="shared" si="341"/>
        <v>0</v>
      </c>
      <c r="QX354" s="930">
        <f t="shared" si="341"/>
        <v>0</v>
      </c>
      <c r="QY354" s="930">
        <f t="shared" si="341"/>
        <v>0</v>
      </c>
      <c r="QZ354" s="930">
        <f t="shared" si="341"/>
        <v>0</v>
      </c>
      <c r="RA354" s="930">
        <f t="shared" si="341"/>
        <v>0</v>
      </c>
      <c r="RB354" s="930">
        <f t="shared" si="341"/>
        <v>0</v>
      </c>
      <c r="RC354" s="930">
        <f t="shared" si="341"/>
        <v>0</v>
      </c>
      <c r="RD354" s="930">
        <f t="shared" si="341"/>
        <v>0</v>
      </c>
      <c r="RE354" s="930">
        <f t="shared" si="341"/>
        <v>0</v>
      </c>
      <c r="RF354" s="930">
        <f t="shared" si="341"/>
        <v>0</v>
      </c>
      <c r="RG354" s="930">
        <f t="shared" si="341"/>
        <v>0</v>
      </c>
      <c r="RH354" s="930">
        <f t="shared" si="341"/>
        <v>0</v>
      </c>
      <c r="RI354" s="930">
        <f t="shared" si="341"/>
        <v>0</v>
      </c>
      <c r="RJ354" s="930">
        <f t="shared" si="341"/>
        <v>0</v>
      </c>
      <c r="RK354" s="930">
        <f t="shared" si="341"/>
        <v>0</v>
      </c>
      <c r="RL354" s="930">
        <f t="shared" si="341"/>
        <v>0</v>
      </c>
      <c r="RM354" s="930">
        <f t="shared" si="341"/>
        <v>0</v>
      </c>
      <c r="RN354" s="930">
        <f t="shared" si="341"/>
        <v>0</v>
      </c>
      <c r="RO354" s="930">
        <f t="shared" si="341"/>
        <v>0</v>
      </c>
      <c r="RP354" s="930">
        <f t="shared" si="341"/>
        <v>0</v>
      </c>
      <c r="RQ354" s="930">
        <f t="shared" si="341"/>
        <v>0</v>
      </c>
      <c r="RR354" s="930">
        <f t="shared" si="341"/>
        <v>0</v>
      </c>
      <c r="RS354" s="930">
        <f t="shared" si="341"/>
        <v>0</v>
      </c>
      <c r="RT354" s="930">
        <f t="shared" si="341"/>
        <v>0</v>
      </c>
      <c r="RU354" s="930">
        <f t="shared" si="341"/>
        <v>0</v>
      </c>
      <c r="RV354" s="930">
        <f t="shared" si="341"/>
        <v>0</v>
      </c>
      <c r="RW354" s="930">
        <f t="shared" si="341"/>
        <v>0</v>
      </c>
      <c r="RX354" s="930">
        <f t="shared" si="341"/>
        <v>0</v>
      </c>
      <c r="RY354" s="930">
        <f t="shared" si="341"/>
        <v>0</v>
      </c>
      <c r="RZ354" s="930">
        <f t="shared" si="341"/>
        <v>0</v>
      </c>
      <c r="SA354" s="930">
        <f t="shared" si="341"/>
        <v>0</v>
      </c>
      <c r="SB354" s="930">
        <f t="shared" si="341"/>
        <v>0</v>
      </c>
      <c r="SC354" s="930">
        <f t="shared" si="341"/>
        <v>0</v>
      </c>
      <c r="SD354" s="930">
        <f t="shared" si="341"/>
        <v>0</v>
      </c>
      <c r="SE354" s="930">
        <f t="shared" si="341"/>
        <v>0</v>
      </c>
      <c r="SF354" s="930">
        <f t="shared" si="341"/>
        <v>0</v>
      </c>
      <c r="SG354" s="930">
        <f t="shared" si="341"/>
        <v>0</v>
      </c>
      <c r="SH354" s="930">
        <f t="shared" si="341"/>
        <v>0</v>
      </c>
      <c r="SI354" s="930">
        <f t="shared" si="341"/>
        <v>0</v>
      </c>
      <c r="SJ354" s="274">
        <f t="shared" ref="SJ354" si="342">SI354</f>
        <v>0</v>
      </c>
      <c r="SK354" s="261"/>
      <c r="SL354" s="249"/>
      <c r="SM354" s="249"/>
      <c r="SN354" s="249"/>
    </row>
    <row r="355" spans="1:508" outlineLevel="3" x14ac:dyDescent="0.35">
      <c r="A355" s="249"/>
      <c r="B355" s="258"/>
      <c r="C355" s="447">
        <f t="shared" si="323"/>
        <v>4</v>
      </c>
      <c r="D355" s="274"/>
      <c r="E355" s="325">
        <f t="shared" si="322"/>
        <v>203</v>
      </c>
      <c r="F355" s="331"/>
      <c r="G355" s="274"/>
      <c r="H355" s="569"/>
      <c r="I355" s="587" t="s">
        <v>928</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35">
      <c r="A356" s="249"/>
      <c r="B356" s="258"/>
      <c r="C356" s="447">
        <f>INT($C$40)+3</f>
        <v>4</v>
      </c>
      <c r="D356" s="274"/>
      <c r="E356" s="325">
        <f t="shared" si="322"/>
        <v>204</v>
      </c>
      <c r="F356" s="331"/>
      <c r="G356" s="274"/>
      <c r="H356" s="569"/>
      <c r="I356" s="584" t="s">
        <v>920</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35">
      <c r="A357" s="249"/>
      <c r="B357" s="258"/>
      <c r="C357" s="447">
        <f>INT($C$40)+3</f>
        <v>4</v>
      </c>
      <c r="D357" s="274"/>
      <c r="E357" s="325">
        <f t="shared" si="322"/>
        <v>205</v>
      </c>
      <c r="F357" s="331"/>
      <c r="G357" s="274"/>
      <c r="H357" s="569"/>
      <c r="I357" s="584" t="s">
        <v>921</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35">
      <c r="A358" s="249"/>
      <c r="B358" s="258"/>
      <c r="C358" s="447">
        <f>INT($C$40)+3</f>
        <v>4</v>
      </c>
      <c r="D358" s="274"/>
      <c r="E358" s="325">
        <f t="shared" si="322"/>
        <v>206</v>
      </c>
      <c r="F358" s="331"/>
      <c r="G358" s="274"/>
      <c r="H358" s="571"/>
      <c r="I358" s="585" t="s">
        <v>922</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35">
      <c r="A359" s="249"/>
      <c r="B359" s="258"/>
      <c r="C359" s="447">
        <f>INT($C$40)+2</f>
        <v>3</v>
      </c>
      <c r="D359" s="274"/>
      <c r="E359" s="325">
        <f t="shared" si="322"/>
        <v>207</v>
      </c>
      <c r="F359" s="331"/>
      <c r="G359" s="274"/>
      <c r="H359" s="567"/>
      <c r="I359" s="567" t="s">
        <v>615</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35">
      <c r="A360" s="249"/>
      <c r="B360" s="258"/>
      <c r="C360" s="447">
        <f t="shared" si="300"/>
        <v>4</v>
      </c>
      <c r="D360" s="274"/>
      <c r="E360" s="325">
        <f t="shared" si="322"/>
        <v>208</v>
      </c>
      <c r="F360" s="331"/>
      <c r="G360" s="274"/>
      <c r="H360" s="569"/>
      <c r="I360" s="569" t="s">
        <v>616</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35">
      <c r="A361" s="249"/>
      <c r="B361" s="258"/>
      <c r="C361" s="447">
        <f t="shared" si="300"/>
        <v>4</v>
      </c>
      <c r="D361" s="274"/>
      <c r="E361" s="325">
        <f t="shared" si="322"/>
        <v>209</v>
      </c>
      <c r="F361" s="331"/>
      <c r="G361" s="274"/>
      <c r="H361" s="569"/>
      <c r="I361" s="569" t="s">
        <v>617</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35">
      <c r="A362" s="249"/>
      <c r="B362" s="258"/>
      <c r="C362" s="447">
        <f t="shared" si="300"/>
        <v>4</v>
      </c>
      <c r="D362" s="274"/>
      <c r="E362" s="325">
        <f t="shared" si="322"/>
        <v>210</v>
      </c>
      <c r="F362" s="331"/>
      <c r="G362" s="274"/>
      <c r="H362" s="573"/>
      <c r="I362" s="573" t="s">
        <v>748</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35">
      <c r="A363" s="249"/>
      <c r="B363" s="258"/>
      <c r="C363" s="447">
        <f>INT($C$40)+3</f>
        <v>4</v>
      </c>
      <c r="D363" s="274"/>
      <c r="E363" s="325">
        <f t="shared" si="322"/>
        <v>211</v>
      </c>
      <c r="F363" s="331"/>
      <c r="G363" s="274"/>
      <c r="H363" s="575"/>
      <c r="I363" s="575" t="s">
        <v>749</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35">
      <c r="A364" s="249"/>
      <c r="B364" s="258"/>
      <c r="C364" s="447">
        <f>INT($C$40)+2</f>
        <v>3</v>
      </c>
      <c r="D364" s="274"/>
      <c r="E364" s="325">
        <f t="shared" si="322"/>
        <v>212</v>
      </c>
      <c r="F364" s="331"/>
      <c r="G364" s="274"/>
      <c r="H364" s="465"/>
      <c r="I364" s="465" t="s">
        <v>750</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35">
      <c r="A365" s="249"/>
      <c r="B365" s="258"/>
      <c r="C365" s="447">
        <f t="shared" si="300"/>
        <v>4</v>
      </c>
      <c r="D365" s="274"/>
      <c r="E365" s="325">
        <f t="shared" si="322"/>
        <v>213</v>
      </c>
      <c r="F365" s="331"/>
      <c r="G365" s="274"/>
      <c r="H365" s="514"/>
      <c r="I365" s="514" t="s">
        <v>751</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35">
      <c r="A366" s="249"/>
      <c r="B366" s="258"/>
      <c r="C366" s="447">
        <f>INT($C$40)+2</f>
        <v>3</v>
      </c>
      <c r="D366" s="274"/>
      <c r="E366" s="325">
        <f t="shared" si="322"/>
        <v>214</v>
      </c>
      <c r="F366" s="331"/>
      <c r="G366" s="274"/>
      <c r="H366" s="515"/>
      <c r="I366" s="515" t="s">
        <v>752</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35">
      <c r="A367" s="249"/>
      <c r="B367" s="258"/>
      <c r="C367" s="447">
        <f>INT($C$40)+3</f>
        <v>4</v>
      </c>
      <c r="D367" s="274"/>
      <c r="E367" s="325">
        <f t="shared" si="322"/>
        <v>215</v>
      </c>
      <c r="F367" s="331"/>
      <c r="G367" s="274"/>
      <c r="H367" s="347"/>
      <c r="I367" s="347" t="s">
        <v>753</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35">
      <c r="A368" s="249"/>
      <c r="B368" s="258"/>
      <c r="C368" s="447">
        <f>INT($C$40)+3</f>
        <v>4</v>
      </c>
      <c r="D368" s="274"/>
      <c r="E368" s="325">
        <f t="shared" si="322"/>
        <v>216</v>
      </c>
      <c r="F368" s="331"/>
      <c r="G368" s="274"/>
      <c r="H368" s="575"/>
      <c r="I368" s="575" t="s">
        <v>754</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15" customHeight="1" outlineLevel="2" x14ac:dyDescent="0.3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427</v>
      </c>
      <c r="SK369" s="261"/>
      <c r="SL369" s="249"/>
      <c r="SM369" s="249"/>
      <c r="SN369" s="249"/>
    </row>
    <row r="370" spans="1:508" ht="5.15" customHeight="1" outlineLevel="2" x14ac:dyDescent="0.3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15" customHeight="1" outlineLevel="1" x14ac:dyDescent="0.3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15" customHeight="1" collapsed="1" x14ac:dyDescent="0.3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3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3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3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3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3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3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3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35">
      <c r="C380" s="446" t="s">
        <v>737</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6328125" defaultRowHeight="14.5" x14ac:dyDescent="0.35"/>
  <cols>
    <col min="1" max="1" width="20" style="65" customWidth="1"/>
    <col min="2" max="2" width="10.54296875" style="65" bestFit="1" customWidth="1"/>
    <col min="3" max="3" width="10.6328125" style="65" bestFit="1" customWidth="1"/>
    <col min="4" max="16384" width="8.6328125" style="65"/>
  </cols>
  <sheetData>
    <row r="2" spans="1:2" x14ac:dyDescent="0.35">
      <c r="A2" s="66" t="s">
        <v>84</v>
      </c>
    </row>
    <row r="3" spans="1:2" x14ac:dyDescent="0.35">
      <c r="A3" t="s">
        <v>85</v>
      </c>
      <c r="B3" s="200">
        <v>1</v>
      </c>
    </row>
    <row r="4" spans="1:2" ht="7.4" customHeight="1" x14ac:dyDescent="0.35"/>
    <row r="5" spans="1:2" x14ac:dyDescent="0.35">
      <c r="A5" t="s">
        <v>87</v>
      </c>
      <c r="B5" s="200">
        <v>1.25</v>
      </c>
    </row>
    <row r="7" spans="1:2" x14ac:dyDescent="0.35">
      <c r="A7" s="66" t="s">
        <v>86</v>
      </c>
    </row>
    <row r="8" spans="1:2" x14ac:dyDescent="0.35">
      <c r="A8" t="s">
        <v>88</v>
      </c>
      <c r="B8" s="200">
        <v>11</v>
      </c>
    </row>
    <row r="9" spans="1:2" ht="7.4" customHeight="1" x14ac:dyDescent="0.35"/>
    <row r="10" spans="1:2" x14ac:dyDescent="0.35">
      <c r="A10" t="s">
        <v>89</v>
      </c>
      <c r="B10" s="200">
        <v>10</v>
      </c>
    </row>
    <row r="12" spans="1:2" x14ac:dyDescent="0.35">
      <c r="A12" s="66" t="s">
        <v>274</v>
      </c>
    </row>
    <row r="13" spans="1:2" x14ac:dyDescent="0.35">
      <c r="A13" t="s">
        <v>1245</v>
      </c>
      <c r="B13" s="928">
        <v>7.4999999999999997E-2</v>
      </c>
    </row>
    <row r="14" spans="1:2" ht="9.75" customHeight="1" x14ac:dyDescent="0.35"/>
    <row r="15" spans="1:2" x14ac:dyDescent="0.35">
      <c r="A15" t="s">
        <v>1246</v>
      </c>
      <c r="B15" s="928">
        <v>7.4999999999999997E-2</v>
      </c>
    </row>
    <row r="17" spans="1:2" x14ac:dyDescent="0.35">
      <c r="A17" s="66" t="s">
        <v>90</v>
      </c>
    </row>
    <row r="18" spans="1:2" x14ac:dyDescent="0.35">
      <c r="A18" t="s">
        <v>1247</v>
      </c>
      <c r="B18" s="928">
        <v>0.15</v>
      </c>
    </row>
    <row r="19" spans="1:2" ht="9.75" customHeight="1" x14ac:dyDescent="0.35"/>
    <row r="20" spans="1:2" x14ac:dyDescent="0.35">
      <c r="A20" t="s">
        <v>1248</v>
      </c>
      <c r="B20" s="928">
        <v>7.4999999999999997E-2</v>
      </c>
    </row>
    <row r="22" spans="1:2" x14ac:dyDescent="0.35">
      <c r="A22" t="s">
        <v>91</v>
      </c>
      <c r="B22"/>
    </row>
    <row r="23" spans="1:2" x14ac:dyDescent="0.35">
      <c r="A23" t="s">
        <v>396</v>
      </c>
      <c r="B23" s="200">
        <v>1.3</v>
      </c>
    </row>
    <row r="24" spans="1:2" x14ac:dyDescent="0.35">
      <c r="A24" t="s">
        <v>59</v>
      </c>
      <c r="B24" s="200">
        <v>1.1000000000000001</v>
      </c>
    </row>
    <row r="25" spans="1:2" x14ac:dyDescent="0.35">
      <c r="A25" t="s">
        <v>60</v>
      </c>
      <c r="B25" s="200">
        <v>1.1000000000000001</v>
      </c>
    </row>
    <row r="26" spans="1:2" x14ac:dyDescent="0.35">
      <c r="A26" t="s">
        <v>61</v>
      </c>
      <c r="B26" s="200">
        <v>1.2</v>
      </c>
    </row>
    <row r="27" spans="1:2" x14ac:dyDescent="0.35">
      <c r="A27" t="s">
        <v>62</v>
      </c>
      <c r="B27" s="200">
        <v>1</v>
      </c>
    </row>
    <row r="28" spans="1:2" x14ac:dyDescent="0.35">
      <c r="A28" t="s">
        <v>900</v>
      </c>
      <c r="B28" s="200">
        <v>1</v>
      </c>
    </row>
    <row r="29" spans="1:2" x14ac:dyDescent="0.35">
      <c r="A29" t="s">
        <v>901</v>
      </c>
      <c r="B29" s="200">
        <v>1</v>
      </c>
    </row>
    <row r="30" spans="1:2" x14ac:dyDescent="0.35">
      <c r="A30" t="s">
        <v>902</v>
      </c>
      <c r="B30" s="200">
        <v>1</v>
      </c>
    </row>
    <row r="31" spans="1:2" x14ac:dyDescent="0.35">
      <c r="A31" t="s">
        <v>1186</v>
      </c>
      <c r="B31" s="200">
        <v>1</v>
      </c>
    </row>
    <row r="33" spans="1:2" x14ac:dyDescent="0.35">
      <c r="A33" t="s">
        <v>92</v>
      </c>
      <c r="B33"/>
    </row>
    <row r="34" spans="1:2" x14ac:dyDescent="0.35">
      <c r="A34" t="s">
        <v>396</v>
      </c>
      <c r="B34" s="200">
        <v>1.2</v>
      </c>
    </row>
    <row r="35" spans="1:2" x14ac:dyDescent="0.35">
      <c r="A35" t="s">
        <v>59</v>
      </c>
      <c r="B35" s="200">
        <v>1.1000000000000001</v>
      </c>
    </row>
    <row r="36" spans="1:2" x14ac:dyDescent="0.35">
      <c r="A36" t="s">
        <v>60</v>
      </c>
      <c r="B36" s="200">
        <v>1.1000000000000001</v>
      </c>
    </row>
    <row r="37" spans="1:2" x14ac:dyDescent="0.35">
      <c r="A37" t="s">
        <v>61</v>
      </c>
      <c r="B37" s="200">
        <v>1.2</v>
      </c>
    </row>
    <row r="38" spans="1:2" x14ac:dyDescent="0.35">
      <c r="A38" t="s">
        <v>62</v>
      </c>
      <c r="B38" s="200">
        <v>1</v>
      </c>
    </row>
    <row r="39" spans="1:2" x14ac:dyDescent="0.35">
      <c r="A39" t="s">
        <v>900</v>
      </c>
      <c r="B39" s="200">
        <v>1</v>
      </c>
    </row>
    <row r="40" spans="1:2" x14ac:dyDescent="0.35">
      <c r="A40" t="s">
        <v>901</v>
      </c>
      <c r="B40" s="200">
        <v>1</v>
      </c>
    </row>
    <row r="41" spans="1:2" x14ac:dyDescent="0.35">
      <c r="A41" t="s">
        <v>902</v>
      </c>
      <c r="B41" s="200">
        <v>1</v>
      </c>
    </row>
    <row r="42" spans="1:2" x14ac:dyDescent="0.35">
      <c r="A42" t="s">
        <v>1186</v>
      </c>
      <c r="B42" s="200">
        <v>1</v>
      </c>
    </row>
    <row r="44" spans="1:2" x14ac:dyDescent="0.35">
      <c r="A44" t="s">
        <v>96</v>
      </c>
      <c r="B44"/>
    </row>
    <row r="45" spans="1:2" x14ac:dyDescent="0.35">
      <c r="A45" t="s">
        <v>396</v>
      </c>
      <c r="B45" s="200">
        <v>1</v>
      </c>
    </row>
    <row r="46" spans="1:2" x14ac:dyDescent="0.35">
      <c r="A46" t="s">
        <v>59</v>
      </c>
      <c r="B46" s="200">
        <v>1</v>
      </c>
    </row>
    <row r="47" spans="1:2" x14ac:dyDescent="0.35">
      <c r="A47" t="s">
        <v>60</v>
      </c>
      <c r="B47" s="200">
        <v>1</v>
      </c>
    </row>
    <row r="48" spans="1:2" x14ac:dyDescent="0.35">
      <c r="A48" t="s">
        <v>61</v>
      </c>
      <c r="B48" s="200">
        <v>1</v>
      </c>
    </row>
    <row r="49" spans="1:3" x14ac:dyDescent="0.35">
      <c r="A49" t="s">
        <v>62</v>
      </c>
      <c r="B49" s="200">
        <v>1</v>
      </c>
    </row>
    <row r="50" spans="1:3" x14ac:dyDescent="0.35">
      <c r="A50" t="s">
        <v>900</v>
      </c>
      <c r="B50" s="200">
        <v>1</v>
      </c>
    </row>
    <row r="51" spans="1:3" x14ac:dyDescent="0.35">
      <c r="A51" t="s">
        <v>901</v>
      </c>
      <c r="B51" s="200">
        <v>1</v>
      </c>
    </row>
    <row r="52" spans="1:3" x14ac:dyDescent="0.35">
      <c r="A52" t="s">
        <v>902</v>
      </c>
      <c r="B52" s="200">
        <v>1</v>
      </c>
    </row>
    <row r="53" spans="1:3" x14ac:dyDescent="0.35">
      <c r="A53" t="s">
        <v>1186</v>
      </c>
      <c r="B53" s="200">
        <v>1</v>
      </c>
    </row>
    <row r="55" spans="1:3" x14ac:dyDescent="0.35">
      <c r="A55" s="66" t="s">
        <v>93</v>
      </c>
    </row>
    <row r="56" spans="1:3" x14ac:dyDescent="0.35">
      <c r="A56" t="s">
        <v>94</v>
      </c>
      <c r="B56" s="774">
        <f>MIN(364,INT((C56 - DATE(YEAR(C56),1,1))))</f>
        <v>104</v>
      </c>
      <c r="C56" s="791">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abSelected="1" topLeftCell="A187" zoomScale="80" zoomScaleNormal="80" workbookViewId="0">
      <selection activeCell="H218" sqref="H218:Q218"/>
    </sheetView>
  </sheetViews>
  <sheetFormatPr defaultColWidth="8.6328125" defaultRowHeight="14.5" outlineLevelRow="1" x14ac:dyDescent="0.35"/>
  <cols>
    <col min="1" max="1" width="5.453125" style="65" customWidth="1"/>
    <col min="2" max="2" width="4.36328125" style="65" customWidth="1"/>
    <col min="3" max="3" width="4.453125" style="65" customWidth="1"/>
    <col min="4" max="4" width="1.54296875" style="65" customWidth="1"/>
    <col min="5" max="5" width="2.54296875" style="65" customWidth="1"/>
    <col min="6" max="6" width="2.453125" style="65" customWidth="1"/>
    <col min="7" max="7" width="10.6328125" style="65" customWidth="1"/>
    <col min="8" max="8" width="11.54296875" style="65" customWidth="1"/>
    <col min="9" max="9" width="17.6328125" style="65" customWidth="1"/>
    <col min="10" max="10" width="14" style="65" customWidth="1"/>
    <col min="11" max="11" width="17.36328125" style="65" customWidth="1"/>
    <col min="12" max="12" width="15.453125" style="65" customWidth="1"/>
    <col min="13" max="13" width="14.36328125" style="65" customWidth="1"/>
    <col min="14" max="15" width="14.6328125" style="65" customWidth="1"/>
    <col min="16" max="17" width="13.36328125" style="65" customWidth="1"/>
    <col min="18" max="16384" width="8.632812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370</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958</v>
      </c>
      <c r="J15" s="241">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1003</v>
      </c>
      <c r="J16" s="665">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4"/>
      <c r="H18" s="664"/>
      <c r="I18" s="34" t="s">
        <v>956</v>
      </c>
      <c r="J18" s="34"/>
      <c r="K18" s="13" t="s">
        <v>955</v>
      </c>
      <c r="L18" s="632"/>
      <c r="M18" s="633">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4"/>
      <c r="H19" s="664"/>
      <c r="I19" s="82" t="s">
        <v>962</v>
      </c>
      <c r="J19" s="146"/>
      <c r="K19" s="629"/>
      <c r="L19" s="629"/>
      <c r="M19" s="630"/>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25"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25" customHeight="1" outlineLevel="1" collapsed="1" x14ac:dyDescent="0.35">
      <c r="A28" s="6"/>
      <c r="B28" s="97"/>
      <c r="C28" s="12"/>
      <c r="D28" s="12">
        <v>0</v>
      </c>
      <c r="E28" s="12" t="s">
        <v>1</v>
      </c>
      <c r="F28" s="71"/>
      <c r="G28" s="72" t="s">
        <v>1098</v>
      </c>
      <c r="H28" s="73"/>
      <c r="I28" s="73"/>
      <c r="J28" s="73"/>
      <c r="K28" s="73"/>
      <c r="L28" s="73"/>
      <c r="M28" s="73"/>
      <c r="N28" s="73"/>
      <c r="O28" s="73"/>
      <c r="P28" s="73"/>
      <c r="Q28" s="73"/>
      <c r="R28" s="73"/>
      <c r="S28" s="74"/>
      <c r="T28" s="73"/>
      <c r="U28" s="73"/>
      <c r="V28" s="73"/>
      <c r="W28" s="16"/>
      <c r="X28" s="8"/>
      <c r="Y28" s="8"/>
      <c r="Z28" s="8"/>
    </row>
    <row r="29" spans="1:26" customFormat="1" ht="13.25" customHeight="1" outlineLevel="1" x14ac:dyDescent="0.35">
      <c r="A29" s="6"/>
      <c r="B29" s="97"/>
      <c r="C29" s="12"/>
      <c r="D29" s="12"/>
      <c r="E29" s="17"/>
      <c r="F29" s="75"/>
      <c r="G29" s="76" t="s">
        <v>1099</v>
      </c>
      <c r="H29" s="76"/>
      <c r="I29" s="76"/>
      <c r="J29" s="76"/>
      <c r="K29" s="76"/>
      <c r="L29" s="76"/>
      <c r="M29" s="76"/>
      <c r="N29" s="76"/>
      <c r="O29" s="76"/>
      <c r="P29" s="76"/>
      <c r="Q29" s="76"/>
      <c r="R29" s="76"/>
      <c r="S29" s="77"/>
      <c r="T29" s="78"/>
      <c r="U29" s="78"/>
      <c r="V29" s="78"/>
      <c r="W29" s="16"/>
      <c r="X29" s="8"/>
      <c r="Y29" s="8"/>
      <c r="Z29" s="8"/>
    </row>
    <row r="30" spans="1:26" customFormat="1" ht="13.25" customHeight="1" outlineLevel="1" x14ac:dyDescent="0.35">
      <c r="A30" s="6"/>
      <c r="B30" s="97"/>
      <c r="C30" s="17"/>
      <c r="D30" s="12"/>
      <c r="E30" s="17"/>
      <c r="F30" s="75"/>
      <c r="G30" s="79">
        <v>37998.72855324074</v>
      </c>
      <c r="H30" s="80">
        <v>37998.72855324074</v>
      </c>
      <c r="I30" s="76"/>
      <c r="J30" s="76"/>
      <c r="K30" s="76" t="s">
        <v>1100</v>
      </c>
      <c r="L30" s="76"/>
      <c r="M30" s="76"/>
      <c r="N30" s="76"/>
      <c r="O30" s="76"/>
      <c r="P30" s="76"/>
      <c r="Q30" s="76"/>
      <c r="R30" s="76"/>
      <c r="S30" s="77"/>
      <c r="T30" s="78"/>
      <c r="U30" s="78"/>
      <c r="V30" s="78"/>
      <c r="W30" s="16"/>
      <c r="X30" s="8"/>
      <c r="Y30" s="8"/>
      <c r="Z30" s="8"/>
    </row>
    <row r="31" spans="1:26" customFormat="1" ht="13.25"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25"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25"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25"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25" customHeight="1" outlineLevel="1" x14ac:dyDescent="0.35">
      <c r="A35" s="6"/>
      <c r="B35" s="97"/>
      <c r="C35" s="17"/>
      <c r="D35" s="17"/>
      <c r="E35" s="17"/>
      <c r="F35" s="17"/>
      <c r="G35" s="23"/>
      <c r="H35" s="23"/>
      <c r="I35" s="23"/>
      <c r="J35" s="23" t="s">
        <v>839</v>
      </c>
      <c r="K35" s="23" t="s">
        <v>410</v>
      </c>
      <c r="L35" s="23" t="s">
        <v>809</v>
      </c>
      <c r="M35" s="23" t="s">
        <v>810</v>
      </c>
      <c r="N35" s="23" t="s">
        <v>811</v>
      </c>
      <c r="O35" s="23" t="s">
        <v>812</v>
      </c>
      <c r="P35" s="23" t="s">
        <v>813</v>
      </c>
      <c r="Q35" s="23" t="s">
        <v>814</v>
      </c>
      <c r="R35" s="23" t="s">
        <v>815</v>
      </c>
      <c r="S35" s="23" t="s">
        <v>816</v>
      </c>
      <c r="T35" s="23"/>
      <c r="U35" s="23"/>
      <c r="V35" s="23"/>
      <c r="W35" s="16"/>
      <c r="X35" s="8"/>
      <c r="Y35" s="8"/>
      <c r="Z35" s="8"/>
    </row>
    <row r="36" spans="1:26" customFormat="1" ht="5.15" customHeight="1" outlineLevel="1" x14ac:dyDescent="0.35">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25" customHeight="1" outlineLevel="1" x14ac:dyDescent="0.35">
      <c r="A38" s="6"/>
      <c r="B38" s="97"/>
      <c r="C38" s="17"/>
      <c r="D38" s="17"/>
      <c r="E38" s="17"/>
      <c r="F38" s="13"/>
      <c r="G38" s="92" t="s">
        <v>1101</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25"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25"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25"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105</v>
      </c>
      <c r="H58" t="s">
        <v>380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6" t="str">
        <f>General!G17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6" t="str">
        <f>General!G18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6" t="str">
        <f>General!G19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6" t="str">
        <f>General!G20</f>
        <v>h</v>
      </c>
      <c r="H62" s="229"/>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6" t="str">
        <f>General!G21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6" t="str">
        <f>General!G22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6" t="str">
        <f>General!G23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6" t="str">
        <f>General!G24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6" t="str">
        <f>General!G25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6" t="str">
        <f>General!G26</f>
        <v>of</v>
      </c>
      <c r="H68" s="229"/>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6" t="str">
        <f>General!G27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6" t="str">
        <f>General!G28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6" t="str">
        <f>General!G29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6" t="str">
        <f>General!G30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6" t="str">
        <f>General!G31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6" t="str">
        <f>General!G32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6" t="str">
        <f>General!G33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25"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1055</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4" t="s">
        <v>1060</v>
      </c>
      <c r="H92" s="721"/>
      <c r="I92" s="721"/>
      <c r="J92" s="721"/>
      <c r="K92" s="26"/>
      <c r="L92" s="26"/>
      <c r="M92" s="26"/>
      <c r="N92" s="721"/>
      <c r="O92" s="721"/>
      <c r="P92" s="721"/>
      <c r="Q92" s="721"/>
      <c r="R92" s="721"/>
      <c r="S92" s="721"/>
      <c r="T92" s="721"/>
      <c r="U92" s="721"/>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105</v>
      </c>
      <c r="I93" s="722" t="s">
        <v>1056</v>
      </c>
      <c r="J93" s="722" t="s">
        <v>1057</v>
      </c>
      <c r="K93" s="722" t="s">
        <v>1058</v>
      </c>
      <c r="L93" s="722" t="s">
        <v>1059</v>
      </c>
      <c r="M93" s="26"/>
      <c r="N93" s="721"/>
      <c r="O93" s="721"/>
      <c r="P93" s="721"/>
      <c r="Q93" s="721"/>
      <c r="R93" s="721"/>
      <c r="S93" s="721"/>
      <c r="T93" s="721"/>
      <c r="U93" s="721"/>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5" t="str">
        <f>General!G17</f>
        <v>b</v>
      </c>
      <c r="I94" s="933">
        <v>0.9</v>
      </c>
      <c r="J94" s="723">
        <v>1.1000000000000001</v>
      </c>
      <c r="K94" s="933">
        <v>0.7</v>
      </c>
      <c r="L94" s="933">
        <v>0.95</v>
      </c>
      <c r="M94" s="26"/>
      <c r="N94" s="721"/>
      <c r="O94" s="721"/>
      <c r="P94" s="721"/>
      <c r="Q94" s="721"/>
      <c r="R94" s="721"/>
      <c r="S94" s="721"/>
      <c r="T94" s="721"/>
      <c r="U94" s="721"/>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5" t="str">
        <f>General!G18</f>
        <v>bd</v>
      </c>
      <c r="I95" s="933">
        <v>0.9</v>
      </c>
      <c r="J95" s="723">
        <v>1.1000000000000001</v>
      </c>
      <c r="K95" s="933">
        <v>0.7</v>
      </c>
      <c r="L95" s="933">
        <v>0.95</v>
      </c>
      <c r="M95" s="26"/>
      <c r="N95" s="721"/>
      <c r="O95" s="721"/>
      <c r="P95" s="721"/>
      <c r="Q95" s="721"/>
      <c r="R95" s="721"/>
      <c r="S95" s="721"/>
      <c r="T95" s="721"/>
      <c r="U95" s="721"/>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5" t="str">
        <f>General!G19</f>
        <v>f</v>
      </c>
      <c r="I96" s="933">
        <v>0.9</v>
      </c>
      <c r="J96" s="723">
        <v>1.1000000000000001</v>
      </c>
      <c r="K96" s="933">
        <v>0.7</v>
      </c>
      <c r="L96" s="933">
        <v>0.95</v>
      </c>
      <c r="M96" s="26"/>
      <c r="N96" s="721"/>
      <c r="O96" s="721"/>
      <c r="P96" s="721"/>
      <c r="Q96" s="721"/>
      <c r="R96" s="721"/>
      <c r="S96" s="721"/>
      <c r="T96" s="721"/>
      <c r="U96" s="721"/>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5" t="str">
        <f>General!G20</f>
        <v>h</v>
      </c>
      <c r="I97" s="933">
        <v>0.9</v>
      </c>
      <c r="J97" s="723">
        <v>1.1000000000000001</v>
      </c>
      <c r="K97" s="933">
        <v>0.7</v>
      </c>
      <c r="L97" s="933">
        <v>0.95</v>
      </c>
      <c r="M97" s="26"/>
      <c r="N97" s="721"/>
      <c r="O97" s="721"/>
      <c r="P97" s="721"/>
      <c r="Q97" s="721"/>
      <c r="R97" s="721"/>
      <c r="S97" s="721"/>
      <c r="T97" s="721"/>
      <c r="U97" s="721"/>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5" t="str">
        <f>General!G21</f>
        <v>i</v>
      </c>
      <c r="I98" s="933">
        <v>0.9</v>
      </c>
      <c r="J98" s="723">
        <v>1.1000000000000001</v>
      </c>
      <c r="K98" s="933">
        <v>0.7</v>
      </c>
      <c r="L98" s="933">
        <v>0.95</v>
      </c>
      <c r="M98" s="26"/>
      <c r="N98" s="721"/>
      <c r="O98" s="721"/>
      <c r="P98" s="721"/>
      <c r="Q98" s="721"/>
      <c r="R98" s="721"/>
      <c r="S98" s="721"/>
      <c r="T98" s="721"/>
      <c r="U98" s="721"/>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5" t="str">
        <f>General!G22</f>
        <v>k</v>
      </c>
      <c r="I99" s="933">
        <v>0.9</v>
      </c>
      <c r="J99" s="723">
        <v>1.1000000000000001</v>
      </c>
      <c r="K99" s="933">
        <v>0.7</v>
      </c>
      <c r="L99" s="933">
        <v>0.95</v>
      </c>
      <c r="M99" s="26"/>
      <c r="N99" s="721"/>
      <c r="O99" s="721"/>
      <c r="P99" s="721"/>
      <c r="Q99" s="721"/>
      <c r="R99" s="721"/>
      <c r="S99" s="721"/>
      <c r="T99" s="721"/>
      <c r="U99" s="721"/>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5" t="str">
        <f>General!G23</f>
        <v>l</v>
      </c>
      <c r="I100" s="933">
        <v>0.9</v>
      </c>
      <c r="J100" s="723">
        <v>1.1000000000000001</v>
      </c>
      <c r="K100" s="933">
        <v>0.7</v>
      </c>
      <c r="L100" s="933">
        <v>0.95</v>
      </c>
      <c r="M100" s="26"/>
      <c r="N100" s="721"/>
      <c r="O100" s="721"/>
      <c r="P100" s="721"/>
      <c r="Q100" s="721"/>
      <c r="R100" s="721"/>
      <c r="S100" s="721"/>
      <c r="T100" s="721"/>
      <c r="U100" s="721"/>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5" t="str">
        <f>General!G24</f>
        <v>o</v>
      </c>
      <c r="I101" s="933">
        <v>0.9</v>
      </c>
      <c r="J101" s="723">
        <v>1.1000000000000001</v>
      </c>
      <c r="K101" s="933">
        <v>0.7</v>
      </c>
      <c r="L101" s="933">
        <v>0.95</v>
      </c>
      <c r="M101" s="26"/>
      <c r="N101" s="721"/>
      <c r="O101" s="721"/>
      <c r="P101" s="721"/>
      <c r="Q101" s="721"/>
      <c r="R101" s="721"/>
      <c r="S101" s="721"/>
      <c r="T101" s="721"/>
      <c r="U101" s="721"/>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5" t="str">
        <f>General!G25</f>
        <v>od</v>
      </c>
      <c r="I102" s="933">
        <v>0.9</v>
      </c>
      <c r="J102" s="723">
        <v>1.1000000000000001</v>
      </c>
      <c r="K102" s="933">
        <v>0.7</v>
      </c>
      <c r="L102" s="933">
        <v>0.95</v>
      </c>
      <c r="M102" s="26"/>
      <c r="N102" s="721"/>
      <c r="O102" s="721"/>
      <c r="P102" s="721"/>
      <c r="Q102" s="721"/>
      <c r="R102" s="721"/>
      <c r="S102" s="721"/>
      <c r="T102" s="721"/>
      <c r="U102" s="721"/>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5" t="str">
        <f>General!G26</f>
        <v>of</v>
      </c>
      <c r="I103" s="933">
        <v>0.9</v>
      </c>
      <c r="J103" s="723">
        <v>1.1000000000000001</v>
      </c>
      <c r="K103" s="933">
        <v>0.7</v>
      </c>
      <c r="L103" s="933">
        <v>0.95</v>
      </c>
      <c r="M103" s="26"/>
      <c r="N103" s="721"/>
      <c r="O103" s="721"/>
      <c r="P103" s="721"/>
      <c r="Q103" s="721"/>
      <c r="R103" s="721"/>
      <c r="S103" s="721"/>
      <c r="T103" s="721"/>
      <c r="U103" s="721"/>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5" t="str">
        <f>General!G27</f>
        <v>r</v>
      </c>
      <c r="I104" s="933">
        <v>0.9</v>
      </c>
      <c r="J104" s="723">
        <v>1.1000000000000001</v>
      </c>
      <c r="K104" s="933">
        <v>0.7</v>
      </c>
      <c r="L104" s="933">
        <v>0.95</v>
      </c>
      <c r="M104" s="26"/>
      <c r="N104" s="721"/>
      <c r="O104" s="721"/>
      <c r="P104" s="721"/>
      <c r="Q104" s="721"/>
      <c r="R104" s="721"/>
      <c r="S104" s="721"/>
      <c r="T104" s="721"/>
      <c r="U104" s="721"/>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5" t="str">
        <f>General!G28</f>
        <v>rd</v>
      </c>
      <c r="I105" s="933">
        <v>0.9</v>
      </c>
      <c r="J105" s="723">
        <v>1.1000000000000001</v>
      </c>
      <c r="K105" s="933">
        <v>0.7</v>
      </c>
      <c r="L105" s="933">
        <v>0.95</v>
      </c>
      <c r="M105" s="26"/>
      <c r="N105" s="721"/>
      <c r="O105" s="721"/>
      <c r="P105" s="721"/>
      <c r="Q105" s="721"/>
      <c r="R105" s="721"/>
      <c r="S105" s="721"/>
      <c r="T105" s="721"/>
      <c r="U105" s="721"/>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5" t="str">
        <f>General!G29</f>
        <v>v</v>
      </c>
      <c r="I106" s="933">
        <v>0.9</v>
      </c>
      <c r="J106" s="723">
        <v>1.1000000000000001</v>
      </c>
      <c r="K106" s="933">
        <v>0.7</v>
      </c>
      <c r="L106" s="933">
        <v>0.95</v>
      </c>
      <c r="M106" s="26"/>
      <c r="N106" s="721"/>
      <c r="O106" s="721"/>
      <c r="P106" s="721"/>
      <c r="Q106" s="721"/>
      <c r="R106" s="721"/>
      <c r="S106" s="721"/>
      <c r="T106" s="721"/>
      <c r="U106" s="721"/>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5" t="str">
        <f>General!G30</f>
        <v>w</v>
      </c>
      <c r="I107" s="933">
        <v>0.9</v>
      </c>
      <c r="J107" s="723">
        <v>1.1000000000000001</v>
      </c>
      <c r="K107" s="933">
        <v>0.7</v>
      </c>
      <c r="L107" s="933">
        <v>0.95</v>
      </c>
      <c r="M107" s="26"/>
      <c r="N107" s="721"/>
      <c r="O107" s="721"/>
      <c r="P107" s="721"/>
      <c r="Q107" s="721"/>
      <c r="R107" s="721"/>
      <c r="S107" s="721"/>
      <c r="T107" s="721"/>
      <c r="U107" s="721"/>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5" t="str">
        <f>General!G31</f>
        <v>wd</v>
      </c>
      <c r="I108" s="933">
        <v>0.9</v>
      </c>
      <c r="J108" s="723">
        <v>1.1000000000000001</v>
      </c>
      <c r="K108" s="933">
        <v>0.7</v>
      </c>
      <c r="L108" s="933">
        <v>0.95</v>
      </c>
      <c r="M108" s="26"/>
      <c r="N108" s="721"/>
      <c r="O108" s="721"/>
      <c r="P108" s="721"/>
      <c r="Q108" s="721"/>
      <c r="R108" s="721"/>
      <c r="S108" s="721"/>
      <c r="T108" s="721"/>
      <c r="U108" s="721"/>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5" t="str">
        <f>General!G32</f>
        <v>z</v>
      </c>
      <c r="I109" s="933">
        <v>0.9</v>
      </c>
      <c r="J109" s="723">
        <v>1.1000000000000001</v>
      </c>
      <c r="K109" s="933">
        <v>0.7</v>
      </c>
      <c r="L109" s="933">
        <v>0.95</v>
      </c>
      <c r="M109" s="26"/>
      <c r="N109" s="721"/>
      <c r="O109" s="721"/>
      <c r="P109" s="721"/>
      <c r="Q109" s="721"/>
      <c r="R109" s="721"/>
      <c r="S109" s="721"/>
      <c r="T109" s="721"/>
      <c r="U109" s="721"/>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5" t="str">
        <f>General!G33</f>
        <v>zd</v>
      </c>
      <c r="I110" s="933">
        <v>0.9</v>
      </c>
      <c r="J110" s="723">
        <v>1.1000000000000001</v>
      </c>
      <c r="K110" s="933">
        <v>0.7</v>
      </c>
      <c r="L110" s="933">
        <v>0.95</v>
      </c>
      <c r="M110" s="26"/>
      <c r="N110" s="721"/>
      <c r="O110" s="721"/>
      <c r="P110" s="721"/>
      <c r="Q110" s="721"/>
      <c r="R110" s="721"/>
      <c r="S110" s="721"/>
      <c r="T110" s="721"/>
      <c r="U110" s="721"/>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1"/>
      <c r="I111" s="721"/>
      <c r="J111" s="721"/>
      <c r="K111" s="26"/>
      <c r="L111" s="26"/>
      <c r="M111" s="26"/>
      <c r="N111" s="721"/>
      <c r="O111" s="721"/>
      <c r="P111" s="721"/>
      <c r="Q111" s="721"/>
      <c r="R111" s="721"/>
      <c r="S111" s="721"/>
      <c r="T111" s="721"/>
      <c r="U111" s="721"/>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1"/>
      <c r="I112" s="721"/>
      <c r="J112" s="721"/>
      <c r="K112" s="26"/>
      <c r="L112" s="26"/>
      <c r="M112" s="26"/>
      <c r="N112" s="721"/>
      <c r="O112" s="721"/>
      <c r="P112" s="721"/>
      <c r="Q112" s="721"/>
      <c r="R112" s="721"/>
      <c r="S112" s="721"/>
      <c r="T112" s="721"/>
      <c r="U112" s="721"/>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25"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1002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4" t="s">
        <v>1065</v>
      </c>
      <c r="I129" s="731"/>
      <c r="K129" s="682"/>
      <c r="L129" s="682"/>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4"/>
      <c r="H130" s="732" t="s">
        <v>1067</v>
      </c>
      <c r="I130" s="733" t="s">
        <v>1068</v>
      </c>
      <c r="J130" s="734" t="s">
        <v>1069</v>
      </c>
      <c r="K130" s="728"/>
      <c r="L130" s="682"/>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1062</v>
      </c>
      <c r="I131" t="s">
        <v>1063</v>
      </c>
      <c r="J131" t="s">
        <v>1064</v>
      </c>
      <c r="K131" s="682"/>
      <c r="L131" s="682"/>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7" t="str">
        <f>General!G17</f>
        <v>b</v>
      </c>
      <c r="H132" s="729">
        <v>1</v>
      </c>
      <c r="I132" s="729">
        <v>1</v>
      </c>
      <c r="J132" s="906">
        <f t="shared" ref="J132:J148" si="0">$J94-$I94*$K94*(1-$L94)</f>
        <v>1.0685</v>
      </c>
      <c r="K132" s="728"/>
      <c r="L132" s="682"/>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7" t="str">
        <f>General!G18</f>
        <v>bd</v>
      </c>
      <c r="H133" s="729">
        <v>1</v>
      </c>
      <c r="I133" s="729">
        <v>1</v>
      </c>
      <c r="J133" s="906">
        <f t="shared" si="0"/>
        <v>1.0685</v>
      </c>
      <c r="K133" s="728"/>
      <c r="L133" s="682"/>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7" t="str">
        <f>General!G19</f>
        <v>f</v>
      </c>
      <c r="H134" s="729">
        <v>1</v>
      </c>
      <c r="I134" s="729">
        <v>1</v>
      </c>
      <c r="J134" s="906">
        <f t="shared" si="0"/>
        <v>1.0685</v>
      </c>
      <c r="K134" s="728"/>
      <c r="L134" s="682"/>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7" t="str">
        <f>General!G20</f>
        <v>h</v>
      </c>
      <c r="H135" s="729">
        <v>1</v>
      </c>
      <c r="I135" s="729">
        <v>1</v>
      </c>
      <c r="J135" s="906">
        <f t="shared" si="0"/>
        <v>1.0685</v>
      </c>
      <c r="K135" s="728"/>
      <c r="L135" s="682"/>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7" t="str">
        <f>General!G21</f>
        <v>i</v>
      </c>
      <c r="H136" s="729">
        <v>1</v>
      </c>
      <c r="I136" s="729">
        <v>1</v>
      </c>
      <c r="J136" s="906">
        <f t="shared" si="0"/>
        <v>1.0685</v>
      </c>
      <c r="K136" s="728"/>
      <c r="L136" s="682"/>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7" t="str">
        <f>General!G22</f>
        <v>k</v>
      </c>
      <c r="H137" s="729">
        <v>1</v>
      </c>
      <c r="I137" s="729">
        <v>1</v>
      </c>
      <c r="J137" s="906">
        <f t="shared" si="0"/>
        <v>1.0685</v>
      </c>
      <c r="K137" s="728"/>
      <c r="L137" s="682"/>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7" t="str">
        <f>General!G23</f>
        <v>l</v>
      </c>
      <c r="H138" s="729">
        <v>1</v>
      </c>
      <c r="I138" s="729">
        <v>1</v>
      </c>
      <c r="J138" s="906">
        <f t="shared" si="0"/>
        <v>1.0685</v>
      </c>
      <c r="K138" s="728"/>
      <c r="L138" s="682"/>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7" t="str">
        <f>General!G24</f>
        <v>o</v>
      </c>
      <c r="H139" s="729">
        <v>1</v>
      </c>
      <c r="I139" s="729">
        <v>1</v>
      </c>
      <c r="J139" s="906">
        <f t="shared" si="0"/>
        <v>1.0685</v>
      </c>
      <c r="K139" s="728"/>
      <c r="L139" s="682"/>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7" t="str">
        <f>General!G25</f>
        <v>od</v>
      </c>
      <c r="H140" s="729">
        <v>1</v>
      </c>
      <c r="I140" s="729">
        <v>1</v>
      </c>
      <c r="J140" s="906">
        <f t="shared" si="0"/>
        <v>1.0685</v>
      </c>
      <c r="K140" s="728"/>
      <c r="L140" s="682"/>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7" t="str">
        <f>General!G26</f>
        <v>of</v>
      </c>
      <c r="H141" s="729">
        <v>1</v>
      </c>
      <c r="I141" s="729">
        <v>1</v>
      </c>
      <c r="J141" s="906">
        <f t="shared" si="0"/>
        <v>1.0685</v>
      </c>
      <c r="K141" s="728"/>
      <c r="L141" s="682"/>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7" t="str">
        <f>General!G27</f>
        <v>r</v>
      </c>
      <c r="H142" s="729">
        <v>1</v>
      </c>
      <c r="I142" s="729">
        <v>1</v>
      </c>
      <c r="J142" s="906">
        <f t="shared" si="0"/>
        <v>1.0685</v>
      </c>
      <c r="K142" s="728"/>
      <c r="L142" s="682"/>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7" t="str">
        <f>General!G28</f>
        <v>rd</v>
      </c>
      <c r="H143" s="729">
        <v>1</v>
      </c>
      <c r="I143" s="729">
        <v>1</v>
      </c>
      <c r="J143" s="906">
        <f>$J105-$I105*$K105*(1-$L105)</f>
        <v>1.0685</v>
      </c>
      <c r="K143" s="728"/>
      <c r="L143" s="682"/>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7" t="str">
        <f>General!G29</f>
        <v>v</v>
      </c>
      <c r="H144" s="729">
        <v>1</v>
      </c>
      <c r="I144" s="729">
        <v>1</v>
      </c>
      <c r="J144" s="906">
        <f t="shared" si="0"/>
        <v>1.0685</v>
      </c>
      <c r="K144" s="728"/>
      <c r="L144" s="682"/>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7" t="str">
        <f>General!G30</f>
        <v>w</v>
      </c>
      <c r="H145" s="729">
        <v>1</v>
      </c>
      <c r="I145" s="729">
        <v>1</v>
      </c>
      <c r="J145" s="906">
        <f t="shared" si="0"/>
        <v>1.0685</v>
      </c>
      <c r="K145" s="728"/>
      <c r="L145" s="682"/>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7" t="str">
        <f>General!G31</f>
        <v>wd</v>
      </c>
      <c r="H146" s="729">
        <v>1</v>
      </c>
      <c r="I146" s="729">
        <v>1</v>
      </c>
      <c r="J146" s="906">
        <f t="shared" si="0"/>
        <v>1.0685</v>
      </c>
      <c r="K146" s="728"/>
      <c r="L146" s="682"/>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7" t="str">
        <f>General!G32</f>
        <v>z</v>
      </c>
      <c r="H147" s="729">
        <v>1</v>
      </c>
      <c r="I147" s="729">
        <v>1</v>
      </c>
      <c r="J147" s="906">
        <f t="shared" si="0"/>
        <v>1.0685</v>
      </c>
      <c r="K147" s="728"/>
      <c r="L147" s="682"/>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7" t="str">
        <f>General!G33</f>
        <v>zd</v>
      </c>
      <c r="H148" s="729">
        <v>1</v>
      </c>
      <c r="I148" s="729">
        <v>1</v>
      </c>
      <c r="J148" s="906">
        <f t="shared" si="0"/>
        <v>1.0685</v>
      </c>
      <c r="K148" s="728"/>
      <c r="L148" s="682"/>
      <c r="M148" s="32"/>
      <c r="P148" s="32"/>
      <c r="Q148" s="32"/>
      <c r="R148" s="32"/>
      <c r="S148" s="494"/>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1070</v>
      </c>
      <c r="I151" s="697"/>
      <c r="K151" s="682"/>
      <c r="L151" s="682"/>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1062</v>
      </c>
      <c r="I152" t="s">
        <v>1063</v>
      </c>
      <c r="J152" t="s">
        <v>1064</v>
      </c>
      <c r="K152" s="682"/>
      <c r="L152" s="682"/>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5" t="str">
        <f>General!G17</f>
        <v>b</v>
      </c>
      <c r="H153" s="730">
        <v>0.44</v>
      </c>
      <c r="I153" s="906">
        <f>H153</f>
        <v>0.44</v>
      </c>
      <c r="J153" s="906">
        <f>$I94*$K94*$L94/J132</f>
        <v>0.56013102480112298</v>
      </c>
      <c r="K153" s="728"/>
      <c r="L153" s="682"/>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5" t="str">
        <f>General!G18</f>
        <v>bd</v>
      </c>
      <c r="H154" s="730">
        <v>0.44</v>
      </c>
      <c r="I154" s="906">
        <f t="shared" ref="I154:I169" si="1">H154</f>
        <v>0.44</v>
      </c>
      <c r="J154" s="906">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5" t="str">
        <f>General!G19</f>
        <v>f</v>
      </c>
      <c r="H155" s="730">
        <v>0.3</v>
      </c>
      <c r="I155" s="906">
        <f t="shared" si="1"/>
        <v>0.3</v>
      </c>
      <c r="J155" s="906">
        <f t="shared" si="2"/>
        <v>0.56013102480112298</v>
      </c>
      <c r="K155" s="682"/>
      <c r="L155" s="682"/>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5" t="str">
        <f>General!G20</f>
        <v>h</v>
      </c>
      <c r="H156" s="730">
        <v>0.3</v>
      </c>
      <c r="I156" s="906">
        <f t="shared" si="1"/>
        <v>0.3</v>
      </c>
      <c r="J156" s="906">
        <f t="shared" si="2"/>
        <v>0.56013102480112298</v>
      </c>
      <c r="K156" s="682"/>
      <c r="L156" s="682"/>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5" t="str">
        <f>General!G21</f>
        <v>i</v>
      </c>
      <c r="H157" s="730">
        <v>0.3</v>
      </c>
      <c r="I157" s="906">
        <f t="shared" si="1"/>
        <v>0.3</v>
      </c>
      <c r="J157" s="906">
        <f t="shared" si="2"/>
        <v>0.56013102480112298</v>
      </c>
      <c r="K157" s="682"/>
      <c r="L157" s="682"/>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5" t="str">
        <f>General!G22</f>
        <v>k</v>
      </c>
      <c r="H158" s="730">
        <v>0.3</v>
      </c>
      <c r="I158" s="906">
        <f t="shared" si="1"/>
        <v>0.3</v>
      </c>
      <c r="J158" s="906">
        <f t="shared" si="2"/>
        <v>0.56013102480112298</v>
      </c>
      <c r="K158" s="682"/>
      <c r="L158" s="682"/>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5" t="str">
        <f>General!G23</f>
        <v>l</v>
      </c>
      <c r="H159" s="730">
        <v>0.3</v>
      </c>
      <c r="I159" s="906">
        <f t="shared" si="1"/>
        <v>0.3</v>
      </c>
      <c r="J159" s="906">
        <f t="shared" si="2"/>
        <v>0.56013102480112298</v>
      </c>
      <c r="K159" s="682"/>
      <c r="L159" s="682"/>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5" t="str">
        <f>General!G24</f>
        <v>o</v>
      </c>
      <c r="H160" s="730">
        <v>0.4</v>
      </c>
      <c r="I160" s="906">
        <f t="shared" si="1"/>
        <v>0.4</v>
      </c>
      <c r="J160" s="906">
        <f t="shared" si="2"/>
        <v>0.56013102480112298</v>
      </c>
      <c r="K160" s="682"/>
      <c r="L160" s="682"/>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5" t="str">
        <f>General!G25</f>
        <v>od</v>
      </c>
      <c r="H161" s="730">
        <v>0.4</v>
      </c>
      <c r="I161" s="906">
        <f t="shared" si="1"/>
        <v>0.4</v>
      </c>
      <c r="J161" s="906">
        <f t="shared" si="2"/>
        <v>0.56013102480112298</v>
      </c>
      <c r="K161" s="682"/>
      <c r="L161" s="682"/>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5" t="str">
        <f>General!G26</f>
        <v>of</v>
      </c>
      <c r="H162" s="730">
        <v>0.4</v>
      </c>
      <c r="I162" s="906">
        <f t="shared" si="1"/>
        <v>0.4</v>
      </c>
      <c r="J162" s="906">
        <f t="shared" si="2"/>
        <v>0.56013102480112298</v>
      </c>
      <c r="K162" s="682"/>
      <c r="L162" s="682"/>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5" t="str">
        <f>General!G27</f>
        <v>r</v>
      </c>
      <c r="H163" s="730">
        <v>0.2</v>
      </c>
      <c r="I163" s="906">
        <f t="shared" si="1"/>
        <v>0.2</v>
      </c>
      <c r="J163" s="906">
        <f t="shared" si="2"/>
        <v>0.56013102480112298</v>
      </c>
      <c r="K163" s="682"/>
      <c r="L163" s="682"/>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5" t="str">
        <f>General!G28</f>
        <v>rd</v>
      </c>
      <c r="H164" s="730">
        <v>0.2</v>
      </c>
      <c r="I164" s="906">
        <f t="shared" si="1"/>
        <v>0.2</v>
      </c>
      <c r="J164" s="906">
        <f t="shared" si="2"/>
        <v>0.56013102480112298</v>
      </c>
      <c r="K164" s="682"/>
      <c r="L164" s="682"/>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5" t="str">
        <f>General!G29</f>
        <v>v</v>
      </c>
      <c r="H165" s="730">
        <v>0.3</v>
      </c>
      <c r="I165" s="906">
        <f t="shared" si="1"/>
        <v>0.3</v>
      </c>
      <c r="J165" s="906">
        <f t="shared" si="2"/>
        <v>0.56013102480112298</v>
      </c>
      <c r="K165" s="682"/>
      <c r="L165" s="682"/>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5" t="str">
        <f>General!G30</f>
        <v>w</v>
      </c>
      <c r="H166" s="730">
        <v>0.42</v>
      </c>
      <c r="I166" s="906">
        <f t="shared" si="1"/>
        <v>0.42</v>
      </c>
      <c r="J166" s="906">
        <f t="shared" si="2"/>
        <v>0.56013102480112298</v>
      </c>
      <c r="K166" s="682"/>
      <c r="L166" s="682"/>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5" t="str">
        <f>General!G31</f>
        <v>wd</v>
      </c>
      <c r="H167" s="730">
        <v>0.42</v>
      </c>
      <c r="I167" s="906">
        <f t="shared" si="1"/>
        <v>0.42</v>
      </c>
      <c r="J167" s="906">
        <f t="shared" si="2"/>
        <v>0.56013102480112298</v>
      </c>
      <c r="K167" s="682"/>
      <c r="L167" s="682"/>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5" t="str">
        <f>General!G32</f>
        <v>z</v>
      </c>
      <c r="H168" s="730">
        <v>0.2</v>
      </c>
      <c r="I168" s="906">
        <f t="shared" si="1"/>
        <v>0.2</v>
      </c>
      <c r="J168" s="906">
        <f t="shared" si="2"/>
        <v>0.56013102480112298</v>
      </c>
      <c r="K168" s="682"/>
      <c r="L168" s="682"/>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5" t="str">
        <f>General!G33</f>
        <v>zd</v>
      </c>
      <c r="H169" s="730">
        <v>0.2</v>
      </c>
      <c r="I169" s="906">
        <f t="shared" si="1"/>
        <v>0.2</v>
      </c>
      <c r="J169" s="906">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1066</v>
      </c>
      <c r="I171" s="697"/>
      <c r="K171" s="682"/>
      <c r="L171" s="682"/>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1062</v>
      </c>
      <c r="I172" t="s">
        <v>1063</v>
      </c>
      <c r="J172" t="s">
        <v>1064</v>
      </c>
      <c r="K172" s="682"/>
      <c r="L172" s="682"/>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7" t="str">
        <f>General!G17</f>
        <v>b</v>
      </c>
      <c r="H173" s="243">
        <v>0.94</v>
      </c>
      <c r="I173" s="729">
        <v>0</v>
      </c>
      <c r="J173" s="716">
        <v>1</v>
      </c>
      <c r="K173" s="728"/>
      <c r="L173" s="682"/>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7" t="str">
        <f>General!G18</f>
        <v>bd</v>
      </c>
      <c r="H174" s="243">
        <v>0.94</v>
      </c>
      <c r="I174" s="729">
        <v>0</v>
      </c>
      <c r="J174" s="716">
        <v>1</v>
      </c>
      <c r="K174" s="728"/>
      <c r="L174" s="682"/>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7" t="str">
        <f>General!G19</f>
        <v>f</v>
      </c>
      <c r="H175" s="243">
        <v>0.9</v>
      </c>
      <c r="I175" s="729">
        <v>0</v>
      </c>
      <c r="J175" s="716">
        <v>1</v>
      </c>
      <c r="K175" s="728"/>
      <c r="L175" s="682"/>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7" t="str">
        <f>General!G20</f>
        <v>h</v>
      </c>
      <c r="H176" s="243">
        <v>0.94</v>
      </c>
      <c r="I176" s="729">
        <v>0</v>
      </c>
      <c r="J176" s="716">
        <v>1</v>
      </c>
      <c r="K176" s="728"/>
      <c r="L176" s="682"/>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7" t="str">
        <f>General!G21</f>
        <v>i</v>
      </c>
      <c r="H177" s="243">
        <v>0.9</v>
      </c>
      <c r="I177" s="729">
        <v>0</v>
      </c>
      <c r="J177" s="716">
        <v>1</v>
      </c>
      <c r="K177" s="728"/>
      <c r="L177" s="682"/>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7" t="str">
        <f>General!G22</f>
        <v>k</v>
      </c>
      <c r="H178" s="243">
        <v>0.9</v>
      </c>
      <c r="I178" s="729">
        <v>0</v>
      </c>
      <c r="J178" s="716">
        <v>1</v>
      </c>
      <c r="K178" s="728"/>
      <c r="L178" s="682"/>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7" t="str">
        <f>General!G23</f>
        <v>l</v>
      </c>
      <c r="H179" s="243">
        <v>0.9</v>
      </c>
      <c r="I179" s="729">
        <v>0</v>
      </c>
      <c r="J179" s="716">
        <v>1</v>
      </c>
      <c r="K179" s="728"/>
      <c r="L179" s="682"/>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7" t="str">
        <f>General!G24</f>
        <v>o</v>
      </c>
      <c r="H180" s="243">
        <v>0.94</v>
      </c>
      <c r="I180" s="729">
        <v>0</v>
      </c>
      <c r="J180" s="716">
        <v>1</v>
      </c>
      <c r="K180" s="728"/>
      <c r="L180" s="682"/>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7" t="str">
        <f>General!G25</f>
        <v>od</v>
      </c>
      <c r="H181" s="243">
        <v>0.94</v>
      </c>
      <c r="I181" s="729">
        <v>0</v>
      </c>
      <c r="J181" s="716">
        <v>1</v>
      </c>
      <c r="K181" s="728"/>
      <c r="L181" s="682"/>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7" t="str">
        <f>General!G26</f>
        <v>of</v>
      </c>
      <c r="H182" s="243">
        <v>0.94</v>
      </c>
      <c r="I182" s="729">
        <v>0</v>
      </c>
      <c r="J182" s="716">
        <v>1</v>
      </c>
      <c r="K182" s="728"/>
      <c r="L182" s="682"/>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7" t="str">
        <f>General!G27</f>
        <v>r</v>
      </c>
      <c r="H183" s="243">
        <v>0.97</v>
      </c>
      <c r="I183" s="729">
        <v>0</v>
      </c>
      <c r="J183" s="716">
        <v>1</v>
      </c>
      <c r="K183" s="728"/>
      <c r="L183" s="682"/>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7" t="str">
        <f>General!G28</f>
        <v>rd</v>
      </c>
      <c r="H184" s="243">
        <v>0.97</v>
      </c>
      <c r="I184" s="729">
        <v>0</v>
      </c>
      <c r="J184" s="716">
        <v>1</v>
      </c>
      <c r="K184" s="728"/>
      <c r="L184" s="682"/>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7" t="str">
        <f>General!G29</f>
        <v>v</v>
      </c>
      <c r="H185" s="243">
        <v>0.9</v>
      </c>
      <c r="I185" s="729">
        <v>0</v>
      </c>
      <c r="J185" s="716">
        <v>1</v>
      </c>
      <c r="K185" s="728"/>
      <c r="L185" s="682"/>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7" t="str">
        <f>General!G30</f>
        <v>w</v>
      </c>
      <c r="H186" s="243">
        <v>0.94</v>
      </c>
      <c r="I186" s="729">
        <v>0</v>
      </c>
      <c r="J186" s="716">
        <v>1</v>
      </c>
      <c r="K186" s="728"/>
      <c r="L186" s="682"/>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7" t="str">
        <f>General!G31</f>
        <v>wd</v>
      </c>
      <c r="H187" s="243">
        <v>0.94</v>
      </c>
      <c r="I187" s="729">
        <v>0</v>
      </c>
      <c r="J187" s="716">
        <v>1</v>
      </c>
      <c r="K187" s="728"/>
      <c r="L187" s="682"/>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7" t="str">
        <f>General!G32</f>
        <v>z</v>
      </c>
      <c r="H188" s="243">
        <v>0.97</v>
      </c>
      <c r="I188" s="729">
        <v>0</v>
      </c>
      <c r="J188" s="716">
        <v>1</v>
      </c>
      <c r="K188" s="728"/>
      <c r="L188" s="682"/>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7" t="str">
        <f>General!G33</f>
        <v>zd</v>
      </c>
      <c r="H189" s="243">
        <v>0.97</v>
      </c>
      <c r="I189" s="729">
        <v>0</v>
      </c>
      <c r="J189" s="716">
        <v>1</v>
      </c>
      <c r="K189" s="728"/>
      <c r="L189" s="682"/>
      <c r="M189" s="32"/>
      <c r="P189" s="32"/>
      <c r="Q189" s="32"/>
      <c r="R189" s="32"/>
      <c r="S189" s="494"/>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1102</v>
      </c>
      <c r="I192" s="34" t="s">
        <v>381</v>
      </c>
      <c r="J192" s="34" t="s">
        <v>382</v>
      </c>
      <c r="L192" s="682"/>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5" t="str">
        <f>General!G17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5" t="str">
        <f>General!G18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5" t="str">
        <f>General!G19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5" t="str">
        <f>General!G20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5" t="str">
        <f>General!G21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5" t="str">
        <f>General!G22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5" t="str">
        <f>General!G23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5" t="str">
        <f>General!G24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5" t="str">
        <f>General!G25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5" t="str">
        <f>General!G26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5" t="str">
        <f>General!G27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5" t="str">
        <f>General!G28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5" t="str">
        <f>General!G29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5" t="str">
        <f>General!G30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5" t="str">
        <f>General!G31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5" t="str">
        <f>General!G32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5" t="str">
        <f>General!G33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1004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967</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2" t="s">
        <v>74</v>
      </c>
      <c r="I216" s="503" t="s">
        <v>71</v>
      </c>
      <c r="J216" s="503" t="s">
        <v>336</v>
      </c>
      <c r="K216" s="503" t="s">
        <v>337</v>
      </c>
      <c r="L216" s="686" t="s">
        <v>1035</v>
      </c>
      <c r="M216" s="687" t="s">
        <v>69</v>
      </c>
      <c r="N216" s="687" t="s">
        <v>1036</v>
      </c>
      <c r="O216" s="687" t="s">
        <v>73</v>
      </c>
      <c r="P216" s="688" t="s">
        <v>77</v>
      </c>
      <c r="Q216" s="689" t="s">
        <v>355</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466</v>
      </c>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1268</v>
      </c>
      <c r="H218" s="1017">
        <v>0.115</v>
      </c>
      <c r="I218" s="1018">
        <v>0.1065</v>
      </c>
      <c r="J218" s="496">
        <v>0.10150000000000001</v>
      </c>
      <c r="K218" s="496">
        <v>9.5000000000000001E-2</v>
      </c>
      <c r="L218" s="496">
        <v>8.7999999999999995E-2</v>
      </c>
      <c r="M218" s="496">
        <v>8.2000000000000003E-2</v>
      </c>
      <c r="N218" s="496">
        <v>7.6999999999999999E-2</v>
      </c>
      <c r="O218" s="496">
        <v>7.1199999999999999E-2</v>
      </c>
      <c r="P218" s="1019">
        <v>5.9900000000000002E-2</v>
      </c>
      <c r="Q218" s="101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25"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1006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1022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1005</v>
      </c>
      <c r="I242" s="55"/>
      <c r="J242" s="774">
        <f>MIN(364,INT((K242 - DATE(YEAR(K242),1,1))))</f>
        <v>354</v>
      </c>
      <c r="K242" s="776">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1103</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5" t="str">
        <f>H130</f>
        <v>Harv</v>
      </c>
      <c r="K244" s="735" t="str">
        <f t="shared" ref="K244:L244" si="4">I130</f>
        <v>Graz</v>
      </c>
      <c r="L244" s="735"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1016</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6" t="s">
        <v>1023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1018</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1024</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1027</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1026</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35">
      <c r="A253" s="6"/>
      <c r="B253" s="7"/>
      <c r="C253" s="17"/>
      <c r="D253" s="17"/>
      <c r="E253" s="17"/>
      <c r="F253" s="26"/>
      <c r="G253" s="27"/>
      <c r="H253" s="27" t="s">
        <v>1038</v>
      </c>
      <c r="I253" s="55"/>
      <c r="J253" s="690">
        <v>0.15</v>
      </c>
      <c r="K253" s="1000" t="s">
        <v>1041</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1039</v>
      </c>
      <c r="I254" s="55"/>
      <c r="J254" s="690">
        <v>0.02</v>
      </c>
      <c r="K254" s="1000"/>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1040</v>
      </c>
      <c r="I255" s="55"/>
      <c r="J255" s="691">
        <f>1-SUM(J253:J254)</f>
        <v>0.83000000000000007</v>
      </c>
      <c r="K255" s="1000"/>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1025</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t="s">
        <v>1029</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1030</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15" t="s">
        <v>1031</v>
      </c>
      <c r="K261" s="685" t="s">
        <v>1034</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35">
      <c r="A262" s="6"/>
      <c r="B262" s="7"/>
      <c r="C262" s="17"/>
      <c r="D262" s="17"/>
      <c r="E262" s="17"/>
      <c r="F262" s="26"/>
      <c r="G262" s="27"/>
      <c r="H262" s="27" t="s">
        <v>1032</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3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3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35">
      <c r="A265" s="6"/>
      <c r="B265" s="7"/>
      <c r="C265" s="17"/>
      <c r="D265" s="17"/>
      <c r="E265" s="17"/>
      <c r="F265" s="26"/>
      <c r="G265" s="27"/>
      <c r="H265" s="27" t="s">
        <v>1033</v>
      </c>
      <c r="I265" s="55"/>
      <c r="J265" s="684">
        <v>0</v>
      </c>
      <c r="K265" s="684">
        <v>0</v>
      </c>
      <c r="L265" s="684">
        <v>0</v>
      </c>
      <c r="M265" s="684">
        <v>0</v>
      </c>
      <c r="N265" s="684">
        <v>0</v>
      </c>
      <c r="O265" s="684">
        <v>0</v>
      </c>
      <c r="U265" s="29"/>
      <c r="V265" s="30"/>
      <c r="W265" s="16"/>
      <c r="X265" s="8"/>
      <c r="Y265" s="8"/>
      <c r="Z265" s="8"/>
    </row>
    <row r="266" spans="1:26" customFormat="1" outlineLevel="1" x14ac:dyDescent="0.3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3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666" t="s">
        <v>1037</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27"/>
      <c r="H269" s="27" t="s">
        <v>1042</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1024</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1027</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1026</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1038</v>
      </c>
      <c r="I273" s="55"/>
      <c r="J273" s="690">
        <v>0.125</v>
      </c>
      <c r="K273" s="1000" t="s">
        <v>1041</v>
      </c>
      <c r="L273" s="30"/>
      <c r="M273" s="28"/>
      <c r="N273" s="28"/>
      <c r="O273" s="28"/>
      <c r="P273" s="29"/>
      <c r="Q273" s="29"/>
      <c r="R273" s="29"/>
      <c r="S273" s="29"/>
      <c r="T273" s="29"/>
      <c r="U273" s="29"/>
      <c r="V273" s="30"/>
      <c r="W273" s="16"/>
      <c r="X273" s="8"/>
      <c r="Y273" s="8"/>
      <c r="Z273" s="8"/>
    </row>
    <row r="274" spans="1:26" customFormat="1" outlineLevel="1" x14ac:dyDescent="0.35">
      <c r="A274" s="6"/>
      <c r="B274" s="7"/>
      <c r="C274" s="17"/>
      <c r="D274" s="17"/>
      <c r="E274" s="17"/>
      <c r="F274" s="26"/>
      <c r="G274" s="27"/>
      <c r="H274" s="27" t="s">
        <v>1039</v>
      </c>
      <c r="I274" s="55"/>
      <c r="J274" s="690">
        <v>0.02</v>
      </c>
      <c r="K274" s="1000"/>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1040</v>
      </c>
      <c r="I275" s="55"/>
      <c r="J275" s="691">
        <f>1-SUM(J273:J274)</f>
        <v>0.85499999999999998</v>
      </c>
      <c r="K275" s="1000"/>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6" t="s">
        <v>681</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35">
      <c r="A279" s="6"/>
      <c r="B279" s="7"/>
      <c r="C279" s="17"/>
      <c r="D279" s="17"/>
      <c r="E279" s="17"/>
      <c r="F279" s="26"/>
      <c r="H279" s="56" t="s">
        <v>534</v>
      </c>
      <c r="I279" s="56"/>
      <c r="J279" s="320" t="s">
        <v>14</v>
      </c>
      <c r="K279" s="320" t="s">
        <v>526</v>
      </c>
      <c r="L279" s="320" t="s">
        <v>4</v>
      </c>
      <c r="M279" s="673"/>
      <c r="N279" s="54"/>
      <c r="O279" s="54"/>
      <c r="P279" s="32"/>
      <c r="Q279" s="32"/>
      <c r="R279" s="32"/>
      <c r="S279" s="32"/>
      <c r="T279" s="32"/>
      <c r="U279" s="32"/>
      <c r="V279" s="30"/>
      <c r="W279" s="16"/>
      <c r="X279" s="8"/>
      <c r="Y279" s="8"/>
      <c r="Z279" s="8"/>
    </row>
    <row r="280" spans="1:26" customFormat="1" ht="12" customHeight="1" outlineLevel="1" x14ac:dyDescent="0.3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35">
      <c r="A282" s="6"/>
      <c r="B282" s="7"/>
      <c r="C282" s="17"/>
      <c r="D282" s="17"/>
      <c r="E282" s="17"/>
      <c r="F282" s="26"/>
      <c r="H282" s="56" t="s">
        <v>1028</v>
      </c>
      <c r="I282" s="56"/>
      <c r="J282" s="320" t="s">
        <v>527</v>
      </c>
      <c r="K282" s="320" t="s">
        <v>528</v>
      </c>
      <c r="L282" s="320" t="s">
        <v>529</v>
      </c>
      <c r="M282" s="320" t="s">
        <v>530</v>
      </c>
      <c r="U282" s="32"/>
      <c r="V282" s="30"/>
      <c r="W282" s="16"/>
      <c r="X282" s="8"/>
      <c r="Y282" s="8"/>
      <c r="Z282" s="8"/>
    </row>
    <row r="283" spans="1:26" customFormat="1" ht="12" customHeight="1" outlineLevel="1" x14ac:dyDescent="0.3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3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668" t="s">
        <v>1007</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56"/>
      <c r="H288" s="56" t="s">
        <v>1008</v>
      </c>
      <c r="I288" s="56"/>
      <c r="J288" s="792">
        <f>MIN(364,INT((K288 - DATE(YEAR(K288),1,1))))+364*(YEAR(K288)-Sheep!i_startyear)</f>
        <v>0</v>
      </c>
      <c r="K288" s="776">
        <v>43466</v>
      </c>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1017</v>
      </c>
      <c r="I289" s="56"/>
      <c r="J289" s="792">
        <f>MIN(364,INT((K289 - DATE(YEAR(K289),1,1))))+364*(YEAR(K289)-Sheep!i_startyear)</f>
        <v>0</v>
      </c>
      <c r="K289" s="776">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668" t="s">
        <v>1009</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56"/>
      <c r="H293" s="56" t="s">
        <v>1021</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1010</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1011</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1012</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1013</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666" t="s">
        <v>1019</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27"/>
      <c r="H301" s="34" t="s">
        <v>465</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1020</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666" t="s">
        <v>1014</v>
      </c>
      <c r="H306" s="34"/>
      <c r="I306" s="1005" t="s">
        <v>1015</v>
      </c>
      <c r="J306" s="1006"/>
      <c r="K306" s="1006"/>
      <c r="L306" s="1006"/>
      <c r="M306" s="1006"/>
      <c r="N306" s="1006"/>
      <c r="O306" s="1006"/>
      <c r="P306" s="1006"/>
      <c r="Q306" s="1007"/>
      <c r="R306" s="57"/>
      <c r="S306" s="32"/>
      <c r="T306" s="32"/>
      <c r="U306" s="57"/>
      <c r="V306" s="32"/>
      <c r="W306" s="16"/>
      <c r="X306" s="8"/>
      <c r="Y306" s="8"/>
      <c r="Z306" s="8"/>
    </row>
    <row r="307" spans="1:26" customFormat="1" ht="12" customHeight="1" outlineLevel="1" x14ac:dyDescent="0.35">
      <c r="A307" s="6"/>
      <c r="B307" s="7"/>
      <c r="C307" s="17"/>
      <c r="D307" s="17"/>
      <c r="E307" s="17"/>
      <c r="F307" s="26"/>
      <c r="G307" s="666"/>
      <c r="H307" s="34"/>
      <c r="I307" s="1008" t="s">
        <v>74</v>
      </c>
      <c r="J307" s="1009"/>
      <c r="K307" s="1010"/>
      <c r="L307" s="1011" t="s">
        <v>71</v>
      </c>
      <c r="M307" s="1012"/>
      <c r="N307" s="1013"/>
      <c r="O307" s="1014" t="s">
        <v>336</v>
      </c>
      <c r="P307" s="1015"/>
      <c r="Q307" s="1016"/>
      <c r="R307" s="57"/>
      <c r="S307" s="1001" t="s">
        <v>1044</v>
      </c>
      <c r="T307" s="1003" t="s">
        <v>1043</v>
      </c>
      <c r="U307" s="57"/>
      <c r="V307" s="32"/>
      <c r="W307" s="16"/>
      <c r="X307" s="8"/>
      <c r="Y307" s="8"/>
      <c r="Z307" s="8"/>
    </row>
    <row r="308" spans="1:26" customFormat="1" ht="12" customHeight="1" outlineLevel="1" x14ac:dyDescent="0.35">
      <c r="A308" s="6"/>
      <c r="B308" s="7"/>
      <c r="C308" s="17"/>
      <c r="D308" s="17"/>
      <c r="E308" s="17"/>
      <c r="F308" s="26"/>
      <c r="G308" s="27"/>
      <c r="H308" s="34"/>
      <c r="I308" s="735" t="str">
        <f>H130</f>
        <v>Harv</v>
      </c>
      <c r="J308" s="735" t="str">
        <f>I130</f>
        <v>Graz</v>
      </c>
      <c r="K308" s="735" t="str">
        <f>J130</f>
        <v>Bale</v>
      </c>
      <c r="L308" s="736" t="str">
        <f>H130</f>
        <v>Harv</v>
      </c>
      <c r="M308" s="736" t="str">
        <f>I130</f>
        <v>Graz</v>
      </c>
      <c r="N308" s="736" t="str">
        <f>J130</f>
        <v>Bale</v>
      </c>
      <c r="O308" s="737" t="str">
        <f>H130</f>
        <v>Harv</v>
      </c>
      <c r="P308" s="737" t="str">
        <f t="shared" ref="P308:Q308" si="5">I130</f>
        <v>Graz</v>
      </c>
      <c r="Q308" s="737" t="str">
        <f t="shared" si="5"/>
        <v>Bale</v>
      </c>
      <c r="R308" s="57"/>
      <c r="S308" s="1002"/>
      <c r="T308" s="1004"/>
      <c r="U308" s="57"/>
      <c r="V308" s="32"/>
      <c r="W308" s="16"/>
      <c r="X308" s="8"/>
      <c r="Y308" s="8"/>
      <c r="Z308" s="8"/>
    </row>
    <row r="309" spans="1:26" customFormat="1" ht="12" customHeight="1" outlineLevel="1" x14ac:dyDescent="0.35">
      <c r="A309" s="6"/>
      <c r="B309" s="7"/>
      <c r="C309" s="17"/>
      <c r="D309" s="17"/>
      <c r="E309" s="17"/>
      <c r="F309" s="26"/>
      <c r="G309" s="27"/>
      <c r="H309" s="695" t="str">
        <f>General!G17</f>
        <v>b</v>
      </c>
      <c r="I309" s="670">
        <v>0.27922143700582119</v>
      </c>
      <c r="J309" s="670">
        <v>1.3987353317483329</v>
      </c>
      <c r="K309" s="738">
        <f>I309</f>
        <v>0.27922143700582119</v>
      </c>
      <c r="L309" s="679">
        <v>-7.357256925019099E-3</v>
      </c>
      <c r="M309" s="679">
        <v>-2.1449647872016701E-2</v>
      </c>
      <c r="N309" s="739">
        <f>L309</f>
        <v>-7.357256925019099E-3</v>
      </c>
      <c r="O309" s="243">
        <v>59.634599807135977</v>
      </c>
      <c r="P309" s="243">
        <v>49.949846871547493</v>
      </c>
      <c r="Q309" s="738">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35">
      <c r="A310" s="6"/>
      <c r="B310" s="7"/>
      <c r="C310" s="17"/>
      <c r="D310" s="17"/>
      <c r="E310" s="17"/>
      <c r="F310" s="26"/>
      <c r="G310" s="27"/>
      <c r="H310" s="695" t="str">
        <f>General!G18</f>
        <v>bd</v>
      </c>
      <c r="I310" s="670">
        <v>0.27922143700582119</v>
      </c>
      <c r="J310" s="670">
        <v>1.3987353317483329</v>
      </c>
      <c r="K310" s="738">
        <f t="shared" ref="K310:K325" si="7">I310</f>
        <v>0.27922143700582119</v>
      </c>
      <c r="L310" s="679">
        <v>-7.357256925019099E-3</v>
      </c>
      <c r="M310" s="679">
        <v>-2.1449647872016701E-2</v>
      </c>
      <c r="N310" s="739">
        <f t="shared" ref="N310:N325" si="8">L310</f>
        <v>-7.357256925019099E-3</v>
      </c>
      <c r="O310" s="243">
        <v>59.634599807135977</v>
      </c>
      <c r="P310" s="243">
        <v>49.949846871547493</v>
      </c>
      <c r="Q310" s="738">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35">
      <c r="A311" s="6"/>
      <c r="B311" s="7"/>
      <c r="C311" s="17"/>
      <c r="D311" s="17"/>
      <c r="E311" s="17"/>
      <c r="F311" s="26"/>
      <c r="G311" s="27"/>
      <c r="H311" s="695" t="str">
        <f>General!G19</f>
        <v>f</v>
      </c>
      <c r="I311" s="670">
        <v>0.21988823630969012</v>
      </c>
      <c r="J311" s="670">
        <v>1.3987353317483329</v>
      </c>
      <c r="K311" s="738">
        <f t="shared" si="7"/>
        <v>0.21988823630969012</v>
      </c>
      <c r="L311" s="679">
        <v>-4.6010728402032814E-3</v>
      </c>
      <c r="M311" s="679">
        <v>-2.1449647872016701E-2</v>
      </c>
      <c r="N311" s="739">
        <f t="shared" si="8"/>
        <v>-4.6010728402032814E-3</v>
      </c>
      <c r="O311" s="243">
        <v>57.445790754257906</v>
      </c>
      <c r="P311" s="243">
        <v>49.949846871547493</v>
      </c>
      <c r="Q311" s="738">
        <f t="shared" si="9"/>
        <v>57.445790754257906</v>
      </c>
      <c r="R311" s="57"/>
      <c r="S311" s="247">
        <v>2000</v>
      </c>
      <c r="T311" s="692">
        <f t="shared" si="6"/>
        <v>2222.2222222222222</v>
      </c>
      <c r="U311" s="57"/>
      <c r="V311" s="32"/>
      <c r="W311" s="16"/>
      <c r="X311" s="8"/>
      <c r="Y311" s="8"/>
      <c r="Z311" s="8"/>
    </row>
    <row r="312" spans="1:26" customFormat="1" ht="12" customHeight="1" outlineLevel="1" x14ac:dyDescent="0.35">
      <c r="A312" s="6"/>
      <c r="B312" s="7"/>
      <c r="C312" s="17"/>
      <c r="D312" s="17"/>
      <c r="E312" s="17"/>
      <c r="F312" s="26"/>
      <c r="G312" s="27"/>
      <c r="H312" s="695" t="str">
        <f>General!G20</f>
        <v>h</v>
      </c>
      <c r="I312" s="670">
        <v>0.27922143700582119</v>
      </c>
      <c r="J312" s="670">
        <v>1.3987353317483329</v>
      </c>
      <c r="K312" s="738">
        <f t="shared" si="7"/>
        <v>0.27922143700582119</v>
      </c>
      <c r="L312" s="679">
        <v>-7.357256925019099E-3</v>
      </c>
      <c r="M312" s="679">
        <v>-2.1449647872016701E-2</v>
      </c>
      <c r="N312" s="739">
        <f t="shared" si="8"/>
        <v>-7.357256925019099E-3</v>
      </c>
      <c r="O312" s="243">
        <v>59.634599807135977</v>
      </c>
      <c r="P312" s="243">
        <v>49.949846871547493</v>
      </c>
      <c r="Q312" s="738">
        <f t="shared" si="9"/>
        <v>59.634599807135977</v>
      </c>
      <c r="R312" s="57"/>
      <c r="S312" s="247">
        <v>10387</v>
      </c>
      <c r="T312" s="692">
        <f t="shared" si="6"/>
        <v>11050</v>
      </c>
      <c r="U312" s="57"/>
      <c r="V312" s="32"/>
      <c r="W312" s="16"/>
      <c r="X312" s="8"/>
      <c r="Y312" s="8"/>
      <c r="Z312" s="8"/>
    </row>
    <row r="313" spans="1:26" customFormat="1" ht="12" customHeight="1" outlineLevel="1" x14ac:dyDescent="0.35">
      <c r="A313" s="6"/>
      <c r="B313" s="7"/>
      <c r="C313" s="17"/>
      <c r="D313" s="17"/>
      <c r="E313" s="17"/>
      <c r="F313" s="26"/>
      <c r="G313" s="27"/>
      <c r="H313" s="695" t="str">
        <f>General!G21</f>
        <v>i</v>
      </c>
      <c r="I313" s="670">
        <v>0.21988823630969012</v>
      </c>
      <c r="J313" s="670">
        <v>1.3987353317483329</v>
      </c>
      <c r="K313" s="738">
        <f t="shared" si="7"/>
        <v>0.21988823630969012</v>
      </c>
      <c r="L313" s="679">
        <v>-4.6010728402032814E-3</v>
      </c>
      <c r="M313" s="679">
        <v>-2.1449647872016701E-2</v>
      </c>
      <c r="N313" s="739">
        <f t="shared" si="8"/>
        <v>-4.6010728402032814E-3</v>
      </c>
      <c r="O313" s="243">
        <v>57.445790754257906</v>
      </c>
      <c r="P313" s="243">
        <v>49.949846871547493</v>
      </c>
      <c r="Q313" s="738">
        <f t="shared" si="9"/>
        <v>57.445790754257906</v>
      </c>
      <c r="R313" s="57"/>
      <c r="S313" s="247">
        <v>2000</v>
      </c>
      <c r="T313" s="692">
        <f t="shared" si="6"/>
        <v>2222.2222222222222</v>
      </c>
      <c r="U313" s="57"/>
      <c r="V313" s="32"/>
      <c r="W313" s="16"/>
      <c r="X313" s="8"/>
      <c r="Y313" s="8"/>
      <c r="Z313" s="8"/>
    </row>
    <row r="314" spans="1:26" customFormat="1" ht="12" customHeight="1" outlineLevel="1" x14ac:dyDescent="0.35">
      <c r="A314" s="6"/>
      <c r="B314" s="7"/>
      <c r="C314" s="17"/>
      <c r="D314" s="17"/>
      <c r="E314" s="17"/>
      <c r="F314" s="26"/>
      <c r="G314" s="27"/>
      <c r="H314" s="695" t="str">
        <f>General!G22</f>
        <v>k</v>
      </c>
      <c r="I314" s="670">
        <v>0.21988823630969012</v>
      </c>
      <c r="J314" s="670">
        <v>1.3987353317483329</v>
      </c>
      <c r="K314" s="738">
        <f t="shared" si="7"/>
        <v>0.21988823630969012</v>
      </c>
      <c r="L314" s="679">
        <v>-4.6010728402032814E-3</v>
      </c>
      <c r="M314" s="679">
        <v>-2.1449647872016701E-2</v>
      </c>
      <c r="N314" s="739">
        <f t="shared" si="8"/>
        <v>-4.6010728402032814E-3</v>
      </c>
      <c r="O314" s="243">
        <v>57.445790754257906</v>
      </c>
      <c r="P314" s="243">
        <v>49.949846871547493</v>
      </c>
      <c r="Q314" s="738">
        <f t="shared" si="9"/>
        <v>57.445790754257906</v>
      </c>
      <c r="R314" s="57"/>
      <c r="S314" s="247">
        <v>2000</v>
      </c>
      <c r="T314" s="692">
        <f t="shared" si="6"/>
        <v>2222.2222222222222</v>
      </c>
      <c r="U314" s="57"/>
      <c r="V314" s="32"/>
      <c r="W314" s="16"/>
      <c r="X314" s="8"/>
      <c r="Y314" s="8"/>
      <c r="Z314" s="8"/>
    </row>
    <row r="315" spans="1:26" customFormat="1" ht="12" customHeight="1" outlineLevel="1" x14ac:dyDescent="0.35">
      <c r="A315" s="6"/>
      <c r="B315" s="7"/>
      <c r="C315" s="17"/>
      <c r="D315" s="17"/>
      <c r="E315" s="17"/>
      <c r="F315" s="26"/>
      <c r="G315" s="27"/>
      <c r="H315" s="695" t="str">
        <f>General!G23</f>
        <v>l</v>
      </c>
      <c r="I315" s="670">
        <v>0.21988823630969012</v>
      </c>
      <c r="J315" s="670">
        <v>1.3987353317483329</v>
      </c>
      <c r="K315" s="738">
        <f t="shared" si="7"/>
        <v>0.21988823630969012</v>
      </c>
      <c r="L315" s="679">
        <v>-4.6010728402032814E-3</v>
      </c>
      <c r="M315" s="679">
        <v>-2.1449647872016701E-2</v>
      </c>
      <c r="N315" s="739">
        <f t="shared" si="8"/>
        <v>-4.6010728402032814E-3</v>
      </c>
      <c r="O315" s="243">
        <v>57.445790754257906</v>
      </c>
      <c r="P315" s="243">
        <v>49.949846871547493</v>
      </c>
      <c r="Q315" s="738">
        <f t="shared" si="9"/>
        <v>57.445790754257906</v>
      </c>
      <c r="R315" s="57"/>
      <c r="S315" s="247">
        <v>2000</v>
      </c>
      <c r="T315" s="692">
        <f t="shared" si="6"/>
        <v>2222.2222222222222</v>
      </c>
      <c r="U315" s="57"/>
      <c r="V315" s="32"/>
      <c r="W315" s="16"/>
      <c r="X315" s="8"/>
      <c r="Y315" s="8"/>
      <c r="Z315" s="8"/>
    </row>
    <row r="316" spans="1:26" customFormat="1" ht="12" customHeight="1" outlineLevel="1" x14ac:dyDescent="0.35">
      <c r="A316" s="6"/>
      <c r="B316" s="7"/>
      <c r="C316" s="17"/>
      <c r="D316" s="17"/>
      <c r="E316" s="17"/>
      <c r="F316" s="26"/>
      <c r="G316" s="27"/>
      <c r="H316" s="695" t="str">
        <f>General!G24</f>
        <v>o</v>
      </c>
      <c r="I316" s="670">
        <v>0.27922143700582119</v>
      </c>
      <c r="J316" s="670">
        <v>1.3987353317483329</v>
      </c>
      <c r="K316" s="738">
        <f t="shared" si="7"/>
        <v>0.27922143700582119</v>
      </c>
      <c r="L316" s="679">
        <v>-7.357256925019099E-3</v>
      </c>
      <c r="M316" s="679">
        <v>-2.1449647872016701E-2</v>
      </c>
      <c r="N316" s="739">
        <f t="shared" si="8"/>
        <v>-7.357256925019099E-3</v>
      </c>
      <c r="O316" s="243">
        <v>59.634599807135977</v>
      </c>
      <c r="P316" s="243">
        <v>49.949846871547493</v>
      </c>
      <c r="Q316" s="738">
        <f t="shared" si="9"/>
        <v>59.634599807135977</v>
      </c>
      <c r="R316" s="57"/>
      <c r="S316" s="247">
        <v>2850</v>
      </c>
      <c r="T316" s="692">
        <f t="shared" si="6"/>
        <v>3031.9148936170213</v>
      </c>
      <c r="U316" s="57"/>
      <c r="V316" s="32"/>
      <c r="W316" s="16"/>
      <c r="X316" s="8"/>
      <c r="Y316" s="8"/>
      <c r="Z316" s="8"/>
    </row>
    <row r="317" spans="1:26" customFormat="1" ht="12" customHeight="1" outlineLevel="1" x14ac:dyDescent="0.35">
      <c r="A317" s="6"/>
      <c r="B317" s="7"/>
      <c r="C317" s="17"/>
      <c r="D317" s="17"/>
      <c r="E317" s="17"/>
      <c r="F317" s="26"/>
      <c r="G317" s="27"/>
      <c r="H317" s="695" t="str">
        <f>General!G25</f>
        <v>od</v>
      </c>
      <c r="I317" s="670">
        <v>0.27922143700582119</v>
      </c>
      <c r="J317" s="670">
        <v>1.3987353317483329</v>
      </c>
      <c r="K317" s="738">
        <f t="shared" si="7"/>
        <v>0.27922143700582119</v>
      </c>
      <c r="L317" s="679">
        <v>-7.357256925019099E-3</v>
      </c>
      <c r="M317" s="679">
        <v>-2.1449647872016701E-2</v>
      </c>
      <c r="N317" s="739">
        <f t="shared" si="8"/>
        <v>-7.357256925019099E-3</v>
      </c>
      <c r="O317" s="243">
        <v>59.634599807135977</v>
      </c>
      <c r="P317" s="243">
        <v>49.949846871547493</v>
      </c>
      <c r="Q317" s="738">
        <f t="shared" si="9"/>
        <v>59.634599807135977</v>
      </c>
      <c r="R317" s="57"/>
      <c r="S317" s="247">
        <v>2850</v>
      </c>
      <c r="T317" s="692">
        <f t="shared" si="6"/>
        <v>3031.9148936170213</v>
      </c>
      <c r="U317" s="57"/>
      <c r="V317" s="32"/>
      <c r="W317" s="16"/>
      <c r="X317" s="8"/>
      <c r="Y317" s="8"/>
      <c r="Z317" s="8"/>
    </row>
    <row r="318" spans="1:26" customFormat="1" ht="12" customHeight="1" outlineLevel="1" x14ac:dyDescent="0.35">
      <c r="A318" s="6"/>
      <c r="B318" s="7"/>
      <c r="C318" s="17"/>
      <c r="D318" s="17"/>
      <c r="E318" s="17"/>
      <c r="F318" s="26"/>
      <c r="G318" s="27"/>
      <c r="H318" s="695" t="str">
        <f>General!G26</f>
        <v>of</v>
      </c>
      <c r="I318" s="670">
        <v>0.27922143700582119</v>
      </c>
      <c r="J318" s="670">
        <v>1.3987353317483329</v>
      </c>
      <c r="K318" s="738">
        <f t="shared" si="7"/>
        <v>0.27922143700582119</v>
      </c>
      <c r="L318" s="679">
        <v>-7.357256925019099E-3</v>
      </c>
      <c r="M318" s="679">
        <v>-2.1449647872016701E-2</v>
      </c>
      <c r="N318" s="739">
        <f t="shared" si="8"/>
        <v>-7.357256925019099E-3</v>
      </c>
      <c r="O318" s="243">
        <v>59.634599807135977</v>
      </c>
      <c r="P318" s="243">
        <v>49.949846871547493</v>
      </c>
      <c r="Q318" s="738">
        <f t="shared" si="9"/>
        <v>59.634599807135977</v>
      </c>
      <c r="R318" s="57"/>
      <c r="S318" s="247"/>
      <c r="T318" s="247">
        <v>3032</v>
      </c>
      <c r="U318" s="57"/>
      <c r="V318" s="32"/>
      <c r="W318" s="16"/>
      <c r="X318" s="8"/>
      <c r="Y318" s="8"/>
      <c r="Z318" s="8"/>
    </row>
    <row r="319" spans="1:26" customFormat="1" ht="12" customHeight="1" outlineLevel="1" x14ac:dyDescent="0.35">
      <c r="A319" s="6"/>
      <c r="B319" s="7"/>
      <c r="C319" s="17"/>
      <c r="D319" s="17"/>
      <c r="E319" s="17"/>
      <c r="F319" s="26"/>
      <c r="G319" s="27"/>
      <c r="H319" s="695" t="str">
        <f>General!G27</f>
        <v>r</v>
      </c>
      <c r="I319" s="670">
        <v>0.21988823630969012</v>
      </c>
      <c r="J319" s="670">
        <v>1.3987353317483329</v>
      </c>
      <c r="K319" s="738">
        <f t="shared" si="7"/>
        <v>0.21988823630969012</v>
      </c>
      <c r="L319" s="679">
        <v>-4.6010728402032814E-3</v>
      </c>
      <c r="M319" s="679">
        <v>-2.1449647872016701E-2</v>
      </c>
      <c r="N319" s="739">
        <f t="shared" si="8"/>
        <v>-4.6010728402032814E-3</v>
      </c>
      <c r="O319" s="243">
        <v>57.445790754257906</v>
      </c>
      <c r="P319" s="243">
        <v>49.949846871547493</v>
      </c>
      <c r="Q319" s="738">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35">
      <c r="A320" s="6"/>
      <c r="B320" s="7"/>
      <c r="C320" s="17"/>
      <c r="D320" s="17"/>
      <c r="E320" s="17"/>
      <c r="F320" s="26"/>
      <c r="G320" s="27"/>
      <c r="H320" s="695" t="str">
        <f>General!G28</f>
        <v>rd</v>
      </c>
      <c r="I320" s="670">
        <v>0.21988823630969012</v>
      </c>
      <c r="J320" s="670">
        <v>1.3987353317483329</v>
      </c>
      <c r="K320" s="738">
        <f t="shared" si="7"/>
        <v>0.21988823630969012</v>
      </c>
      <c r="L320" s="679">
        <v>-4.6010728402032814E-3</v>
      </c>
      <c r="M320" s="679">
        <v>-2.1449647872016701E-2</v>
      </c>
      <c r="N320" s="739">
        <f t="shared" si="8"/>
        <v>-4.6010728402032814E-3</v>
      </c>
      <c r="O320" s="243">
        <v>57.445790754257906</v>
      </c>
      <c r="P320" s="243">
        <v>49.949846871547493</v>
      </c>
      <c r="Q320" s="738">
        <f t="shared" si="9"/>
        <v>57.445790754257906</v>
      </c>
      <c r="R320" s="57"/>
      <c r="S320" s="247">
        <v>1600</v>
      </c>
      <c r="T320" s="692">
        <f t="shared" si="10"/>
        <v>1649.4845360824743</v>
      </c>
      <c r="U320" s="57"/>
      <c r="V320" s="32"/>
      <c r="W320" s="16"/>
      <c r="X320" s="8"/>
      <c r="Y320" s="8"/>
      <c r="Z320" s="8"/>
    </row>
    <row r="321" spans="1:26" customFormat="1" ht="12" customHeight="1" outlineLevel="1" x14ac:dyDescent="0.35">
      <c r="A321" s="6"/>
      <c r="B321" s="7"/>
      <c r="C321" s="17"/>
      <c r="D321" s="17"/>
      <c r="E321" s="17"/>
      <c r="F321" s="26"/>
      <c r="G321" s="27"/>
      <c r="H321" s="695" t="str">
        <f>General!G29</f>
        <v>v</v>
      </c>
      <c r="I321" s="670">
        <v>0.21988823630969012</v>
      </c>
      <c r="J321" s="670">
        <v>1.3987353317483329</v>
      </c>
      <c r="K321" s="738">
        <f t="shared" si="7"/>
        <v>0.21988823630969012</v>
      </c>
      <c r="L321" s="679">
        <v>-4.6010728402032814E-3</v>
      </c>
      <c r="M321" s="679">
        <v>-2.1449647872016701E-2</v>
      </c>
      <c r="N321" s="739">
        <f t="shared" si="8"/>
        <v>-4.6010728402032814E-3</v>
      </c>
      <c r="O321" s="243">
        <v>57.445790754257906</v>
      </c>
      <c r="P321" s="243">
        <v>49.949846871547493</v>
      </c>
      <c r="Q321" s="738">
        <f t="shared" si="9"/>
        <v>57.445790754257906</v>
      </c>
      <c r="R321" s="57"/>
      <c r="S321" s="247">
        <v>2000</v>
      </c>
      <c r="T321" s="692">
        <f t="shared" si="10"/>
        <v>2222.2222222222222</v>
      </c>
      <c r="U321" s="57"/>
      <c r="V321" s="32"/>
      <c r="W321" s="16"/>
      <c r="X321" s="8"/>
      <c r="Y321" s="8"/>
      <c r="Z321" s="8"/>
    </row>
    <row r="322" spans="1:26" customFormat="1" ht="12" customHeight="1" outlineLevel="1" x14ac:dyDescent="0.35">
      <c r="A322" s="6"/>
      <c r="B322" s="7"/>
      <c r="C322" s="17"/>
      <c r="D322" s="17"/>
      <c r="E322" s="17"/>
      <c r="F322" s="26"/>
      <c r="G322" s="27"/>
      <c r="H322" s="695" t="str">
        <f>General!G30</f>
        <v>w</v>
      </c>
      <c r="I322" s="670">
        <v>0.27922143700582119</v>
      </c>
      <c r="J322" s="670">
        <v>1.3987353317483329</v>
      </c>
      <c r="K322" s="738">
        <f t="shared" si="7"/>
        <v>0.27922143700582119</v>
      </c>
      <c r="L322" s="679">
        <v>-7.357256925019099E-3</v>
      </c>
      <c r="M322" s="679">
        <v>-2.1449647872016701E-2</v>
      </c>
      <c r="N322" s="739">
        <f t="shared" si="8"/>
        <v>-7.357256925019099E-3</v>
      </c>
      <c r="O322" s="243">
        <v>59.634599807135977</v>
      </c>
      <c r="P322" s="243">
        <v>49.949846871547493</v>
      </c>
      <c r="Q322" s="738">
        <f t="shared" si="9"/>
        <v>59.634599807135977</v>
      </c>
      <c r="R322" s="57"/>
      <c r="S322" s="247">
        <v>2850</v>
      </c>
      <c r="T322" s="692">
        <f t="shared" si="10"/>
        <v>3031.9148936170213</v>
      </c>
      <c r="U322" s="57"/>
      <c r="V322" s="32"/>
      <c r="W322" s="16"/>
      <c r="X322" s="8"/>
      <c r="Y322" s="8"/>
      <c r="Z322" s="8"/>
    </row>
    <row r="323" spans="1:26" customFormat="1" outlineLevel="1" x14ac:dyDescent="0.35">
      <c r="A323" s="6"/>
      <c r="B323" s="7"/>
      <c r="C323" s="17"/>
      <c r="D323" s="17"/>
      <c r="E323" s="17"/>
      <c r="F323" s="26"/>
      <c r="G323" s="27"/>
      <c r="H323" s="695" t="str">
        <f>General!G31</f>
        <v>wd</v>
      </c>
      <c r="I323" s="670">
        <v>0.27922143700582119</v>
      </c>
      <c r="J323" s="670">
        <v>1.3987353317483329</v>
      </c>
      <c r="K323" s="738">
        <f t="shared" si="7"/>
        <v>0.27922143700582119</v>
      </c>
      <c r="L323" s="679">
        <v>-7.357256925019099E-3</v>
      </c>
      <c r="M323" s="679">
        <v>-2.1449647872016701E-2</v>
      </c>
      <c r="N323" s="739">
        <f t="shared" si="8"/>
        <v>-7.357256925019099E-3</v>
      </c>
      <c r="O323" s="243">
        <v>59.634599807135977</v>
      </c>
      <c r="P323" s="243">
        <v>49.949846871547493</v>
      </c>
      <c r="Q323" s="738">
        <f t="shared" si="9"/>
        <v>59.634599807135977</v>
      </c>
      <c r="R323" s="57"/>
      <c r="S323" s="247">
        <v>2850</v>
      </c>
      <c r="T323" s="692">
        <f t="shared" si="10"/>
        <v>3031.9148936170213</v>
      </c>
      <c r="U323" s="57"/>
      <c r="V323" s="32"/>
      <c r="W323" s="16"/>
      <c r="X323" s="8"/>
      <c r="Y323" s="8"/>
      <c r="Z323" s="8"/>
    </row>
    <row r="324" spans="1:26" customFormat="1" outlineLevel="1" x14ac:dyDescent="0.35">
      <c r="A324" s="6"/>
      <c r="B324" s="7"/>
      <c r="C324" s="17"/>
      <c r="D324" s="17"/>
      <c r="E324" s="17"/>
      <c r="F324" s="26"/>
      <c r="G324" s="26"/>
      <c r="H324" s="695" t="str">
        <f>General!G32</f>
        <v>z</v>
      </c>
      <c r="I324" s="670">
        <v>0.21988823630969012</v>
      </c>
      <c r="J324" s="670">
        <v>1.3987353317483329</v>
      </c>
      <c r="K324" s="738">
        <f t="shared" si="7"/>
        <v>0.21988823630969012</v>
      </c>
      <c r="L324" s="679">
        <v>-4.6010728402032814E-3</v>
      </c>
      <c r="M324" s="679">
        <v>-2.1449647872016701E-2</v>
      </c>
      <c r="N324" s="739">
        <f t="shared" si="8"/>
        <v>-4.6010728402032814E-3</v>
      </c>
      <c r="O324" s="243">
        <v>57.445790754257906</v>
      </c>
      <c r="P324" s="243">
        <v>49.949846871547493</v>
      </c>
      <c r="Q324" s="738">
        <f t="shared" si="9"/>
        <v>57.445790754257906</v>
      </c>
      <c r="R324" s="669"/>
      <c r="S324" s="247">
        <v>1600</v>
      </c>
      <c r="T324" s="692">
        <f t="shared" si="10"/>
        <v>1649.4845360824743</v>
      </c>
      <c r="U324" s="669"/>
      <c r="V324" s="38"/>
      <c r="W324" s="16"/>
      <c r="X324" s="8"/>
      <c r="Y324" s="8"/>
      <c r="Z324" s="8"/>
    </row>
    <row r="325" spans="1:26" customFormat="1" outlineLevel="1" x14ac:dyDescent="0.35">
      <c r="A325" s="6"/>
      <c r="B325" s="7"/>
      <c r="C325" s="17"/>
      <c r="D325" s="17"/>
      <c r="E325" s="17"/>
      <c r="F325" s="26"/>
      <c r="G325" s="26"/>
      <c r="H325" s="695" t="str">
        <f>General!G33</f>
        <v>zd</v>
      </c>
      <c r="I325" s="670">
        <v>0.21988823630969012</v>
      </c>
      <c r="J325" s="670">
        <v>1.3987353317483329</v>
      </c>
      <c r="K325" s="738">
        <f t="shared" si="7"/>
        <v>0.21988823630969012</v>
      </c>
      <c r="L325" s="679">
        <v>-4.6010728402032814E-3</v>
      </c>
      <c r="M325" s="679">
        <v>-2.1449647872016701E-2</v>
      </c>
      <c r="N325" s="739">
        <f t="shared" si="8"/>
        <v>-4.6010728402032814E-3</v>
      </c>
      <c r="O325" s="243">
        <v>57.445790754257906</v>
      </c>
      <c r="P325" s="243">
        <v>49.949846871547493</v>
      </c>
      <c r="Q325" s="738">
        <f t="shared" si="9"/>
        <v>57.445790754257906</v>
      </c>
      <c r="R325" s="38"/>
      <c r="S325" s="247">
        <v>1600</v>
      </c>
      <c r="T325" s="692">
        <f t="shared" si="10"/>
        <v>1649.4845360824743</v>
      </c>
      <c r="U325" s="38"/>
      <c r="V325" s="30"/>
      <c r="W325" s="16"/>
      <c r="X325" s="8"/>
      <c r="Y325" s="8"/>
      <c r="Z325" s="8"/>
    </row>
    <row r="326" spans="1:26" customFormat="1" outlineLevel="1" x14ac:dyDescent="0.3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3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15" customHeight="1" outlineLevel="1" x14ac:dyDescent="0.3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25" customHeight="1" outlineLevel="1" x14ac:dyDescent="0.3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3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6328125" defaultRowHeight="14.5" x14ac:dyDescent="0.35"/>
  <cols>
    <col min="1" max="1" width="31.36328125" style="65" bestFit="1" customWidth="1"/>
    <col min="2" max="16384" width="8.6328125" style="65"/>
  </cols>
  <sheetData>
    <row r="2" spans="1:2" x14ac:dyDescent="0.35">
      <c r="A2" t="s">
        <v>1228</v>
      </c>
      <c r="B2" s="200">
        <v>5000000</v>
      </c>
    </row>
    <row r="4" spans="1:2" x14ac:dyDescent="0.35">
      <c r="A4" s="65" t="s">
        <v>408</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25" customHeight="1" x14ac:dyDescent="0.35">
      <c r="A5" s="165"/>
      <c r="B5" s="7"/>
      <c r="C5" s="12"/>
      <c r="D5" s="12">
        <v>0</v>
      </c>
      <c r="E5" s="12" t="s">
        <v>1</v>
      </c>
      <c r="F5" s="13"/>
      <c r="G5" s="14" t="s">
        <v>863</v>
      </c>
      <c r="H5" s="13"/>
      <c r="I5" s="13"/>
      <c r="J5" s="13"/>
      <c r="K5" s="13"/>
      <c r="L5" s="13"/>
      <c r="M5" s="13"/>
      <c r="N5" s="13"/>
      <c r="O5" s="13"/>
      <c r="P5" s="13"/>
      <c r="Q5" s="13"/>
      <c r="R5" s="13"/>
      <c r="S5" s="15"/>
      <c r="U5" s="108"/>
      <c r="V5" s="108"/>
      <c r="W5" s="16"/>
      <c r="X5" s="8"/>
    </row>
    <row r="6" spans="1:24" ht="13.25" customHeight="1" x14ac:dyDescent="0.35">
      <c r="A6" s="165"/>
      <c r="B6" s="7"/>
      <c r="C6" s="12"/>
      <c r="D6" s="12" t="b">
        <f>OR(ISNA(VLOOKUP(G5,Index_Table_Names,1,FALSE)),G5="")</f>
        <v>0</v>
      </c>
      <c r="E6" s="17"/>
      <c r="F6" s="13"/>
      <c r="G6" s="13" t="s">
        <v>864</v>
      </c>
      <c r="I6" s="13"/>
      <c r="J6" s="13"/>
      <c r="K6" s="13"/>
      <c r="L6" s="13"/>
      <c r="M6" s="13"/>
      <c r="N6" s="13"/>
      <c r="O6" s="13"/>
      <c r="P6" s="13"/>
      <c r="Q6" s="13"/>
      <c r="R6" s="13"/>
      <c r="S6" s="15"/>
      <c r="T6" s="109"/>
      <c r="U6" s="108"/>
      <c r="V6" s="108"/>
      <c r="W6" s="16"/>
      <c r="X6" s="8"/>
    </row>
    <row r="7" spans="1:24" ht="13.25"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25" customHeight="1" x14ac:dyDescent="0.35">
      <c r="A8" s="165"/>
      <c r="B8" s="7"/>
      <c r="C8" s="17"/>
      <c r="D8" s="12"/>
      <c r="E8" s="17"/>
      <c r="F8" s="13"/>
      <c r="G8" s="21"/>
      <c r="I8" s="13"/>
      <c r="K8" s="13"/>
      <c r="L8" s="13"/>
      <c r="M8" s="13"/>
      <c r="N8" s="13"/>
      <c r="O8" s="13"/>
      <c r="P8" s="13"/>
      <c r="Q8" s="13"/>
      <c r="R8" s="13"/>
      <c r="S8" s="15"/>
      <c r="T8" s="109"/>
      <c r="U8" s="108"/>
      <c r="V8" s="108"/>
      <c r="W8" s="16"/>
      <c r="X8" s="8"/>
    </row>
    <row r="9" spans="1:24" ht="13.25"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25" customHeight="1" x14ac:dyDescent="0.45">
      <c r="A10" s="165"/>
      <c r="B10" s="7"/>
      <c r="C10" s="17"/>
      <c r="D10" s="17"/>
      <c r="E10" s="17"/>
      <c r="F10" s="17"/>
      <c r="G10" s="17"/>
      <c r="H10" s="17"/>
      <c r="I10" s="17"/>
      <c r="J10" s="17"/>
      <c r="K10" s="17"/>
      <c r="L10" s="552" t="s">
        <v>963</v>
      </c>
      <c r="M10" s="552"/>
      <c r="N10" s="552"/>
      <c r="O10" s="552"/>
      <c r="P10" s="552"/>
      <c r="Q10" s="552"/>
      <c r="R10" s="22"/>
      <c r="S10" s="22"/>
      <c r="T10" s="22"/>
      <c r="U10" s="22"/>
      <c r="V10" s="22"/>
      <c r="W10" s="16"/>
      <c r="X10" s="8"/>
    </row>
    <row r="11" spans="1:24" ht="13.25" customHeight="1" x14ac:dyDescent="0.35">
      <c r="A11" s="165"/>
      <c r="B11" s="7"/>
      <c r="C11" s="17"/>
      <c r="D11" s="17"/>
      <c r="E11" s="17"/>
      <c r="F11" s="17"/>
      <c r="G11" s="17"/>
      <c r="H11" s="17"/>
      <c r="I11" s="22" t="s">
        <v>855</v>
      </c>
      <c r="J11" s="23"/>
      <c r="K11" s="100"/>
      <c r="L11" s="100"/>
      <c r="M11" s="23"/>
      <c r="N11" s="23"/>
      <c r="O11" s="23" t="s">
        <v>859</v>
      </c>
      <c r="P11" s="23"/>
      <c r="Q11" s="23"/>
      <c r="R11" s="23"/>
      <c r="S11" s="23"/>
      <c r="T11" s="23"/>
      <c r="U11" s="23"/>
      <c r="V11" s="22"/>
      <c r="W11" s="16"/>
      <c r="X11" s="8"/>
    </row>
    <row r="12" spans="1:24" ht="13.25" customHeight="1" x14ac:dyDescent="0.35">
      <c r="A12" s="165"/>
      <c r="B12" s="7"/>
      <c r="C12" s="17"/>
      <c r="D12" s="17"/>
      <c r="E12" s="17"/>
      <c r="F12" s="17"/>
      <c r="G12" s="17"/>
      <c r="H12" s="17"/>
      <c r="I12" s="22" t="s">
        <v>862</v>
      </c>
      <c r="J12" s="23"/>
      <c r="K12" s="23" t="s">
        <v>205</v>
      </c>
      <c r="L12" s="23" t="s">
        <v>861</v>
      </c>
      <c r="M12" s="23" t="s">
        <v>860</v>
      </c>
      <c r="N12" s="23" t="s">
        <v>859</v>
      </c>
      <c r="O12" s="23" t="str">
        <f>"per "&amp;$I$26&amp;" MJ"</f>
        <v>per 100 MJ</v>
      </c>
      <c r="P12" s="23"/>
      <c r="Q12" s="23" t="s">
        <v>933</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25" customHeight="1" x14ac:dyDescent="0.35">
      <c r="A15" s="165"/>
      <c r="B15" s="7"/>
      <c r="C15" s="17"/>
      <c r="D15" s="17"/>
      <c r="E15" s="17"/>
      <c r="F15" s="26"/>
      <c r="G15" s="92"/>
      <c r="H15" s="92"/>
      <c r="I15" s="557" t="s">
        <v>869</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25" customHeight="1" x14ac:dyDescent="0.35">
      <c r="A16" s="165"/>
      <c r="B16" s="7"/>
      <c r="C16" s="17"/>
      <c r="D16" s="17"/>
      <c r="E16" s="17"/>
      <c r="F16" s="26"/>
      <c r="G16" s="92"/>
      <c r="H16" s="92"/>
      <c r="I16" s="557" t="s">
        <v>870</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25" customHeight="1" x14ac:dyDescent="0.35">
      <c r="A17" s="165"/>
      <c r="B17" s="7"/>
      <c r="C17" s="17"/>
      <c r="D17" s="17"/>
      <c r="E17" s="17"/>
      <c r="F17" s="26"/>
      <c r="G17" s="92"/>
      <c r="H17" s="92"/>
      <c r="I17" s="557" t="s">
        <v>871</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25" customHeight="1" x14ac:dyDescent="0.35">
      <c r="A18" s="165"/>
      <c r="B18" s="7"/>
      <c r="C18" s="17"/>
      <c r="D18" s="17"/>
      <c r="E18" s="17"/>
      <c r="F18" s="26"/>
      <c r="G18" s="92"/>
      <c r="H18" s="92"/>
      <c r="I18" s="557" t="s">
        <v>872</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25" customHeight="1" x14ac:dyDescent="0.35">
      <c r="A19" s="165"/>
      <c r="B19" s="7"/>
      <c r="C19" s="17"/>
      <c r="D19" s="17"/>
      <c r="E19" s="17"/>
      <c r="F19" s="26"/>
      <c r="G19" s="92"/>
      <c r="H19" s="92"/>
      <c r="I19" s="557" t="s">
        <v>873</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25" customHeight="1" x14ac:dyDescent="0.35">
      <c r="A20" s="165"/>
      <c r="B20" s="7"/>
      <c r="C20" s="17"/>
      <c r="D20" s="17"/>
      <c r="E20" s="17"/>
      <c r="F20" s="26"/>
      <c r="G20" s="92"/>
      <c r="H20" s="92"/>
      <c r="I20" s="557" t="s">
        <v>874</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25" customHeight="1" x14ac:dyDescent="0.35">
      <c r="A21" s="165"/>
      <c r="B21" s="7"/>
      <c r="C21" s="17"/>
      <c r="D21" s="17"/>
      <c r="E21" s="17"/>
      <c r="F21" s="26"/>
      <c r="G21" s="92"/>
      <c r="H21" s="92"/>
      <c r="I21" s="557" t="s">
        <v>875</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25" customHeight="1" x14ac:dyDescent="0.35">
      <c r="A22" s="165"/>
      <c r="B22" s="7"/>
      <c r="C22" s="17"/>
      <c r="D22" s="17"/>
      <c r="E22" s="17"/>
      <c r="F22" s="26"/>
      <c r="G22" s="92"/>
      <c r="H22" s="92"/>
      <c r="I22" s="557" t="s">
        <v>876</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25" customHeight="1" x14ac:dyDescent="0.35">
      <c r="A23" s="165"/>
      <c r="B23" s="7"/>
      <c r="C23" s="17"/>
      <c r="D23" s="17"/>
      <c r="E23" s="17"/>
      <c r="F23" s="26"/>
      <c r="G23" s="92"/>
      <c r="H23" s="92"/>
      <c r="I23" s="557" t="s">
        <v>877</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25" customHeight="1" x14ac:dyDescent="0.35">
      <c r="A24" s="165"/>
      <c r="B24" s="7"/>
      <c r="C24" s="17"/>
      <c r="D24" s="17"/>
      <c r="E24" s="17"/>
      <c r="F24" s="26"/>
      <c r="G24" s="92"/>
      <c r="H24" s="92"/>
      <c r="I24" s="557" t="s">
        <v>878</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25" customHeight="1" x14ac:dyDescent="0.3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25" customHeight="1" x14ac:dyDescent="0.35">
      <c r="A26" s="165"/>
      <c r="B26" s="7"/>
      <c r="C26" s="17"/>
      <c r="D26" s="17"/>
      <c r="E26" s="17"/>
      <c r="F26" s="26"/>
      <c r="G26" s="92"/>
      <c r="H26" s="92" t="s">
        <v>858</v>
      </c>
      <c r="I26" s="557">
        <v>100</v>
      </c>
      <c r="J26" s="90" t="s">
        <v>857</v>
      </c>
      <c r="K26" s="150"/>
      <c r="L26" s="150"/>
      <c r="M26" s="54"/>
      <c r="N26" s="549"/>
      <c r="O26" s="549"/>
      <c r="P26" s="90"/>
      <c r="Q26" s="90"/>
      <c r="R26" s="90"/>
      <c r="S26" s="549"/>
      <c r="T26" s="90"/>
      <c r="U26" s="90"/>
      <c r="V26" s="30"/>
      <c r="W26" s="16"/>
      <c r="X26" s="8"/>
    </row>
    <row r="27" spans="1:24" ht="13.25" customHeight="1" x14ac:dyDescent="0.35">
      <c r="A27" s="165"/>
      <c r="B27" s="7"/>
      <c r="C27" s="17"/>
      <c r="D27" s="17"/>
      <c r="E27" s="17"/>
      <c r="F27" s="33"/>
      <c r="G27" s="92"/>
      <c r="H27" s="92" t="s">
        <v>856</v>
      </c>
      <c r="I27" s="92"/>
      <c r="J27" s="548"/>
      <c r="K27" s="548"/>
      <c r="L27" s="548"/>
      <c r="M27" s="548"/>
      <c r="N27" s="548"/>
      <c r="O27" s="548"/>
      <c r="P27" s="548"/>
      <c r="Q27" s="548"/>
      <c r="R27" s="548"/>
      <c r="S27" s="548"/>
      <c r="T27" s="548"/>
      <c r="U27" s="548"/>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460</vt:i4>
      </vt:variant>
    </vt:vector>
  </HeadingPairs>
  <TitlesOfParts>
    <vt:vector size="476"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dcterms:created xsi:type="dcterms:W3CDTF">2019-11-18T01:21:39Z</dcterms:created>
  <dcterms:modified xsi:type="dcterms:W3CDTF">2023-11-17T05:23:00Z</dcterms:modified>
</cp:coreProperties>
</file>